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I1680" i="1" l="1"/>
  <c r="I1681" i="1"/>
  <c r="I1682" i="1"/>
  <c r="I1683" i="1"/>
  <c r="I1684" i="1"/>
  <c r="I1685" i="1"/>
  <c r="I1686" i="1"/>
  <c r="I1687" i="1"/>
  <c r="I1688" i="1"/>
  <c r="I1689" i="1"/>
  <c r="W1684" i="1"/>
  <c r="Z1684" i="1" s="1"/>
  <c r="N1684" i="1"/>
  <c r="M1684" i="1"/>
  <c r="K1684" i="1"/>
  <c r="M1689" i="1"/>
  <c r="M1688" i="1"/>
  <c r="W1687" i="1"/>
  <c r="X1687" i="1" s="1"/>
  <c r="N1687" i="1"/>
  <c r="M1687" i="1"/>
  <c r="K1687" i="1"/>
  <c r="W1686" i="1"/>
  <c r="Z1686" i="1" s="1"/>
  <c r="N1686" i="1"/>
  <c r="M1686" i="1"/>
  <c r="K1686" i="1"/>
  <c r="W1685" i="1"/>
  <c r="X1685" i="1" s="1"/>
  <c r="N1685" i="1"/>
  <c r="M1685" i="1"/>
  <c r="K1685" i="1"/>
  <c r="W1683" i="1"/>
  <c r="X1683" i="1" s="1"/>
  <c r="N1683" i="1"/>
  <c r="M1683" i="1"/>
  <c r="K1683" i="1"/>
  <c r="W1682" i="1"/>
  <c r="Z1682" i="1" s="1"/>
  <c r="N1682" i="1"/>
  <c r="M1682" i="1"/>
  <c r="K1682" i="1"/>
  <c r="W1681" i="1"/>
  <c r="Z1681" i="1" s="1"/>
  <c r="N1681" i="1"/>
  <c r="M1681" i="1"/>
  <c r="K1681" i="1"/>
  <c r="W1680" i="1"/>
  <c r="X1680" i="1" s="1"/>
  <c r="N1680" i="1"/>
  <c r="M1680" i="1"/>
  <c r="K1680" i="1"/>
  <c r="N1679" i="1"/>
  <c r="K1679" i="1"/>
  <c r="I1679" i="1"/>
  <c r="K111" i="1"/>
  <c r="W111" i="1"/>
  <c r="Y111" i="1" s="1"/>
  <c r="N111" i="1"/>
  <c r="M111" i="1"/>
  <c r="W62" i="1"/>
  <c r="Z62" i="1" s="1"/>
  <c r="N62" i="1"/>
  <c r="K62" i="1" s="1"/>
  <c r="M62" i="1"/>
  <c r="Y1684" i="1" l="1"/>
  <c r="X1684" i="1"/>
  <c r="X1681" i="1"/>
  <c r="Y1681" i="1"/>
  <c r="Y1685" i="1"/>
  <c r="Z1685" i="1"/>
  <c r="Y1680" i="1"/>
  <c r="Y1687" i="1"/>
  <c r="Z1687" i="1"/>
  <c r="X1682" i="1"/>
  <c r="X1686" i="1"/>
  <c r="Y1682" i="1"/>
  <c r="Y1686" i="1"/>
  <c r="Y1683" i="1"/>
  <c r="Z1683" i="1"/>
  <c r="Z1680" i="1"/>
  <c r="J111" i="1"/>
  <c r="X111" i="1"/>
  <c r="Z111" i="1"/>
  <c r="J62" i="1"/>
  <c r="X62" i="1"/>
  <c r="Y62" i="1"/>
  <c r="W1639" i="1"/>
  <c r="X1639" i="1" s="1"/>
  <c r="N1639" i="1"/>
  <c r="M1639" i="1"/>
  <c r="K1639" i="1"/>
  <c r="I1639" i="1"/>
  <c r="W1665" i="1"/>
  <c r="X1665" i="1" s="1"/>
  <c r="N1665" i="1"/>
  <c r="M1665" i="1"/>
  <c r="K1665" i="1"/>
  <c r="I1665" i="1"/>
  <c r="W1667" i="1"/>
  <c r="Z1667" i="1" s="1"/>
  <c r="N1667" i="1"/>
  <c r="M1667" i="1"/>
  <c r="K1667" i="1"/>
  <c r="I1667" i="1"/>
  <c r="N1672" i="1"/>
  <c r="W1672" i="1"/>
  <c r="X1672" i="1" s="1"/>
  <c r="M1672" i="1"/>
  <c r="K1672" i="1"/>
  <c r="I1672" i="1"/>
  <c r="W1673" i="1"/>
  <c r="Z1673" i="1" s="1"/>
  <c r="N1673" i="1"/>
  <c r="M1673" i="1"/>
  <c r="K1673" i="1"/>
  <c r="I1673" i="1"/>
  <c r="W1671" i="1"/>
  <c r="X1671" i="1" s="1"/>
  <c r="N1671" i="1"/>
  <c r="M1671" i="1"/>
  <c r="K1671" i="1"/>
  <c r="I1671" i="1"/>
  <c r="W1670" i="1"/>
  <c r="Z1670" i="1" s="1"/>
  <c r="N1670" i="1"/>
  <c r="M1670" i="1"/>
  <c r="K1670" i="1"/>
  <c r="I1670" i="1"/>
  <c r="I1675" i="1"/>
  <c r="M1675" i="1"/>
  <c r="I1674" i="1"/>
  <c r="M1674" i="1"/>
  <c r="W1669" i="1"/>
  <c r="Z1669" i="1" s="1"/>
  <c r="N1669" i="1"/>
  <c r="M1669" i="1"/>
  <c r="K1669" i="1"/>
  <c r="I1669" i="1"/>
  <c r="W1668" i="1"/>
  <c r="X1668" i="1" s="1"/>
  <c r="N1668" i="1"/>
  <c r="M1668" i="1"/>
  <c r="K1668" i="1"/>
  <c r="I1668" i="1"/>
  <c r="W1666" i="1"/>
  <c r="Z1666" i="1" s="1"/>
  <c r="N1666" i="1"/>
  <c r="M1666" i="1"/>
  <c r="K1666" i="1"/>
  <c r="I1666" i="1"/>
  <c r="W1664" i="1"/>
  <c r="Z1664" i="1" s="1"/>
  <c r="N1664" i="1"/>
  <c r="M1664" i="1"/>
  <c r="K1664" i="1"/>
  <c r="I1664" i="1"/>
  <c r="W1663" i="1"/>
  <c r="Z1663" i="1" s="1"/>
  <c r="N1663" i="1"/>
  <c r="M1663" i="1"/>
  <c r="K1663" i="1"/>
  <c r="I1663" i="1"/>
  <c r="W1662" i="1"/>
  <c r="Z1662" i="1" s="1"/>
  <c r="N1662" i="1"/>
  <c r="M1662" i="1"/>
  <c r="K1662" i="1"/>
  <c r="I1662" i="1"/>
  <c r="W1661" i="1"/>
  <c r="Z1661" i="1" s="1"/>
  <c r="N1661" i="1"/>
  <c r="M1661" i="1"/>
  <c r="K1661" i="1"/>
  <c r="I1661" i="1"/>
  <c r="W1660" i="1"/>
  <c r="X1660" i="1" s="1"/>
  <c r="N1660" i="1"/>
  <c r="M1660" i="1"/>
  <c r="K1660" i="1"/>
  <c r="I1660" i="1"/>
  <c r="N1659" i="1"/>
  <c r="K1659" i="1"/>
  <c r="I1659" i="1"/>
  <c r="Y1665" i="1" l="1"/>
  <c r="Y1639" i="1"/>
  <c r="Z1639" i="1"/>
  <c r="Z1665" i="1"/>
  <c r="X1667" i="1"/>
  <c r="Y1667" i="1"/>
  <c r="Y1672" i="1"/>
  <c r="Z1672" i="1"/>
  <c r="Y1671" i="1"/>
  <c r="Z1671" i="1"/>
  <c r="X1670" i="1"/>
  <c r="Y1670" i="1"/>
  <c r="X1673" i="1"/>
  <c r="Y1673" i="1"/>
  <c r="Y1660" i="1"/>
  <c r="Z1668" i="1"/>
  <c r="Y1662" i="1"/>
  <c r="Y1666" i="1"/>
  <c r="X1663" i="1"/>
  <c r="Y1663" i="1"/>
  <c r="Y1668" i="1"/>
  <c r="Z1660" i="1"/>
  <c r="X1662" i="1"/>
  <c r="X1666" i="1"/>
  <c r="X1661" i="1"/>
  <c r="X1664" i="1"/>
  <c r="X1669" i="1"/>
  <c r="Y1664" i="1"/>
  <c r="Y1669" i="1"/>
  <c r="Y1661" i="1"/>
  <c r="W1653" i="1"/>
  <c r="Z1653" i="1" s="1"/>
  <c r="N1653" i="1"/>
  <c r="M1653" i="1"/>
  <c r="K1653" i="1"/>
  <c r="I1653" i="1"/>
  <c r="W1654" i="1"/>
  <c r="Z1654" i="1" s="1"/>
  <c r="N1654" i="1"/>
  <c r="M1654" i="1"/>
  <c r="K1654" i="1"/>
  <c r="I1654" i="1"/>
  <c r="W1652" i="1"/>
  <c r="Y1652" i="1" s="1"/>
  <c r="N1652" i="1"/>
  <c r="M1652" i="1"/>
  <c r="K1652" i="1"/>
  <c r="I1652" i="1"/>
  <c r="W1651" i="1"/>
  <c r="Z1651" i="1" s="1"/>
  <c r="N1651" i="1"/>
  <c r="M1651" i="1"/>
  <c r="K1651" i="1"/>
  <c r="I1651" i="1"/>
  <c r="W1650" i="1"/>
  <c r="Z1650" i="1" s="1"/>
  <c r="N1650" i="1"/>
  <c r="M1650" i="1"/>
  <c r="K1650" i="1"/>
  <c r="I1650" i="1"/>
  <c r="W1649" i="1"/>
  <c r="Y1649" i="1" s="1"/>
  <c r="N1649" i="1"/>
  <c r="M1649" i="1"/>
  <c r="K1649" i="1"/>
  <c r="I1649" i="1"/>
  <c r="W1648" i="1"/>
  <c r="Z1648" i="1" s="1"/>
  <c r="N1648" i="1"/>
  <c r="M1648" i="1"/>
  <c r="K1648" i="1"/>
  <c r="I1648" i="1"/>
  <c r="W1647" i="1"/>
  <c r="Z1647" i="1" s="1"/>
  <c r="N1647" i="1"/>
  <c r="M1647" i="1"/>
  <c r="K1647" i="1"/>
  <c r="I1647" i="1"/>
  <c r="N1646" i="1"/>
  <c r="K1646" i="1"/>
  <c r="I1646" i="1"/>
  <c r="W1642" i="1"/>
  <c r="X1642" i="1" s="1"/>
  <c r="N1642" i="1"/>
  <c r="M1642" i="1"/>
  <c r="K1642" i="1"/>
  <c r="I1642" i="1"/>
  <c r="W1641" i="1"/>
  <c r="Z1641" i="1" s="1"/>
  <c r="N1641" i="1"/>
  <c r="M1641" i="1"/>
  <c r="K1641" i="1"/>
  <c r="I1641" i="1"/>
  <c r="W1640" i="1"/>
  <c r="X1640" i="1" s="1"/>
  <c r="N1640" i="1"/>
  <c r="M1640" i="1"/>
  <c r="K1640" i="1"/>
  <c r="I1640" i="1"/>
  <c r="W1638" i="1"/>
  <c r="Z1638" i="1" s="1"/>
  <c r="N1638" i="1"/>
  <c r="M1638" i="1"/>
  <c r="K1638" i="1"/>
  <c r="I1638" i="1"/>
  <c r="W1637" i="1"/>
  <c r="Z1637" i="1" s="1"/>
  <c r="N1637" i="1"/>
  <c r="M1637" i="1"/>
  <c r="K1637" i="1"/>
  <c r="I1637" i="1"/>
  <c r="W1636" i="1"/>
  <c r="X1636" i="1" s="1"/>
  <c r="N1636" i="1"/>
  <c r="M1636" i="1"/>
  <c r="K1636" i="1"/>
  <c r="I1636" i="1"/>
  <c r="W1635" i="1"/>
  <c r="Z1635" i="1" s="1"/>
  <c r="N1635" i="1"/>
  <c r="M1635" i="1"/>
  <c r="K1635" i="1"/>
  <c r="I1635" i="1"/>
  <c r="W1634" i="1"/>
  <c r="Z1634" i="1" s="1"/>
  <c r="N1634" i="1"/>
  <c r="M1634" i="1"/>
  <c r="K1634" i="1"/>
  <c r="I1634" i="1"/>
  <c r="N1633" i="1"/>
  <c r="K1633" i="1"/>
  <c r="I1633" i="1"/>
  <c r="W1629" i="1"/>
  <c r="Y1629" i="1" s="1"/>
  <c r="N1629" i="1"/>
  <c r="M1629" i="1"/>
  <c r="K1629" i="1"/>
  <c r="I1629" i="1"/>
  <c r="W1628" i="1"/>
  <c r="Y1628" i="1" s="1"/>
  <c r="N1628" i="1"/>
  <c r="M1628" i="1"/>
  <c r="K1628" i="1"/>
  <c r="I1628" i="1"/>
  <c r="W1627" i="1"/>
  <c r="X1627" i="1" s="1"/>
  <c r="N1627" i="1"/>
  <c r="M1627" i="1"/>
  <c r="K1627" i="1"/>
  <c r="I1627" i="1"/>
  <c r="W1626" i="1"/>
  <c r="X1626" i="1" s="1"/>
  <c r="N1626" i="1"/>
  <c r="M1626" i="1"/>
  <c r="K1626" i="1"/>
  <c r="I1626" i="1"/>
  <c r="W1625" i="1"/>
  <c r="Z1625" i="1" s="1"/>
  <c r="N1625" i="1"/>
  <c r="M1625" i="1"/>
  <c r="K1625" i="1"/>
  <c r="I1625" i="1"/>
  <c r="W1624" i="1"/>
  <c r="Z1624" i="1" s="1"/>
  <c r="N1624" i="1"/>
  <c r="M1624" i="1"/>
  <c r="K1624" i="1"/>
  <c r="I1624" i="1"/>
  <c r="W1623" i="1"/>
  <c r="Z1623" i="1" s="1"/>
  <c r="N1623" i="1"/>
  <c r="M1623" i="1"/>
  <c r="K1623" i="1"/>
  <c r="I1623" i="1"/>
  <c r="W1622" i="1"/>
  <c r="X1622" i="1" s="1"/>
  <c r="N1622" i="1"/>
  <c r="M1622" i="1"/>
  <c r="K1622" i="1"/>
  <c r="I1622" i="1"/>
  <c r="W1621" i="1"/>
  <c r="Z1621" i="1" s="1"/>
  <c r="N1621" i="1"/>
  <c r="M1621" i="1"/>
  <c r="K1621" i="1"/>
  <c r="I1621" i="1"/>
  <c r="W1620" i="1"/>
  <c r="Z1620" i="1" s="1"/>
  <c r="N1620" i="1"/>
  <c r="M1620" i="1"/>
  <c r="K1620" i="1"/>
  <c r="I1620" i="1"/>
  <c r="N1619" i="1"/>
  <c r="K1619" i="1"/>
  <c r="I1619" i="1"/>
  <c r="Z1649" i="1" l="1"/>
  <c r="X1649" i="1"/>
  <c r="X1653" i="1"/>
  <c r="Y1653" i="1"/>
  <c r="Z1652" i="1"/>
  <c r="X1648" i="1"/>
  <c r="Y1648" i="1"/>
  <c r="Y1651" i="1"/>
  <c r="X1654" i="1"/>
  <c r="X1651" i="1"/>
  <c r="Y1654" i="1"/>
  <c r="X1647" i="1"/>
  <c r="X1650" i="1"/>
  <c r="Y1647" i="1"/>
  <c r="Y1650" i="1"/>
  <c r="X1652" i="1"/>
  <c r="Y1636" i="1"/>
  <c r="X1638" i="1"/>
  <c r="Z1636" i="1"/>
  <c r="Y1638" i="1"/>
  <c r="Y1640" i="1"/>
  <c r="Y1642" i="1"/>
  <c r="Z1640" i="1"/>
  <c r="Z1642" i="1"/>
  <c r="X1635" i="1"/>
  <c r="Y1635" i="1"/>
  <c r="X1634" i="1"/>
  <c r="X1637" i="1"/>
  <c r="X1641" i="1"/>
  <c r="Y1634" i="1"/>
  <c r="Y1637" i="1"/>
  <c r="Y1641" i="1"/>
  <c r="Z1626" i="1"/>
  <c r="Z1622" i="1"/>
  <c r="X1624" i="1"/>
  <c r="Y1627" i="1"/>
  <c r="Y1624" i="1"/>
  <c r="Z1627" i="1"/>
  <c r="Y1622" i="1"/>
  <c r="Y1626" i="1"/>
  <c r="Y1623" i="1"/>
  <c r="X1625" i="1"/>
  <c r="Y1625" i="1"/>
  <c r="Z1629" i="1"/>
  <c r="X1628" i="1"/>
  <c r="X1629" i="1"/>
  <c r="Z1628" i="1"/>
  <c r="X1621" i="1"/>
  <c r="X1620" i="1"/>
  <c r="X1623" i="1"/>
  <c r="Y1621" i="1"/>
  <c r="Y1620" i="1"/>
  <c r="N1612" i="1"/>
  <c r="N1569" i="1"/>
  <c r="N1558" i="1"/>
  <c r="N1544" i="1"/>
  <c r="W1556" i="1"/>
  <c r="Z1556" i="1" s="1"/>
  <c r="N1556" i="1"/>
  <c r="M1556" i="1"/>
  <c r="K1556" i="1"/>
  <c r="I1556" i="1"/>
  <c r="W1611" i="1"/>
  <c r="Z1611" i="1" s="1"/>
  <c r="N1611" i="1"/>
  <c r="M1611" i="1"/>
  <c r="K1611" i="1"/>
  <c r="I1611" i="1"/>
  <c r="W1610" i="1"/>
  <c r="Z1610" i="1" s="1"/>
  <c r="N1610" i="1"/>
  <c r="M1610" i="1"/>
  <c r="K1610" i="1"/>
  <c r="I1610" i="1"/>
  <c r="W1609" i="1"/>
  <c r="Z1609" i="1" s="1"/>
  <c r="N1609" i="1"/>
  <c r="M1609" i="1"/>
  <c r="K1609" i="1"/>
  <c r="I1609" i="1"/>
  <c r="W1613" i="1"/>
  <c r="Z1613" i="1" s="1"/>
  <c r="N1613" i="1"/>
  <c r="M1613" i="1"/>
  <c r="K1613" i="1"/>
  <c r="I1613" i="1"/>
  <c r="W1612" i="1"/>
  <c r="Z1612" i="1" s="1"/>
  <c r="M1612" i="1"/>
  <c r="K1612" i="1"/>
  <c r="I1612" i="1"/>
  <c r="W1608" i="1"/>
  <c r="Z1608" i="1" s="1"/>
  <c r="N1608" i="1"/>
  <c r="M1608" i="1"/>
  <c r="K1608" i="1"/>
  <c r="I1608" i="1"/>
  <c r="W1607" i="1"/>
  <c r="Z1607" i="1" s="1"/>
  <c r="N1607" i="1"/>
  <c r="M1607" i="1"/>
  <c r="K1607" i="1"/>
  <c r="I1607" i="1"/>
  <c r="W1606" i="1"/>
  <c r="Z1606" i="1" s="1"/>
  <c r="N1606" i="1"/>
  <c r="M1606" i="1"/>
  <c r="K1606" i="1"/>
  <c r="I1606" i="1"/>
  <c r="W1605" i="1"/>
  <c r="Z1605" i="1" s="1"/>
  <c r="N1605" i="1"/>
  <c r="M1605" i="1"/>
  <c r="K1605" i="1"/>
  <c r="I1605" i="1"/>
  <c r="W1604" i="1"/>
  <c r="Z1604" i="1" s="1"/>
  <c r="N1604" i="1"/>
  <c r="M1604" i="1"/>
  <c r="K1604" i="1"/>
  <c r="I1604" i="1"/>
  <c r="N1603" i="1"/>
  <c r="K1603" i="1"/>
  <c r="I1603" i="1"/>
  <c r="W1599" i="1"/>
  <c r="X1599" i="1" s="1"/>
  <c r="N1599" i="1"/>
  <c r="M1599" i="1"/>
  <c r="K1599" i="1"/>
  <c r="I1599" i="1"/>
  <c r="W1598" i="1"/>
  <c r="Y1598" i="1" s="1"/>
  <c r="N1598" i="1"/>
  <c r="M1598" i="1"/>
  <c r="K1598" i="1"/>
  <c r="I1598" i="1"/>
  <c r="W1597" i="1"/>
  <c r="Z1597" i="1" s="1"/>
  <c r="N1597" i="1"/>
  <c r="M1597" i="1"/>
  <c r="K1597" i="1"/>
  <c r="I1597" i="1"/>
  <c r="W1596" i="1"/>
  <c r="X1596" i="1" s="1"/>
  <c r="N1596" i="1"/>
  <c r="M1596" i="1"/>
  <c r="K1596" i="1"/>
  <c r="I1596" i="1"/>
  <c r="W1595" i="1"/>
  <c r="Z1595" i="1" s="1"/>
  <c r="N1595" i="1"/>
  <c r="M1595" i="1"/>
  <c r="K1595" i="1"/>
  <c r="I1595" i="1"/>
  <c r="W1594" i="1"/>
  <c r="Z1594" i="1" s="1"/>
  <c r="N1594" i="1"/>
  <c r="M1594" i="1"/>
  <c r="K1594" i="1"/>
  <c r="I1594" i="1"/>
  <c r="W1593" i="1"/>
  <c r="X1593" i="1" s="1"/>
  <c r="N1593" i="1"/>
  <c r="M1593" i="1"/>
  <c r="K1593" i="1"/>
  <c r="I1593" i="1"/>
  <c r="W1592" i="1"/>
  <c r="Z1592" i="1" s="1"/>
  <c r="N1592" i="1"/>
  <c r="M1592" i="1"/>
  <c r="K1592" i="1"/>
  <c r="I1592" i="1"/>
  <c r="N1591" i="1"/>
  <c r="K1591" i="1"/>
  <c r="I1591" i="1"/>
  <c r="W1581" i="1"/>
  <c r="Y1581" i="1" s="1"/>
  <c r="N1581" i="1"/>
  <c r="M1581" i="1"/>
  <c r="K1581" i="1"/>
  <c r="I1581" i="1"/>
  <c r="W1584" i="1"/>
  <c r="X1584" i="1" s="1"/>
  <c r="N1584" i="1"/>
  <c r="M1584" i="1"/>
  <c r="K1584" i="1"/>
  <c r="I1584" i="1"/>
  <c r="W1583" i="1"/>
  <c r="Z1583" i="1" s="1"/>
  <c r="N1583" i="1"/>
  <c r="M1583" i="1"/>
  <c r="K1583" i="1"/>
  <c r="I1583" i="1"/>
  <c r="W1582" i="1"/>
  <c r="Y1582" i="1" s="1"/>
  <c r="N1582" i="1"/>
  <c r="M1582" i="1"/>
  <c r="K1582" i="1"/>
  <c r="I1582" i="1"/>
  <c r="W1586" i="1"/>
  <c r="Z1586" i="1" s="1"/>
  <c r="N1586" i="1"/>
  <c r="M1586" i="1"/>
  <c r="K1586" i="1"/>
  <c r="I1586" i="1"/>
  <c r="W1585" i="1"/>
  <c r="X1585" i="1" s="1"/>
  <c r="N1585" i="1"/>
  <c r="M1585" i="1"/>
  <c r="K1585" i="1"/>
  <c r="I1585" i="1"/>
  <c r="W1580" i="1"/>
  <c r="Z1580" i="1" s="1"/>
  <c r="N1580" i="1"/>
  <c r="M1580" i="1"/>
  <c r="K1580" i="1"/>
  <c r="I1580" i="1"/>
  <c r="W1579" i="1"/>
  <c r="Z1579" i="1" s="1"/>
  <c r="N1579" i="1"/>
  <c r="M1579" i="1"/>
  <c r="K1579" i="1"/>
  <c r="I1579" i="1"/>
  <c r="W1578" i="1"/>
  <c r="X1578" i="1" s="1"/>
  <c r="N1578" i="1"/>
  <c r="M1578" i="1"/>
  <c r="K1578" i="1"/>
  <c r="I1578" i="1"/>
  <c r="W1577" i="1"/>
  <c r="Z1577" i="1" s="1"/>
  <c r="N1577" i="1"/>
  <c r="M1577" i="1"/>
  <c r="K1577" i="1"/>
  <c r="I1577" i="1"/>
  <c r="N1576" i="1"/>
  <c r="K1576" i="1"/>
  <c r="I1576" i="1"/>
  <c r="W1570" i="1"/>
  <c r="Z1570" i="1" s="1"/>
  <c r="N1570" i="1"/>
  <c r="M1570" i="1"/>
  <c r="K1570" i="1"/>
  <c r="I1570" i="1"/>
  <c r="W1569" i="1"/>
  <c r="Z1569" i="1" s="1"/>
  <c r="M1569" i="1"/>
  <c r="K1569" i="1"/>
  <c r="I1569" i="1"/>
  <c r="W1568" i="1"/>
  <c r="Z1568" i="1" s="1"/>
  <c r="N1568" i="1"/>
  <c r="M1568" i="1"/>
  <c r="K1568" i="1"/>
  <c r="I1568" i="1"/>
  <c r="W1567" i="1"/>
  <c r="Z1567" i="1" s="1"/>
  <c r="N1567" i="1"/>
  <c r="M1567" i="1"/>
  <c r="K1567" i="1"/>
  <c r="I1567" i="1"/>
  <c r="W1566" i="1"/>
  <c r="Z1566" i="1" s="1"/>
  <c r="N1566" i="1"/>
  <c r="M1566" i="1"/>
  <c r="K1566" i="1"/>
  <c r="I1566" i="1"/>
  <c r="W1565" i="1"/>
  <c r="Z1565" i="1" s="1"/>
  <c r="N1565" i="1"/>
  <c r="M1565" i="1"/>
  <c r="K1565" i="1"/>
  <c r="I1565" i="1"/>
  <c r="W1564" i="1"/>
  <c r="Z1564" i="1" s="1"/>
  <c r="N1564" i="1"/>
  <c r="M1564" i="1"/>
  <c r="K1564" i="1"/>
  <c r="I1564" i="1"/>
  <c r="N1563" i="1"/>
  <c r="K1563" i="1"/>
  <c r="I1563" i="1"/>
  <c r="W1557" i="1"/>
  <c r="Z1557" i="1" s="1"/>
  <c r="N1557" i="1"/>
  <c r="M1557" i="1"/>
  <c r="K1557" i="1"/>
  <c r="I1557" i="1"/>
  <c r="W1558" i="1"/>
  <c r="Z1558" i="1" s="1"/>
  <c r="M1558" i="1"/>
  <c r="K1558" i="1"/>
  <c r="I1558" i="1"/>
  <c r="W1555" i="1"/>
  <c r="Y1555" i="1" s="1"/>
  <c r="N1555" i="1"/>
  <c r="M1555" i="1"/>
  <c r="K1555" i="1"/>
  <c r="I1555" i="1"/>
  <c r="W1554" i="1"/>
  <c r="X1554" i="1" s="1"/>
  <c r="N1554" i="1"/>
  <c r="M1554" i="1"/>
  <c r="K1554" i="1"/>
  <c r="I1554" i="1"/>
  <c r="W1553" i="1"/>
  <c r="Z1553" i="1" s="1"/>
  <c r="N1553" i="1"/>
  <c r="M1553" i="1"/>
  <c r="K1553" i="1"/>
  <c r="I1553" i="1"/>
  <c r="W1552" i="1"/>
  <c r="Z1552" i="1" s="1"/>
  <c r="N1552" i="1"/>
  <c r="M1552" i="1"/>
  <c r="K1552" i="1"/>
  <c r="I1552" i="1"/>
  <c r="W1551" i="1"/>
  <c r="X1551" i="1" s="1"/>
  <c r="N1551" i="1"/>
  <c r="M1551" i="1"/>
  <c r="K1551" i="1"/>
  <c r="I1551" i="1"/>
  <c r="N1550" i="1"/>
  <c r="K1550" i="1"/>
  <c r="I1550" i="1"/>
  <c r="W1544" i="1"/>
  <c r="Z1544" i="1" s="1"/>
  <c r="M1544" i="1"/>
  <c r="K1544" i="1"/>
  <c r="I1544" i="1"/>
  <c r="W1543" i="1"/>
  <c r="Z1543" i="1" s="1"/>
  <c r="N1543" i="1"/>
  <c r="M1543" i="1"/>
  <c r="K1543" i="1"/>
  <c r="I1543" i="1"/>
  <c r="W1542" i="1"/>
  <c r="Z1542" i="1" s="1"/>
  <c r="N1542" i="1"/>
  <c r="M1542" i="1"/>
  <c r="K1542" i="1"/>
  <c r="I1542" i="1"/>
  <c r="W1541" i="1"/>
  <c r="Y1541" i="1" s="1"/>
  <c r="N1541" i="1"/>
  <c r="M1541" i="1"/>
  <c r="K1541" i="1"/>
  <c r="I1541" i="1"/>
  <c r="W1540" i="1"/>
  <c r="Z1540" i="1" s="1"/>
  <c r="N1540" i="1"/>
  <c r="M1540" i="1"/>
  <c r="K1540" i="1"/>
  <c r="I1540" i="1"/>
  <c r="W1539" i="1"/>
  <c r="Z1539" i="1" s="1"/>
  <c r="N1539" i="1"/>
  <c r="M1539" i="1"/>
  <c r="K1539" i="1"/>
  <c r="I1539" i="1"/>
  <c r="N1538" i="1"/>
  <c r="K1538" i="1"/>
  <c r="I1538" i="1"/>
  <c r="N1270" i="1"/>
  <c r="J1270" i="1" s="1"/>
  <c r="W1270" i="1"/>
  <c r="Z1270" i="1" s="1"/>
  <c r="M1270" i="1"/>
  <c r="W1265" i="1"/>
  <c r="Z1265" i="1" s="1"/>
  <c r="N1265" i="1"/>
  <c r="K1265" i="1" s="1"/>
  <c r="M1265" i="1"/>
  <c r="N1275" i="1"/>
  <c r="K1275" i="1" s="1"/>
  <c r="N1274" i="1"/>
  <c r="K1274" i="1" s="1"/>
  <c r="W1274" i="1"/>
  <c r="Z1274" i="1" s="1"/>
  <c r="M1274" i="1"/>
  <c r="W1275" i="1"/>
  <c r="Z1275" i="1" s="1"/>
  <c r="M1275" i="1"/>
  <c r="W1290" i="1"/>
  <c r="X1290" i="1" s="1"/>
  <c r="N1290" i="1"/>
  <c r="K1290" i="1" s="1"/>
  <c r="M1290" i="1"/>
  <c r="W1289" i="1"/>
  <c r="X1289" i="1" s="1"/>
  <c r="N1289" i="1"/>
  <c r="K1289" i="1" s="1"/>
  <c r="M1289" i="1"/>
  <c r="M1248" i="1"/>
  <c r="N1248" i="1"/>
  <c r="J1248" i="1" s="1"/>
  <c r="W1248" i="1"/>
  <c r="X1248" i="1" s="1"/>
  <c r="M1253" i="1"/>
  <c r="N1253" i="1"/>
  <c r="J1253" i="1" s="1"/>
  <c r="W1253" i="1"/>
  <c r="X1253" i="1" s="1"/>
  <c r="M1296" i="1"/>
  <c r="W1295" i="1"/>
  <c r="Z1295" i="1" s="1"/>
  <c r="N1295" i="1"/>
  <c r="J1295" i="1" s="1"/>
  <c r="M1295" i="1"/>
  <c r="W1294" i="1"/>
  <c r="X1294" i="1" s="1"/>
  <c r="N1294" i="1"/>
  <c r="J1294" i="1" s="1"/>
  <c r="M1294" i="1"/>
  <c r="W1293" i="1"/>
  <c r="Z1293" i="1" s="1"/>
  <c r="N1293" i="1"/>
  <c r="K1293" i="1" s="1"/>
  <c r="M1293" i="1"/>
  <c r="W1292" i="1"/>
  <c r="Z1292" i="1" s="1"/>
  <c r="N1292" i="1"/>
  <c r="K1292" i="1" s="1"/>
  <c r="M1292" i="1"/>
  <c r="W1291" i="1"/>
  <c r="Z1291" i="1" s="1"/>
  <c r="N1291" i="1"/>
  <c r="K1291" i="1" s="1"/>
  <c r="M1291" i="1"/>
  <c r="W1288" i="1"/>
  <c r="Z1288" i="1" s="1"/>
  <c r="N1288" i="1"/>
  <c r="K1288" i="1" s="1"/>
  <c r="M1288" i="1"/>
  <c r="W1287" i="1"/>
  <c r="Z1287" i="1" s="1"/>
  <c r="N1287" i="1"/>
  <c r="J1287" i="1" s="1"/>
  <c r="M1287" i="1"/>
  <c r="W1286" i="1"/>
  <c r="Z1286" i="1" s="1"/>
  <c r="N1286" i="1"/>
  <c r="K1286" i="1" s="1"/>
  <c r="M1286" i="1"/>
  <c r="W1285" i="1"/>
  <c r="X1285" i="1" s="1"/>
  <c r="N1285" i="1"/>
  <c r="J1285" i="1" s="1"/>
  <c r="M1285" i="1"/>
  <c r="W1284" i="1"/>
  <c r="Z1284" i="1" s="1"/>
  <c r="N1284" i="1"/>
  <c r="K1284" i="1" s="1"/>
  <c r="M1284" i="1"/>
  <c r="W1283" i="1"/>
  <c r="Z1283" i="1" s="1"/>
  <c r="N1283" i="1"/>
  <c r="J1283" i="1" s="1"/>
  <c r="M1283" i="1"/>
  <c r="W1282" i="1"/>
  <c r="Z1282" i="1" s="1"/>
  <c r="N1282" i="1"/>
  <c r="M1282" i="1"/>
  <c r="W1281" i="1"/>
  <c r="X1281" i="1" s="1"/>
  <c r="N1281" i="1"/>
  <c r="M1281" i="1"/>
  <c r="N1280" i="1"/>
  <c r="I1280" i="1"/>
  <c r="I1281" i="1" s="1"/>
  <c r="I1282" i="1" s="1"/>
  <c r="I1283" i="1" s="1"/>
  <c r="I1284" i="1" s="1"/>
  <c r="I1285" i="1" s="1"/>
  <c r="I1286" i="1" s="1"/>
  <c r="I1287" i="1" s="1"/>
  <c r="I1288" i="1" s="1"/>
  <c r="I1291" i="1" s="1"/>
  <c r="I1292" i="1" s="1"/>
  <c r="I1293" i="1" s="1"/>
  <c r="I1294" i="1" s="1"/>
  <c r="I1295" i="1" s="1"/>
  <c r="M1277" i="1"/>
  <c r="W1276" i="1"/>
  <c r="Z1276" i="1" s="1"/>
  <c r="N1276" i="1"/>
  <c r="K1276" i="1" s="1"/>
  <c r="M1276" i="1"/>
  <c r="W1273" i="1"/>
  <c r="Z1273" i="1" s="1"/>
  <c r="N1273" i="1"/>
  <c r="K1273" i="1" s="1"/>
  <c r="M1273" i="1"/>
  <c r="W1272" i="1"/>
  <c r="Z1272" i="1" s="1"/>
  <c r="N1272" i="1"/>
  <c r="K1272" i="1" s="1"/>
  <c r="M1272" i="1"/>
  <c r="W1271" i="1"/>
  <c r="Z1271" i="1" s="1"/>
  <c r="N1271" i="1"/>
  <c r="K1271" i="1" s="1"/>
  <c r="M1271" i="1"/>
  <c r="W1269" i="1"/>
  <c r="Z1269" i="1" s="1"/>
  <c r="N1269" i="1"/>
  <c r="K1269" i="1" s="1"/>
  <c r="M1269" i="1"/>
  <c r="W1268" i="1"/>
  <c r="Z1268" i="1" s="1"/>
  <c r="N1268" i="1"/>
  <c r="K1268" i="1" s="1"/>
  <c r="M1268" i="1"/>
  <c r="W1267" i="1"/>
  <c r="Y1267" i="1" s="1"/>
  <c r="N1267" i="1"/>
  <c r="K1267" i="1" s="1"/>
  <c r="M1267" i="1"/>
  <c r="W1266" i="1"/>
  <c r="Z1266" i="1" s="1"/>
  <c r="N1266" i="1"/>
  <c r="K1266" i="1" s="1"/>
  <c r="M1266" i="1"/>
  <c r="W1264" i="1"/>
  <c r="Y1264" i="1" s="1"/>
  <c r="N1264" i="1"/>
  <c r="K1264" i="1" s="1"/>
  <c r="M1264" i="1"/>
  <c r="W1263" i="1"/>
  <c r="Z1263" i="1" s="1"/>
  <c r="N1263" i="1"/>
  <c r="K1263" i="1" s="1"/>
  <c r="M1263" i="1"/>
  <c r="W1262" i="1"/>
  <c r="X1262" i="1" s="1"/>
  <c r="N1262" i="1"/>
  <c r="M1262" i="1"/>
  <c r="W1261" i="1"/>
  <c r="Z1261" i="1" s="1"/>
  <c r="N1261" i="1"/>
  <c r="M1261" i="1"/>
  <c r="N1260" i="1"/>
  <c r="I1260" i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W552" i="1"/>
  <c r="Z552" i="1" s="1"/>
  <c r="N552" i="1"/>
  <c r="J552" i="1" s="1"/>
  <c r="M552" i="1"/>
  <c r="X1609" i="1" l="1"/>
  <c r="Y1609" i="1"/>
  <c r="X1607" i="1"/>
  <c r="Y1612" i="1"/>
  <c r="Y1608" i="1"/>
  <c r="Y1604" i="1"/>
  <c r="Z1593" i="1"/>
  <c r="Y1594" i="1"/>
  <c r="X1556" i="1"/>
  <c r="Y1556" i="1"/>
  <c r="X1610" i="1"/>
  <c r="Y1610" i="1"/>
  <c r="X1612" i="1"/>
  <c r="Z1596" i="1"/>
  <c r="X1604" i="1"/>
  <c r="X1611" i="1"/>
  <c r="Y1611" i="1"/>
  <c r="Y1607" i="1"/>
  <c r="Y1613" i="1"/>
  <c r="Y1593" i="1"/>
  <c r="Y1597" i="1"/>
  <c r="Y1599" i="1"/>
  <c r="Y1605" i="1"/>
  <c r="X1597" i="1"/>
  <c r="Z1599" i="1"/>
  <c r="X1606" i="1"/>
  <c r="Y1606" i="1"/>
  <c r="X1594" i="1"/>
  <c r="Y1596" i="1"/>
  <c r="X1605" i="1"/>
  <c r="X1608" i="1"/>
  <c r="X1613" i="1"/>
  <c r="Z1598" i="1"/>
  <c r="Y1592" i="1"/>
  <c r="X1595" i="1"/>
  <c r="X1598" i="1"/>
  <c r="X1592" i="1"/>
  <c r="Y1595" i="1"/>
  <c r="X1579" i="1"/>
  <c r="Y1585" i="1"/>
  <c r="Z1582" i="1"/>
  <c r="X1557" i="1"/>
  <c r="Y1579" i="1"/>
  <c r="Z1585" i="1"/>
  <c r="Y1584" i="1"/>
  <c r="Z1555" i="1"/>
  <c r="Y1557" i="1"/>
  <c r="Z1584" i="1"/>
  <c r="X1583" i="1"/>
  <c r="Y1583" i="1"/>
  <c r="Z1581" i="1"/>
  <c r="X1558" i="1"/>
  <c r="Y1558" i="1"/>
  <c r="X1581" i="1"/>
  <c r="Y1578" i="1"/>
  <c r="Z1578" i="1"/>
  <c r="X1586" i="1"/>
  <c r="X1582" i="1"/>
  <c r="Y1586" i="1"/>
  <c r="Z1541" i="1"/>
  <c r="Y1551" i="1"/>
  <c r="Z1551" i="1"/>
  <c r="X1577" i="1"/>
  <c r="X1580" i="1"/>
  <c r="Y1577" i="1"/>
  <c r="Y1580" i="1"/>
  <c r="X1566" i="1"/>
  <c r="X1569" i="1"/>
  <c r="Y1569" i="1"/>
  <c r="Y1566" i="1"/>
  <c r="X1565" i="1"/>
  <c r="X1568" i="1"/>
  <c r="Y1565" i="1"/>
  <c r="Y1568" i="1"/>
  <c r="X1564" i="1"/>
  <c r="X1567" i="1"/>
  <c r="X1570" i="1"/>
  <c r="Y1564" i="1"/>
  <c r="Y1570" i="1"/>
  <c r="Y1567" i="1"/>
  <c r="X1553" i="1"/>
  <c r="Y1289" i="1"/>
  <c r="Y1553" i="1"/>
  <c r="X1555" i="1"/>
  <c r="X1552" i="1"/>
  <c r="Y1554" i="1"/>
  <c r="Z1554" i="1"/>
  <c r="Y1552" i="1"/>
  <c r="Y1543" i="1"/>
  <c r="Y1542" i="1"/>
  <c r="X1539" i="1"/>
  <c r="X1542" i="1"/>
  <c r="Y1539" i="1"/>
  <c r="X1541" i="1"/>
  <c r="X1544" i="1"/>
  <c r="Y1540" i="1"/>
  <c r="Y1544" i="1"/>
  <c r="X1540" i="1"/>
  <c r="X1543" i="1"/>
  <c r="K1270" i="1"/>
  <c r="X1270" i="1"/>
  <c r="Y1270" i="1"/>
  <c r="J1265" i="1"/>
  <c r="X1265" i="1"/>
  <c r="Y1265" i="1"/>
  <c r="J1274" i="1"/>
  <c r="X1274" i="1"/>
  <c r="Y1274" i="1"/>
  <c r="Z1289" i="1"/>
  <c r="I1290" i="1"/>
  <c r="J1290" i="1"/>
  <c r="Y1275" i="1"/>
  <c r="J1275" i="1"/>
  <c r="X1275" i="1"/>
  <c r="Y1290" i="1"/>
  <c r="Z1290" i="1"/>
  <c r="I1289" i="1"/>
  <c r="J1289" i="1"/>
  <c r="J1291" i="1"/>
  <c r="J1273" i="1"/>
  <c r="Y1269" i="1"/>
  <c r="Z1248" i="1"/>
  <c r="Y1248" i="1"/>
  <c r="K1248" i="1"/>
  <c r="J1271" i="1"/>
  <c r="K1287" i="1"/>
  <c r="Z1253" i="1"/>
  <c r="K1285" i="1"/>
  <c r="Y1253" i="1"/>
  <c r="J1268" i="1"/>
  <c r="J1263" i="1"/>
  <c r="K1253" i="1"/>
  <c r="J1266" i="1"/>
  <c r="Z1285" i="1"/>
  <c r="K1283" i="1"/>
  <c r="Y1262" i="1"/>
  <c r="J1272" i="1"/>
  <c r="X1271" i="1"/>
  <c r="X1268" i="1"/>
  <c r="Y1271" i="1"/>
  <c r="Y1273" i="1"/>
  <c r="K1294" i="1"/>
  <c r="Y1263" i="1"/>
  <c r="Y1268" i="1"/>
  <c r="Z1262" i="1"/>
  <c r="Y1285" i="1"/>
  <c r="Y1266" i="1"/>
  <c r="J1269" i="1"/>
  <c r="Y1276" i="1"/>
  <c r="J1286" i="1"/>
  <c r="J1292" i="1"/>
  <c r="K1295" i="1"/>
  <c r="Y1272" i="1"/>
  <c r="Y1294" i="1"/>
  <c r="Z1294" i="1"/>
  <c r="Y1281" i="1"/>
  <c r="X1284" i="1"/>
  <c r="X1288" i="1"/>
  <c r="X1293" i="1"/>
  <c r="Y1261" i="1"/>
  <c r="X1264" i="1"/>
  <c r="X1267" i="1"/>
  <c r="X1276" i="1"/>
  <c r="Z1281" i="1"/>
  <c r="Y1284" i="1"/>
  <c r="Y1288" i="1"/>
  <c r="Y1293" i="1"/>
  <c r="Z1267" i="1"/>
  <c r="X1283" i="1"/>
  <c r="X1287" i="1"/>
  <c r="X1292" i="1"/>
  <c r="Z1264" i="1"/>
  <c r="X1263" i="1"/>
  <c r="X1266" i="1"/>
  <c r="X1273" i="1"/>
  <c r="Y1283" i="1"/>
  <c r="Y1287" i="1"/>
  <c r="Y1292" i="1"/>
  <c r="X1261" i="1"/>
  <c r="X1295" i="1"/>
  <c r="X1282" i="1"/>
  <c r="X1286" i="1"/>
  <c r="X1291" i="1"/>
  <c r="X1269" i="1"/>
  <c r="X1272" i="1"/>
  <c r="Y1282" i="1"/>
  <c r="J1284" i="1"/>
  <c r="Y1286" i="1"/>
  <c r="J1288" i="1"/>
  <c r="Y1291" i="1"/>
  <c r="J1293" i="1"/>
  <c r="Y1295" i="1"/>
  <c r="J1264" i="1"/>
  <c r="J1267" i="1"/>
  <c r="J1276" i="1"/>
  <c r="Y552" i="1"/>
  <c r="X552" i="1"/>
  <c r="W1200" i="1"/>
  <c r="Z1200" i="1" s="1"/>
  <c r="N1200" i="1"/>
  <c r="K1200" i="1" s="1"/>
  <c r="M1200" i="1"/>
  <c r="W1199" i="1"/>
  <c r="Y1199" i="1" s="1"/>
  <c r="N1199" i="1"/>
  <c r="J1199" i="1" s="1"/>
  <c r="M1199" i="1"/>
  <c r="W1201" i="1"/>
  <c r="Z1201" i="1" s="1"/>
  <c r="N1201" i="1"/>
  <c r="K1201" i="1" s="1"/>
  <c r="M1201" i="1"/>
  <c r="W1357" i="1"/>
  <c r="Z1357" i="1" s="1"/>
  <c r="N1357" i="1"/>
  <c r="J1357" i="1" s="1"/>
  <c r="M1357" i="1"/>
  <c r="J1200" i="1" l="1"/>
  <c r="X1200" i="1"/>
  <c r="Y1200" i="1"/>
  <c r="K1199" i="1"/>
  <c r="X1199" i="1"/>
  <c r="Z1199" i="1"/>
  <c r="J1201" i="1"/>
  <c r="X1201" i="1"/>
  <c r="Y1201" i="1"/>
  <c r="K1357" i="1"/>
  <c r="X1357" i="1"/>
  <c r="Y1357" i="1"/>
  <c r="W1531" i="1" l="1"/>
  <c r="Z1531" i="1" s="1"/>
  <c r="N1531" i="1"/>
  <c r="J1531" i="1" s="1"/>
  <c r="W1530" i="1"/>
  <c r="X1530" i="1" s="1"/>
  <c r="N1530" i="1"/>
  <c r="M1530" i="1"/>
  <c r="K1530" i="1"/>
  <c r="I1530" i="1"/>
  <c r="W1529" i="1"/>
  <c r="X1529" i="1" s="1"/>
  <c r="N1529" i="1"/>
  <c r="M1529" i="1"/>
  <c r="K1529" i="1"/>
  <c r="I1529" i="1"/>
  <c r="W1528" i="1"/>
  <c r="Z1528" i="1" s="1"/>
  <c r="N1528" i="1"/>
  <c r="M1528" i="1"/>
  <c r="K1528" i="1"/>
  <c r="I1528" i="1"/>
  <c r="W1527" i="1"/>
  <c r="Y1527" i="1" s="1"/>
  <c r="N1527" i="1"/>
  <c r="M1527" i="1"/>
  <c r="K1527" i="1"/>
  <c r="I1527" i="1"/>
  <c r="W1526" i="1"/>
  <c r="X1526" i="1" s="1"/>
  <c r="N1526" i="1"/>
  <c r="M1526" i="1"/>
  <c r="K1526" i="1"/>
  <c r="I1526" i="1"/>
  <c r="W1525" i="1"/>
  <c r="Z1525" i="1" s="1"/>
  <c r="N1525" i="1"/>
  <c r="M1525" i="1"/>
  <c r="K1525" i="1"/>
  <c r="I1525" i="1"/>
  <c r="N1524" i="1"/>
  <c r="K1524" i="1"/>
  <c r="I1524" i="1"/>
  <c r="N1518" i="1"/>
  <c r="J1518" i="1" s="1"/>
  <c r="I1512" i="1"/>
  <c r="I1513" i="1"/>
  <c r="I1514" i="1"/>
  <c r="I1515" i="1"/>
  <c r="I1516" i="1"/>
  <c r="I1517" i="1"/>
  <c r="I1519" i="1"/>
  <c r="I1511" i="1"/>
  <c r="W1518" i="1"/>
  <c r="Y1518" i="1" s="1"/>
  <c r="N1519" i="1"/>
  <c r="N1501" i="1"/>
  <c r="W1519" i="1"/>
  <c r="X1519" i="1" s="1"/>
  <c r="W1517" i="1"/>
  <c r="Y1517" i="1" s="1"/>
  <c r="N1517" i="1"/>
  <c r="M1517" i="1"/>
  <c r="K1517" i="1"/>
  <c r="W1516" i="1"/>
  <c r="Y1516" i="1" s="1"/>
  <c r="N1516" i="1"/>
  <c r="M1516" i="1"/>
  <c r="K1516" i="1"/>
  <c r="W1515" i="1"/>
  <c r="Z1515" i="1" s="1"/>
  <c r="N1515" i="1"/>
  <c r="M1515" i="1"/>
  <c r="K1515" i="1"/>
  <c r="W1514" i="1"/>
  <c r="Z1514" i="1" s="1"/>
  <c r="N1514" i="1"/>
  <c r="M1514" i="1"/>
  <c r="K1514" i="1"/>
  <c r="W1513" i="1"/>
  <c r="Z1513" i="1" s="1"/>
  <c r="N1513" i="1"/>
  <c r="M1513" i="1"/>
  <c r="K1513" i="1"/>
  <c r="W1512" i="1"/>
  <c r="Z1512" i="1" s="1"/>
  <c r="N1512" i="1"/>
  <c r="M1512" i="1"/>
  <c r="K1512" i="1"/>
  <c r="N1511" i="1"/>
  <c r="K1511" i="1"/>
  <c r="W1507" i="1"/>
  <c r="X1507" i="1" s="1"/>
  <c r="N1507" i="1"/>
  <c r="K1507" i="1"/>
  <c r="W1506" i="1"/>
  <c r="X1506" i="1" s="1"/>
  <c r="N1506" i="1"/>
  <c r="J1506" i="1" s="1"/>
  <c r="K1506" i="1"/>
  <c r="W1505" i="1"/>
  <c r="Z1505" i="1" s="1"/>
  <c r="N1505" i="1"/>
  <c r="W1504" i="1"/>
  <c r="X1504" i="1" s="1"/>
  <c r="N1504" i="1"/>
  <c r="M1504" i="1"/>
  <c r="K1504" i="1"/>
  <c r="W1503" i="1"/>
  <c r="Z1503" i="1" s="1"/>
  <c r="N1503" i="1"/>
  <c r="M1503" i="1"/>
  <c r="K1503" i="1"/>
  <c r="W1502" i="1"/>
  <c r="X1502" i="1" s="1"/>
  <c r="N1502" i="1"/>
  <c r="M1502" i="1"/>
  <c r="K1502" i="1"/>
  <c r="W1501" i="1"/>
  <c r="Z1501" i="1" s="1"/>
  <c r="M1501" i="1"/>
  <c r="K1501" i="1"/>
  <c r="W1500" i="1"/>
  <c r="Z1500" i="1" s="1"/>
  <c r="N1500" i="1"/>
  <c r="M1500" i="1"/>
  <c r="K1500" i="1"/>
  <c r="W1499" i="1"/>
  <c r="X1499" i="1" s="1"/>
  <c r="N1499" i="1"/>
  <c r="M1499" i="1"/>
  <c r="K1499" i="1"/>
  <c r="N1498" i="1"/>
  <c r="K1498" i="1"/>
  <c r="I1498" i="1"/>
  <c r="I1499" i="1" s="1"/>
  <c r="I1500" i="1" s="1"/>
  <c r="I1501" i="1" s="1"/>
  <c r="I1502" i="1" s="1"/>
  <c r="K1495" i="1"/>
  <c r="W1494" i="1"/>
  <c r="Y1494" i="1" s="1"/>
  <c r="N1494" i="1"/>
  <c r="K1494" i="1"/>
  <c r="W1493" i="1"/>
  <c r="Y1493" i="1" s="1"/>
  <c r="N1493" i="1"/>
  <c r="W1492" i="1"/>
  <c r="X1492" i="1" s="1"/>
  <c r="N1492" i="1"/>
  <c r="K1492" i="1"/>
  <c r="W1491" i="1"/>
  <c r="Z1491" i="1" s="1"/>
  <c r="N1491" i="1"/>
  <c r="K1491" i="1"/>
  <c r="W1490" i="1"/>
  <c r="Z1490" i="1" s="1"/>
  <c r="N1490" i="1"/>
  <c r="K1490" i="1"/>
  <c r="W1489" i="1"/>
  <c r="Z1489" i="1" s="1"/>
  <c r="N1489" i="1"/>
  <c r="M1489" i="1"/>
  <c r="K1489" i="1"/>
  <c r="W1488" i="1"/>
  <c r="X1488" i="1" s="1"/>
  <c r="N1488" i="1"/>
  <c r="K1488" i="1"/>
  <c r="W1487" i="1"/>
  <c r="Z1487" i="1" s="1"/>
  <c r="N1487" i="1"/>
  <c r="M1487" i="1"/>
  <c r="K1487" i="1"/>
  <c r="I1487" i="1"/>
  <c r="W1486" i="1"/>
  <c r="Z1486" i="1" s="1"/>
  <c r="N1486" i="1"/>
  <c r="M1486" i="1"/>
  <c r="K1486" i="1"/>
  <c r="W1485" i="1"/>
  <c r="Z1485" i="1" s="1"/>
  <c r="N1485" i="1"/>
  <c r="M1485" i="1"/>
  <c r="K1485" i="1"/>
  <c r="W1484" i="1"/>
  <c r="Z1484" i="1" s="1"/>
  <c r="N1484" i="1"/>
  <c r="M1484" i="1"/>
  <c r="K1484" i="1"/>
  <c r="W1483" i="1"/>
  <c r="Z1483" i="1" s="1"/>
  <c r="N1483" i="1"/>
  <c r="M1483" i="1"/>
  <c r="K1483" i="1"/>
  <c r="N1482" i="1"/>
  <c r="K1482" i="1"/>
  <c r="I1482" i="1"/>
  <c r="I1483" i="1" s="1"/>
  <c r="I1484" i="1" s="1"/>
  <c r="I1485" i="1" s="1"/>
  <c r="I1486" i="1" s="1"/>
  <c r="W1479" i="1"/>
  <c r="Z1479" i="1" s="1"/>
  <c r="N1479" i="1"/>
  <c r="K1479" i="1" s="1"/>
  <c r="M1479" i="1"/>
  <c r="W1478" i="1"/>
  <c r="Z1478" i="1" s="1"/>
  <c r="N1478" i="1"/>
  <c r="J1478" i="1" s="1"/>
  <c r="M1478" i="1"/>
  <c r="I1478" i="1"/>
  <c r="W1477" i="1"/>
  <c r="Z1477" i="1" s="1"/>
  <c r="N1477" i="1"/>
  <c r="J1477" i="1" s="1"/>
  <c r="M1477" i="1"/>
  <c r="W1476" i="1"/>
  <c r="Z1476" i="1" s="1"/>
  <c r="N1476" i="1"/>
  <c r="K1476" i="1" s="1"/>
  <c r="M1476" i="1"/>
  <c r="W1475" i="1"/>
  <c r="Y1475" i="1" s="1"/>
  <c r="N1475" i="1"/>
  <c r="J1475" i="1" s="1"/>
  <c r="M1475" i="1"/>
  <c r="W1474" i="1"/>
  <c r="Y1474" i="1" s="1"/>
  <c r="N1474" i="1"/>
  <c r="J1474" i="1" s="1"/>
  <c r="M1474" i="1"/>
  <c r="W1473" i="1"/>
  <c r="Y1473" i="1" s="1"/>
  <c r="N1473" i="1"/>
  <c r="M1473" i="1"/>
  <c r="W1472" i="1"/>
  <c r="Z1472" i="1" s="1"/>
  <c r="N1472" i="1"/>
  <c r="M1472" i="1"/>
  <c r="N1471" i="1"/>
  <c r="I1471" i="1"/>
  <c r="I1472" i="1" s="1"/>
  <c r="I1473" i="1" s="1"/>
  <c r="I1474" i="1" s="1"/>
  <c r="I1475" i="1" s="1"/>
  <c r="I1476" i="1" s="1"/>
  <c r="K1474" i="1" l="1"/>
  <c r="Z1494" i="1"/>
  <c r="K1475" i="1"/>
  <c r="Z1488" i="1"/>
  <c r="Y1507" i="1"/>
  <c r="Z1527" i="1"/>
  <c r="X1525" i="1"/>
  <c r="Y1530" i="1"/>
  <c r="K1478" i="1"/>
  <c r="X1528" i="1"/>
  <c r="Z1530" i="1"/>
  <c r="Y1526" i="1"/>
  <c r="Y1529" i="1"/>
  <c r="Z1526" i="1"/>
  <c r="Z1529" i="1"/>
  <c r="X1531" i="1"/>
  <c r="Y1531" i="1"/>
  <c r="Y1528" i="1"/>
  <c r="Y1525" i="1"/>
  <c r="X1527" i="1"/>
  <c r="X1518" i="1"/>
  <c r="Z1518" i="1"/>
  <c r="Y1505" i="1"/>
  <c r="Z1517" i="1"/>
  <c r="X1484" i="1"/>
  <c r="X1494" i="1"/>
  <c r="X1487" i="1"/>
  <c r="Y1484" i="1"/>
  <c r="X1514" i="1"/>
  <c r="Y1487" i="1"/>
  <c r="X1517" i="1"/>
  <c r="Z1493" i="1"/>
  <c r="J1476" i="1"/>
  <c r="Y1488" i="1"/>
  <c r="Y1504" i="1"/>
  <c r="Z1504" i="1"/>
  <c r="Y1514" i="1"/>
  <c r="Z1516" i="1"/>
  <c r="Y1519" i="1"/>
  <c r="X1512" i="1"/>
  <c r="X1515" i="1"/>
  <c r="Z1519" i="1"/>
  <c r="Y1512" i="1"/>
  <c r="Y1515" i="1"/>
  <c r="X1513" i="1"/>
  <c r="X1516" i="1"/>
  <c r="Y1513" i="1"/>
  <c r="Y1499" i="1"/>
  <c r="Y1502" i="1"/>
  <c r="Z1499" i="1"/>
  <c r="Z1502" i="1"/>
  <c r="Z1507" i="1"/>
  <c r="X1501" i="1"/>
  <c r="Y1501" i="1"/>
  <c r="Y1506" i="1"/>
  <c r="X1500" i="1"/>
  <c r="X1503" i="1"/>
  <c r="Z1506" i="1"/>
  <c r="Y1500" i="1"/>
  <c r="Y1503" i="1"/>
  <c r="X1505" i="1"/>
  <c r="Z1492" i="1"/>
  <c r="X1489" i="1"/>
  <c r="Y1489" i="1"/>
  <c r="X1483" i="1"/>
  <c r="X1486" i="1"/>
  <c r="X1491" i="1"/>
  <c r="Y1491" i="1"/>
  <c r="X1493" i="1"/>
  <c r="X1485" i="1"/>
  <c r="Y1490" i="1"/>
  <c r="Y1492" i="1"/>
  <c r="Y1483" i="1"/>
  <c r="Y1486" i="1"/>
  <c r="Y1485" i="1"/>
  <c r="X1490" i="1"/>
  <c r="Z1475" i="1"/>
  <c r="K1477" i="1"/>
  <c r="X1474" i="1"/>
  <c r="X1478" i="1"/>
  <c r="Z1474" i="1"/>
  <c r="Z1473" i="1"/>
  <c r="X1472" i="1"/>
  <c r="Y1478" i="1"/>
  <c r="X1473" i="1"/>
  <c r="X1477" i="1"/>
  <c r="Y1477" i="1"/>
  <c r="J1479" i="1"/>
  <c r="X1476" i="1"/>
  <c r="Y1476" i="1"/>
  <c r="X1475" i="1"/>
  <c r="X1479" i="1"/>
  <c r="Y1472" i="1"/>
  <c r="Y1479" i="1"/>
  <c r="W1467" i="1"/>
  <c r="Z1467" i="1" s="1"/>
  <c r="N1467" i="1"/>
  <c r="K1467" i="1" s="1"/>
  <c r="M1467" i="1"/>
  <c r="I1467" i="1"/>
  <c r="I1477" i="1" s="1"/>
  <c r="W1466" i="1"/>
  <c r="Z1466" i="1" s="1"/>
  <c r="N1466" i="1"/>
  <c r="J1466" i="1" s="1"/>
  <c r="M1466" i="1"/>
  <c r="I1466" i="1"/>
  <c r="W1465" i="1"/>
  <c r="Z1465" i="1" s="1"/>
  <c r="N1465" i="1"/>
  <c r="K1465" i="1" s="1"/>
  <c r="M1465" i="1"/>
  <c r="W1464" i="1"/>
  <c r="X1464" i="1" s="1"/>
  <c r="N1464" i="1"/>
  <c r="K1464" i="1" s="1"/>
  <c r="M1464" i="1"/>
  <c r="W1463" i="1"/>
  <c r="Z1463" i="1" s="1"/>
  <c r="N1463" i="1"/>
  <c r="K1463" i="1" s="1"/>
  <c r="M1463" i="1"/>
  <c r="W1462" i="1"/>
  <c r="Z1462" i="1" s="1"/>
  <c r="N1462" i="1"/>
  <c r="M1462" i="1"/>
  <c r="W1461" i="1"/>
  <c r="Z1461" i="1" s="1"/>
  <c r="N1461" i="1"/>
  <c r="M1461" i="1"/>
  <c r="N1460" i="1"/>
  <c r="I1460" i="1"/>
  <c r="I1461" i="1" s="1"/>
  <c r="I1462" i="1" s="1"/>
  <c r="I1463" i="1" s="1"/>
  <c r="W1453" i="1"/>
  <c r="Y1453" i="1" s="1"/>
  <c r="N1453" i="1"/>
  <c r="K1453" i="1" s="1"/>
  <c r="M1453" i="1"/>
  <c r="W1455" i="1"/>
  <c r="Z1455" i="1" s="1"/>
  <c r="N1455" i="1"/>
  <c r="K1455" i="1" s="1"/>
  <c r="M1455" i="1"/>
  <c r="I1455" i="1"/>
  <c r="W1454" i="1"/>
  <c r="Y1454" i="1" s="1"/>
  <c r="N1454" i="1"/>
  <c r="K1454" i="1" s="1"/>
  <c r="M1454" i="1"/>
  <c r="W1452" i="1"/>
  <c r="Z1452" i="1" s="1"/>
  <c r="N1452" i="1"/>
  <c r="K1452" i="1" s="1"/>
  <c r="M1452" i="1"/>
  <c r="I1452" i="1"/>
  <c r="W1451" i="1"/>
  <c r="Z1451" i="1" s="1"/>
  <c r="N1451" i="1"/>
  <c r="J1451" i="1" s="1"/>
  <c r="M1451" i="1"/>
  <c r="W1450" i="1"/>
  <c r="Z1450" i="1" s="1"/>
  <c r="N1450" i="1"/>
  <c r="K1450" i="1" s="1"/>
  <c r="M1450" i="1"/>
  <c r="W1449" i="1"/>
  <c r="Y1449" i="1" s="1"/>
  <c r="N1449" i="1"/>
  <c r="J1449" i="1" s="1"/>
  <c r="M1449" i="1"/>
  <c r="W1448" i="1"/>
  <c r="Z1448" i="1" s="1"/>
  <c r="N1448" i="1"/>
  <c r="M1448" i="1"/>
  <c r="W1447" i="1"/>
  <c r="Z1447" i="1" s="1"/>
  <c r="N1447" i="1"/>
  <c r="M1447" i="1"/>
  <c r="N1446" i="1"/>
  <c r="I1446" i="1"/>
  <c r="I1447" i="1" s="1"/>
  <c r="I1448" i="1" s="1"/>
  <c r="I1449" i="1" s="1"/>
  <c r="I1450" i="1" s="1"/>
  <c r="W1441" i="1"/>
  <c r="Z1441" i="1" s="1"/>
  <c r="N1441" i="1"/>
  <c r="K1441" i="1" s="1"/>
  <c r="M1441" i="1"/>
  <c r="I1441" i="1"/>
  <c r="W1440" i="1"/>
  <c r="Z1440" i="1" s="1"/>
  <c r="N1440" i="1"/>
  <c r="K1440" i="1" s="1"/>
  <c r="M1440" i="1"/>
  <c r="W1439" i="1"/>
  <c r="Z1439" i="1" s="1"/>
  <c r="N1439" i="1"/>
  <c r="K1439" i="1" s="1"/>
  <c r="M1439" i="1"/>
  <c r="W1438" i="1"/>
  <c r="Z1438" i="1" s="1"/>
  <c r="N1438" i="1"/>
  <c r="K1438" i="1" s="1"/>
  <c r="M1438" i="1"/>
  <c r="W1437" i="1"/>
  <c r="X1437" i="1" s="1"/>
  <c r="N1437" i="1"/>
  <c r="K1437" i="1" s="1"/>
  <c r="M1437" i="1"/>
  <c r="W1436" i="1"/>
  <c r="Z1436" i="1" s="1"/>
  <c r="N1436" i="1"/>
  <c r="K1436" i="1" s="1"/>
  <c r="M1436" i="1"/>
  <c r="W1435" i="1"/>
  <c r="Z1435" i="1" s="1"/>
  <c r="N1435" i="1"/>
  <c r="M1435" i="1"/>
  <c r="W1434" i="1"/>
  <c r="Y1434" i="1" s="1"/>
  <c r="N1434" i="1"/>
  <c r="M1434" i="1"/>
  <c r="N1433" i="1"/>
  <c r="I1433" i="1"/>
  <c r="I1434" i="1" s="1"/>
  <c r="I1435" i="1" s="1"/>
  <c r="I1436" i="1" s="1"/>
  <c r="I1437" i="1" s="1"/>
  <c r="N1427" i="1"/>
  <c r="J1427" i="1" s="1"/>
  <c r="W1429" i="1"/>
  <c r="Z1429" i="1" s="1"/>
  <c r="N1429" i="1"/>
  <c r="K1429" i="1" s="1"/>
  <c r="M1429" i="1"/>
  <c r="I1429" i="1"/>
  <c r="W1428" i="1"/>
  <c r="Z1428" i="1" s="1"/>
  <c r="N1428" i="1"/>
  <c r="J1428" i="1" s="1"/>
  <c r="M1428" i="1"/>
  <c r="W1427" i="1"/>
  <c r="Z1427" i="1" s="1"/>
  <c r="M1427" i="1"/>
  <c r="I1427" i="1"/>
  <c r="W1426" i="1"/>
  <c r="X1426" i="1" s="1"/>
  <c r="N1426" i="1"/>
  <c r="K1426" i="1" s="1"/>
  <c r="M1426" i="1"/>
  <c r="W1425" i="1"/>
  <c r="Z1425" i="1" s="1"/>
  <c r="N1425" i="1"/>
  <c r="J1425" i="1" s="1"/>
  <c r="M1425" i="1"/>
  <c r="W1424" i="1"/>
  <c r="Y1424" i="1" s="1"/>
  <c r="N1424" i="1"/>
  <c r="K1424" i="1" s="1"/>
  <c r="M1424" i="1"/>
  <c r="W1423" i="1"/>
  <c r="Z1423" i="1" s="1"/>
  <c r="N1423" i="1"/>
  <c r="M1423" i="1"/>
  <c r="W1422" i="1"/>
  <c r="Z1422" i="1" s="1"/>
  <c r="N1422" i="1"/>
  <c r="M1422" i="1"/>
  <c r="N1421" i="1"/>
  <c r="I1421" i="1"/>
  <c r="J1439" i="1" l="1"/>
  <c r="J1452" i="1"/>
  <c r="K1449" i="1"/>
  <c r="I1451" i="1"/>
  <c r="I1504" i="1" s="1"/>
  <c r="I1503" i="1"/>
  <c r="Z1464" i="1"/>
  <c r="K1425" i="1"/>
  <c r="I1422" i="1"/>
  <c r="I1489" i="1"/>
  <c r="X1462" i="1"/>
  <c r="I1438" i="1"/>
  <c r="I1505" i="1"/>
  <c r="I1506" i="1" s="1"/>
  <c r="I1464" i="1"/>
  <c r="J1464" i="1"/>
  <c r="K1466" i="1"/>
  <c r="X1466" i="1"/>
  <c r="Y1464" i="1"/>
  <c r="Y1466" i="1"/>
  <c r="Y1462" i="1"/>
  <c r="J1463" i="1"/>
  <c r="Y1465" i="1"/>
  <c r="X1461" i="1"/>
  <c r="Y1461" i="1"/>
  <c r="X1463" i="1"/>
  <c r="Y1463" i="1"/>
  <c r="J1465" i="1"/>
  <c r="J1467" i="1"/>
  <c r="X1467" i="1"/>
  <c r="Y1467" i="1"/>
  <c r="X1465" i="1"/>
  <c r="X1451" i="1"/>
  <c r="Y1451" i="1"/>
  <c r="J1454" i="1"/>
  <c r="Z1453" i="1"/>
  <c r="J1453" i="1"/>
  <c r="J1424" i="1"/>
  <c r="X1453" i="1"/>
  <c r="K1451" i="1"/>
  <c r="Y1450" i="1"/>
  <c r="X1449" i="1"/>
  <c r="X1454" i="1"/>
  <c r="Z1449" i="1"/>
  <c r="Z1454" i="1"/>
  <c r="X1448" i="1"/>
  <c r="X1452" i="1"/>
  <c r="X1447" i="1"/>
  <c r="Y1448" i="1"/>
  <c r="J1450" i="1"/>
  <c r="Y1452" i="1"/>
  <c r="J1455" i="1"/>
  <c r="Y1447" i="1"/>
  <c r="X1450" i="1"/>
  <c r="X1455" i="1"/>
  <c r="Y1455" i="1"/>
  <c r="X1438" i="1"/>
  <c r="Y1438" i="1"/>
  <c r="J1438" i="1"/>
  <c r="X1440" i="1"/>
  <c r="J1436" i="1"/>
  <c r="X1434" i="1"/>
  <c r="Z1434" i="1"/>
  <c r="Y1437" i="1"/>
  <c r="X1436" i="1"/>
  <c r="Y1440" i="1"/>
  <c r="J1437" i="1"/>
  <c r="Z1437" i="1"/>
  <c r="Y1436" i="1"/>
  <c r="X1435" i="1"/>
  <c r="X1439" i="1"/>
  <c r="Y1435" i="1"/>
  <c r="Y1439" i="1"/>
  <c r="J1441" i="1"/>
  <c r="J1440" i="1"/>
  <c r="X1441" i="1"/>
  <c r="Y1441" i="1"/>
  <c r="J1426" i="1"/>
  <c r="K1428" i="1"/>
  <c r="K1427" i="1"/>
  <c r="Y1426" i="1"/>
  <c r="X1422" i="1"/>
  <c r="Y1422" i="1"/>
  <c r="X1428" i="1"/>
  <c r="Z1426" i="1"/>
  <c r="X1425" i="1"/>
  <c r="Y1425" i="1"/>
  <c r="Y1428" i="1"/>
  <c r="X1424" i="1"/>
  <c r="J1429" i="1"/>
  <c r="Z1424" i="1"/>
  <c r="X1423" i="1"/>
  <c r="X1427" i="1"/>
  <c r="Y1423" i="1"/>
  <c r="Y1427" i="1"/>
  <c r="X1429" i="1"/>
  <c r="Y1429" i="1"/>
  <c r="W1416" i="1"/>
  <c r="Z1416" i="1" s="1"/>
  <c r="N1416" i="1"/>
  <c r="K1416" i="1" s="1"/>
  <c r="M1416" i="1"/>
  <c r="I1416" i="1"/>
  <c r="W1415" i="1"/>
  <c r="Z1415" i="1" s="1"/>
  <c r="N1415" i="1"/>
  <c r="K1415" i="1" s="1"/>
  <c r="M1415" i="1"/>
  <c r="I1415" i="1"/>
  <c r="W1414" i="1"/>
  <c r="X1414" i="1" s="1"/>
  <c r="N1414" i="1"/>
  <c r="K1414" i="1" s="1"/>
  <c r="M1414" i="1"/>
  <c r="W1413" i="1"/>
  <c r="Z1413" i="1" s="1"/>
  <c r="N1413" i="1"/>
  <c r="K1413" i="1" s="1"/>
  <c r="M1413" i="1"/>
  <c r="W1412" i="1"/>
  <c r="Z1412" i="1" s="1"/>
  <c r="N1412" i="1"/>
  <c r="K1412" i="1" s="1"/>
  <c r="M1412" i="1"/>
  <c r="W1411" i="1"/>
  <c r="Z1411" i="1" s="1"/>
  <c r="N1411" i="1"/>
  <c r="M1411" i="1"/>
  <c r="W1410" i="1"/>
  <c r="Z1410" i="1" s="1"/>
  <c r="N1410" i="1"/>
  <c r="M1410" i="1"/>
  <c r="N1409" i="1"/>
  <c r="I1409" i="1"/>
  <c r="I1410" i="1" s="1"/>
  <c r="I1411" i="1" s="1"/>
  <c r="I1412" i="1" s="1"/>
  <c r="I1413" i="1" s="1"/>
  <c r="I1414" i="1" s="1"/>
  <c r="W1403" i="1"/>
  <c r="Z1403" i="1" s="1"/>
  <c r="N1403" i="1"/>
  <c r="K1403" i="1" s="1"/>
  <c r="M1403" i="1"/>
  <c r="I1403" i="1"/>
  <c r="M1405" i="1"/>
  <c r="N1405" i="1"/>
  <c r="J1405" i="1" s="1"/>
  <c r="W1405" i="1"/>
  <c r="X1405" i="1" s="1"/>
  <c r="W1404" i="1"/>
  <c r="Z1404" i="1" s="1"/>
  <c r="N1404" i="1"/>
  <c r="K1404" i="1" s="1"/>
  <c r="M1404" i="1"/>
  <c r="W1402" i="1"/>
  <c r="Z1402" i="1" s="1"/>
  <c r="N1402" i="1"/>
  <c r="K1402" i="1" s="1"/>
  <c r="M1402" i="1"/>
  <c r="I1402" i="1"/>
  <c r="W1401" i="1"/>
  <c r="Z1401" i="1" s="1"/>
  <c r="N1401" i="1"/>
  <c r="K1401" i="1" s="1"/>
  <c r="M1401" i="1"/>
  <c r="W1400" i="1"/>
  <c r="Z1400" i="1" s="1"/>
  <c r="N1400" i="1"/>
  <c r="K1400" i="1" s="1"/>
  <c r="M1400" i="1"/>
  <c r="W1399" i="1"/>
  <c r="Y1399" i="1" s="1"/>
  <c r="N1399" i="1"/>
  <c r="K1399" i="1" s="1"/>
  <c r="M1399" i="1"/>
  <c r="W1398" i="1"/>
  <c r="Y1398" i="1" s="1"/>
  <c r="N1398" i="1"/>
  <c r="M1398" i="1"/>
  <c r="W1397" i="1"/>
  <c r="Y1397" i="1" s="1"/>
  <c r="N1397" i="1"/>
  <c r="M1397" i="1"/>
  <c r="N1396" i="1"/>
  <c r="I1396" i="1"/>
  <c r="I1397" i="1" s="1"/>
  <c r="I1398" i="1" s="1"/>
  <c r="I1399" i="1" s="1"/>
  <c r="I1400" i="1" s="1"/>
  <c r="I1401" i="1" s="1"/>
  <c r="M1388" i="1"/>
  <c r="N1388" i="1"/>
  <c r="K1388" i="1" s="1"/>
  <c r="W1388" i="1"/>
  <c r="X1388" i="1" s="1"/>
  <c r="M1389" i="1"/>
  <c r="N1389" i="1"/>
  <c r="J1389" i="1" s="1"/>
  <c r="W1389" i="1"/>
  <c r="X1389" i="1" s="1"/>
  <c r="M1390" i="1"/>
  <c r="N1390" i="1"/>
  <c r="J1390" i="1" s="1"/>
  <c r="W1390" i="1"/>
  <c r="X1390" i="1" s="1"/>
  <c r="W1387" i="1"/>
  <c r="Z1387" i="1" s="1"/>
  <c r="N1387" i="1"/>
  <c r="K1387" i="1" s="1"/>
  <c r="M1387" i="1"/>
  <c r="W1386" i="1"/>
  <c r="Z1386" i="1" s="1"/>
  <c r="N1386" i="1"/>
  <c r="K1386" i="1" s="1"/>
  <c r="M1386" i="1"/>
  <c r="W1385" i="1"/>
  <c r="Z1385" i="1" s="1"/>
  <c r="N1385" i="1"/>
  <c r="K1385" i="1" s="1"/>
  <c r="M1385" i="1"/>
  <c r="W1384" i="1"/>
  <c r="Z1384" i="1" s="1"/>
  <c r="N1384" i="1"/>
  <c r="M1384" i="1"/>
  <c r="W1383" i="1"/>
  <c r="X1383" i="1" s="1"/>
  <c r="N1383" i="1"/>
  <c r="M1383" i="1"/>
  <c r="N1382" i="1"/>
  <c r="I1382" i="1"/>
  <c r="I1383" i="1" s="1"/>
  <c r="I1384" i="1" s="1"/>
  <c r="I1385" i="1" s="1"/>
  <c r="I1386" i="1" s="1"/>
  <c r="I1387" i="1" s="1"/>
  <c r="W1377" i="1"/>
  <c r="X1377" i="1" s="1"/>
  <c r="N1377" i="1"/>
  <c r="K1377" i="1" s="1"/>
  <c r="M1377" i="1"/>
  <c r="I1377" i="1"/>
  <c r="W1376" i="1"/>
  <c r="Z1376" i="1" s="1"/>
  <c r="N1376" i="1"/>
  <c r="J1376" i="1" s="1"/>
  <c r="M1376" i="1"/>
  <c r="W1375" i="1"/>
  <c r="X1375" i="1" s="1"/>
  <c r="N1375" i="1"/>
  <c r="K1375" i="1" s="1"/>
  <c r="M1375" i="1"/>
  <c r="W1374" i="1"/>
  <c r="Z1374" i="1" s="1"/>
  <c r="N1374" i="1"/>
  <c r="K1374" i="1" s="1"/>
  <c r="M1374" i="1"/>
  <c r="W1373" i="1"/>
  <c r="Z1373" i="1" s="1"/>
  <c r="N1373" i="1"/>
  <c r="K1373" i="1" s="1"/>
  <c r="M1373" i="1"/>
  <c r="W1372" i="1"/>
  <c r="Y1372" i="1" s="1"/>
  <c r="N1372" i="1"/>
  <c r="J1372" i="1" s="1"/>
  <c r="M1372" i="1"/>
  <c r="W1371" i="1"/>
  <c r="Y1371" i="1" s="1"/>
  <c r="N1371" i="1"/>
  <c r="K1371" i="1" s="1"/>
  <c r="M1371" i="1"/>
  <c r="W1370" i="1"/>
  <c r="Z1370" i="1" s="1"/>
  <c r="N1370" i="1"/>
  <c r="M1370" i="1"/>
  <c r="W1369" i="1"/>
  <c r="Z1369" i="1" s="1"/>
  <c r="N1369" i="1"/>
  <c r="M1369" i="1"/>
  <c r="N1368" i="1"/>
  <c r="I1368" i="1"/>
  <c r="I1404" i="1" s="1"/>
  <c r="I1439" i="1" s="1"/>
  <c r="N1344" i="1"/>
  <c r="K1344" i="1" s="1"/>
  <c r="N1343" i="1"/>
  <c r="K1343" i="1" s="1"/>
  <c r="N1342" i="1"/>
  <c r="K1342" i="1" s="1"/>
  <c r="N1341" i="1"/>
  <c r="K1341" i="1" s="1"/>
  <c r="N1340" i="1"/>
  <c r="N1339" i="1"/>
  <c r="N1338" i="1"/>
  <c r="W1334" i="1"/>
  <c r="Z1334" i="1" s="1"/>
  <c r="N1334" i="1"/>
  <c r="J1334" i="1" s="1"/>
  <c r="M1334" i="1"/>
  <c r="W1343" i="1"/>
  <c r="X1343" i="1" s="1"/>
  <c r="M1343" i="1"/>
  <c r="W1344" i="1"/>
  <c r="Y1344" i="1" s="1"/>
  <c r="M1344" i="1"/>
  <c r="W1342" i="1"/>
  <c r="Z1342" i="1" s="1"/>
  <c r="M1342" i="1"/>
  <c r="W1341" i="1"/>
  <c r="Z1341" i="1" s="1"/>
  <c r="M1341" i="1"/>
  <c r="I1341" i="1"/>
  <c r="I1465" i="1" l="1"/>
  <c r="I1423" i="1"/>
  <c r="I1490" i="1"/>
  <c r="J1400" i="1"/>
  <c r="K1405" i="1"/>
  <c r="J1402" i="1"/>
  <c r="Y1402" i="1"/>
  <c r="J1412" i="1"/>
  <c r="J1415" i="1"/>
  <c r="J1388" i="1"/>
  <c r="Z1397" i="1"/>
  <c r="Y1400" i="1"/>
  <c r="Y1415" i="1"/>
  <c r="J1416" i="1"/>
  <c r="Y1410" i="1"/>
  <c r="X1413" i="1"/>
  <c r="Y1413" i="1"/>
  <c r="X1410" i="1"/>
  <c r="X1412" i="1"/>
  <c r="X1416" i="1"/>
  <c r="Y1412" i="1"/>
  <c r="J1414" i="1"/>
  <c r="Y1416" i="1"/>
  <c r="Y1414" i="1"/>
  <c r="Z1414" i="1"/>
  <c r="X1411" i="1"/>
  <c r="X1415" i="1"/>
  <c r="Y1411" i="1"/>
  <c r="J1413" i="1"/>
  <c r="X1403" i="1"/>
  <c r="Y1403" i="1"/>
  <c r="J1403" i="1"/>
  <c r="Z1405" i="1"/>
  <c r="Y1405" i="1"/>
  <c r="J1401" i="1"/>
  <c r="X1399" i="1"/>
  <c r="X1404" i="1"/>
  <c r="Y1404" i="1"/>
  <c r="Z1399" i="1"/>
  <c r="X1398" i="1"/>
  <c r="X1402" i="1"/>
  <c r="Z1398" i="1"/>
  <c r="X1401" i="1"/>
  <c r="J1399" i="1"/>
  <c r="Y1401" i="1"/>
  <c r="J1404" i="1"/>
  <c r="X1397" i="1"/>
  <c r="X1400" i="1"/>
  <c r="K1389" i="1"/>
  <c r="K1390" i="1"/>
  <c r="Z1388" i="1"/>
  <c r="Y1388" i="1"/>
  <c r="Z1389" i="1"/>
  <c r="J1371" i="1"/>
  <c r="Y1389" i="1"/>
  <c r="Z1390" i="1"/>
  <c r="Y1390" i="1"/>
  <c r="J1386" i="1"/>
  <c r="Y1383" i="1"/>
  <c r="Z1383" i="1"/>
  <c r="X1386" i="1"/>
  <c r="Y1386" i="1"/>
  <c r="J1387" i="1"/>
  <c r="X1385" i="1"/>
  <c r="Y1385" i="1"/>
  <c r="X1384" i="1"/>
  <c r="Y1384" i="1"/>
  <c r="X1387" i="1"/>
  <c r="J1385" i="1"/>
  <c r="Y1387" i="1"/>
  <c r="J1373" i="1"/>
  <c r="Y1375" i="1"/>
  <c r="Z1375" i="1"/>
  <c r="Z1372" i="1"/>
  <c r="K1372" i="1"/>
  <c r="J1377" i="1"/>
  <c r="K1376" i="1"/>
  <c r="J1375" i="1"/>
  <c r="X1370" i="1"/>
  <c r="X1374" i="1"/>
  <c r="I1369" i="1"/>
  <c r="I1370" i="1" s="1"/>
  <c r="I1371" i="1" s="1"/>
  <c r="I1372" i="1" s="1"/>
  <c r="I1373" i="1" s="1"/>
  <c r="Y1370" i="1"/>
  <c r="Y1374" i="1"/>
  <c r="Y1377" i="1"/>
  <c r="Z1377" i="1"/>
  <c r="X1369" i="1"/>
  <c r="Y1369" i="1"/>
  <c r="X1372" i="1"/>
  <c r="X1376" i="1"/>
  <c r="Z1371" i="1"/>
  <c r="X1373" i="1"/>
  <c r="Y1373" i="1"/>
  <c r="J1374" i="1"/>
  <c r="Y1376" i="1"/>
  <c r="X1371" i="1"/>
  <c r="K1334" i="1"/>
  <c r="X1334" i="1"/>
  <c r="Y1334" i="1"/>
  <c r="J1343" i="1"/>
  <c r="Y1343" i="1"/>
  <c r="Z1343" i="1"/>
  <c r="J1342" i="1"/>
  <c r="J1341" i="1"/>
  <c r="X1342" i="1"/>
  <c r="Y1342" i="1"/>
  <c r="Z1344" i="1"/>
  <c r="X1341" i="1"/>
  <c r="Y1341" i="1"/>
  <c r="J1344" i="1"/>
  <c r="X1344" i="1"/>
  <c r="W1340" i="1"/>
  <c r="Z1340" i="1" s="1"/>
  <c r="J1340" i="1"/>
  <c r="M1340" i="1"/>
  <c r="W1339" i="1"/>
  <c r="Z1339" i="1" s="1"/>
  <c r="J1339" i="1"/>
  <c r="M1339" i="1"/>
  <c r="I1339" i="1"/>
  <c r="I1375" i="1" s="1"/>
  <c r="W1338" i="1"/>
  <c r="Z1338" i="1" s="1"/>
  <c r="J1338" i="1"/>
  <c r="M1338" i="1"/>
  <c r="I1338" i="1"/>
  <c r="I1374" i="1" s="1"/>
  <c r="W1337" i="1"/>
  <c r="Y1337" i="1" s="1"/>
  <c r="N1337" i="1"/>
  <c r="K1337" i="1" s="1"/>
  <c r="M1337" i="1"/>
  <c r="W1336" i="1"/>
  <c r="Y1336" i="1" s="1"/>
  <c r="N1336" i="1"/>
  <c r="K1336" i="1" s="1"/>
  <c r="M1336" i="1"/>
  <c r="W1335" i="1"/>
  <c r="Z1335" i="1" s="1"/>
  <c r="N1335" i="1"/>
  <c r="K1335" i="1" s="1"/>
  <c r="M1335" i="1"/>
  <c r="W1333" i="1"/>
  <c r="Z1333" i="1" s="1"/>
  <c r="N1333" i="1"/>
  <c r="J1333" i="1" s="1"/>
  <c r="M1333" i="1"/>
  <c r="W1332" i="1"/>
  <c r="Y1332" i="1" s="1"/>
  <c r="N1332" i="1"/>
  <c r="J1332" i="1" s="1"/>
  <c r="M1332" i="1"/>
  <c r="W1331" i="1"/>
  <c r="Y1331" i="1" s="1"/>
  <c r="N1331" i="1"/>
  <c r="M1331" i="1"/>
  <c r="W1330" i="1"/>
  <c r="Z1330" i="1" s="1"/>
  <c r="N1330" i="1"/>
  <c r="M1330" i="1"/>
  <c r="N1329" i="1"/>
  <c r="I1329" i="1"/>
  <c r="I1340" i="1" s="1"/>
  <c r="W1364" i="1"/>
  <c r="Y1364" i="1" s="1"/>
  <c r="N1364" i="1"/>
  <c r="K1364" i="1" s="1"/>
  <c r="M1364" i="1"/>
  <c r="W1363" i="1"/>
  <c r="Y1363" i="1" s="1"/>
  <c r="N1363" i="1"/>
  <c r="K1363" i="1" s="1"/>
  <c r="M1363" i="1"/>
  <c r="W1362" i="1"/>
  <c r="Z1362" i="1" s="1"/>
  <c r="N1362" i="1"/>
  <c r="J1362" i="1" s="1"/>
  <c r="M1362" i="1"/>
  <c r="I1362" i="1"/>
  <c r="W1361" i="1"/>
  <c r="Z1361" i="1" s="1"/>
  <c r="N1361" i="1"/>
  <c r="K1361" i="1" s="1"/>
  <c r="M1361" i="1"/>
  <c r="W1360" i="1"/>
  <c r="Z1360" i="1" s="1"/>
  <c r="N1360" i="1"/>
  <c r="J1360" i="1" s="1"/>
  <c r="M1360" i="1"/>
  <c r="I1360" i="1"/>
  <c r="W1359" i="1"/>
  <c r="Z1359" i="1" s="1"/>
  <c r="N1359" i="1"/>
  <c r="K1359" i="1" s="1"/>
  <c r="M1359" i="1"/>
  <c r="W1358" i="1"/>
  <c r="Z1358" i="1" s="1"/>
  <c r="N1358" i="1"/>
  <c r="K1358" i="1" s="1"/>
  <c r="M1358" i="1"/>
  <c r="W1356" i="1"/>
  <c r="Z1356" i="1" s="1"/>
  <c r="N1356" i="1"/>
  <c r="J1356" i="1" s="1"/>
  <c r="M1356" i="1"/>
  <c r="W1355" i="1"/>
  <c r="Z1355" i="1" s="1"/>
  <c r="N1355" i="1"/>
  <c r="K1355" i="1" s="1"/>
  <c r="M1355" i="1"/>
  <c r="W1354" i="1"/>
  <c r="X1354" i="1" s="1"/>
  <c r="N1354" i="1"/>
  <c r="M1354" i="1"/>
  <c r="W1353" i="1"/>
  <c r="Z1353" i="1" s="1"/>
  <c r="N1353" i="1"/>
  <c r="M1353" i="1"/>
  <c r="N1352" i="1"/>
  <c r="I1352" i="1"/>
  <c r="I1424" i="1" l="1"/>
  <c r="I1491" i="1"/>
  <c r="J1363" i="1"/>
  <c r="K1356" i="1"/>
  <c r="I1353" i="1"/>
  <c r="I1388" i="1"/>
  <c r="I1363" i="1"/>
  <c r="K1332" i="1"/>
  <c r="Z1336" i="1"/>
  <c r="Y1338" i="1"/>
  <c r="Z1331" i="1"/>
  <c r="K1333" i="1"/>
  <c r="Y1354" i="1"/>
  <c r="X1330" i="1"/>
  <c r="Z1354" i="1"/>
  <c r="Y1330" i="1"/>
  <c r="X1340" i="1"/>
  <c r="J1355" i="1"/>
  <c r="J1359" i="1"/>
  <c r="X1338" i="1"/>
  <c r="K1340" i="1"/>
  <c r="K1339" i="1"/>
  <c r="K1338" i="1"/>
  <c r="J1336" i="1"/>
  <c r="J1335" i="1"/>
  <c r="X1333" i="1"/>
  <c r="Z1332" i="1"/>
  <c r="Z1337" i="1"/>
  <c r="X1331" i="1"/>
  <c r="X1336" i="1"/>
  <c r="I1330" i="1"/>
  <c r="Y1340" i="1"/>
  <c r="Y1333" i="1"/>
  <c r="X1335" i="1"/>
  <c r="X1339" i="1"/>
  <c r="Y1335" i="1"/>
  <c r="J1337" i="1"/>
  <c r="Y1339" i="1"/>
  <c r="X1332" i="1"/>
  <c r="X1337" i="1"/>
  <c r="Y1359" i="1"/>
  <c r="K1362" i="1"/>
  <c r="Z1364" i="1"/>
  <c r="X1363" i="1"/>
  <c r="Z1363" i="1"/>
  <c r="Y1362" i="1"/>
  <c r="J1364" i="1"/>
  <c r="X1362" i="1"/>
  <c r="X1364" i="1"/>
  <c r="K1360" i="1"/>
  <c r="X1360" i="1"/>
  <c r="Y1358" i="1"/>
  <c r="X1353" i="1"/>
  <c r="Y1353" i="1"/>
  <c r="X1356" i="1"/>
  <c r="Y1356" i="1"/>
  <c r="X1355" i="1"/>
  <c r="Y1355" i="1"/>
  <c r="J1358" i="1"/>
  <c r="Y1360" i="1"/>
  <c r="X1358" i="1"/>
  <c r="X1359" i="1"/>
  <c r="J1361" i="1"/>
  <c r="X1361" i="1"/>
  <c r="Y1361" i="1"/>
  <c r="K1324" i="1"/>
  <c r="K1325" i="1"/>
  <c r="W1323" i="1"/>
  <c r="Z1323" i="1" s="1"/>
  <c r="N1323" i="1"/>
  <c r="K1323" i="1"/>
  <c r="W1322" i="1"/>
  <c r="Z1322" i="1" s="1"/>
  <c r="N1322" i="1"/>
  <c r="W1321" i="1"/>
  <c r="X1321" i="1" s="1"/>
  <c r="N1321" i="1"/>
  <c r="K1321" i="1"/>
  <c r="W1320" i="1"/>
  <c r="Y1320" i="1" s="1"/>
  <c r="N1320" i="1"/>
  <c r="K1320" i="1"/>
  <c r="W1319" i="1"/>
  <c r="Z1319" i="1" s="1"/>
  <c r="N1319" i="1"/>
  <c r="K1319" i="1"/>
  <c r="W1318" i="1"/>
  <c r="X1318" i="1" s="1"/>
  <c r="N1318" i="1"/>
  <c r="M1318" i="1"/>
  <c r="K1318" i="1"/>
  <c r="W1317" i="1"/>
  <c r="Z1317" i="1" s="1"/>
  <c r="N1317" i="1"/>
  <c r="K1317" i="1"/>
  <c r="W1316" i="1"/>
  <c r="Z1316" i="1" s="1"/>
  <c r="N1316" i="1"/>
  <c r="M1316" i="1"/>
  <c r="K1316" i="1"/>
  <c r="W1315" i="1"/>
  <c r="Z1315" i="1" s="1"/>
  <c r="N1315" i="1"/>
  <c r="M1315" i="1"/>
  <c r="K1315" i="1"/>
  <c r="W1314" i="1"/>
  <c r="Y1314" i="1" s="1"/>
  <c r="N1314" i="1"/>
  <c r="M1314" i="1"/>
  <c r="K1314" i="1"/>
  <c r="W1313" i="1"/>
  <c r="Z1313" i="1" s="1"/>
  <c r="N1313" i="1"/>
  <c r="M1313" i="1"/>
  <c r="K1313" i="1"/>
  <c r="W1312" i="1"/>
  <c r="Z1312" i="1" s="1"/>
  <c r="N1312" i="1"/>
  <c r="M1312" i="1"/>
  <c r="K1312" i="1"/>
  <c r="N1311" i="1"/>
  <c r="K1311" i="1"/>
  <c r="I1311" i="1"/>
  <c r="I1312" i="1" s="1"/>
  <c r="I1313" i="1" s="1"/>
  <c r="I1314" i="1" s="1"/>
  <c r="I1315" i="1" s="1"/>
  <c r="W1305" i="1"/>
  <c r="X1305" i="1" s="1"/>
  <c r="N1305" i="1"/>
  <c r="J1305" i="1" s="1"/>
  <c r="M1305" i="1"/>
  <c r="W1306" i="1"/>
  <c r="Z1306" i="1" s="1"/>
  <c r="N1306" i="1"/>
  <c r="K1306" i="1" s="1"/>
  <c r="M1306" i="1"/>
  <c r="I1306" i="1"/>
  <c r="W1304" i="1"/>
  <c r="Z1304" i="1" s="1"/>
  <c r="N1304" i="1"/>
  <c r="K1304" i="1" s="1"/>
  <c r="M1304" i="1"/>
  <c r="W1303" i="1"/>
  <c r="Z1303" i="1" s="1"/>
  <c r="N1303" i="1"/>
  <c r="J1303" i="1" s="1"/>
  <c r="M1303" i="1"/>
  <c r="W1302" i="1"/>
  <c r="Z1302" i="1" s="1"/>
  <c r="N1302" i="1"/>
  <c r="K1302" i="1" s="1"/>
  <c r="M1302" i="1"/>
  <c r="W1301" i="1"/>
  <c r="X1301" i="1" s="1"/>
  <c r="N1301" i="1"/>
  <c r="K1301" i="1" s="1"/>
  <c r="M1301" i="1"/>
  <c r="W1300" i="1"/>
  <c r="Z1300" i="1" s="1"/>
  <c r="N1300" i="1"/>
  <c r="M1300" i="1"/>
  <c r="W1299" i="1"/>
  <c r="Z1299" i="1" s="1"/>
  <c r="N1299" i="1"/>
  <c r="M1299" i="1"/>
  <c r="N1298" i="1"/>
  <c r="I1298" i="1"/>
  <c r="I1299" i="1" s="1"/>
  <c r="I1300" i="1" s="1"/>
  <c r="I1301" i="1" s="1"/>
  <c r="I1302" i="1" s="1"/>
  <c r="I1303" i="1" s="1"/>
  <c r="W1071" i="1"/>
  <c r="Z1071" i="1" s="1"/>
  <c r="N1071" i="1"/>
  <c r="K1071" i="1" s="1"/>
  <c r="M1071" i="1"/>
  <c r="W1070" i="1"/>
  <c r="Y1070" i="1" s="1"/>
  <c r="N1070" i="1"/>
  <c r="J1070" i="1" s="1"/>
  <c r="M1070" i="1"/>
  <c r="W1256" i="1"/>
  <c r="Y1256" i="1" s="1"/>
  <c r="N1256" i="1"/>
  <c r="K1256" i="1" s="1"/>
  <c r="M1256" i="1"/>
  <c r="I1425" i="1" l="1"/>
  <c r="I1493" i="1"/>
  <c r="I1492" i="1"/>
  <c r="I1354" i="1"/>
  <c r="I1355" i="1" s="1"/>
  <c r="I1389" i="1"/>
  <c r="I1331" i="1"/>
  <c r="I1342" i="1"/>
  <c r="X1320" i="1"/>
  <c r="Z1318" i="1"/>
  <c r="Z1314" i="1"/>
  <c r="X1317" i="1"/>
  <c r="Y1319" i="1"/>
  <c r="Y1318" i="1"/>
  <c r="Z1320" i="1"/>
  <c r="Y1312" i="1"/>
  <c r="Y1315" i="1"/>
  <c r="X1322" i="1"/>
  <c r="X1312" i="1"/>
  <c r="Y1322" i="1"/>
  <c r="Y1317" i="1"/>
  <c r="X1315" i="1"/>
  <c r="X1314" i="1"/>
  <c r="X1319" i="1"/>
  <c r="X1313" i="1"/>
  <c r="X1316" i="1"/>
  <c r="Y1321" i="1"/>
  <c r="X1323" i="1"/>
  <c r="Z1321" i="1"/>
  <c r="Y1323" i="1"/>
  <c r="Y1313" i="1"/>
  <c r="Y1316" i="1"/>
  <c r="Y1305" i="1"/>
  <c r="Z1305" i="1"/>
  <c r="K1305" i="1"/>
  <c r="K1303" i="1"/>
  <c r="Y1303" i="1"/>
  <c r="J1301" i="1"/>
  <c r="X1300" i="1"/>
  <c r="X1304" i="1"/>
  <c r="Z1301" i="1"/>
  <c r="Y1300" i="1"/>
  <c r="J1302" i="1"/>
  <c r="Y1304" i="1"/>
  <c r="Y1301" i="1"/>
  <c r="X1303" i="1"/>
  <c r="J1306" i="1"/>
  <c r="X1299" i="1"/>
  <c r="Y1299" i="1"/>
  <c r="X1302" i="1"/>
  <c r="Y1302" i="1"/>
  <c r="J1304" i="1"/>
  <c r="X1306" i="1"/>
  <c r="Y1306" i="1"/>
  <c r="K1070" i="1"/>
  <c r="X1071" i="1"/>
  <c r="Z1070" i="1"/>
  <c r="Y1071" i="1"/>
  <c r="X1070" i="1"/>
  <c r="J1071" i="1"/>
  <c r="X1256" i="1"/>
  <c r="Z1256" i="1"/>
  <c r="J1256" i="1"/>
  <c r="N1254" i="1"/>
  <c r="J1254" i="1" s="1"/>
  <c r="N1252" i="1"/>
  <c r="K1252" i="1" s="1"/>
  <c r="N1238" i="1"/>
  <c r="K1238" i="1" s="1"/>
  <c r="N1233" i="1"/>
  <c r="K1233" i="1" s="1"/>
  <c r="W1228" i="1"/>
  <c r="X1228" i="1" s="1"/>
  <c r="N1228" i="1"/>
  <c r="K1228" i="1" s="1"/>
  <c r="M1228" i="1"/>
  <c r="I1228" i="1"/>
  <c r="M1258" i="1"/>
  <c r="W1257" i="1"/>
  <c r="Z1257" i="1" s="1"/>
  <c r="N1257" i="1"/>
  <c r="K1257" i="1" s="1"/>
  <c r="M1257" i="1"/>
  <c r="W1255" i="1"/>
  <c r="Z1255" i="1" s="1"/>
  <c r="N1255" i="1"/>
  <c r="K1255" i="1" s="1"/>
  <c r="M1255" i="1"/>
  <c r="W1254" i="1"/>
  <c r="Z1254" i="1" s="1"/>
  <c r="M1254" i="1"/>
  <c r="W1252" i="1"/>
  <c r="X1252" i="1" s="1"/>
  <c r="M1252" i="1"/>
  <c r="W1251" i="1"/>
  <c r="Z1251" i="1" s="1"/>
  <c r="N1251" i="1"/>
  <c r="J1251" i="1" s="1"/>
  <c r="M1251" i="1"/>
  <c r="W1250" i="1"/>
  <c r="Z1250" i="1" s="1"/>
  <c r="N1250" i="1"/>
  <c r="K1250" i="1" s="1"/>
  <c r="M1250" i="1"/>
  <c r="W1249" i="1"/>
  <c r="Z1249" i="1" s="1"/>
  <c r="N1249" i="1"/>
  <c r="K1249" i="1" s="1"/>
  <c r="M1249" i="1"/>
  <c r="W1247" i="1"/>
  <c r="Z1247" i="1" s="1"/>
  <c r="N1247" i="1"/>
  <c r="K1247" i="1" s="1"/>
  <c r="M1247" i="1"/>
  <c r="W1246" i="1"/>
  <c r="Y1246" i="1" s="1"/>
  <c r="N1246" i="1"/>
  <c r="J1246" i="1" s="1"/>
  <c r="M1246" i="1"/>
  <c r="W1245" i="1"/>
  <c r="Z1245" i="1" s="1"/>
  <c r="N1245" i="1"/>
  <c r="M1245" i="1"/>
  <c r="W1244" i="1"/>
  <c r="X1244" i="1" s="1"/>
  <c r="N1244" i="1"/>
  <c r="M1244" i="1"/>
  <c r="N1243" i="1"/>
  <c r="I1243" i="1"/>
  <c r="W1237" i="1"/>
  <c r="Z1237" i="1" s="1"/>
  <c r="N1237" i="1"/>
  <c r="K1237" i="1" s="1"/>
  <c r="M1237" i="1"/>
  <c r="I1237" i="1"/>
  <c r="W1236" i="1"/>
  <c r="Z1236" i="1" s="1"/>
  <c r="N1236" i="1"/>
  <c r="K1236" i="1" s="1"/>
  <c r="M1236" i="1"/>
  <c r="W1235" i="1"/>
  <c r="Z1235" i="1" s="1"/>
  <c r="N1235" i="1"/>
  <c r="K1235" i="1" s="1"/>
  <c r="M1235" i="1"/>
  <c r="W1234" i="1"/>
  <c r="Z1234" i="1" s="1"/>
  <c r="N1234" i="1"/>
  <c r="K1234" i="1" s="1"/>
  <c r="M1234" i="1"/>
  <c r="I1234" i="1"/>
  <c r="W1233" i="1"/>
  <c r="X1233" i="1" s="1"/>
  <c r="M1233" i="1"/>
  <c r="I1233" i="1"/>
  <c r="I1235" i="1" s="1"/>
  <c r="I1236" i="1" s="1"/>
  <c r="W1232" i="1"/>
  <c r="Z1232" i="1" s="1"/>
  <c r="N1232" i="1"/>
  <c r="J1232" i="1" s="1"/>
  <c r="M1232" i="1"/>
  <c r="W1231" i="1"/>
  <c r="Z1231" i="1" s="1"/>
  <c r="N1231" i="1"/>
  <c r="K1231" i="1" s="1"/>
  <c r="M1231" i="1"/>
  <c r="W1230" i="1"/>
  <c r="Y1230" i="1" s="1"/>
  <c r="N1230" i="1"/>
  <c r="J1230" i="1" s="1"/>
  <c r="M1230" i="1"/>
  <c r="W1229" i="1"/>
  <c r="Z1229" i="1" s="1"/>
  <c r="N1229" i="1"/>
  <c r="K1229" i="1" s="1"/>
  <c r="M1229" i="1"/>
  <c r="I1229" i="1"/>
  <c r="I1231" i="1" s="1"/>
  <c r="I1232" i="1" s="1"/>
  <c r="M1240" i="1"/>
  <c r="W1239" i="1"/>
  <c r="Z1239" i="1" s="1"/>
  <c r="N1239" i="1"/>
  <c r="K1239" i="1" s="1"/>
  <c r="M1239" i="1"/>
  <c r="W1238" i="1"/>
  <c r="Z1238" i="1" s="1"/>
  <c r="M1238" i="1"/>
  <c r="W1227" i="1"/>
  <c r="Z1227" i="1" s="1"/>
  <c r="N1227" i="1"/>
  <c r="J1227" i="1" s="1"/>
  <c r="M1227" i="1"/>
  <c r="W1226" i="1"/>
  <c r="X1226" i="1" s="1"/>
  <c r="N1226" i="1"/>
  <c r="K1226" i="1" s="1"/>
  <c r="M1226" i="1"/>
  <c r="I1226" i="1"/>
  <c r="I1238" i="1" s="1"/>
  <c r="W1225" i="1"/>
  <c r="Z1225" i="1" s="1"/>
  <c r="N1225" i="1"/>
  <c r="M1225" i="1"/>
  <c r="W1224" i="1"/>
  <c r="Z1224" i="1" s="1"/>
  <c r="N1224" i="1"/>
  <c r="M1224" i="1"/>
  <c r="N1223" i="1"/>
  <c r="I1223" i="1"/>
  <c r="I1224" i="1" s="1"/>
  <c r="I1225" i="1" s="1"/>
  <c r="N670" i="1"/>
  <c r="N671" i="1"/>
  <c r="N672" i="1"/>
  <c r="N673" i="1"/>
  <c r="N674" i="1"/>
  <c r="N675" i="1"/>
  <c r="N676" i="1"/>
  <c r="N677" i="1"/>
  <c r="N669" i="1"/>
  <c r="M668" i="1"/>
  <c r="N668" i="1"/>
  <c r="K611" i="1"/>
  <c r="K610" i="1"/>
  <c r="K609" i="1"/>
  <c r="K608" i="1"/>
  <c r="W611" i="1"/>
  <c r="Y611" i="1" s="1"/>
  <c r="N611" i="1"/>
  <c r="J611" i="1" s="1"/>
  <c r="M611" i="1"/>
  <c r="W610" i="1"/>
  <c r="Z610" i="1" s="1"/>
  <c r="N610" i="1"/>
  <c r="J610" i="1" s="1"/>
  <c r="M610" i="1"/>
  <c r="W609" i="1"/>
  <c r="X609" i="1" s="1"/>
  <c r="N609" i="1"/>
  <c r="J609" i="1" s="1"/>
  <c r="M609" i="1"/>
  <c r="W608" i="1"/>
  <c r="Z608" i="1" s="1"/>
  <c r="N608" i="1"/>
  <c r="M608" i="1"/>
  <c r="W563" i="1"/>
  <c r="Z563" i="1" s="1"/>
  <c r="N563" i="1"/>
  <c r="J563" i="1" s="1"/>
  <c r="M563" i="1"/>
  <c r="W562" i="1"/>
  <c r="Z562" i="1" s="1"/>
  <c r="N562" i="1"/>
  <c r="J562" i="1" s="1"/>
  <c r="M562" i="1"/>
  <c r="W561" i="1"/>
  <c r="Z561" i="1" s="1"/>
  <c r="N561" i="1"/>
  <c r="K561" i="1" s="1"/>
  <c r="M561" i="1"/>
  <c r="W560" i="1"/>
  <c r="Z560" i="1" s="1"/>
  <c r="N560" i="1"/>
  <c r="K560" i="1" s="1"/>
  <c r="M560" i="1"/>
  <c r="K521" i="1"/>
  <c r="K520" i="1"/>
  <c r="K519" i="1"/>
  <c r="K518" i="1"/>
  <c r="W521" i="1"/>
  <c r="Z521" i="1" s="1"/>
  <c r="N521" i="1"/>
  <c r="J521" i="1" s="1"/>
  <c r="M521" i="1"/>
  <c r="W520" i="1"/>
  <c r="X520" i="1" s="1"/>
  <c r="N520" i="1"/>
  <c r="M520" i="1"/>
  <c r="W519" i="1"/>
  <c r="Z519" i="1" s="1"/>
  <c r="N519" i="1"/>
  <c r="J519" i="1" s="1"/>
  <c r="M519" i="1"/>
  <c r="W518" i="1"/>
  <c r="Z518" i="1" s="1"/>
  <c r="N518" i="1"/>
  <c r="J518" i="1" s="1"/>
  <c r="M518" i="1"/>
  <c r="I518" i="1"/>
  <c r="I519" i="1" s="1"/>
  <c r="I520" i="1" s="1"/>
  <c r="I521" i="1" s="1"/>
  <c r="N477" i="1"/>
  <c r="K477" i="1" s="1"/>
  <c r="N478" i="1"/>
  <c r="J478" i="1" s="1"/>
  <c r="N479" i="1"/>
  <c r="J479" i="1" s="1"/>
  <c r="N476" i="1"/>
  <c r="K476" i="1" s="1"/>
  <c r="W479" i="1"/>
  <c r="X479" i="1" s="1"/>
  <c r="M479" i="1"/>
  <c r="W478" i="1"/>
  <c r="Z478" i="1" s="1"/>
  <c r="M478" i="1"/>
  <c r="W477" i="1"/>
  <c r="Y477" i="1" s="1"/>
  <c r="M477" i="1"/>
  <c r="W476" i="1"/>
  <c r="Z476" i="1" s="1"/>
  <c r="M476" i="1"/>
  <c r="K116" i="1"/>
  <c r="K115" i="1"/>
  <c r="K114" i="1"/>
  <c r="K113" i="1"/>
  <c r="W116" i="1"/>
  <c r="Z116" i="1" s="1"/>
  <c r="N116" i="1"/>
  <c r="J116" i="1" s="1"/>
  <c r="M116" i="1"/>
  <c r="W115" i="1"/>
  <c r="X115" i="1" s="1"/>
  <c r="N115" i="1"/>
  <c r="J115" i="1" s="1"/>
  <c r="M115" i="1"/>
  <c r="W114" i="1"/>
  <c r="X114" i="1" s="1"/>
  <c r="N114" i="1"/>
  <c r="J114" i="1" s="1"/>
  <c r="M114" i="1"/>
  <c r="W113" i="1"/>
  <c r="Y113" i="1" s="1"/>
  <c r="N113" i="1"/>
  <c r="M113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3" i="1"/>
  <c r="X63" i="1" s="1"/>
  <c r="N63" i="1"/>
  <c r="J63" i="1" s="1"/>
  <c r="M63" i="1"/>
  <c r="I1356" i="1" l="1"/>
  <c r="I1358" i="1" s="1"/>
  <c r="I1357" i="1"/>
  <c r="I1426" i="1"/>
  <c r="I1494" i="1"/>
  <c r="I1332" i="1"/>
  <c r="I1343" i="1"/>
  <c r="J1250" i="1"/>
  <c r="J1229" i="1"/>
  <c r="K1246" i="1"/>
  <c r="J1249" i="1"/>
  <c r="Y1252" i="1"/>
  <c r="Z1252" i="1"/>
  <c r="Y1257" i="1"/>
  <c r="Y1237" i="1"/>
  <c r="K1227" i="1"/>
  <c r="Z1228" i="1"/>
  <c r="Y609" i="1"/>
  <c r="X1237" i="1"/>
  <c r="X1235" i="1"/>
  <c r="Y1235" i="1"/>
  <c r="Y1233" i="1"/>
  <c r="Z1233" i="1"/>
  <c r="Y1228" i="1"/>
  <c r="J1228" i="1"/>
  <c r="K1254" i="1"/>
  <c r="Z1246" i="1"/>
  <c r="X1245" i="1"/>
  <c r="X1249" i="1"/>
  <c r="I1244" i="1"/>
  <c r="I1245" i="1" s="1"/>
  <c r="I1246" i="1" s="1"/>
  <c r="I1247" i="1" s="1"/>
  <c r="Y1245" i="1"/>
  <c r="J1247" i="1"/>
  <c r="Y1249" i="1"/>
  <c r="K1251" i="1"/>
  <c r="J1255" i="1"/>
  <c r="X1257" i="1"/>
  <c r="Y1244" i="1"/>
  <c r="X1247" i="1"/>
  <c r="X1251" i="1"/>
  <c r="X1255" i="1"/>
  <c r="Z1244" i="1"/>
  <c r="Y1247" i="1"/>
  <c r="Y1251" i="1"/>
  <c r="Y1255" i="1"/>
  <c r="X1246" i="1"/>
  <c r="X1254" i="1"/>
  <c r="X1250" i="1"/>
  <c r="Y1250" i="1"/>
  <c r="J1252" i="1"/>
  <c r="Y1254" i="1"/>
  <c r="J1257" i="1"/>
  <c r="X116" i="1"/>
  <c r="Z114" i="1"/>
  <c r="Z477" i="1"/>
  <c r="Y561" i="1"/>
  <c r="J1226" i="1"/>
  <c r="I1230" i="1"/>
  <c r="J1233" i="1"/>
  <c r="X477" i="1"/>
  <c r="Y114" i="1"/>
  <c r="K1230" i="1"/>
  <c r="J1235" i="1"/>
  <c r="J1237" i="1"/>
  <c r="Z609" i="1"/>
  <c r="I1227" i="1"/>
  <c r="I1239" i="1" s="1"/>
  <c r="J1238" i="1"/>
  <c r="X1236" i="1"/>
  <c r="J1234" i="1"/>
  <c r="Y1236" i="1"/>
  <c r="X1234" i="1"/>
  <c r="X1230" i="1"/>
  <c r="Y1234" i="1"/>
  <c r="J1236" i="1"/>
  <c r="J561" i="1"/>
  <c r="Z1230" i="1"/>
  <c r="K1232" i="1"/>
  <c r="J1231" i="1"/>
  <c r="X1231" i="1"/>
  <c r="K563" i="1"/>
  <c r="Y1231" i="1"/>
  <c r="Y1226" i="1"/>
  <c r="X1229" i="1"/>
  <c r="Z1226" i="1"/>
  <c r="Y1229" i="1"/>
  <c r="X1232" i="1"/>
  <c r="Y1232" i="1"/>
  <c r="X1225" i="1"/>
  <c r="X1239" i="1"/>
  <c r="Y1225" i="1"/>
  <c r="Y1239" i="1"/>
  <c r="X1238" i="1"/>
  <c r="Y1238" i="1"/>
  <c r="X1224" i="1"/>
  <c r="Y1224" i="1"/>
  <c r="X1227" i="1"/>
  <c r="Y1227" i="1"/>
  <c r="J1239" i="1"/>
  <c r="X608" i="1"/>
  <c r="Y608" i="1"/>
  <c r="X611" i="1"/>
  <c r="Z611" i="1"/>
  <c r="K479" i="1"/>
  <c r="X610" i="1"/>
  <c r="J608" i="1"/>
  <c r="Y610" i="1"/>
  <c r="K562" i="1"/>
  <c r="X562" i="1"/>
  <c r="J560" i="1"/>
  <c r="Y562" i="1"/>
  <c r="X561" i="1"/>
  <c r="X560" i="1"/>
  <c r="Y560" i="1"/>
  <c r="X563" i="1"/>
  <c r="Y563" i="1"/>
  <c r="K478" i="1"/>
  <c r="Z520" i="1"/>
  <c r="J477" i="1"/>
  <c r="Y520" i="1"/>
  <c r="X519" i="1"/>
  <c r="Y519" i="1"/>
  <c r="Y518" i="1"/>
  <c r="J520" i="1"/>
  <c r="X518" i="1"/>
  <c r="X521" i="1"/>
  <c r="Y521" i="1"/>
  <c r="Y479" i="1"/>
  <c r="Z479" i="1"/>
  <c r="X478" i="1"/>
  <c r="J476" i="1"/>
  <c r="Y478" i="1"/>
  <c r="X476" i="1"/>
  <c r="Y476" i="1"/>
  <c r="Y115" i="1"/>
  <c r="Z115" i="1"/>
  <c r="Z113" i="1"/>
  <c r="Y116" i="1"/>
  <c r="J113" i="1"/>
  <c r="X113" i="1"/>
  <c r="J60" i="1"/>
  <c r="K59" i="1"/>
  <c r="X59" i="1"/>
  <c r="Y59" i="1"/>
  <c r="K61" i="1"/>
  <c r="X61" i="1"/>
  <c r="Y61" i="1"/>
  <c r="X60" i="1"/>
  <c r="Y60" i="1"/>
  <c r="Y63" i="1"/>
  <c r="Z63" i="1"/>
  <c r="K63" i="1"/>
  <c r="W1212" i="1"/>
  <c r="Z1212" i="1" s="1"/>
  <c r="N1212" i="1"/>
  <c r="K1212" i="1" s="1"/>
  <c r="M1212" i="1"/>
  <c r="M1217" i="1"/>
  <c r="W1216" i="1"/>
  <c r="Z1216" i="1" s="1"/>
  <c r="N1216" i="1"/>
  <c r="K1216" i="1" s="1"/>
  <c r="M1216" i="1"/>
  <c r="W1215" i="1"/>
  <c r="X1215" i="1" s="1"/>
  <c r="N1215" i="1"/>
  <c r="K1215" i="1" s="1"/>
  <c r="M1215" i="1"/>
  <c r="W1214" i="1"/>
  <c r="Z1214" i="1" s="1"/>
  <c r="N1214" i="1"/>
  <c r="J1214" i="1" s="1"/>
  <c r="M1214" i="1"/>
  <c r="W1213" i="1"/>
  <c r="Y1213" i="1" s="1"/>
  <c r="N1213" i="1"/>
  <c r="K1213" i="1" s="1"/>
  <c r="M1213" i="1"/>
  <c r="W1211" i="1"/>
  <c r="X1211" i="1" s="1"/>
  <c r="N1211" i="1"/>
  <c r="J1211" i="1" s="1"/>
  <c r="M1211" i="1"/>
  <c r="W1210" i="1"/>
  <c r="Z1210" i="1" s="1"/>
  <c r="N1210" i="1"/>
  <c r="J1210" i="1" s="1"/>
  <c r="M1210" i="1"/>
  <c r="W1209" i="1"/>
  <c r="Y1209" i="1" s="1"/>
  <c r="N1209" i="1"/>
  <c r="M1209" i="1"/>
  <c r="W1208" i="1"/>
  <c r="Y1208" i="1" s="1"/>
  <c r="N1208" i="1"/>
  <c r="M1208" i="1"/>
  <c r="N1207" i="1"/>
  <c r="I1207" i="1"/>
  <c r="I1208" i="1" s="1"/>
  <c r="I1209" i="1" s="1"/>
  <c r="I1248" i="1" l="1"/>
  <c r="I1249" i="1" s="1"/>
  <c r="I1250" i="1" s="1"/>
  <c r="I1251" i="1" s="1"/>
  <c r="I1252" i="1" s="1"/>
  <c r="I1253" i="1" s="1"/>
  <c r="I1254" i="1" s="1"/>
  <c r="I1255" i="1" s="1"/>
  <c r="I1333" i="1"/>
  <c r="I1335" i="1" s="1"/>
  <c r="I1334" i="1"/>
  <c r="I1344" i="1"/>
  <c r="K1211" i="1"/>
  <c r="J1215" i="1"/>
  <c r="J1213" i="1"/>
  <c r="J1212" i="1"/>
  <c r="X1212" i="1"/>
  <c r="Y1212" i="1"/>
  <c r="K1214" i="1"/>
  <c r="X1216" i="1"/>
  <c r="X1208" i="1"/>
  <c r="Z1209" i="1"/>
  <c r="K1210" i="1"/>
  <c r="Z1213" i="1"/>
  <c r="Z1208" i="1"/>
  <c r="Y1211" i="1"/>
  <c r="Y1215" i="1"/>
  <c r="Z1211" i="1"/>
  <c r="Z1215" i="1"/>
  <c r="X1210" i="1"/>
  <c r="X1214" i="1"/>
  <c r="Y1210" i="1"/>
  <c r="Y1214" i="1"/>
  <c r="J1216" i="1"/>
  <c r="X1209" i="1"/>
  <c r="X1213" i="1"/>
  <c r="Y1216" i="1"/>
  <c r="W672" i="1"/>
  <c r="X672" i="1" s="1"/>
  <c r="W674" i="1"/>
  <c r="Z674" i="1" s="1"/>
  <c r="K674" i="1"/>
  <c r="M674" i="1"/>
  <c r="J674" i="1"/>
  <c r="W673" i="1"/>
  <c r="Z673" i="1" s="1"/>
  <c r="K673" i="1"/>
  <c r="M673" i="1"/>
  <c r="K672" i="1"/>
  <c r="M672" i="1"/>
  <c r="W677" i="1"/>
  <c r="Z677" i="1" s="1"/>
  <c r="K677" i="1"/>
  <c r="M677" i="1"/>
  <c r="W676" i="1"/>
  <c r="Z676" i="1" s="1"/>
  <c r="K676" i="1"/>
  <c r="M676" i="1"/>
  <c r="W675" i="1"/>
  <c r="Z675" i="1" s="1"/>
  <c r="J675" i="1"/>
  <c r="M675" i="1"/>
  <c r="W1196" i="1"/>
  <c r="X1196" i="1" s="1"/>
  <c r="N1196" i="1"/>
  <c r="K1196" i="1" s="1"/>
  <c r="M1196" i="1"/>
  <c r="M1203" i="1"/>
  <c r="W1202" i="1"/>
  <c r="X1202" i="1" s="1"/>
  <c r="N1202" i="1"/>
  <c r="K1202" i="1" s="1"/>
  <c r="M1202" i="1"/>
  <c r="W1198" i="1"/>
  <c r="Z1198" i="1" s="1"/>
  <c r="N1198" i="1"/>
  <c r="K1198" i="1" s="1"/>
  <c r="M1198" i="1"/>
  <c r="W1197" i="1"/>
  <c r="Z1197" i="1" s="1"/>
  <c r="N1197" i="1"/>
  <c r="J1197" i="1" s="1"/>
  <c r="M1197" i="1"/>
  <c r="W1195" i="1"/>
  <c r="Z1195" i="1" s="1"/>
  <c r="N1195" i="1"/>
  <c r="K1195" i="1" s="1"/>
  <c r="M1195" i="1"/>
  <c r="W1194" i="1"/>
  <c r="X1194" i="1" s="1"/>
  <c r="N1194" i="1"/>
  <c r="K1194" i="1" s="1"/>
  <c r="M1194" i="1"/>
  <c r="W1193" i="1"/>
  <c r="Z1193" i="1" s="1"/>
  <c r="N1193" i="1"/>
  <c r="K1193" i="1" s="1"/>
  <c r="M1193" i="1"/>
  <c r="W1192" i="1"/>
  <c r="X1192" i="1" s="1"/>
  <c r="N1192" i="1"/>
  <c r="M1192" i="1"/>
  <c r="W1191" i="1"/>
  <c r="Y1191" i="1" s="1"/>
  <c r="N1191" i="1"/>
  <c r="M1191" i="1"/>
  <c r="N1190" i="1"/>
  <c r="I1190" i="1"/>
  <c r="I1191" i="1" s="1"/>
  <c r="I1192" i="1" s="1"/>
  <c r="I1193" i="1" s="1"/>
  <c r="I1194" i="1" s="1"/>
  <c r="I1195" i="1" s="1"/>
  <c r="I1196" i="1" s="1"/>
  <c r="I1197" i="1" s="1"/>
  <c r="I1200" i="1" s="1"/>
  <c r="W1185" i="1"/>
  <c r="Z1185" i="1" s="1"/>
  <c r="N1185" i="1"/>
  <c r="K1185" i="1" s="1"/>
  <c r="M1185" i="1"/>
  <c r="W1184" i="1"/>
  <c r="X1184" i="1" s="1"/>
  <c r="N1184" i="1"/>
  <c r="K1184" i="1" s="1"/>
  <c r="M1184" i="1"/>
  <c r="M1187" i="1"/>
  <c r="W1186" i="1"/>
  <c r="Z1186" i="1" s="1"/>
  <c r="N1186" i="1"/>
  <c r="J1186" i="1" s="1"/>
  <c r="M1186" i="1"/>
  <c r="W1183" i="1"/>
  <c r="X1183" i="1" s="1"/>
  <c r="N1183" i="1"/>
  <c r="J1183" i="1" s="1"/>
  <c r="M1183" i="1"/>
  <c r="W1182" i="1"/>
  <c r="Z1182" i="1" s="1"/>
  <c r="N1182" i="1"/>
  <c r="K1182" i="1" s="1"/>
  <c r="M1182" i="1"/>
  <c r="W1181" i="1"/>
  <c r="Z1181" i="1" s="1"/>
  <c r="N1181" i="1"/>
  <c r="K1181" i="1" s="1"/>
  <c r="M1181" i="1"/>
  <c r="I1181" i="1"/>
  <c r="I1182" i="1" s="1"/>
  <c r="I1183" i="1" s="1"/>
  <c r="I1184" i="1" s="1"/>
  <c r="I1185" i="1" s="1"/>
  <c r="W1180" i="1"/>
  <c r="Z1180" i="1" s="1"/>
  <c r="N1180" i="1"/>
  <c r="M1180" i="1"/>
  <c r="W1179" i="1"/>
  <c r="Z1179" i="1" s="1"/>
  <c r="N1179" i="1"/>
  <c r="M1179" i="1"/>
  <c r="N1178" i="1"/>
  <c r="I1178" i="1"/>
  <c r="I1179" i="1" s="1"/>
  <c r="I1180" i="1" s="1"/>
  <c r="M1173" i="1"/>
  <c r="W1172" i="1"/>
  <c r="X1172" i="1" s="1"/>
  <c r="N1172" i="1"/>
  <c r="K1172" i="1" s="1"/>
  <c r="M1172" i="1"/>
  <c r="W1171" i="1"/>
  <c r="Z1171" i="1" s="1"/>
  <c r="N1171" i="1"/>
  <c r="J1171" i="1" s="1"/>
  <c r="M1171" i="1"/>
  <c r="W1170" i="1"/>
  <c r="Z1170" i="1" s="1"/>
  <c r="N1170" i="1"/>
  <c r="K1170" i="1" s="1"/>
  <c r="M1170" i="1"/>
  <c r="W1169" i="1"/>
  <c r="Y1169" i="1" s="1"/>
  <c r="N1169" i="1"/>
  <c r="K1169" i="1" s="1"/>
  <c r="M1169" i="1"/>
  <c r="W1168" i="1"/>
  <c r="X1168" i="1" s="1"/>
  <c r="N1168" i="1"/>
  <c r="M1168" i="1"/>
  <c r="W1167" i="1"/>
  <c r="X1167" i="1" s="1"/>
  <c r="N1167" i="1"/>
  <c r="M1167" i="1"/>
  <c r="N1166" i="1"/>
  <c r="I1166" i="1"/>
  <c r="I1167" i="1" s="1"/>
  <c r="I1168" i="1" s="1"/>
  <c r="W671" i="1"/>
  <c r="Y671" i="1" s="1"/>
  <c r="K671" i="1"/>
  <c r="M671" i="1"/>
  <c r="W670" i="1"/>
  <c r="Y670" i="1" s="1"/>
  <c r="J670" i="1"/>
  <c r="M670" i="1"/>
  <c r="W669" i="1"/>
  <c r="Z669" i="1" s="1"/>
  <c r="K669" i="1"/>
  <c r="M669" i="1"/>
  <c r="W668" i="1"/>
  <c r="Z668" i="1" s="1"/>
  <c r="K668" i="1"/>
  <c r="W667" i="1"/>
  <c r="Z667" i="1" s="1"/>
  <c r="N667" i="1"/>
  <c r="J667" i="1" s="1"/>
  <c r="M667" i="1"/>
  <c r="W666" i="1"/>
  <c r="Z666" i="1" s="1"/>
  <c r="N666" i="1"/>
  <c r="K666" i="1" s="1"/>
  <c r="M666" i="1"/>
  <c r="I1256" i="1" l="1"/>
  <c r="I1257" i="1" s="1"/>
  <c r="I1305" i="1" s="1"/>
  <c r="I1337" i="1" s="1"/>
  <c r="I1198" i="1"/>
  <c r="I1201" i="1" s="1"/>
  <c r="I1202" i="1" s="1"/>
  <c r="I1210" i="1" s="1"/>
  <c r="I1199" i="1"/>
  <c r="J1184" i="1"/>
  <c r="J1182" i="1"/>
  <c r="J1194" i="1"/>
  <c r="Z1192" i="1"/>
  <c r="J1202" i="1"/>
  <c r="X1191" i="1"/>
  <c r="J672" i="1"/>
  <c r="K1197" i="1"/>
  <c r="Z1191" i="1"/>
  <c r="K1183" i="1"/>
  <c r="J1181" i="1"/>
  <c r="Y1192" i="1"/>
  <c r="Y1194" i="1"/>
  <c r="Y677" i="1"/>
  <c r="X677" i="1"/>
  <c r="Y675" i="1"/>
  <c r="X675" i="1"/>
  <c r="X674" i="1"/>
  <c r="Y674" i="1"/>
  <c r="Y672" i="1"/>
  <c r="Z672" i="1"/>
  <c r="K675" i="1"/>
  <c r="X673" i="1"/>
  <c r="Y673" i="1"/>
  <c r="J673" i="1"/>
  <c r="J677" i="1"/>
  <c r="X676" i="1"/>
  <c r="Y676" i="1"/>
  <c r="J676" i="1"/>
  <c r="Y1202" i="1"/>
  <c r="Z1202" i="1"/>
  <c r="Y1197" i="1"/>
  <c r="Y1196" i="1"/>
  <c r="Z1196" i="1"/>
  <c r="Z1184" i="1"/>
  <c r="Y1184" i="1"/>
  <c r="J1196" i="1"/>
  <c r="X1198" i="1"/>
  <c r="Y1193" i="1"/>
  <c r="J1195" i="1"/>
  <c r="Y1198" i="1"/>
  <c r="Z1194" i="1"/>
  <c r="X1193" i="1"/>
  <c r="X1197" i="1"/>
  <c r="X1195" i="1"/>
  <c r="J1193" i="1"/>
  <c r="Y1195" i="1"/>
  <c r="J1198" i="1"/>
  <c r="J1185" i="1"/>
  <c r="K1186" i="1"/>
  <c r="X1185" i="1"/>
  <c r="Y1185" i="1"/>
  <c r="Z1183" i="1"/>
  <c r="Y1183" i="1"/>
  <c r="X1179" i="1"/>
  <c r="Y1179" i="1"/>
  <c r="X1182" i="1"/>
  <c r="I1186" i="1"/>
  <c r="Y1182" i="1"/>
  <c r="X1181" i="1"/>
  <c r="Y1181" i="1"/>
  <c r="X1180" i="1"/>
  <c r="Y1186" i="1"/>
  <c r="X1186" i="1"/>
  <c r="Y1180" i="1"/>
  <c r="Z1168" i="1"/>
  <c r="Y1168" i="1"/>
  <c r="J666" i="1"/>
  <c r="J1169" i="1"/>
  <c r="Y1172" i="1"/>
  <c r="J1170" i="1"/>
  <c r="Z1172" i="1"/>
  <c r="X1171" i="1"/>
  <c r="Y1171" i="1"/>
  <c r="Y1167" i="1"/>
  <c r="X1170" i="1"/>
  <c r="Z1167" i="1"/>
  <c r="Y1170" i="1"/>
  <c r="J1172" i="1"/>
  <c r="X1169" i="1"/>
  <c r="Z1169" i="1"/>
  <c r="K1171" i="1"/>
  <c r="J668" i="1"/>
  <c r="Z670" i="1"/>
  <c r="J671" i="1"/>
  <c r="J669" i="1"/>
  <c r="K670" i="1"/>
  <c r="Z671" i="1"/>
  <c r="X670" i="1"/>
  <c r="Y669" i="1"/>
  <c r="X669" i="1"/>
  <c r="X671" i="1"/>
  <c r="X668" i="1"/>
  <c r="Y668" i="1"/>
  <c r="X667" i="1"/>
  <c r="Y667" i="1"/>
  <c r="X666" i="1"/>
  <c r="Y666" i="1"/>
  <c r="K667" i="1"/>
  <c r="N1149" i="1"/>
  <c r="K1149" i="1" s="1"/>
  <c r="N1152" i="1"/>
  <c r="K1152" i="1" s="1"/>
  <c r="N1160" i="1"/>
  <c r="J1160" i="1" s="1"/>
  <c r="M1152" i="1"/>
  <c r="M1153" i="1"/>
  <c r="M1154" i="1"/>
  <c r="M1155" i="1"/>
  <c r="M1156" i="1"/>
  <c r="M1157" i="1"/>
  <c r="M1158" i="1"/>
  <c r="M1159" i="1"/>
  <c r="M1160" i="1"/>
  <c r="M1161" i="1"/>
  <c r="M1162" i="1"/>
  <c r="M1147" i="1"/>
  <c r="N1147" i="1"/>
  <c r="K1147" i="1" s="1"/>
  <c r="M1148" i="1"/>
  <c r="N1148" i="1"/>
  <c r="J1148" i="1" s="1"/>
  <c r="M1149" i="1"/>
  <c r="M1150" i="1"/>
  <c r="N1150" i="1"/>
  <c r="K1150" i="1" s="1"/>
  <c r="M1151" i="1"/>
  <c r="N1151" i="1"/>
  <c r="J1151" i="1" s="1"/>
  <c r="N1153" i="1"/>
  <c r="K1153" i="1" s="1"/>
  <c r="N1154" i="1"/>
  <c r="K1154" i="1" s="1"/>
  <c r="N1155" i="1"/>
  <c r="K1155" i="1" s="1"/>
  <c r="N1156" i="1"/>
  <c r="K1156" i="1" s="1"/>
  <c r="N1157" i="1"/>
  <c r="K1157" i="1" s="1"/>
  <c r="N1158" i="1"/>
  <c r="J1158" i="1" s="1"/>
  <c r="N1159" i="1"/>
  <c r="J1159" i="1" s="1"/>
  <c r="N1161" i="1"/>
  <c r="K1161" i="1" s="1"/>
  <c r="W1160" i="1"/>
  <c r="Y1160" i="1" s="1"/>
  <c r="I1160" i="1"/>
  <c r="W1159" i="1"/>
  <c r="Z1159" i="1" s="1"/>
  <c r="W1158" i="1"/>
  <c r="Z1158" i="1" s="1"/>
  <c r="W1157" i="1"/>
  <c r="Y1157" i="1" s="1"/>
  <c r="W1161" i="1"/>
  <c r="Z1161" i="1" s="1"/>
  <c r="W1156" i="1"/>
  <c r="X1156" i="1" s="1"/>
  <c r="W1155" i="1"/>
  <c r="Z1155" i="1" s="1"/>
  <c r="W1154" i="1"/>
  <c r="Y1154" i="1" s="1"/>
  <c r="W1153" i="1"/>
  <c r="Y1153" i="1" s="1"/>
  <c r="W1152" i="1"/>
  <c r="X1152" i="1" s="1"/>
  <c r="W1151" i="1"/>
  <c r="Z1151" i="1" s="1"/>
  <c r="I1151" i="1"/>
  <c r="W1150" i="1"/>
  <c r="Z1150" i="1" s="1"/>
  <c r="I1150" i="1"/>
  <c r="W1149" i="1"/>
  <c r="Y1149" i="1" s="1"/>
  <c r="W1148" i="1"/>
  <c r="Z1148" i="1" s="1"/>
  <c r="W1147" i="1"/>
  <c r="Z1147" i="1" s="1"/>
  <c r="W1146" i="1"/>
  <c r="Z1146" i="1" s="1"/>
  <c r="N1146" i="1"/>
  <c r="K1146" i="1" s="1"/>
  <c r="M1146" i="1"/>
  <c r="W1145" i="1"/>
  <c r="Z1145" i="1" s="1"/>
  <c r="N1145" i="1"/>
  <c r="K1145" i="1" s="1"/>
  <c r="M1145" i="1"/>
  <c r="I1145" i="1"/>
  <c r="I1146" i="1" s="1"/>
  <c r="W1144" i="1"/>
  <c r="Y1144" i="1" s="1"/>
  <c r="N1144" i="1"/>
  <c r="M1144" i="1"/>
  <c r="W1143" i="1"/>
  <c r="Z1143" i="1" s="1"/>
  <c r="N1143" i="1"/>
  <c r="M1143" i="1"/>
  <c r="N1142" i="1"/>
  <c r="I1142" i="1"/>
  <c r="I1143" i="1" s="1"/>
  <c r="I1304" i="1" l="1"/>
  <c r="I1336" i="1" s="1"/>
  <c r="I1316" i="1"/>
  <c r="I1479" i="1"/>
  <c r="I1211" i="1"/>
  <c r="I1212" i="1"/>
  <c r="I1318" i="1" s="1"/>
  <c r="Y1152" i="1"/>
  <c r="K1160" i="1"/>
  <c r="I1159" i="1"/>
  <c r="J1145" i="1"/>
  <c r="J1157" i="1"/>
  <c r="Z1154" i="1"/>
  <c r="K1158" i="1"/>
  <c r="K1159" i="1"/>
  <c r="Z1157" i="1"/>
  <c r="X1154" i="1"/>
  <c r="Y1156" i="1"/>
  <c r="Z1160" i="1"/>
  <c r="X1159" i="1"/>
  <c r="Y1159" i="1"/>
  <c r="X1160" i="1"/>
  <c r="X1158" i="1"/>
  <c r="Y1158" i="1"/>
  <c r="X1157" i="1"/>
  <c r="Z1152" i="1"/>
  <c r="J1154" i="1"/>
  <c r="J1156" i="1"/>
  <c r="J1152" i="1"/>
  <c r="Z1156" i="1"/>
  <c r="X1153" i="1"/>
  <c r="X1161" i="1"/>
  <c r="J1155" i="1"/>
  <c r="Y1161" i="1"/>
  <c r="K1151" i="1"/>
  <c r="Z1153" i="1"/>
  <c r="Y1151" i="1"/>
  <c r="J1153" i="1"/>
  <c r="Y1155" i="1"/>
  <c r="J1161" i="1"/>
  <c r="X1151" i="1"/>
  <c r="X1155" i="1"/>
  <c r="K1148" i="1"/>
  <c r="X1147" i="1"/>
  <c r="X1149" i="1"/>
  <c r="Y1147" i="1"/>
  <c r="J1147" i="1"/>
  <c r="J1149" i="1"/>
  <c r="I1147" i="1"/>
  <c r="I1148" i="1"/>
  <c r="X1146" i="1"/>
  <c r="X1150" i="1"/>
  <c r="Y1146" i="1"/>
  <c r="Y1150" i="1"/>
  <c r="X1145" i="1"/>
  <c r="Z1149" i="1"/>
  <c r="X1148" i="1"/>
  <c r="Y1145" i="1"/>
  <c r="J1146" i="1"/>
  <c r="Y1148" i="1"/>
  <c r="J1150" i="1"/>
  <c r="I1144" i="1"/>
  <c r="I1440" i="1" s="1"/>
  <c r="Y1143" i="1"/>
  <c r="X1143" i="1"/>
  <c r="Z1144" i="1"/>
  <c r="X1144" i="1"/>
  <c r="K109" i="1"/>
  <c r="W109" i="1"/>
  <c r="Y109" i="1" s="1"/>
  <c r="N109" i="1"/>
  <c r="J109" i="1" s="1"/>
  <c r="M109" i="1"/>
  <c r="W57" i="1"/>
  <c r="Z57" i="1" s="1"/>
  <c r="N57" i="1"/>
  <c r="K57" i="1" s="1"/>
  <c r="M57" i="1"/>
  <c r="I1214" i="1" l="1"/>
  <c r="I1216" i="1"/>
  <c r="I1323" i="1" s="1"/>
  <c r="I1359" i="1" s="1"/>
  <c r="I1213" i="1"/>
  <c r="I1319" i="1" s="1"/>
  <c r="X109" i="1"/>
  <c r="Z109" i="1"/>
  <c r="X57" i="1"/>
  <c r="J57" i="1"/>
  <c r="Y57" i="1"/>
  <c r="W1136" i="1"/>
  <c r="Z1136" i="1" s="1"/>
  <c r="N1136" i="1"/>
  <c r="K1136" i="1" s="1"/>
  <c r="M1136" i="1"/>
  <c r="W1135" i="1"/>
  <c r="Z1135" i="1" s="1"/>
  <c r="N1135" i="1"/>
  <c r="J1135" i="1" s="1"/>
  <c r="M1135" i="1"/>
  <c r="W1134" i="1"/>
  <c r="Y1134" i="1" s="1"/>
  <c r="N1134" i="1"/>
  <c r="K1134" i="1" s="1"/>
  <c r="M1134" i="1"/>
  <c r="W1133" i="1"/>
  <c r="X1133" i="1" s="1"/>
  <c r="N1133" i="1"/>
  <c r="J1133" i="1" s="1"/>
  <c r="M1133" i="1"/>
  <c r="W1132" i="1"/>
  <c r="Z1132" i="1" s="1"/>
  <c r="N1132" i="1"/>
  <c r="J1132" i="1" s="1"/>
  <c r="M1132" i="1"/>
  <c r="W1131" i="1"/>
  <c r="Z1131" i="1" s="1"/>
  <c r="N1131" i="1"/>
  <c r="J1131" i="1" s="1"/>
  <c r="M1131" i="1"/>
  <c r="W1130" i="1"/>
  <c r="Y1130" i="1" s="1"/>
  <c r="N1130" i="1"/>
  <c r="J1130" i="1" s="1"/>
  <c r="M1130" i="1"/>
  <c r="W1129" i="1"/>
  <c r="X1129" i="1" s="1"/>
  <c r="N1129" i="1"/>
  <c r="M1129" i="1"/>
  <c r="W1128" i="1"/>
  <c r="Z1128" i="1" s="1"/>
  <c r="N1128" i="1"/>
  <c r="M1128" i="1"/>
  <c r="N1127" i="1"/>
  <c r="I1127" i="1"/>
  <c r="I1128" i="1" s="1"/>
  <c r="W1124" i="1"/>
  <c r="Z1124" i="1" s="1"/>
  <c r="N1124" i="1"/>
  <c r="K1124" i="1" s="1"/>
  <c r="M1124" i="1"/>
  <c r="W1123" i="1"/>
  <c r="Z1123" i="1" s="1"/>
  <c r="N1123" i="1"/>
  <c r="J1123" i="1" s="1"/>
  <c r="M1123" i="1"/>
  <c r="W1122" i="1"/>
  <c r="X1122" i="1" s="1"/>
  <c r="N1122" i="1"/>
  <c r="K1122" i="1" s="1"/>
  <c r="M1122" i="1"/>
  <c r="W1121" i="1"/>
  <c r="Y1121" i="1" s="1"/>
  <c r="N1121" i="1"/>
  <c r="J1121" i="1" s="1"/>
  <c r="M1121" i="1"/>
  <c r="W1120" i="1"/>
  <c r="Z1120" i="1" s="1"/>
  <c r="N1120" i="1"/>
  <c r="K1120" i="1" s="1"/>
  <c r="M1120" i="1"/>
  <c r="W1119" i="1"/>
  <c r="Z1119" i="1" s="1"/>
  <c r="N1119" i="1"/>
  <c r="J1119" i="1" s="1"/>
  <c r="M1119" i="1"/>
  <c r="W1118" i="1"/>
  <c r="X1118" i="1" s="1"/>
  <c r="N1118" i="1"/>
  <c r="M1118" i="1"/>
  <c r="W1117" i="1"/>
  <c r="Y1117" i="1" s="1"/>
  <c r="N1117" i="1"/>
  <c r="M1117" i="1"/>
  <c r="N1116" i="1"/>
  <c r="I1116" i="1"/>
  <c r="I1117" i="1" s="1"/>
  <c r="I1215" i="1" l="1"/>
  <c r="I1320" i="1"/>
  <c r="K1132" i="1"/>
  <c r="K1131" i="1"/>
  <c r="K1135" i="1"/>
  <c r="K1121" i="1"/>
  <c r="Z1130" i="1"/>
  <c r="J1120" i="1"/>
  <c r="K1133" i="1"/>
  <c r="Y1131" i="1"/>
  <c r="Y1135" i="1"/>
  <c r="Z1134" i="1"/>
  <c r="J1136" i="1"/>
  <c r="J1122" i="1"/>
  <c r="I1129" i="1"/>
  <c r="I1134" i="1"/>
  <c r="I1136" i="1" s="1"/>
  <c r="X1132" i="1"/>
  <c r="Y1132" i="1"/>
  <c r="J1134" i="1"/>
  <c r="X1128" i="1"/>
  <c r="K1130" i="1"/>
  <c r="Y1128" i="1"/>
  <c r="X1131" i="1"/>
  <c r="X1135" i="1"/>
  <c r="Y1129" i="1"/>
  <c r="Y1133" i="1"/>
  <c r="Z1129" i="1"/>
  <c r="Z1133" i="1"/>
  <c r="X1130" i="1"/>
  <c r="X1134" i="1"/>
  <c r="X1136" i="1"/>
  <c r="Y1136" i="1"/>
  <c r="X1117" i="1"/>
  <c r="K1123" i="1"/>
  <c r="Y1123" i="1"/>
  <c r="Z1117" i="1"/>
  <c r="K1119" i="1"/>
  <c r="J1124" i="1"/>
  <c r="Z1121" i="1"/>
  <c r="I1118" i="1"/>
  <c r="I1124" i="1"/>
  <c r="X1119" i="1"/>
  <c r="X1123" i="1"/>
  <c r="Y1118" i="1"/>
  <c r="Y1119" i="1"/>
  <c r="Z1118" i="1"/>
  <c r="Z1122" i="1"/>
  <c r="Y1122" i="1"/>
  <c r="X1121" i="1"/>
  <c r="X1120" i="1"/>
  <c r="X1124" i="1"/>
  <c r="Y1120" i="1"/>
  <c r="Y1124" i="1"/>
  <c r="W1108" i="1"/>
  <c r="Z1108" i="1" s="1"/>
  <c r="N1108" i="1"/>
  <c r="J1108" i="1" s="1"/>
  <c r="M1108" i="1"/>
  <c r="W1091" i="1"/>
  <c r="Z1091" i="1" s="1"/>
  <c r="N1091" i="1"/>
  <c r="J1091" i="1" s="1"/>
  <c r="M1091" i="1"/>
  <c r="W1092" i="1"/>
  <c r="Z1092" i="1" s="1"/>
  <c r="N1092" i="1"/>
  <c r="K1092" i="1" s="1"/>
  <c r="M1092" i="1"/>
  <c r="W1082" i="1"/>
  <c r="Z1082" i="1" s="1"/>
  <c r="N1082" i="1"/>
  <c r="K1082" i="1" s="1"/>
  <c r="M1082" i="1"/>
  <c r="W649" i="1"/>
  <c r="Y649" i="1" s="1"/>
  <c r="N649" i="1"/>
  <c r="N1109" i="1"/>
  <c r="K1109" i="1" s="1"/>
  <c r="N1107" i="1"/>
  <c r="J1107" i="1" s="1"/>
  <c r="N1106" i="1"/>
  <c r="K1106" i="1" s="1"/>
  <c r="W1109" i="1"/>
  <c r="Y1109" i="1" s="1"/>
  <c r="M1109" i="1"/>
  <c r="W1107" i="1"/>
  <c r="Z1107" i="1" s="1"/>
  <c r="M1107" i="1"/>
  <c r="W1106" i="1"/>
  <c r="Z1106" i="1" s="1"/>
  <c r="M1106" i="1"/>
  <c r="W1105" i="1"/>
  <c r="X1105" i="1" s="1"/>
  <c r="N1105" i="1"/>
  <c r="K1105" i="1" s="1"/>
  <c r="M1105" i="1"/>
  <c r="W1104" i="1"/>
  <c r="Z1104" i="1" s="1"/>
  <c r="N1104" i="1"/>
  <c r="J1104" i="1" s="1"/>
  <c r="M1104" i="1"/>
  <c r="W1103" i="1"/>
  <c r="Z1103" i="1" s="1"/>
  <c r="N1103" i="1"/>
  <c r="K1103" i="1" s="1"/>
  <c r="M1103" i="1"/>
  <c r="W1102" i="1"/>
  <c r="Z1102" i="1" s="1"/>
  <c r="N1102" i="1"/>
  <c r="J1102" i="1" s="1"/>
  <c r="M1102" i="1"/>
  <c r="W1101" i="1"/>
  <c r="X1101" i="1" s="1"/>
  <c r="N1101" i="1"/>
  <c r="M1101" i="1"/>
  <c r="W1100" i="1"/>
  <c r="Z1100" i="1" s="1"/>
  <c r="N1100" i="1"/>
  <c r="M1100" i="1"/>
  <c r="N1099" i="1"/>
  <c r="I1099" i="1"/>
  <c r="I1100" i="1" s="1"/>
  <c r="I1101" i="1" s="1"/>
  <c r="N1086" i="1"/>
  <c r="N1087" i="1"/>
  <c r="N1088" i="1"/>
  <c r="N1089" i="1"/>
  <c r="N1090" i="1"/>
  <c r="N1085" i="1"/>
  <c r="I1322" i="1" l="1"/>
  <c r="I1321" i="1"/>
  <c r="I1149" i="1"/>
  <c r="I1152" i="1"/>
  <c r="I1161" i="1"/>
  <c r="I1169" i="1" s="1"/>
  <c r="I1170" i="1" s="1"/>
  <c r="Y1082" i="1"/>
  <c r="I1135" i="1"/>
  <c r="I1156" i="1" s="1"/>
  <c r="I1453" i="1" s="1"/>
  <c r="I1130" i="1"/>
  <c r="I1131" i="1" s="1"/>
  <c r="J1103" i="1"/>
  <c r="K1102" i="1"/>
  <c r="I1119" i="1"/>
  <c r="X1108" i="1"/>
  <c r="Y1108" i="1"/>
  <c r="K1108" i="1"/>
  <c r="K1091" i="1"/>
  <c r="Y1091" i="1"/>
  <c r="X1091" i="1"/>
  <c r="J1092" i="1"/>
  <c r="X1092" i="1"/>
  <c r="Y1092" i="1"/>
  <c r="J1082" i="1"/>
  <c r="X1082" i="1"/>
  <c r="Y1102" i="1"/>
  <c r="Z649" i="1"/>
  <c r="X649" i="1"/>
  <c r="K1107" i="1"/>
  <c r="Y1105" i="1"/>
  <c r="Z1105" i="1"/>
  <c r="Z1101" i="1"/>
  <c r="Y1101" i="1"/>
  <c r="X1106" i="1"/>
  <c r="Y1106" i="1"/>
  <c r="X1102" i="1"/>
  <c r="J1106" i="1"/>
  <c r="I1102" i="1"/>
  <c r="I1103" i="1" s="1"/>
  <c r="I1107" i="1"/>
  <c r="I1405" i="1" s="1"/>
  <c r="Y1104" i="1"/>
  <c r="X1100" i="1"/>
  <c r="Z1109" i="1"/>
  <c r="Y1100" i="1"/>
  <c r="X1103" i="1"/>
  <c r="X1107" i="1"/>
  <c r="Y1103" i="1"/>
  <c r="J1105" i="1"/>
  <c r="Y1107" i="1"/>
  <c r="I1106" i="1"/>
  <c r="I1109" i="1" s="1"/>
  <c r="K1104" i="1"/>
  <c r="J1109" i="1"/>
  <c r="X1104" i="1"/>
  <c r="X1109" i="1"/>
  <c r="W1088" i="1"/>
  <c r="Z1088" i="1" s="1"/>
  <c r="K1088" i="1"/>
  <c r="M1088" i="1"/>
  <c r="W1087" i="1"/>
  <c r="Z1087" i="1" s="1"/>
  <c r="K1087" i="1"/>
  <c r="M1087" i="1"/>
  <c r="W1086" i="1"/>
  <c r="Z1086" i="1" s="1"/>
  <c r="K1086" i="1"/>
  <c r="M1086" i="1"/>
  <c r="W1085" i="1"/>
  <c r="Y1085" i="1" s="1"/>
  <c r="K1085" i="1"/>
  <c r="M1085" i="1"/>
  <c r="W1093" i="1"/>
  <c r="Z1093" i="1" s="1"/>
  <c r="N1093" i="1"/>
  <c r="K1093" i="1" s="1"/>
  <c r="M1093" i="1"/>
  <c r="W1090" i="1"/>
  <c r="Z1090" i="1" s="1"/>
  <c r="K1090" i="1"/>
  <c r="M1090" i="1"/>
  <c r="W1089" i="1"/>
  <c r="Z1089" i="1" s="1"/>
  <c r="J1089" i="1"/>
  <c r="M1089" i="1"/>
  <c r="W1084" i="1"/>
  <c r="Z1084" i="1" s="1"/>
  <c r="N1084" i="1"/>
  <c r="K1084" i="1" s="1"/>
  <c r="M1084" i="1"/>
  <c r="W1083" i="1"/>
  <c r="Z1083" i="1" s="1"/>
  <c r="N1083" i="1"/>
  <c r="K1083" i="1" s="1"/>
  <c r="M1083" i="1"/>
  <c r="W1081" i="1"/>
  <c r="Z1081" i="1" s="1"/>
  <c r="N1081" i="1"/>
  <c r="K1081" i="1" s="1"/>
  <c r="M1081" i="1"/>
  <c r="W1080" i="1"/>
  <c r="Z1080" i="1" s="1"/>
  <c r="N1080" i="1"/>
  <c r="K1080" i="1" s="1"/>
  <c r="M1080" i="1"/>
  <c r="W1079" i="1"/>
  <c r="Z1079" i="1" s="1"/>
  <c r="N1079" i="1"/>
  <c r="M1079" i="1"/>
  <c r="W1078" i="1"/>
  <c r="X1078" i="1" s="1"/>
  <c r="N1078" i="1"/>
  <c r="M1078" i="1"/>
  <c r="N1077" i="1"/>
  <c r="I1077" i="1"/>
  <c r="I1078" i="1" s="1"/>
  <c r="I1079" i="1" s="1"/>
  <c r="I1080" i="1" l="1"/>
  <c r="I1081" i="1" s="1"/>
  <c r="I1083" i="1" s="1"/>
  <c r="I1089" i="1" s="1"/>
  <c r="I1093" i="1" s="1"/>
  <c r="I1390" i="1" s="1"/>
  <c r="I1376" i="1"/>
  <c r="I1171" i="1"/>
  <c r="I1172" i="1"/>
  <c r="I1153" i="1"/>
  <c r="I1154" i="1" s="1"/>
  <c r="I1158" i="1"/>
  <c r="I1132" i="1"/>
  <c r="I1133" i="1"/>
  <c r="I1120" i="1"/>
  <c r="I1121" i="1"/>
  <c r="J1083" i="1"/>
  <c r="I1104" i="1"/>
  <c r="I1105" i="1"/>
  <c r="I1108" i="1" s="1"/>
  <c r="X1085" i="1"/>
  <c r="Z1085" i="1"/>
  <c r="J1086" i="1"/>
  <c r="X1080" i="1"/>
  <c r="I1085" i="1"/>
  <c r="I1087" i="1" s="1"/>
  <c r="I1091" i="1" s="1"/>
  <c r="Y1080" i="1"/>
  <c r="J1081" i="1"/>
  <c r="K1089" i="1"/>
  <c r="J1087" i="1"/>
  <c r="J1080" i="1"/>
  <c r="I1086" i="1"/>
  <c r="I1088" i="1" s="1"/>
  <c r="I1092" i="1" s="1"/>
  <c r="X1088" i="1"/>
  <c r="Y1088" i="1"/>
  <c r="X1087" i="1"/>
  <c r="J1085" i="1"/>
  <c r="Y1087" i="1"/>
  <c r="Y1086" i="1"/>
  <c r="J1088" i="1"/>
  <c r="X1086" i="1"/>
  <c r="Y1089" i="1"/>
  <c r="X1089" i="1"/>
  <c r="J1090" i="1"/>
  <c r="X1093" i="1"/>
  <c r="Y1093" i="1"/>
  <c r="X1079" i="1"/>
  <c r="X1084" i="1"/>
  <c r="Y1079" i="1"/>
  <c r="Y1084" i="1"/>
  <c r="X1083" i="1"/>
  <c r="Y1083" i="1"/>
  <c r="Y1078" i="1"/>
  <c r="X1081" i="1"/>
  <c r="X1090" i="1"/>
  <c r="Z1078" i="1"/>
  <c r="Y1081" i="1"/>
  <c r="J1084" i="1"/>
  <c r="Y1090" i="1"/>
  <c r="J1093" i="1"/>
  <c r="W554" i="1"/>
  <c r="Z554" i="1" s="1"/>
  <c r="N554" i="1"/>
  <c r="J554" i="1" s="1"/>
  <c r="M554" i="1"/>
  <c r="I1157" i="1" l="1"/>
  <c r="I1454" i="1" s="1"/>
  <c r="I1428" i="1"/>
  <c r="I1082" i="1"/>
  <c r="I1155" i="1"/>
  <c r="I1084" i="1"/>
  <c r="I1090" i="1" s="1"/>
  <c r="I1122" i="1"/>
  <c r="I1123" i="1"/>
  <c r="X554" i="1"/>
  <c r="Y554" i="1"/>
  <c r="W555" i="1"/>
  <c r="Z555" i="1" s="1"/>
  <c r="N555" i="1"/>
  <c r="J555" i="1" s="1"/>
  <c r="M555" i="1"/>
  <c r="W556" i="1"/>
  <c r="Y556" i="1" s="1"/>
  <c r="N556" i="1"/>
  <c r="J556" i="1" s="1"/>
  <c r="M556" i="1"/>
  <c r="W550" i="1"/>
  <c r="X550" i="1" s="1"/>
  <c r="N550" i="1"/>
  <c r="J550" i="1" s="1"/>
  <c r="M550" i="1"/>
  <c r="W553" i="1"/>
  <c r="Z553" i="1" s="1"/>
  <c r="N553" i="1"/>
  <c r="J553" i="1" s="1"/>
  <c r="M553" i="1"/>
  <c r="W551" i="1"/>
  <c r="Z551" i="1" s="1"/>
  <c r="N551" i="1"/>
  <c r="J551" i="1" s="1"/>
  <c r="M551" i="1"/>
  <c r="K110" i="1"/>
  <c r="W110" i="1"/>
  <c r="X110" i="1" s="1"/>
  <c r="N110" i="1"/>
  <c r="J110" i="1" s="1"/>
  <c r="M110" i="1"/>
  <c r="W58" i="1"/>
  <c r="Z58" i="1" s="1"/>
  <c r="N58" i="1"/>
  <c r="K58" i="1" s="1"/>
  <c r="M58" i="1"/>
  <c r="Z110" i="1" l="1"/>
  <c r="Y110" i="1"/>
  <c r="J58" i="1"/>
  <c r="X555" i="1"/>
  <c r="Y555" i="1"/>
  <c r="X556" i="1"/>
  <c r="Z556" i="1"/>
  <c r="Y550" i="1"/>
  <c r="Z550" i="1"/>
  <c r="Y553" i="1"/>
  <c r="X553" i="1"/>
  <c r="X551" i="1"/>
  <c r="Y551" i="1"/>
  <c r="X58" i="1"/>
  <c r="Y58" i="1"/>
  <c r="W377" i="1"/>
  <c r="Y377" i="1" s="1"/>
  <c r="N377" i="1"/>
  <c r="J377" i="1" s="1"/>
  <c r="W89" i="1"/>
  <c r="Z89" i="1" s="1"/>
  <c r="N89" i="1"/>
  <c r="M89" i="1"/>
  <c r="W39" i="1"/>
  <c r="Z39" i="1" s="1"/>
  <c r="N39" i="1"/>
  <c r="K39" i="1" s="1"/>
  <c r="M39" i="1"/>
  <c r="W690" i="1"/>
  <c r="Z690" i="1" s="1"/>
  <c r="N690" i="1"/>
  <c r="J690" i="1" s="1"/>
  <c r="M690" i="1"/>
  <c r="W1073" i="1"/>
  <c r="Z1073" i="1" s="1"/>
  <c r="N1073" i="1"/>
  <c r="K1073" i="1" s="1"/>
  <c r="M1073" i="1"/>
  <c r="W1072" i="1"/>
  <c r="Y1072" i="1" s="1"/>
  <c r="N1072" i="1"/>
  <c r="J1072" i="1" s="1"/>
  <c r="M1072" i="1"/>
  <c r="W1069" i="1"/>
  <c r="Y1069" i="1" s="1"/>
  <c r="N1069" i="1"/>
  <c r="J1069" i="1" s="1"/>
  <c r="M1069" i="1"/>
  <c r="W1068" i="1"/>
  <c r="Z1068" i="1" s="1"/>
  <c r="N1068" i="1"/>
  <c r="J1068" i="1" s="1"/>
  <c r="M1068" i="1"/>
  <c r="W1067" i="1"/>
  <c r="Z1067" i="1" s="1"/>
  <c r="N1067" i="1"/>
  <c r="J1067" i="1" s="1"/>
  <c r="M1067" i="1"/>
  <c r="W1066" i="1"/>
  <c r="Y1066" i="1" s="1"/>
  <c r="N1066" i="1"/>
  <c r="J1066" i="1" s="1"/>
  <c r="M1066" i="1"/>
  <c r="W1065" i="1"/>
  <c r="Y1065" i="1" s="1"/>
  <c r="N1065" i="1"/>
  <c r="J1065" i="1" s="1"/>
  <c r="M1065" i="1"/>
  <c r="W1064" i="1"/>
  <c r="Z1064" i="1" s="1"/>
  <c r="N1064" i="1"/>
  <c r="J1064" i="1" s="1"/>
  <c r="M1064" i="1"/>
  <c r="W1063" i="1"/>
  <c r="Y1063" i="1" s="1"/>
  <c r="N1063" i="1"/>
  <c r="M1063" i="1"/>
  <c r="W1062" i="1"/>
  <c r="Z1062" i="1" s="1"/>
  <c r="N1062" i="1"/>
  <c r="M1062" i="1"/>
  <c r="N1061" i="1"/>
  <c r="I1061" i="1"/>
  <c r="I1062" i="1" s="1"/>
  <c r="I1063" i="1" s="1"/>
  <c r="I1064" i="1" s="1"/>
  <c r="I1065" i="1" l="1"/>
  <c r="I1066" i="1" s="1"/>
  <c r="I1361" i="1"/>
  <c r="K377" i="1"/>
  <c r="K690" i="1"/>
  <c r="K1066" i="1"/>
  <c r="Z377" i="1"/>
  <c r="X377" i="1"/>
  <c r="J89" i="1"/>
  <c r="X89" i="1"/>
  <c r="Y89" i="1"/>
  <c r="X39" i="1"/>
  <c r="Y39" i="1"/>
  <c r="J39" i="1"/>
  <c r="X690" i="1"/>
  <c r="Y690" i="1"/>
  <c r="K1064" i="1"/>
  <c r="Z1069" i="1"/>
  <c r="X1062" i="1"/>
  <c r="Z1065" i="1"/>
  <c r="J1073" i="1"/>
  <c r="K1065" i="1"/>
  <c r="K1072" i="1"/>
  <c r="K1069" i="1"/>
  <c r="K1068" i="1"/>
  <c r="K1067" i="1"/>
  <c r="Z1063" i="1"/>
  <c r="Z1072" i="1"/>
  <c r="Y1062" i="1"/>
  <c r="X1065" i="1"/>
  <c r="X1069" i="1"/>
  <c r="Z1066" i="1"/>
  <c r="X1064" i="1"/>
  <c r="X1068" i="1"/>
  <c r="Y1064" i="1"/>
  <c r="Y1068" i="1"/>
  <c r="X1063" i="1"/>
  <c r="X1067" i="1"/>
  <c r="X1073" i="1"/>
  <c r="Y1067" i="1"/>
  <c r="Y1073" i="1"/>
  <c r="X1066" i="1"/>
  <c r="X1072" i="1"/>
  <c r="W768" i="1"/>
  <c r="Z768" i="1" s="1"/>
  <c r="N768" i="1"/>
  <c r="K768" i="1" s="1"/>
  <c r="M768" i="1"/>
  <c r="W742" i="1"/>
  <c r="Z742" i="1" s="1"/>
  <c r="N742" i="1"/>
  <c r="K742" i="1" s="1"/>
  <c r="M742" i="1"/>
  <c r="I1067" i="1" l="1"/>
  <c r="I1364" i="1" s="1"/>
  <c r="I1068" i="1"/>
  <c r="I1072" i="1" s="1"/>
  <c r="I1070" i="1"/>
  <c r="J768" i="1"/>
  <c r="X768" i="1"/>
  <c r="Y768" i="1"/>
  <c r="X742" i="1"/>
  <c r="J742" i="1"/>
  <c r="Y742" i="1"/>
  <c r="W661" i="1"/>
  <c r="Y661" i="1" s="1"/>
  <c r="N661" i="1"/>
  <c r="K661" i="1" s="1"/>
  <c r="M661" i="1"/>
  <c r="W660" i="1"/>
  <c r="Z660" i="1" s="1"/>
  <c r="N660" i="1"/>
  <c r="K660" i="1" s="1"/>
  <c r="M660" i="1"/>
  <c r="W659" i="1"/>
  <c r="Z659" i="1" s="1"/>
  <c r="N659" i="1"/>
  <c r="K659" i="1" s="1"/>
  <c r="M659" i="1"/>
  <c r="W658" i="1"/>
  <c r="Z658" i="1" s="1"/>
  <c r="N658" i="1"/>
  <c r="K658" i="1" s="1"/>
  <c r="M658" i="1"/>
  <c r="I1071" i="1" l="1"/>
  <c r="I1069" i="1"/>
  <c r="I1073" i="1" s="1"/>
  <c r="X659" i="1"/>
  <c r="Y659" i="1"/>
  <c r="J661" i="1"/>
  <c r="J660" i="1"/>
  <c r="J659" i="1"/>
  <c r="Z661" i="1"/>
  <c r="X660" i="1"/>
  <c r="X661" i="1"/>
  <c r="J658" i="1"/>
  <c r="Y660" i="1"/>
  <c r="X658" i="1"/>
  <c r="Y658" i="1"/>
  <c r="K585" i="1"/>
  <c r="K439" i="1" l="1"/>
  <c r="K438" i="1"/>
  <c r="W439" i="1"/>
  <c r="Z439" i="1" s="1"/>
  <c r="N439" i="1"/>
  <c r="J439" i="1" s="1"/>
  <c r="M439" i="1"/>
  <c r="W438" i="1"/>
  <c r="Z438" i="1" s="1"/>
  <c r="N438" i="1"/>
  <c r="J438" i="1" s="1"/>
  <c r="M438" i="1"/>
  <c r="W404" i="1"/>
  <c r="Z404" i="1" s="1"/>
  <c r="N404" i="1"/>
  <c r="J404" i="1" s="1"/>
  <c r="M404" i="1"/>
  <c r="W403" i="1"/>
  <c r="Z403" i="1" s="1"/>
  <c r="N403" i="1"/>
  <c r="J403" i="1" s="1"/>
  <c r="M403" i="1"/>
  <c r="K612" i="1"/>
  <c r="K607" i="1"/>
  <c r="W612" i="1"/>
  <c r="Z612" i="1" s="1"/>
  <c r="N612" i="1"/>
  <c r="J612" i="1" s="1"/>
  <c r="M612" i="1"/>
  <c r="W607" i="1"/>
  <c r="Z607" i="1" s="1"/>
  <c r="N607" i="1"/>
  <c r="J607" i="1" s="1"/>
  <c r="M607" i="1"/>
  <c r="I607" i="1"/>
  <c r="I608" i="1" s="1"/>
  <c r="I609" i="1" s="1"/>
  <c r="I610" i="1" s="1"/>
  <c r="I611" i="1" s="1"/>
  <c r="W558" i="1"/>
  <c r="Z558" i="1" s="1"/>
  <c r="N558" i="1"/>
  <c r="J558" i="1" s="1"/>
  <c r="M558" i="1"/>
  <c r="W559" i="1"/>
  <c r="X559" i="1" s="1"/>
  <c r="N559" i="1"/>
  <c r="J559" i="1" s="1"/>
  <c r="M559" i="1"/>
  <c r="K106" i="1"/>
  <c r="K105" i="1"/>
  <c r="K104" i="1"/>
  <c r="K103" i="1"/>
  <c r="W106" i="1"/>
  <c r="Z106" i="1" s="1"/>
  <c r="N106" i="1"/>
  <c r="M106" i="1"/>
  <c r="W105" i="1"/>
  <c r="Z105" i="1" s="1"/>
  <c r="N105" i="1"/>
  <c r="J105" i="1" s="1"/>
  <c r="W104" i="1"/>
  <c r="Y104" i="1" s="1"/>
  <c r="N104" i="1"/>
  <c r="J104" i="1" s="1"/>
  <c r="W103" i="1"/>
  <c r="X103" i="1" s="1"/>
  <c r="N103" i="1"/>
  <c r="J103" i="1" s="1"/>
  <c r="M103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8" i="1"/>
  <c r="K107" i="1"/>
  <c r="W108" i="1"/>
  <c r="Z108" i="1" s="1"/>
  <c r="N108" i="1"/>
  <c r="J108" i="1" s="1"/>
  <c r="M108" i="1"/>
  <c r="W107" i="1"/>
  <c r="Z107" i="1" s="1"/>
  <c r="N107" i="1"/>
  <c r="M107" i="1"/>
  <c r="W64" i="1"/>
  <c r="Z64" i="1" s="1"/>
  <c r="N64" i="1"/>
  <c r="J64" i="1" s="1"/>
  <c r="M64" i="1"/>
  <c r="W56" i="1"/>
  <c r="Z56" i="1" s="1"/>
  <c r="N56" i="1"/>
  <c r="K56" i="1" s="1"/>
  <c r="M56" i="1"/>
  <c r="K225" i="1"/>
  <c r="W225" i="1"/>
  <c r="Y225" i="1" s="1"/>
  <c r="N225" i="1"/>
  <c r="M225" i="1"/>
  <c r="W188" i="1"/>
  <c r="Z188" i="1" s="1"/>
  <c r="N188" i="1"/>
  <c r="K188" i="1" s="1"/>
  <c r="M188" i="1"/>
  <c r="W980" i="1"/>
  <c r="Z980" i="1" s="1"/>
  <c r="N980" i="1"/>
  <c r="J980" i="1" s="1"/>
  <c r="M980" i="1"/>
  <c r="W981" i="1"/>
  <c r="Z981" i="1" s="1"/>
  <c r="N981" i="1"/>
  <c r="K981" i="1" s="1"/>
  <c r="M981" i="1"/>
  <c r="W979" i="1"/>
  <c r="Z979" i="1" s="1"/>
  <c r="N979" i="1"/>
  <c r="K979" i="1" s="1"/>
  <c r="M979" i="1"/>
  <c r="W978" i="1"/>
  <c r="Z978" i="1" s="1"/>
  <c r="N978" i="1"/>
  <c r="K978" i="1" s="1"/>
  <c r="M978" i="1"/>
  <c r="W977" i="1"/>
  <c r="Z977" i="1" s="1"/>
  <c r="N977" i="1"/>
  <c r="K977" i="1" s="1"/>
  <c r="M977" i="1"/>
  <c r="W976" i="1"/>
  <c r="Y976" i="1" s="1"/>
  <c r="N976" i="1"/>
  <c r="K976" i="1" s="1"/>
  <c r="M976" i="1"/>
  <c r="W975" i="1"/>
  <c r="Z975" i="1" s="1"/>
  <c r="N975" i="1"/>
  <c r="K975" i="1" s="1"/>
  <c r="M975" i="1"/>
  <c r="W974" i="1"/>
  <c r="Z974" i="1" s="1"/>
  <c r="N974" i="1"/>
  <c r="K974" i="1" s="1"/>
  <c r="M974" i="1"/>
  <c r="W973" i="1"/>
  <c r="Z973" i="1" s="1"/>
  <c r="N973" i="1"/>
  <c r="J973" i="1" s="1"/>
  <c r="M973" i="1"/>
  <c r="W972" i="1"/>
  <c r="Y972" i="1" s="1"/>
  <c r="N972" i="1"/>
  <c r="J972" i="1" s="1"/>
  <c r="M972" i="1"/>
  <c r="W971" i="1"/>
  <c r="Z971" i="1" s="1"/>
  <c r="N971" i="1"/>
  <c r="J971" i="1" s="1"/>
  <c r="M971" i="1"/>
  <c r="W970" i="1"/>
  <c r="Z970" i="1" s="1"/>
  <c r="N970" i="1"/>
  <c r="M970" i="1"/>
  <c r="W969" i="1"/>
  <c r="X969" i="1" s="1"/>
  <c r="N969" i="1"/>
  <c r="M969" i="1"/>
  <c r="N968" i="1"/>
  <c r="I968" i="1"/>
  <c r="I969" i="1" s="1"/>
  <c r="I970" i="1" s="1"/>
  <c r="I971" i="1" s="1"/>
  <c r="I972" i="1" s="1"/>
  <c r="K972" i="1" l="1"/>
  <c r="X612" i="1"/>
  <c r="Y612" i="1"/>
  <c r="X607" i="1"/>
  <c r="Y607" i="1"/>
  <c r="X439" i="1"/>
  <c r="Y439" i="1"/>
  <c r="X438" i="1"/>
  <c r="Y438" i="1"/>
  <c r="X403" i="1"/>
  <c r="Y403" i="1"/>
  <c r="X404" i="1"/>
  <c r="Y404" i="1"/>
  <c r="Y558" i="1"/>
  <c r="X558" i="1"/>
  <c r="K49" i="1"/>
  <c r="Z103" i="1"/>
  <c r="X106" i="1"/>
  <c r="Y559" i="1"/>
  <c r="Y106" i="1"/>
  <c r="Z559" i="1"/>
  <c r="Y103" i="1"/>
  <c r="Z104" i="1"/>
  <c r="X105" i="1"/>
  <c r="Y105" i="1"/>
  <c r="Y107" i="1"/>
  <c r="J50" i="1"/>
  <c r="X104" i="1"/>
  <c r="J106" i="1"/>
  <c r="K51" i="1"/>
  <c r="J52" i="1"/>
  <c r="Z52" i="1"/>
  <c r="X51" i="1"/>
  <c r="Y52" i="1"/>
  <c r="Y51" i="1"/>
  <c r="Y49" i="1"/>
  <c r="Z49" i="1"/>
  <c r="Y50" i="1"/>
  <c r="Z50" i="1"/>
  <c r="Y108" i="1"/>
  <c r="X107" i="1"/>
  <c r="J107" i="1"/>
  <c r="X108" i="1"/>
  <c r="K64" i="1"/>
  <c r="Y64" i="1"/>
  <c r="X64" i="1"/>
  <c r="J56" i="1"/>
  <c r="X56" i="1"/>
  <c r="Y56" i="1"/>
  <c r="X225" i="1"/>
  <c r="Z225" i="1"/>
  <c r="J225" i="1"/>
  <c r="Y188" i="1"/>
  <c r="J188" i="1"/>
  <c r="X188" i="1"/>
  <c r="K980" i="1"/>
  <c r="Y980" i="1"/>
  <c r="X980" i="1"/>
  <c r="K971" i="1"/>
  <c r="J979" i="1"/>
  <c r="J978" i="1"/>
  <c r="J975" i="1"/>
  <c r="J974" i="1"/>
  <c r="K973" i="1"/>
  <c r="I974" i="1"/>
  <c r="I976" i="1" s="1"/>
  <c r="I978" i="1" s="1"/>
  <c r="I981" i="1" s="1"/>
  <c r="I973" i="1"/>
  <c r="I975" i="1" s="1"/>
  <c r="I977" i="1" s="1"/>
  <c r="Z972" i="1"/>
  <c r="X979" i="1"/>
  <c r="Z976" i="1"/>
  <c r="X971" i="1"/>
  <c r="X975" i="1"/>
  <c r="Y971" i="1"/>
  <c r="Y975" i="1"/>
  <c r="J977" i="1"/>
  <c r="Y979" i="1"/>
  <c r="X970" i="1"/>
  <c r="X974" i="1"/>
  <c r="X978" i="1"/>
  <c r="Y970" i="1"/>
  <c r="Y974" i="1"/>
  <c r="J976" i="1"/>
  <c r="Y978" i="1"/>
  <c r="J981" i="1"/>
  <c r="X973" i="1"/>
  <c r="X977" i="1"/>
  <c r="Y973" i="1"/>
  <c r="Y977" i="1"/>
  <c r="Y969" i="1"/>
  <c r="X972" i="1"/>
  <c r="X976" i="1"/>
  <c r="X981" i="1"/>
  <c r="Z969" i="1"/>
  <c r="Y981" i="1"/>
  <c r="W399" i="1"/>
  <c r="Z399" i="1" s="1"/>
  <c r="N399" i="1"/>
  <c r="K399" i="1" s="1"/>
  <c r="W398" i="1"/>
  <c r="Y398" i="1" s="1"/>
  <c r="N398" i="1"/>
  <c r="K398" i="1" s="1"/>
  <c r="W964" i="1"/>
  <c r="Z964" i="1" s="1"/>
  <c r="N964" i="1"/>
  <c r="K964" i="1" s="1"/>
  <c r="M964" i="1"/>
  <c r="W963" i="1"/>
  <c r="Z963" i="1" s="1"/>
  <c r="N963" i="1"/>
  <c r="K963" i="1" s="1"/>
  <c r="M963" i="1"/>
  <c r="W962" i="1"/>
  <c r="X962" i="1" s="1"/>
  <c r="N962" i="1"/>
  <c r="K962" i="1" s="1"/>
  <c r="M962" i="1"/>
  <c r="W961" i="1"/>
  <c r="Z961" i="1" s="1"/>
  <c r="N961" i="1"/>
  <c r="K961" i="1" s="1"/>
  <c r="M961" i="1"/>
  <c r="W960" i="1"/>
  <c r="Z960" i="1" s="1"/>
  <c r="N960" i="1"/>
  <c r="J960" i="1" s="1"/>
  <c r="M960" i="1"/>
  <c r="W959" i="1"/>
  <c r="Z959" i="1" s="1"/>
  <c r="N959" i="1"/>
  <c r="J959" i="1" s="1"/>
  <c r="M959" i="1"/>
  <c r="W958" i="1"/>
  <c r="X958" i="1" s="1"/>
  <c r="N958" i="1"/>
  <c r="K958" i="1" s="1"/>
  <c r="M958" i="1"/>
  <c r="W957" i="1"/>
  <c r="Z957" i="1" s="1"/>
  <c r="N957" i="1"/>
  <c r="K957" i="1" s="1"/>
  <c r="M957" i="1"/>
  <c r="W956" i="1"/>
  <c r="Z956" i="1" s="1"/>
  <c r="N956" i="1"/>
  <c r="K956" i="1" s="1"/>
  <c r="M956" i="1"/>
  <c r="W955" i="1"/>
  <c r="Z955" i="1" s="1"/>
  <c r="N955" i="1"/>
  <c r="J955" i="1" s="1"/>
  <c r="M955" i="1"/>
  <c r="W954" i="1"/>
  <c r="X954" i="1" s="1"/>
  <c r="N954" i="1"/>
  <c r="M954" i="1"/>
  <c r="W953" i="1"/>
  <c r="Z953" i="1" s="1"/>
  <c r="N953" i="1"/>
  <c r="M953" i="1"/>
  <c r="N952" i="1"/>
  <c r="I952" i="1"/>
  <c r="I953" i="1" s="1"/>
  <c r="I954" i="1" s="1"/>
  <c r="I955" i="1" s="1"/>
  <c r="I956" i="1" s="1"/>
  <c r="J399" i="1" l="1"/>
  <c r="I979" i="1"/>
  <c r="I980" i="1"/>
  <c r="J398" i="1"/>
  <c r="K960" i="1"/>
  <c r="X399" i="1"/>
  <c r="Y399" i="1"/>
  <c r="Z398" i="1"/>
  <c r="X398" i="1"/>
  <c r="J956" i="1"/>
  <c r="Z958" i="1"/>
  <c r="Y958" i="1"/>
  <c r="K959" i="1"/>
  <c r="Z962" i="1"/>
  <c r="Y954" i="1"/>
  <c r="Z954" i="1"/>
  <c r="Y962" i="1"/>
  <c r="K955" i="1"/>
  <c r="J964" i="1"/>
  <c r="J963" i="1"/>
  <c r="J962" i="1"/>
  <c r="J958" i="1"/>
  <c r="I957" i="1"/>
  <c r="I959" i="1" s="1"/>
  <c r="I961" i="1" s="1"/>
  <c r="I963" i="1" s="1"/>
  <c r="I958" i="1"/>
  <c r="I960" i="1" s="1"/>
  <c r="I962" i="1" s="1"/>
  <c r="I964" i="1" s="1"/>
  <c r="X957" i="1"/>
  <c r="X961" i="1"/>
  <c r="Y957" i="1"/>
  <c r="Y961" i="1"/>
  <c r="X953" i="1"/>
  <c r="Y953" i="1"/>
  <c r="X956" i="1"/>
  <c r="X960" i="1"/>
  <c r="X964" i="1"/>
  <c r="Y956" i="1"/>
  <c r="Y960" i="1"/>
  <c r="Y964" i="1"/>
  <c r="X955" i="1"/>
  <c r="X959" i="1"/>
  <c r="X963" i="1"/>
  <c r="Y955" i="1"/>
  <c r="J957" i="1"/>
  <c r="Y959" i="1"/>
  <c r="J961" i="1"/>
  <c r="Y963" i="1"/>
  <c r="K443" i="1"/>
  <c r="K442" i="1"/>
  <c r="K441" i="1"/>
  <c r="K440" i="1"/>
  <c r="K436" i="1"/>
  <c r="K437" i="1"/>
  <c r="K435" i="1"/>
  <c r="K434" i="1"/>
  <c r="K433" i="1"/>
  <c r="W443" i="1"/>
  <c r="X443" i="1" s="1"/>
  <c r="N443" i="1"/>
  <c r="J443" i="1" s="1"/>
  <c r="M443" i="1"/>
  <c r="W442" i="1"/>
  <c r="Y442" i="1" s="1"/>
  <c r="N442" i="1"/>
  <c r="J442" i="1" s="1"/>
  <c r="M442" i="1"/>
  <c r="W441" i="1"/>
  <c r="X441" i="1" s="1"/>
  <c r="N441" i="1"/>
  <c r="J441" i="1" s="1"/>
  <c r="M441" i="1"/>
  <c r="W440" i="1"/>
  <c r="Y440" i="1" s="1"/>
  <c r="N440" i="1"/>
  <c r="J440" i="1" s="1"/>
  <c r="M440" i="1"/>
  <c r="W437" i="1"/>
  <c r="Y437" i="1" s="1"/>
  <c r="N437" i="1"/>
  <c r="J437" i="1" s="1"/>
  <c r="M437" i="1"/>
  <c r="W436" i="1"/>
  <c r="Z436" i="1" s="1"/>
  <c r="N436" i="1"/>
  <c r="J436" i="1" s="1"/>
  <c r="M436" i="1"/>
  <c r="I436" i="1"/>
  <c r="I442" i="1" s="1"/>
  <c r="W435" i="1"/>
  <c r="Z435" i="1" s="1"/>
  <c r="N435" i="1"/>
  <c r="J435" i="1" s="1"/>
  <c r="M435" i="1"/>
  <c r="W434" i="1"/>
  <c r="Y434" i="1" s="1"/>
  <c r="N434" i="1"/>
  <c r="M434" i="1"/>
  <c r="W433" i="1"/>
  <c r="Z433" i="1" s="1"/>
  <c r="N433" i="1"/>
  <c r="J433" i="1" s="1"/>
  <c r="M433" i="1"/>
  <c r="W410" i="1"/>
  <c r="Z410" i="1" s="1"/>
  <c r="N410" i="1"/>
  <c r="J410" i="1" s="1"/>
  <c r="M410" i="1"/>
  <c r="W409" i="1"/>
  <c r="Y409" i="1" s="1"/>
  <c r="N409" i="1"/>
  <c r="J409" i="1" s="1"/>
  <c r="M409" i="1"/>
  <c r="W408" i="1"/>
  <c r="Z408" i="1" s="1"/>
  <c r="N408" i="1"/>
  <c r="J408" i="1" s="1"/>
  <c r="M408" i="1"/>
  <c r="W407" i="1"/>
  <c r="Z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2" i="1"/>
  <c r="X402" i="1" s="1"/>
  <c r="N402" i="1"/>
  <c r="J402" i="1" s="1"/>
  <c r="M402" i="1"/>
  <c r="W401" i="1"/>
  <c r="Z401" i="1" s="1"/>
  <c r="N401" i="1"/>
  <c r="K401" i="1" s="1"/>
  <c r="M401" i="1"/>
  <c r="W400" i="1"/>
  <c r="Y400" i="1" s="1"/>
  <c r="N400" i="1"/>
  <c r="K400" i="1" s="1"/>
  <c r="M400" i="1"/>
  <c r="N411" i="1"/>
  <c r="W411" i="1"/>
  <c r="X411" i="1" s="1"/>
  <c r="I415" i="1"/>
  <c r="I416" i="1" s="1"/>
  <c r="I417" i="1" s="1"/>
  <c r="I418" i="1" s="1"/>
  <c r="I419" i="1" s="1"/>
  <c r="K415" i="1"/>
  <c r="N415" i="1"/>
  <c r="K416" i="1"/>
  <c r="M416" i="1"/>
  <c r="N416" i="1"/>
  <c r="W416" i="1"/>
  <c r="X416" i="1" s="1"/>
  <c r="K417" i="1"/>
  <c r="M417" i="1"/>
  <c r="N417" i="1"/>
  <c r="W417" i="1"/>
  <c r="Y417" i="1" s="1"/>
  <c r="K418" i="1"/>
  <c r="M418" i="1"/>
  <c r="N418" i="1"/>
  <c r="W418" i="1"/>
  <c r="X418" i="1" s="1"/>
  <c r="K419" i="1"/>
  <c r="M419" i="1"/>
  <c r="N419" i="1"/>
  <c r="W419" i="1"/>
  <c r="X419" i="1" s="1"/>
  <c r="K420" i="1"/>
  <c r="M420" i="1"/>
  <c r="N420" i="1"/>
  <c r="W420" i="1"/>
  <c r="Y420" i="1" s="1"/>
  <c r="N421" i="1"/>
  <c r="W421" i="1"/>
  <c r="X421" i="1" s="1"/>
  <c r="N422" i="1"/>
  <c r="W422" i="1"/>
  <c r="X422" i="1" s="1"/>
  <c r="K423" i="1"/>
  <c r="N423" i="1"/>
  <c r="W423" i="1"/>
  <c r="X423" i="1" s="1"/>
  <c r="K424" i="1"/>
  <c r="N424" i="1"/>
  <c r="W424" i="1"/>
  <c r="X424" i="1" s="1"/>
  <c r="K425" i="1"/>
  <c r="M425" i="1"/>
  <c r="N425" i="1"/>
  <c r="W425" i="1"/>
  <c r="X425" i="1" s="1"/>
  <c r="K426" i="1"/>
  <c r="M426" i="1"/>
  <c r="N426" i="1"/>
  <c r="W426" i="1"/>
  <c r="Y426" i="1" s="1"/>
  <c r="W146" i="1"/>
  <c r="Z146" i="1" s="1"/>
  <c r="M146" i="1"/>
  <c r="W147" i="1"/>
  <c r="Y147" i="1" s="1"/>
  <c r="M147" i="1"/>
  <c r="Z440" i="1" l="1"/>
  <c r="Z443" i="1"/>
  <c r="Y443" i="1"/>
  <c r="Y441" i="1"/>
  <c r="Y436" i="1"/>
  <c r="Z441" i="1"/>
  <c r="Z434" i="1"/>
  <c r="Z437" i="1"/>
  <c r="Z442" i="1"/>
  <c r="J401" i="1"/>
  <c r="X434" i="1"/>
  <c r="X437" i="1"/>
  <c r="X442" i="1"/>
  <c r="X433" i="1"/>
  <c r="Y433" i="1"/>
  <c r="X436" i="1"/>
  <c r="J434" i="1"/>
  <c r="J400" i="1"/>
  <c r="X435" i="1"/>
  <c r="X440" i="1"/>
  <c r="Y435" i="1"/>
  <c r="Z417" i="1"/>
  <c r="Z409" i="1"/>
  <c r="X420" i="1"/>
  <c r="X426" i="1"/>
  <c r="Z420" i="1"/>
  <c r="Z426" i="1"/>
  <c r="X417" i="1"/>
  <c r="X400" i="1"/>
  <c r="Y402" i="1"/>
  <c r="Z424" i="1"/>
  <c r="Z422" i="1"/>
  <c r="Z400" i="1"/>
  <c r="Z402" i="1"/>
  <c r="Y424" i="1"/>
  <c r="Y422" i="1"/>
  <c r="Z418" i="1"/>
  <c r="Y418" i="1"/>
  <c r="Z425" i="1"/>
  <c r="Z421" i="1"/>
  <c r="Z416" i="1"/>
  <c r="Y421" i="1"/>
  <c r="Y425" i="1"/>
  <c r="Z423" i="1"/>
  <c r="Z419" i="1"/>
  <c r="Y416" i="1"/>
  <c r="Y423" i="1"/>
  <c r="Y419" i="1"/>
  <c r="X401" i="1"/>
  <c r="Y411" i="1"/>
  <c r="X409" i="1"/>
  <c r="Z411" i="1"/>
  <c r="X406" i="1"/>
  <c r="X408" i="1"/>
  <c r="Y406" i="1"/>
  <c r="Y408" i="1"/>
  <c r="Y401" i="1"/>
  <c r="X405" i="1"/>
  <c r="X407" i="1"/>
  <c r="X410" i="1"/>
  <c r="Y405" i="1"/>
  <c r="Y407" i="1"/>
  <c r="Y410" i="1"/>
  <c r="X146" i="1"/>
  <c r="Y146" i="1"/>
  <c r="X147" i="1"/>
  <c r="Z147" i="1"/>
  <c r="W154" i="1"/>
  <c r="X154" i="1" s="1"/>
  <c r="M154" i="1"/>
  <c r="Y154" i="1" l="1"/>
  <c r="Z154" i="1"/>
  <c r="W152" i="1"/>
  <c r="Y152" i="1" s="1"/>
  <c r="M152" i="1"/>
  <c r="Z152" i="1" l="1"/>
  <c r="X152" i="1"/>
  <c r="W866" i="1" l="1"/>
  <c r="X866" i="1" s="1"/>
  <c r="N866" i="1"/>
  <c r="K866" i="1" s="1"/>
  <c r="M866" i="1"/>
  <c r="W868" i="1"/>
  <c r="Y868" i="1" s="1"/>
  <c r="N868" i="1"/>
  <c r="K868" i="1" s="1"/>
  <c r="M868" i="1"/>
  <c r="W867" i="1"/>
  <c r="Y867" i="1" s="1"/>
  <c r="N867" i="1"/>
  <c r="K867" i="1" s="1"/>
  <c r="M867" i="1"/>
  <c r="W864" i="1"/>
  <c r="Y864" i="1" s="1"/>
  <c r="N864" i="1"/>
  <c r="J864" i="1" s="1"/>
  <c r="M864" i="1"/>
  <c r="Z866" i="1" l="1"/>
  <c r="Y866" i="1"/>
  <c r="J866" i="1"/>
  <c r="Z868" i="1"/>
  <c r="J868" i="1"/>
  <c r="X868" i="1"/>
  <c r="Z867" i="1"/>
  <c r="J867" i="1"/>
  <c r="X867" i="1"/>
  <c r="Z864" i="1"/>
  <c r="K864" i="1"/>
  <c r="X864" i="1"/>
  <c r="K94" i="11"/>
  <c r="W94" i="11"/>
  <c r="Z94" i="11" s="1"/>
  <c r="N94" i="11"/>
  <c r="K432" i="1"/>
  <c r="W432" i="1"/>
  <c r="X432" i="1" s="1"/>
  <c r="N432" i="1"/>
  <c r="K793" i="1"/>
  <c r="W279" i="11"/>
  <c r="Z279" i="11" s="1"/>
  <c r="N279" i="11"/>
  <c r="J279" i="11" s="1"/>
  <c r="K279" i="11"/>
  <c r="X94" i="11" l="1"/>
  <c r="Y94" i="11"/>
  <c r="Z432" i="1"/>
  <c r="Y432" i="1"/>
  <c r="X279" i="11"/>
  <c r="Y279" i="11"/>
  <c r="N166" i="1"/>
  <c r="W151" i="1"/>
  <c r="Z151" i="1" s="1"/>
  <c r="M151" i="1"/>
  <c r="W150" i="1"/>
  <c r="Z150" i="1" s="1"/>
  <c r="M150" i="1"/>
  <c r="W160" i="1"/>
  <c r="J135" i="1"/>
  <c r="J143" i="1"/>
  <c r="W158" i="1"/>
  <c r="X158" i="1" s="1"/>
  <c r="W159" i="1"/>
  <c r="Z159" i="1" s="1"/>
  <c r="M159" i="1"/>
  <c r="I159" i="1"/>
  <c r="W157" i="1"/>
  <c r="Z157" i="1" s="1"/>
  <c r="M157" i="1"/>
  <c r="I157" i="1"/>
  <c r="W156" i="1"/>
  <c r="Z156" i="1" s="1"/>
  <c r="M156" i="1"/>
  <c r="I156" i="1"/>
  <c r="W155" i="1"/>
  <c r="Z155" i="1" s="1"/>
  <c r="M155" i="1"/>
  <c r="W153" i="1"/>
  <c r="Z153" i="1" s="1"/>
  <c r="M153" i="1"/>
  <c r="W149" i="1"/>
  <c r="Z149" i="1" s="1"/>
  <c r="M149" i="1"/>
  <c r="W148" i="1"/>
  <c r="Z148" i="1" s="1"/>
  <c r="M148" i="1"/>
  <c r="I148" i="1"/>
  <c r="W145" i="1"/>
  <c r="X145" i="1" s="1"/>
  <c r="M145" i="1"/>
  <c r="W144" i="1"/>
  <c r="Z144" i="1" s="1"/>
  <c r="M144" i="1"/>
  <c r="I144" i="1"/>
  <c r="W143" i="1"/>
  <c r="Z143" i="1" s="1"/>
  <c r="M143" i="1"/>
  <c r="W142" i="1"/>
  <c r="X142" i="1" s="1"/>
  <c r="M142" i="1"/>
  <c r="I142" i="1"/>
  <c r="I155" i="1" s="1"/>
  <c r="W141" i="1"/>
  <c r="Y141" i="1" s="1"/>
  <c r="M141" i="1"/>
  <c r="I141" i="1"/>
  <c r="W140" i="1"/>
  <c r="X140" i="1" s="1"/>
  <c r="M140" i="1"/>
  <c r="I140" i="1"/>
  <c r="I149" i="1" s="1"/>
  <c r="W139" i="1"/>
  <c r="Z139" i="1" s="1"/>
  <c r="W138" i="1"/>
  <c r="X138" i="1" s="1"/>
  <c r="M138" i="1"/>
  <c r="I138" i="1"/>
  <c r="I147" i="1" s="1"/>
  <c r="W137" i="1"/>
  <c r="Z137" i="1" s="1"/>
  <c r="M137" i="1"/>
  <c r="I137" i="1"/>
  <c r="I146" i="1" s="1"/>
  <c r="W136" i="1"/>
  <c r="Z136" i="1" s="1"/>
  <c r="J136" i="1"/>
  <c r="M136" i="1"/>
  <c r="I136" i="1"/>
  <c r="W135" i="1"/>
  <c r="X135" i="1" s="1"/>
  <c r="M135" i="1"/>
  <c r="W134" i="1"/>
  <c r="Z134" i="1" s="1"/>
  <c r="M134" i="1"/>
  <c r="I134" i="1"/>
  <c r="W133" i="1"/>
  <c r="Y133" i="1" s="1"/>
  <c r="W132" i="1"/>
  <c r="Z132" i="1" s="1"/>
  <c r="M132" i="1"/>
  <c r="I132" i="1"/>
  <c r="I135" i="1" s="1"/>
  <c r="W131" i="1"/>
  <c r="Y131" i="1" s="1"/>
  <c r="M131" i="1"/>
  <c r="I131" i="1"/>
  <c r="W130" i="1"/>
  <c r="Y130" i="1" s="1"/>
  <c r="W129" i="1"/>
  <c r="Z129" i="1" s="1"/>
  <c r="W128" i="1"/>
  <c r="Y128" i="1" s="1"/>
  <c r="W127" i="1"/>
  <c r="Z127" i="1" s="1"/>
  <c r="M127" i="1"/>
  <c r="I127" i="1"/>
  <c r="W126" i="1"/>
  <c r="Y126" i="1" s="1"/>
  <c r="M126" i="1"/>
  <c r="I126" i="1"/>
  <c r="W125" i="1"/>
  <c r="Z125" i="1" s="1"/>
  <c r="M125" i="1"/>
  <c r="W124" i="1"/>
  <c r="Z124" i="1" s="1"/>
  <c r="M124" i="1"/>
  <c r="W123" i="1"/>
  <c r="Z123" i="1" s="1"/>
  <c r="M123" i="1"/>
  <c r="W122" i="1"/>
  <c r="Z122" i="1" s="1"/>
  <c r="M122" i="1"/>
  <c r="I121" i="1"/>
  <c r="I122" i="1" s="1"/>
  <c r="I123" i="1" s="1"/>
  <c r="I124" i="1" s="1"/>
  <c r="I125" i="1" s="1"/>
  <c r="I154" i="1" l="1"/>
  <c r="I152" i="1"/>
  <c r="I150" i="1"/>
  <c r="Y150" i="1"/>
  <c r="I151" i="1"/>
  <c r="X151" i="1"/>
  <c r="Y151" i="1"/>
  <c r="X150" i="1"/>
  <c r="Y155" i="1"/>
  <c r="Z158" i="1"/>
  <c r="Y158" i="1"/>
  <c r="I153" i="1"/>
  <c r="I143" i="1"/>
  <c r="Z138" i="1"/>
  <c r="Z140" i="1"/>
  <c r="Z133" i="1"/>
  <c r="Z141" i="1"/>
  <c r="X139" i="1"/>
  <c r="X155" i="1"/>
  <c r="Z131" i="1"/>
  <c r="Y122" i="1"/>
  <c r="Y140" i="1"/>
  <c r="Y138" i="1"/>
  <c r="Y153" i="1"/>
  <c r="Y135" i="1"/>
  <c r="Y142" i="1"/>
  <c r="Y145" i="1"/>
  <c r="X157" i="1"/>
  <c r="X126" i="1"/>
  <c r="Z126" i="1"/>
  <c r="X128" i="1"/>
  <c r="X130" i="1"/>
  <c r="Z135" i="1"/>
  <c r="Z142" i="1"/>
  <c r="Z145" i="1"/>
  <c r="X149" i="1"/>
  <c r="Y157" i="1"/>
  <c r="X123" i="1"/>
  <c r="Y149" i="1"/>
  <c r="X137" i="1"/>
  <c r="Z128" i="1"/>
  <c r="Z130" i="1"/>
  <c r="X132" i="1"/>
  <c r="X134" i="1"/>
  <c r="Y137" i="1"/>
  <c r="Y139" i="1"/>
  <c r="X144" i="1"/>
  <c r="X153" i="1"/>
  <c r="Y123" i="1"/>
  <c r="Y125" i="1"/>
  <c r="Y132" i="1"/>
  <c r="Y134" i="1"/>
  <c r="X141" i="1"/>
  <c r="Y144" i="1"/>
  <c r="X125" i="1"/>
  <c r="X122" i="1"/>
  <c r="X156" i="1"/>
  <c r="I145" i="1"/>
  <c r="X148" i="1"/>
  <c r="Y156" i="1"/>
  <c r="X136" i="1"/>
  <c r="X143" i="1"/>
  <c r="Y148" i="1"/>
  <c r="X159" i="1"/>
  <c r="X124" i="1"/>
  <c r="X127" i="1"/>
  <c r="X129" i="1"/>
  <c r="Y143" i="1"/>
  <c r="Y159" i="1"/>
  <c r="Y124" i="1"/>
  <c r="Y127" i="1"/>
  <c r="Y129" i="1"/>
  <c r="X131" i="1"/>
  <c r="X133" i="1"/>
  <c r="Y136" i="1"/>
  <c r="K329" i="1"/>
  <c r="W329" i="1"/>
  <c r="Z329" i="1" s="1"/>
  <c r="N329" i="1"/>
  <c r="J329" i="1" s="1"/>
  <c r="W314" i="1"/>
  <c r="Z314" i="1" s="1"/>
  <c r="N314" i="1"/>
  <c r="K314" i="1" s="1"/>
  <c r="K603" i="1"/>
  <c r="K602" i="1"/>
  <c r="K601" i="1"/>
  <c r="W603" i="1"/>
  <c r="X603" i="1" s="1"/>
  <c r="N603" i="1"/>
  <c r="J603" i="1" s="1"/>
  <c r="M603" i="1"/>
  <c r="I603" i="1"/>
  <c r="W602" i="1"/>
  <c r="Y602" i="1" s="1"/>
  <c r="N602" i="1"/>
  <c r="J602" i="1" s="1"/>
  <c r="M602" i="1"/>
  <c r="I602" i="1"/>
  <c r="W601" i="1"/>
  <c r="Y601" i="1" s="1"/>
  <c r="N601" i="1"/>
  <c r="J601" i="1" s="1"/>
  <c r="M601" i="1"/>
  <c r="I601" i="1"/>
  <c r="I612" i="1" s="1"/>
  <c r="W548" i="1"/>
  <c r="Z548" i="1" s="1"/>
  <c r="N548" i="1"/>
  <c r="J548" i="1" s="1"/>
  <c r="M548" i="1"/>
  <c r="W547" i="1"/>
  <c r="Z547" i="1" s="1"/>
  <c r="N547" i="1"/>
  <c r="J547" i="1" s="1"/>
  <c r="M547" i="1"/>
  <c r="W549" i="1"/>
  <c r="Z549" i="1" s="1"/>
  <c r="N549" i="1"/>
  <c r="J549" i="1" s="1"/>
  <c r="M549" i="1"/>
  <c r="W65" i="1"/>
  <c r="Z65" i="1" s="1"/>
  <c r="N65" i="1"/>
  <c r="K65" i="1" s="1"/>
  <c r="M65" i="1"/>
  <c r="K95" i="1"/>
  <c r="K94" i="1"/>
  <c r="K79" i="1"/>
  <c r="K78" i="1"/>
  <c r="K77" i="1"/>
  <c r="K76" i="1"/>
  <c r="K75" i="1"/>
  <c r="K74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4" i="1" l="1"/>
  <c r="Y329" i="1"/>
  <c r="Z601" i="1"/>
  <c r="X329" i="1"/>
  <c r="X314" i="1"/>
  <c r="Y314" i="1"/>
  <c r="X602" i="1"/>
  <c r="Z602" i="1"/>
  <c r="K54" i="1"/>
  <c r="X601" i="1"/>
  <c r="Z603" i="1"/>
  <c r="Y603" i="1"/>
  <c r="Y548" i="1"/>
  <c r="X547" i="1"/>
  <c r="X548" i="1"/>
  <c r="Y547" i="1"/>
  <c r="X549" i="1"/>
  <c r="Y549" i="1"/>
  <c r="K46" i="1"/>
  <c r="J48" i="1"/>
  <c r="J47" i="1"/>
  <c r="J55" i="1"/>
  <c r="J53" i="1"/>
  <c r="J65" i="1"/>
  <c r="X65" i="1"/>
  <c r="Y65" i="1"/>
  <c r="Z47" i="1"/>
  <c r="X55" i="1"/>
  <c r="Y55" i="1"/>
  <c r="X53" i="1"/>
  <c r="Y54" i="1"/>
  <c r="X46" i="1"/>
  <c r="X48" i="1"/>
  <c r="Z54" i="1"/>
  <c r="Y46" i="1"/>
  <c r="Y48" i="1"/>
  <c r="Y53" i="1"/>
  <c r="X47" i="1"/>
  <c r="W1006" i="1"/>
  <c r="Z1006" i="1" s="1"/>
  <c r="N1006" i="1"/>
  <c r="W581" i="1"/>
  <c r="Y581" i="1" s="1"/>
  <c r="N581" i="1"/>
  <c r="Y1006" i="1" l="1"/>
  <c r="X1006" i="1"/>
  <c r="Z581" i="1"/>
  <c r="X581" i="1"/>
  <c r="K947" i="1"/>
  <c r="K946" i="1"/>
  <c r="W947" i="1"/>
  <c r="X947" i="1" s="1"/>
  <c r="N947" i="1"/>
  <c r="J947" i="1" s="1"/>
  <c r="M947" i="1"/>
  <c r="I947" i="1"/>
  <c r="W946" i="1"/>
  <c r="X946" i="1" s="1"/>
  <c r="N946" i="1"/>
  <c r="M946" i="1"/>
  <c r="I946" i="1"/>
  <c r="W886" i="1"/>
  <c r="X886" i="1" s="1"/>
  <c r="N886" i="1"/>
  <c r="J886" i="1" s="1"/>
  <c r="M886" i="1"/>
  <c r="W887" i="1"/>
  <c r="X887" i="1" s="1"/>
  <c r="N887" i="1"/>
  <c r="J887" i="1" s="1"/>
  <c r="M887" i="1"/>
  <c r="J946" i="1" l="1"/>
  <c r="Z946" i="1"/>
  <c r="Y947" i="1"/>
  <c r="Z947" i="1"/>
  <c r="Y946" i="1"/>
  <c r="Z886" i="1"/>
  <c r="Y886" i="1"/>
  <c r="K886" i="1"/>
  <c r="Z887" i="1"/>
  <c r="Y887" i="1"/>
  <c r="K887" i="1"/>
  <c r="K604" i="1"/>
  <c r="W604" i="1"/>
  <c r="Z604" i="1" s="1"/>
  <c r="N604" i="1"/>
  <c r="J604" i="1" s="1"/>
  <c r="M604" i="1"/>
  <c r="I604" i="1"/>
  <c r="W564" i="1"/>
  <c r="Z564" i="1" s="1"/>
  <c r="N564" i="1"/>
  <c r="J564" i="1" s="1"/>
  <c r="M564" i="1"/>
  <c r="Y604" i="1" l="1"/>
  <c r="X604" i="1"/>
  <c r="X564" i="1"/>
  <c r="Y564" i="1"/>
  <c r="W939" i="1"/>
  <c r="Y939" i="1" s="1"/>
  <c r="N939" i="1"/>
  <c r="J939" i="1" s="1"/>
  <c r="M939" i="1"/>
  <c r="K949" i="1"/>
  <c r="K938" i="1"/>
  <c r="W938" i="1"/>
  <c r="Z938" i="1" s="1"/>
  <c r="N938" i="1"/>
  <c r="J938" i="1" s="1"/>
  <c r="M938" i="1"/>
  <c r="W940" i="1"/>
  <c r="Z940" i="1" s="1"/>
  <c r="N940" i="1"/>
  <c r="M940" i="1"/>
  <c r="W880" i="1"/>
  <c r="Z880" i="1" s="1"/>
  <c r="N880" i="1"/>
  <c r="K880" i="1" s="1"/>
  <c r="M880" i="1"/>
  <c r="W860" i="1"/>
  <c r="Z860" i="1" s="1"/>
  <c r="N860" i="1"/>
  <c r="K860" i="1" s="1"/>
  <c r="M860" i="1"/>
  <c r="K933" i="1"/>
  <c r="K934" i="1"/>
  <c r="K935" i="1"/>
  <c r="K936" i="1"/>
  <c r="K937" i="1"/>
  <c r="K941" i="1"/>
  <c r="K942" i="1"/>
  <c r="K943" i="1"/>
  <c r="K944" i="1"/>
  <c r="K945" i="1"/>
  <c r="K948" i="1"/>
  <c r="W949" i="1"/>
  <c r="Z949" i="1" s="1"/>
  <c r="N949" i="1"/>
  <c r="J949" i="1" s="1"/>
  <c r="M949" i="1"/>
  <c r="I949" i="1"/>
  <c r="W948" i="1"/>
  <c r="Z948" i="1" s="1"/>
  <c r="N948" i="1"/>
  <c r="J948" i="1" s="1"/>
  <c r="M948" i="1"/>
  <c r="W945" i="1"/>
  <c r="Z945" i="1" s="1"/>
  <c r="N945" i="1"/>
  <c r="J945" i="1" s="1"/>
  <c r="M945" i="1"/>
  <c r="W944" i="1"/>
  <c r="Z944" i="1" s="1"/>
  <c r="N944" i="1"/>
  <c r="M944" i="1"/>
  <c r="W943" i="1"/>
  <c r="Z943" i="1" s="1"/>
  <c r="N943" i="1"/>
  <c r="J943" i="1" s="1"/>
  <c r="M943" i="1"/>
  <c r="I943" i="1"/>
  <c r="W942" i="1"/>
  <c r="Z942" i="1" s="1"/>
  <c r="N942" i="1"/>
  <c r="J942" i="1" s="1"/>
  <c r="M942" i="1"/>
  <c r="W941" i="1"/>
  <c r="Z941" i="1" s="1"/>
  <c r="N941" i="1"/>
  <c r="J941" i="1" s="1"/>
  <c r="M941" i="1"/>
  <c r="I941" i="1"/>
  <c r="W937" i="1"/>
  <c r="X937" i="1" s="1"/>
  <c r="N937" i="1"/>
  <c r="M937" i="1"/>
  <c r="W936" i="1"/>
  <c r="Z936" i="1" s="1"/>
  <c r="N936" i="1"/>
  <c r="J936" i="1" s="1"/>
  <c r="M936" i="1"/>
  <c r="W935" i="1"/>
  <c r="Z935" i="1" s="1"/>
  <c r="N935" i="1"/>
  <c r="J935" i="1" s="1"/>
  <c r="M935" i="1"/>
  <c r="W934" i="1"/>
  <c r="Z934" i="1" s="1"/>
  <c r="N934" i="1"/>
  <c r="M934" i="1"/>
  <c r="W933" i="1"/>
  <c r="Z933" i="1" s="1"/>
  <c r="N933" i="1"/>
  <c r="M933" i="1"/>
  <c r="K950" i="1"/>
  <c r="N932" i="1"/>
  <c r="K932" i="1"/>
  <c r="I932" i="1"/>
  <c r="I933" i="1" s="1"/>
  <c r="I934" i="1" s="1"/>
  <c r="I935" i="1" s="1"/>
  <c r="I939" i="1" s="1"/>
  <c r="K483" i="1"/>
  <c r="Y945" i="1" l="1"/>
  <c r="Y944" i="1"/>
  <c r="Y941" i="1"/>
  <c r="X944" i="1"/>
  <c r="Z937" i="1"/>
  <c r="Y937" i="1"/>
  <c r="X945" i="1"/>
  <c r="X948" i="1"/>
  <c r="Z939" i="1"/>
  <c r="X939" i="1"/>
  <c r="I936" i="1"/>
  <c r="I938" i="1"/>
  <c r="X933" i="1"/>
  <c r="X934" i="1"/>
  <c r="X942" i="1"/>
  <c r="J880" i="1"/>
  <c r="Y934" i="1"/>
  <c r="X935" i="1"/>
  <c r="X941" i="1"/>
  <c r="J940" i="1"/>
  <c r="X938" i="1"/>
  <c r="Y938" i="1"/>
  <c r="X940" i="1"/>
  <c r="Y940" i="1"/>
  <c r="X880" i="1"/>
  <c r="Y880" i="1"/>
  <c r="J860" i="1"/>
  <c r="X860" i="1"/>
  <c r="Y860" i="1"/>
  <c r="Y933" i="1"/>
  <c r="Y935" i="1"/>
  <c r="X936" i="1"/>
  <c r="J937" i="1"/>
  <c r="Y942" i="1"/>
  <c r="X943" i="1"/>
  <c r="J944" i="1"/>
  <c r="Y948" i="1"/>
  <c r="X949" i="1"/>
  <c r="Y936" i="1"/>
  <c r="Y943" i="1"/>
  <c r="Y949" i="1"/>
  <c r="W889" i="1"/>
  <c r="Z889" i="1" s="1"/>
  <c r="N889" i="1"/>
  <c r="K889" i="1" s="1"/>
  <c r="M889" i="1"/>
  <c r="W888" i="1"/>
  <c r="Z888" i="1" s="1"/>
  <c r="N888" i="1"/>
  <c r="K888" i="1" s="1"/>
  <c r="M888" i="1"/>
  <c r="W885" i="1"/>
  <c r="Z885" i="1" s="1"/>
  <c r="N885" i="1"/>
  <c r="K885" i="1" s="1"/>
  <c r="M885" i="1"/>
  <c r="W884" i="1"/>
  <c r="Z884" i="1" s="1"/>
  <c r="N884" i="1"/>
  <c r="K884" i="1" s="1"/>
  <c r="M884" i="1"/>
  <c r="W883" i="1"/>
  <c r="Z883" i="1" s="1"/>
  <c r="N883" i="1"/>
  <c r="K883" i="1" s="1"/>
  <c r="M883" i="1"/>
  <c r="W882" i="1"/>
  <c r="Z882" i="1" s="1"/>
  <c r="N882" i="1"/>
  <c r="K882" i="1" s="1"/>
  <c r="M882" i="1"/>
  <c r="W881" i="1"/>
  <c r="Z881" i="1" s="1"/>
  <c r="N881" i="1"/>
  <c r="K881" i="1" s="1"/>
  <c r="M881" i="1"/>
  <c r="W879" i="1"/>
  <c r="X879" i="1" s="1"/>
  <c r="N879" i="1"/>
  <c r="K879" i="1" s="1"/>
  <c r="M879" i="1"/>
  <c r="W878" i="1"/>
  <c r="Z878" i="1" s="1"/>
  <c r="N878" i="1"/>
  <c r="K878" i="1" s="1"/>
  <c r="M878" i="1"/>
  <c r="W877" i="1"/>
  <c r="Z877" i="1" s="1"/>
  <c r="N877" i="1"/>
  <c r="K877" i="1" s="1"/>
  <c r="M877" i="1"/>
  <c r="W876" i="1"/>
  <c r="Z876" i="1" s="1"/>
  <c r="N876" i="1"/>
  <c r="M876" i="1"/>
  <c r="W875" i="1"/>
  <c r="Z875" i="1" s="1"/>
  <c r="N875" i="1"/>
  <c r="M875" i="1"/>
  <c r="N874" i="1"/>
  <c r="I874" i="1"/>
  <c r="I875" i="1" s="1"/>
  <c r="I876" i="1" s="1"/>
  <c r="I877" i="1" s="1"/>
  <c r="I878" i="1" s="1"/>
  <c r="W863" i="1"/>
  <c r="Z863" i="1" s="1"/>
  <c r="N863" i="1"/>
  <c r="K863" i="1" s="1"/>
  <c r="M863" i="1"/>
  <c r="W865" i="1"/>
  <c r="Z865" i="1" s="1"/>
  <c r="N865" i="1"/>
  <c r="K865" i="1" s="1"/>
  <c r="M865" i="1"/>
  <c r="J863" i="1" l="1"/>
  <c r="J877" i="1"/>
  <c r="X876" i="1"/>
  <c r="J889" i="1"/>
  <c r="I879" i="1"/>
  <c r="I881" i="1" s="1"/>
  <c r="I883" i="1" s="1"/>
  <c r="I885" i="1" s="1"/>
  <c r="I887" i="1" s="1"/>
  <c r="I880" i="1"/>
  <c r="I882" i="1" s="1"/>
  <c r="I884" i="1" s="1"/>
  <c r="I886" i="1" s="1"/>
  <c r="I888" i="1" s="1"/>
  <c r="J878" i="1"/>
  <c r="Y876" i="1"/>
  <c r="J883" i="1"/>
  <c r="I937" i="1"/>
  <c r="I940" i="1"/>
  <c r="X888" i="1"/>
  <c r="Y885" i="1"/>
  <c r="X885" i="1"/>
  <c r="X884" i="1"/>
  <c r="Y884" i="1"/>
  <c r="X882" i="1"/>
  <c r="X881" i="1"/>
  <c r="Y881" i="1"/>
  <c r="Y879" i="1"/>
  <c r="Z879" i="1"/>
  <c r="J885" i="1"/>
  <c r="J888" i="1"/>
  <c r="J882" i="1"/>
  <c r="J881" i="1"/>
  <c r="Y875" i="1"/>
  <c r="Y877" i="1"/>
  <c r="X878" i="1"/>
  <c r="J879" i="1"/>
  <c r="Y882" i="1"/>
  <c r="X883" i="1"/>
  <c r="J884" i="1"/>
  <c r="Y888" i="1"/>
  <c r="X889" i="1"/>
  <c r="X875" i="1"/>
  <c r="X877" i="1"/>
  <c r="Y878" i="1"/>
  <c r="Y883" i="1"/>
  <c r="Y889" i="1"/>
  <c r="X863" i="1"/>
  <c r="Y863" i="1"/>
  <c r="J865" i="1"/>
  <c r="X865" i="1"/>
  <c r="Y865" i="1"/>
  <c r="W869" i="1"/>
  <c r="Z869" i="1" s="1"/>
  <c r="N869" i="1"/>
  <c r="K869" i="1" s="1"/>
  <c r="M869" i="1"/>
  <c r="W861" i="1"/>
  <c r="Z861" i="1" s="1"/>
  <c r="N861" i="1"/>
  <c r="J861" i="1" s="1"/>
  <c r="M861" i="1"/>
  <c r="W859" i="1"/>
  <c r="Z859" i="1" s="1"/>
  <c r="N859" i="1"/>
  <c r="K859" i="1" s="1"/>
  <c r="M859" i="1"/>
  <c r="W870" i="1"/>
  <c r="Z870" i="1" s="1"/>
  <c r="N870" i="1"/>
  <c r="K870" i="1" s="1"/>
  <c r="M870" i="1"/>
  <c r="W862" i="1"/>
  <c r="Z862" i="1" s="1"/>
  <c r="N862" i="1"/>
  <c r="K862" i="1" s="1"/>
  <c r="M862" i="1"/>
  <c r="W858" i="1"/>
  <c r="Z858" i="1" s="1"/>
  <c r="N858" i="1"/>
  <c r="K858" i="1" s="1"/>
  <c r="M858" i="1"/>
  <c r="W857" i="1"/>
  <c r="Z857" i="1" s="1"/>
  <c r="N857" i="1"/>
  <c r="K857" i="1" s="1"/>
  <c r="M857" i="1"/>
  <c r="W856" i="1"/>
  <c r="Z856" i="1" s="1"/>
  <c r="N856" i="1"/>
  <c r="J856" i="1" s="1"/>
  <c r="M856" i="1"/>
  <c r="W855" i="1"/>
  <c r="X855" i="1" s="1"/>
  <c r="N855" i="1"/>
  <c r="M855" i="1"/>
  <c r="W854" i="1"/>
  <c r="Z854" i="1" s="1"/>
  <c r="N854" i="1"/>
  <c r="M854" i="1"/>
  <c r="N853" i="1"/>
  <c r="I853" i="1"/>
  <c r="I854" i="1" s="1"/>
  <c r="I855" i="1" s="1"/>
  <c r="I856" i="1" s="1"/>
  <c r="I857" i="1" s="1"/>
  <c r="I858" i="1" s="1"/>
  <c r="I860" i="1" l="1"/>
  <c r="I859" i="1"/>
  <c r="I861" i="1" s="1"/>
  <c r="I862" i="1" s="1"/>
  <c r="J857" i="1"/>
  <c r="J858" i="1"/>
  <c r="X854" i="1"/>
  <c r="Z855" i="1"/>
  <c r="K856" i="1"/>
  <c r="X856" i="1"/>
  <c r="J869" i="1"/>
  <c r="Y854" i="1"/>
  <c r="Y856" i="1"/>
  <c r="J859" i="1"/>
  <c r="Y855" i="1"/>
  <c r="Y859" i="1"/>
  <c r="X859" i="1"/>
  <c r="J862" i="1"/>
  <c r="K861" i="1"/>
  <c r="J870" i="1"/>
  <c r="X869" i="1"/>
  <c r="Y869" i="1"/>
  <c r="Y861" i="1"/>
  <c r="X861" i="1"/>
  <c r="X857" i="1"/>
  <c r="Y857" i="1"/>
  <c r="X858" i="1"/>
  <c r="Y858" i="1"/>
  <c r="X862" i="1"/>
  <c r="Y862" i="1"/>
  <c r="X870" i="1"/>
  <c r="Y870" i="1"/>
  <c r="I863" i="1" l="1"/>
  <c r="I866" i="1" s="1"/>
  <c r="I685" i="1"/>
  <c r="W663" i="1"/>
  <c r="Z663" i="1" s="1"/>
  <c r="N663" i="1"/>
  <c r="M663" i="1"/>
  <c r="W662" i="1"/>
  <c r="Z662" i="1" s="1"/>
  <c r="N662" i="1"/>
  <c r="K662" i="1" s="1"/>
  <c r="M662" i="1"/>
  <c r="W664" i="1"/>
  <c r="Z664" i="1" s="1"/>
  <c r="N664" i="1"/>
  <c r="M664" i="1"/>
  <c r="W656" i="1"/>
  <c r="Z656" i="1" s="1"/>
  <c r="N656" i="1"/>
  <c r="J656" i="1" s="1"/>
  <c r="M656" i="1"/>
  <c r="W655" i="1"/>
  <c r="Z655" i="1" s="1"/>
  <c r="N655" i="1"/>
  <c r="K655" i="1" s="1"/>
  <c r="M655" i="1"/>
  <c r="W654" i="1"/>
  <c r="Y654" i="1" s="1"/>
  <c r="N654" i="1"/>
  <c r="K654" i="1" s="1"/>
  <c r="M654" i="1"/>
  <c r="W657" i="1"/>
  <c r="Z657" i="1" s="1"/>
  <c r="N657" i="1"/>
  <c r="J657" i="1" s="1"/>
  <c r="M657" i="1"/>
  <c r="W653" i="1"/>
  <c r="Y653" i="1" s="1"/>
  <c r="N653" i="1"/>
  <c r="J653" i="1" s="1"/>
  <c r="M653" i="1"/>
  <c r="W665" i="1"/>
  <c r="Y665" i="1" s="1"/>
  <c r="N665" i="1"/>
  <c r="J665" i="1" s="1"/>
  <c r="M665" i="1"/>
  <c r="K664" i="1" l="1"/>
  <c r="J664" i="1"/>
  <c r="K663" i="1"/>
  <c r="J663" i="1"/>
  <c r="I865" i="1"/>
  <c r="I869" i="1" s="1"/>
  <c r="I870" i="1" s="1"/>
  <c r="I864" i="1"/>
  <c r="J662" i="1"/>
  <c r="Y662" i="1"/>
  <c r="X663" i="1"/>
  <c r="X662" i="1"/>
  <c r="Y663" i="1"/>
  <c r="X664" i="1"/>
  <c r="Y664" i="1"/>
  <c r="Y655" i="1"/>
  <c r="X654" i="1"/>
  <c r="Z654" i="1"/>
  <c r="J655" i="1"/>
  <c r="X655" i="1"/>
  <c r="K656" i="1"/>
  <c r="X656" i="1"/>
  <c r="J654" i="1"/>
  <c r="Y656" i="1"/>
  <c r="X653" i="1"/>
  <c r="Z653" i="1"/>
  <c r="K657" i="1"/>
  <c r="K653" i="1"/>
  <c r="X657" i="1"/>
  <c r="Y657" i="1"/>
  <c r="K665" i="1"/>
  <c r="X665" i="1"/>
  <c r="Z665" i="1"/>
  <c r="K431" i="1"/>
  <c r="K430" i="1"/>
  <c r="K429" i="1"/>
  <c r="K428" i="1"/>
  <c r="W431" i="1"/>
  <c r="Z431" i="1" s="1"/>
  <c r="N431" i="1"/>
  <c r="J431" i="1" s="1"/>
  <c r="M431" i="1"/>
  <c r="W430" i="1"/>
  <c r="Z430" i="1" s="1"/>
  <c r="N430" i="1"/>
  <c r="J430" i="1" s="1"/>
  <c r="M430" i="1"/>
  <c r="W429" i="1"/>
  <c r="X429" i="1" s="1"/>
  <c r="N429" i="1"/>
  <c r="M429" i="1"/>
  <c r="W428" i="1"/>
  <c r="Y428" i="1" s="1"/>
  <c r="N428" i="1"/>
  <c r="J428" i="1" s="1"/>
  <c r="M428" i="1"/>
  <c r="W395" i="1"/>
  <c r="Z395" i="1" s="1"/>
  <c r="N395" i="1"/>
  <c r="K395" i="1" s="1"/>
  <c r="M395" i="1"/>
  <c r="W396" i="1"/>
  <c r="Y396" i="1" s="1"/>
  <c r="N396" i="1"/>
  <c r="J396" i="1" s="1"/>
  <c r="M396" i="1"/>
  <c r="W394" i="1"/>
  <c r="Z394" i="1" s="1"/>
  <c r="N394" i="1"/>
  <c r="K394" i="1" s="1"/>
  <c r="M394" i="1"/>
  <c r="I867" i="1" l="1"/>
  <c r="I868" i="1"/>
  <c r="J395" i="1"/>
  <c r="X430" i="1"/>
  <c r="Y429" i="1"/>
  <c r="Y430" i="1"/>
  <c r="Z428" i="1"/>
  <c r="Z429" i="1"/>
  <c r="J429" i="1"/>
  <c r="Y431" i="1"/>
  <c r="X431" i="1"/>
  <c r="X428" i="1"/>
  <c r="X395" i="1"/>
  <c r="Y395" i="1"/>
  <c r="K396" i="1"/>
  <c r="X396" i="1"/>
  <c r="Z396" i="1"/>
  <c r="J394" i="1"/>
  <c r="X394" i="1"/>
  <c r="Y394" i="1"/>
  <c r="W397" i="1"/>
  <c r="Z397" i="1" s="1"/>
  <c r="N397" i="1"/>
  <c r="K397" i="1" s="1"/>
  <c r="M397" i="1"/>
  <c r="Y397" i="1" l="1"/>
  <c r="J397" i="1"/>
  <c r="X397" i="1"/>
  <c r="K848" i="1"/>
  <c r="K846" i="1"/>
  <c r="K845" i="1"/>
  <c r="K844" i="1"/>
  <c r="K843" i="1"/>
  <c r="K842" i="1"/>
  <c r="K841" i="1"/>
  <c r="K840" i="1"/>
  <c r="W848" i="1"/>
  <c r="Z848" i="1" s="1"/>
  <c r="N848" i="1"/>
  <c r="M848" i="1"/>
  <c r="W846" i="1"/>
  <c r="Z846" i="1" s="1"/>
  <c r="N846" i="1"/>
  <c r="M846" i="1"/>
  <c r="I846" i="1"/>
  <c r="W849" i="1"/>
  <c r="Z849" i="1" s="1"/>
  <c r="N849" i="1"/>
  <c r="M849" i="1"/>
  <c r="W847" i="1"/>
  <c r="Z847" i="1" s="1"/>
  <c r="N847" i="1"/>
  <c r="M847" i="1"/>
  <c r="I847" i="1"/>
  <c r="W845" i="1"/>
  <c r="Y845" i="1" s="1"/>
  <c r="N845" i="1"/>
  <c r="M845" i="1"/>
  <c r="W844" i="1"/>
  <c r="Y844" i="1" s="1"/>
  <c r="N844" i="1"/>
  <c r="M844" i="1"/>
  <c r="W843" i="1"/>
  <c r="Z843" i="1" s="1"/>
  <c r="N843" i="1"/>
  <c r="M843" i="1"/>
  <c r="W842" i="1"/>
  <c r="Z842" i="1" s="1"/>
  <c r="N842" i="1"/>
  <c r="M842" i="1"/>
  <c r="W841" i="1"/>
  <c r="Z841" i="1" s="1"/>
  <c r="N841" i="1"/>
  <c r="M841" i="1"/>
  <c r="N840" i="1"/>
  <c r="I840" i="1"/>
  <c r="I841" i="1" s="1"/>
  <c r="I842" i="1" s="1"/>
  <c r="I843" i="1" s="1"/>
  <c r="I844" i="1" s="1"/>
  <c r="I845" i="1" s="1"/>
  <c r="W834" i="1"/>
  <c r="Z834" i="1" s="1"/>
  <c r="N834" i="1"/>
  <c r="K834" i="1" s="1"/>
  <c r="M834" i="1"/>
  <c r="W833" i="1"/>
  <c r="Z833" i="1" s="1"/>
  <c r="N833" i="1"/>
  <c r="J833" i="1" s="1"/>
  <c r="M833" i="1"/>
  <c r="W832" i="1"/>
  <c r="X832" i="1" s="1"/>
  <c r="N832" i="1"/>
  <c r="K832" i="1" s="1"/>
  <c r="M832" i="1"/>
  <c r="W831" i="1"/>
  <c r="Z831" i="1" s="1"/>
  <c r="N831" i="1"/>
  <c r="K831" i="1" s="1"/>
  <c r="M831" i="1"/>
  <c r="W830" i="1"/>
  <c r="Z830" i="1" s="1"/>
  <c r="N830" i="1"/>
  <c r="K830" i="1" s="1"/>
  <c r="M830" i="1"/>
  <c r="W829" i="1"/>
  <c r="X829" i="1" s="1"/>
  <c r="N829" i="1"/>
  <c r="M829" i="1"/>
  <c r="W828" i="1"/>
  <c r="Z828" i="1" s="1"/>
  <c r="N828" i="1"/>
  <c r="M828" i="1"/>
  <c r="N827" i="1"/>
  <c r="I827" i="1"/>
  <c r="Z845" i="1" l="1"/>
  <c r="X842" i="1"/>
  <c r="Z844" i="1"/>
  <c r="X845" i="1"/>
  <c r="Y829" i="1"/>
  <c r="Y842" i="1"/>
  <c r="X847" i="1"/>
  <c r="Y847" i="1"/>
  <c r="J834" i="1"/>
  <c r="X848" i="1"/>
  <c r="Y848" i="1"/>
  <c r="Y846" i="1"/>
  <c r="X846" i="1"/>
  <c r="X841" i="1"/>
  <c r="X843" i="1"/>
  <c r="X849" i="1"/>
  <c r="Y841" i="1"/>
  <c r="Y843" i="1"/>
  <c r="X844" i="1"/>
  <c r="Y849" i="1"/>
  <c r="Z829" i="1"/>
  <c r="K833" i="1"/>
  <c r="X833" i="1"/>
  <c r="Y833" i="1"/>
  <c r="J830" i="1"/>
  <c r="Z832" i="1"/>
  <c r="Y832" i="1"/>
  <c r="I828" i="1"/>
  <c r="I829" i="1" s="1"/>
  <c r="I830" i="1" s="1"/>
  <c r="I831" i="1" s="1"/>
  <c r="I832" i="1" s="1"/>
  <c r="X830" i="1"/>
  <c r="J831" i="1"/>
  <c r="Y828" i="1"/>
  <c r="Y830" i="1"/>
  <c r="X831" i="1"/>
  <c r="J832" i="1"/>
  <c r="Y834" i="1"/>
  <c r="X828" i="1"/>
  <c r="X834" i="1"/>
  <c r="Y831" i="1"/>
  <c r="W719" i="1"/>
  <c r="Y719" i="1" s="1"/>
  <c r="N719" i="1"/>
  <c r="J719" i="1" s="1"/>
  <c r="M719" i="1"/>
  <c r="K719" i="1"/>
  <c r="W720" i="1"/>
  <c r="Z720" i="1" s="1"/>
  <c r="N720" i="1"/>
  <c r="J720" i="1" s="1"/>
  <c r="M720" i="1"/>
  <c r="W701" i="1"/>
  <c r="Y701" i="1" s="1"/>
  <c r="N701" i="1"/>
  <c r="K701" i="1" s="1"/>
  <c r="M701" i="1"/>
  <c r="K731" i="1"/>
  <c r="K730" i="1"/>
  <c r="K729" i="1"/>
  <c r="W731" i="1"/>
  <c r="Z731" i="1" s="1"/>
  <c r="N731" i="1"/>
  <c r="J731" i="1" s="1"/>
  <c r="M731" i="1"/>
  <c r="W730" i="1"/>
  <c r="Z730" i="1" s="1"/>
  <c r="N730" i="1"/>
  <c r="J730" i="1" s="1"/>
  <c r="M730" i="1"/>
  <c r="W729" i="1"/>
  <c r="X729" i="1" s="1"/>
  <c r="N729" i="1"/>
  <c r="M729" i="1"/>
  <c r="W707" i="1"/>
  <c r="Z707" i="1" s="1"/>
  <c r="N707" i="1"/>
  <c r="K707" i="1" s="1"/>
  <c r="M707" i="1"/>
  <c r="W708" i="1"/>
  <c r="Z708" i="1" s="1"/>
  <c r="N708" i="1"/>
  <c r="K708" i="1" s="1"/>
  <c r="M708" i="1"/>
  <c r="W709" i="1"/>
  <c r="Z709" i="1" s="1"/>
  <c r="N709" i="1"/>
  <c r="J709" i="1" s="1"/>
  <c r="M709" i="1"/>
  <c r="W77" i="1"/>
  <c r="Z77" i="1" s="1"/>
  <c r="N77" i="1"/>
  <c r="W78" i="1"/>
  <c r="Z78" i="1" s="1"/>
  <c r="N78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Z729" i="1" l="1"/>
  <c r="X730" i="1"/>
  <c r="Y730" i="1"/>
  <c r="Y729" i="1"/>
  <c r="X719" i="1"/>
  <c r="Z719" i="1"/>
  <c r="X720" i="1"/>
  <c r="Y720" i="1"/>
  <c r="Z701" i="1"/>
  <c r="J701" i="1"/>
  <c r="X701" i="1"/>
  <c r="X731" i="1"/>
  <c r="J729" i="1"/>
  <c r="Y731" i="1"/>
  <c r="J708" i="1"/>
  <c r="J707" i="1"/>
  <c r="X707" i="1"/>
  <c r="Y707" i="1"/>
  <c r="X708" i="1"/>
  <c r="Y708" i="1"/>
  <c r="K709" i="1"/>
  <c r="X709" i="1"/>
  <c r="Y709" i="1"/>
  <c r="X77" i="1"/>
  <c r="Y77" i="1"/>
  <c r="X78" i="1"/>
  <c r="Y78" i="1"/>
  <c r="M815" i="1"/>
  <c r="N815" i="1"/>
  <c r="J815" i="1" s="1"/>
  <c r="W815" i="1"/>
  <c r="Z815" i="1" s="1"/>
  <c r="W823" i="1"/>
  <c r="Z823" i="1" s="1"/>
  <c r="N823" i="1"/>
  <c r="K823" i="1" s="1"/>
  <c r="M823" i="1"/>
  <c r="W822" i="1"/>
  <c r="Z822" i="1" s="1"/>
  <c r="N822" i="1"/>
  <c r="K822" i="1" s="1"/>
  <c r="M822" i="1"/>
  <c r="W821" i="1"/>
  <c r="Z821" i="1" s="1"/>
  <c r="N821" i="1"/>
  <c r="K821" i="1" s="1"/>
  <c r="M821" i="1"/>
  <c r="W820" i="1"/>
  <c r="Z820" i="1" s="1"/>
  <c r="N820" i="1"/>
  <c r="K820" i="1" s="1"/>
  <c r="M820" i="1"/>
  <c r="W819" i="1"/>
  <c r="Z819" i="1" s="1"/>
  <c r="N819" i="1"/>
  <c r="K819" i="1" s="1"/>
  <c r="M819" i="1"/>
  <c r="I819" i="1"/>
  <c r="W818" i="1"/>
  <c r="Z818" i="1" s="1"/>
  <c r="N818" i="1"/>
  <c r="K818" i="1" s="1"/>
  <c r="M818" i="1"/>
  <c r="I818" i="1"/>
  <c r="W817" i="1"/>
  <c r="Z817" i="1" s="1"/>
  <c r="N817" i="1"/>
  <c r="K817" i="1" s="1"/>
  <c r="M817" i="1"/>
  <c r="I817" i="1"/>
  <c r="W816" i="1"/>
  <c r="Z816" i="1" s="1"/>
  <c r="N816" i="1"/>
  <c r="K816" i="1" s="1"/>
  <c r="M816" i="1"/>
  <c r="I816" i="1"/>
  <c r="W814" i="1"/>
  <c r="X814" i="1" s="1"/>
  <c r="N814" i="1"/>
  <c r="J814" i="1" s="1"/>
  <c r="M814" i="1"/>
  <c r="W813" i="1"/>
  <c r="Y813" i="1" s="1"/>
  <c r="N813" i="1"/>
  <c r="K813" i="1" s="1"/>
  <c r="M813" i="1"/>
  <c r="W812" i="1"/>
  <c r="Z812" i="1" s="1"/>
  <c r="N812" i="1"/>
  <c r="M812" i="1"/>
  <c r="W811" i="1"/>
  <c r="Y811" i="1" s="1"/>
  <c r="N811" i="1"/>
  <c r="M811" i="1"/>
  <c r="N810" i="1"/>
  <c r="I810" i="1"/>
  <c r="I811" i="1" s="1"/>
  <c r="I812" i="1" s="1"/>
  <c r="I813" i="1" s="1"/>
  <c r="I814" i="1" s="1"/>
  <c r="I815" i="1" s="1"/>
  <c r="W79" i="1"/>
  <c r="Z79" i="1" s="1"/>
  <c r="N79" i="1"/>
  <c r="W76" i="1"/>
  <c r="Z76" i="1" s="1"/>
  <c r="N76" i="1"/>
  <c r="M76" i="1"/>
  <c r="I76" i="1"/>
  <c r="W75" i="1"/>
  <c r="Y75" i="1" s="1"/>
  <c r="N75" i="1"/>
  <c r="M75" i="1"/>
  <c r="I75" i="1"/>
  <c r="K330" i="1"/>
  <c r="K331" i="1"/>
  <c r="K327" i="1"/>
  <c r="K326" i="1"/>
  <c r="K325" i="1"/>
  <c r="K324" i="1"/>
  <c r="K323" i="1"/>
  <c r="K322" i="1"/>
  <c r="K321" i="1"/>
  <c r="W328" i="1"/>
  <c r="Z328" i="1" s="1"/>
  <c r="N328" i="1"/>
  <c r="I328" i="1"/>
  <c r="I329" i="1" s="1"/>
  <c r="W330" i="1"/>
  <c r="Z330" i="1" s="1"/>
  <c r="N330" i="1"/>
  <c r="W327" i="1"/>
  <c r="Z327" i="1" s="1"/>
  <c r="N327" i="1"/>
  <c r="M327" i="1"/>
  <c r="W326" i="1"/>
  <c r="X326" i="1" s="1"/>
  <c r="N326" i="1"/>
  <c r="M326" i="1"/>
  <c r="I326" i="1"/>
  <c r="W325" i="1"/>
  <c r="Y325" i="1" s="1"/>
  <c r="N325" i="1"/>
  <c r="M325" i="1"/>
  <c r="W324" i="1"/>
  <c r="Z324" i="1" s="1"/>
  <c r="N324" i="1"/>
  <c r="M324" i="1"/>
  <c r="W323" i="1"/>
  <c r="Z323" i="1" s="1"/>
  <c r="N323" i="1"/>
  <c r="M323" i="1"/>
  <c r="W322" i="1"/>
  <c r="X322" i="1" s="1"/>
  <c r="N322" i="1"/>
  <c r="M322" i="1"/>
  <c r="N321" i="1"/>
  <c r="I321" i="1"/>
  <c r="I322" i="1" s="1"/>
  <c r="I323" i="1" s="1"/>
  <c r="I324" i="1" s="1"/>
  <c r="I325" i="1" s="1"/>
  <c r="K363" i="1"/>
  <c r="W362" i="1"/>
  <c r="Z362" i="1" s="1"/>
  <c r="N362" i="1"/>
  <c r="K358" i="1"/>
  <c r="K357" i="1"/>
  <c r="K364" i="1"/>
  <c r="K365" i="1"/>
  <c r="K361" i="1"/>
  <c r="K360" i="1"/>
  <c r="K359" i="1"/>
  <c r="K356" i="1"/>
  <c r="K355" i="1"/>
  <c r="K354" i="1"/>
  <c r="K353" i="1"/>
  <c r="K352" i="1"/>
  <c r="K351" i="1"/>
  <c r="W363" i="1"/>
  <c r="Z363" i="1" s="1"/>
  <c r="N363" i="1"/>
  <c r="I363" i="1"/>
  <c r="W361" i="1"/>
  <c r="Y361" i="1" s="1"/>
  <c r="N361" i="1"/>
  <c r="W360" i="1"/>
  <c r="X360" i="1" s="1"/>
  <c r="N360" i="1"/>
  <c r="I360" i="1"/>
  <c r="W359" i="1"/>
  <c r="Z359" i="1" s="1"/>
  <c r="N359" i="1"/>
  <c r="W358" i="1"/>
  <c r="Z358" i="1" s="1"/>
  <c r="N358" i="1"/>
  <c r="M358" i="1"/>
  <c r="W357" i="1"/>
  <c r="Z357" i="1" s="1"/>
  <c r="N357" i="1"/>
  <c r="W356" i="1"/>
  <c r="X356" i="1" s="1"/>
  <c r="N356" i="1"/>
  <c r="M356" i="1"/>
  <c r="W355" i="1"/>
  <c r="Y355" i="1" s="1"/>
  <c r="N355" i="1"/>
  <c r="M355" i="1"/>
  <c r="W354" i="1"/>
  <c r="Z354" i="1" s="1"/>
  <c r="N354" i="1"/>
  <c r="M354" i="1"/>
  <c r="W353" i="1"/>
  <c r="Z353" i="1" s="1"/>
  <c r="N353" i="1"/>
  <c r="M353" i="1"/>
  <c r="W352" i="1"/>
  <c r="X352" i="1" s="1"/>
  <c r="N352" i="1"/>
  <c r="M352" i="1"/>
  <c r="N351" i="1"/>
  <c r="I351" i="1"/>
  <c r="I352" i="1" s="1"/>
  <c r="I353" i="1" s="1"/>
  <c r="I354" i="1" s="1"/>
  <c r="I355" i="1" s="1"/>
  <c r="K792" i="1"/>
  <c r="W780" i="1"/>
  <c r="Z780" i="1" s="1"/>
  <c r="N780" i="1"/>
  <c r="M780" i="1"/>
  <c r="I780" i="1"/>
  <c r="W101" i="1"/>
  <c r="X101" i="1" s="1"/>
  <c r="N101" i="1"/>
  <c r="M101" i="1"/>
  <c r="I101" i="1"/>
  <c r="W805" i="1"/>
  <c r="Z805" i="1" s="1"/>
  <c r="N805" i="1"/>
  <c r="M805" i="1"/>
  <c r="I805" i="1"/>
  <c r="W804" i="1"/>
  <c r="Y804" i="1" s="1"/>
  <c r="N804" i="1"/>
  <c r="M804" i="1"/>
  <c r="W803" i="1"/>
  <c r="Z803" i="1" s="1"/>
  <c r="N803" i="1"/>
  <c r="M803" i="1"/>
  <c r="I803" i="1"/>
  <c r="W802" i="1"/>
  <c r="Z802" i="1" s="1"/>
  <c r="N802" i="1"/>
  <c r="M802" i="1"/>
  <c r="W801" i="1"/>
  <c r="Z801" i="1" s="1"/>
  <c r="N801" i="1"/>
  <c r="M801" i="1"/>
  <c r="I801" i="1"/>
  <c r="W800" i="1"/>
  <c r="Y800" i="1" s="1"/>
  <c r="N800" i="1"/>
  <c r="M800" i="1"/>
  <c r="W799" i="1"/>
  <c r="Z799" i="1" s="1"/>
  <c r="N799" i="1"/>
  <c r="M799" i="1"/>
  <c r="I799" i="1"/>
  <c r="W798" i="1"/>
  <c r="Z798" i="1" s="1"/>
  <c r="N798" i="1"/>
  <c r="M798" i="1"/>
  <c r="I798" i="1"/>
  <c r="W797" i="1"/>
  <c r="Z797" i="1" s="1"/>
  <c r="N797" i="1"/>
  <c r="M797" i="1"/>
  <c r="I797" i="1"/>
  <c r="W796" i="1"/>
  <c r="Z796" i="1" s="1"/>
  <c r="N796" i="1"/>
  <c r="M796" i="1"/>
  <c r="W795" i="1"/>
  <c r="Z795" i="1" s="1"/>
  <c r="N795" i="1"/>
  <c r="M795" i="1"/>
  <c r="W794" i="1"/>
  <c r="Z794" i="1" s="1"/>
  <c r="N794" i="1"/>
  <c r="M794" i="1"/>
  <c r="W793" i="1"/>
  <c r="Z793" i="1" s="1"/>
  <c r="N793" i="1"/>
  <c r="M793" i="1"/>
  <c r="N792" i="1"/>
  <c r="I792" i="1"/>
  <c r="I793" i="1" s="1"/>
  <c r="I794" i="1" s="1"/>
  <c r="I795" i="1" s="1"/>
  <c r="I796" i="1" s="1"/>
  <c r="K571" i="1"/>
  <c r="K572" i="1"/>
  <c r="K573" i="1"/>
  <c r="K574" i="1"/>
  <c r="K575" i="1"/>
  <c r="K576" i="1"/>
  <c r="K577" i="1"/>
  <c r="K578" i="1"/>
  <c r="K580" i="1"/>
  <c r="K587" i="1"/>
  <c r="K588" i="1"/>
  <c r="K589" i="1"/>
  <c r="K590" i="1"/>
  <c r="K591" i="1"/>
  <c r="K592" i="1"/>
  <c r="K595" i="1"/>
  <c r="K596" i="1"/>
  <c r="K598" i="1"/>
  <c r="K599" i="1"/>
  <c r="K600" i="1"/>
  <c r="K605" i="1"/>
  <c r="K606" i="1"/>
  <c r="K613" i="1"/>
  <c r="W102" i="1"/>
  <c r="Z102" i="1" s="1"/>
  <c r="N102" i="1"/>
  <c r="M102" i="1"/>
  <c r="I102" i="1"/>
  <c r="W96" i="1"/>
  <c r="Z96" i="1" s="1"/>
  <c r="N96" i="1"/>
  <c r="M96" i="1"/>
  <c r="I96" i="1"/>
  <c r="W97" i="1"/>
  <c r="Z97" i="1" s="1"/>
  <c r="N97" i="1"/>
  <c r="M97" i="1"/>
  <c r="W98" i="1"/>
  <c r="Z98" i="1" s="1"/>
  <c r="N98" i="1"/>
  <c r="M98" i="1"/>
  <c r="W91" i="1"/>
  <c r="Z91" i="1" s="1"/>
  <c r="N91" i="1"/>
  <c r="M91" i="1"/>
  <c r="I91" i="1"/>
  <c r="I98" i="1" s="1"/>
  <c r="W606" i="1"/>
  <c r="Z606" i="1" s="1"/>
  <c r="N606" i="1"/>
  <c r="J606" i="1" s="1"/>
  <c r="M606" i="1"/>
  <c r="I606" i="1"/>
  <c r="W546" i="1"/>
  <c r="Z546" i="1" s="1"/>
  <c r="N546" i="1"/>
  <c r="J546" i="1" s="1"/>
  <c r="M546" i="1"/>
  <c r="I109" i="1" l="1"/>
  <c r="I114" i="1"/>
  <c r="I104" i="1"/>
  <c r="I106" i="1" s="1"/>
  <c r="I116" i="1"/>
  <c r="Y815" i="1"/>
  <c r="X815" i="1"/>
  <c r="K815" i="1"/>
  <c r="J817" i="1"/>
  <c r="J823" i="1"/>
  <c r="K814" i="1"/>
  <c r="X816" i="1"/>
  <c r="I820" i="1"/>
  <c r="X811" i="1"/>
  <c r="X813" i="1"/>
  <c r="J816" i="1"/>
  <c r="Z811" i="1"/>
  <c r="Z813" i="1"/>
  <c r="I822" i="1"/>
  <c r="Y322" i="1"/>
  <c r="Y323" i="1"/>
  <c r="X822" i="1"/>
  <c r="X821" i="1"/>
  <c r="Y821" i="1"/>
  <c r="X820" i="1"/>
  <c r="Y820" i="1"/>
  <c r="X818" i="1"/>
  <c r="J822" i="1"/>
  <c r="J821" i="1"/>
  <c r="J819" i="1"/>
  <c r="J818" i="1"/>
  <c r="J820" i="1"/>
  <c r="Y822" i="1"/>
  <c r="X823" i="1"/>
  <c r="Y823" i="1"/>
  <c r="Y818" i="1"/>
  <c r="X819" i="1"/>
  <c r="Y819" i="1"/>
  <c r="Y814" i="1"/>
  <c r="X812" i="1"/>
  <c r="J813" i="1"/>
  <c r="Z814" i="1"/>
  <c r="Y816" i="1"/>
  <c r="X817" i="1"/>
  <c r="Y817" i="1"/>
  <c r="Y812" i="1"/>
  <c r="X76" i="1"/>
  <c r="X75" i="1"/>
  <c r="Y76" i="1"/>
  <c r="X79" i="1"/>
  <c r="Z75" i="1"/>
  <c r="Y79" i="1"/>
  <c r="Z326" i="1"/>
  <c r="Y326" i="1"/>
  <c r="Z322" i="1"/>
  <c r="Z325" i="1"/>
  <c r="X328" i="1"/>
  <c r="X327" i="1"/>
  <c r="Y328" i="1"/>
  <c r="X323" i="1"/>
  <c r="Y327" i="1"/>
  <c r="X324" i="1"/>
  <c r="X330" i="1"/>
  <c r="Y324" i="1"/>
  <c r="X325" i="1"/>
  <c r="Y330" i="1"/>
  <c r="X362" i="1"/>
  <c r="Y352" i="1"/>
  <c r="Y359" i="1"/>
  <c r="Y362" i="1"/>
  <c r="X780" i="1"/>
  <c r="Z352" i="1"/>
  <c r="Y780" i="1"/>
  <c r="X359" i="1"/>
  <c r="X353" i="1"/>
  <c r="Z355" i="1"/>
  <c r="Y353" i="1"/>
  <c r="Y356" i="1"/>
  <c r="Z360" i="1"/>
  <c r="Z361" i="1"/>
  <c r="X357" i="1"/>
  <c r="Y360" i="1"/>
  <c r="X354" i="1"/>
  <c r="Z356" i="1"/>
  <c r="Y357" i="1"/>
  <c r="X358" i="1"/>
  <c r="X363" i="1"/>
  <c r="Y354" i="1"/>
  <c r="X355" i="1"/>
  <c r="Y358" i="1"/>
  <c r="X361" i="1"/>
  <c r="Y363" i="1"/>
  <c r="Y101" i="1"/>
  <c r="Z101" i="1"/>
  <c r="Z804" i="1"/>
  <c r="Y803" i="1"/>
  <c r="X803" i="1"/>
  <c r="Z800" i="1"/>
  <c r="X799" i="1"/>
  <c r="X802" i="1"/>
  <c r="Y802" i="1"/>
  <c r="X798" i="1"/>
  <c r="X805" i="1"/>
  <c r="X804" i="1"/>
  <c r="Y805" i="1"/>
  <c r="X793" i="1"/>
  <c r="X794" i="1"/>
  <c r="X795" i="1"/>
  <c r="X796" i="1"/>
  <c r="X797" i="1"/>
  <c r="Y798" i="1"/>
  <c r="Y799" i="1"/>
  <c r="X801" i="1"/>
  <c r="Y793" i="1"/>
  <c r="Y794" i="1"/>
  <c r="Y795" i="1"/>
  <c r="Y796" i="1"/>
  <c r="Y797" i="1"/>
  <c r="X800" i="1"/>
  <c r="Y801" i="1"/>
  <c r="X102" i="1"/>
  <c r="Y102" i="1"/>
  <c r="X96" i="1"/>
  <c r="Y96" i="1"/>
  <c r="X97" i="1"/>
  <c r="Y97" i="1"/>
  <c r="X98" i="1"/>
  <c r="Y98" i="1"/>
  <c r="X91" i="1"/>
  <c r="Y91" i="1"/>
  <c r="X606" i="1"/>
  <c r="Y606" i="1"/>
  <c r="X546" i="1"/>
  <c r="Y546" i="1"/>
  <c r="W576" i="1"/>
  <c r="Z576" i="1" s="1"/>
  <c r="N576" i="1"/>
  <c r="M576" i="1"/>
  <c r="X576" i="1" l="1"/>
  <c r="Y576" i="1"/>
  <c r="W784" i="1"/>
  <c r="Y784" i="1" s="1"/>
  <c r="N784" i="1"/>
  <c r="M784" i="1"/>
  <c r="I784" i="1"/>
  <c r="W783" i="1"/>
  <c r="Y783" i="1" s="1"/>
  <c r="N783" i="1"/>
  <c r="M783" i="1"/>
  <c r="W782" i="1"/>
  <c r="Z782" i="1" s="1"/>
  <c r="N782" i="1"/>
  <c r="M782" i="1"/>
  <c r="K782" i="1"/>
  <c r="I782" i="1"/>
  <c r="W781" i="1"/>
  <c r="Z781" i="1" s="1"/>
  <c r="N781" i="1"/>
  <c r="M781" i="1"/>
  <c r="W779" i="1"/>
  <c r="Z779" i="1" s="1"/>
  <c r="N779" i="1"/>
  <c r="M779" i="1"/>
  <c r="K779" i="1"/>
  <c r="I779" i="1"/>
  <c r="W778" i="1"/>
  <c r="Z778" i="1" s="1"/>
  <c r="N778" i="1"/>
  <c r="M778" i="1"/>
  <c r="K778" i="1"/>
  <c r="W777" i="1"/>
  <c r="Z777" i="1" s="1"/>
  <c r="N777" i="1"/>
  <c r="M777" i="1"/>
  <c r="K777" i="1"/>
  <c r="W776" i="1"/>
  <c r="Z776" i="1" s="1"/>
  <c r="N776" i="1"/>
  <c r="M776" i="1"/>
  <c r="K776" i="1"/>
  <c r="W775" i="1"/>
  <c r="Z775" i="1" s="1"/>
  <c r="N775" i="1"/>
  <c r="M775" i="1"/>
  <c r="K775" i="1"/>
  <c r="N774" i="1"/>
  <c r="K774" i="1"/>
  <c r="I774" i="1"/>
  <c r="I775" i="1" s="1"/>
  <c r="I776" i="1" s="1"/>
  <c r="W757" i="1"/>
  <c r="Z757" i="1" s="1"/>
  <c r="N757" i="1"/>
  <c r="M757" i="1"/>
  <c r="J762" i="1"/>
  <c r="K756" i="1"/>
  <c r="K754" i="1"/>
  <c r="K753" i="1"/>
  <c r="K752" i="1"/>
  <c r="K751" i="1"/>
  <c r="K750" i="1"/>
  <c r="K749" i="1"/>
  <c r="W754" i="1"/>
  <c r="Z754" i="1" s="1"/>
  <c r="N754" i="1"/>
  <c r="M754" i="1"/>
  <c r="W756" i="1"/>
  <c r="Z756" i="1" s="1"/>
  <c r="N756" i="1"/>
  <c r="M756" i="1"/>
  <c r="W744" i="1"/>
  <c r="Y744" i="1" s="1"/>
  <c r="N744" i="1"/>
  <c r="K744" i="1" s="1"/>
  <c r="M744" i="1"/>
  <c r="W743" i="1"/>
  <c r="Z743" i="1" s="1"/>
  <c r="N743" i="1"/>
  <c r="K743" i="1" s="1"/>
  <c r="M743" i="1"/>
  <c r="W741" i="1"/>
  <c r="Z741" i="1" s="1"/>
  <c r="N741" i="1"/>
  <c r="K741" i="1" s="1"/>
  <c r="M741" i="1"/>
  <c r="W740" i="1"/>
  <c r="X740" i="1" s="1"/>
  <c r="N740" i="1"/>
  <c r="K740" i="1" s="1"/>
  <c r="M740" i="1"/>
  <c r="W739" i="1"/>
  <c r="Y739" i="1" s="1"/>
  <c r="N739" i="1"/>
  <c r="K739" i="1" s="1"/>
  <c r="M739" i="1"/>
  <c r="W738" i="1"/>
  <c r="Z738" i="1" s="1"/>
  <c r="N738" i="1"/>
  <c r="K738" i="1" s="1"/>
  <c r="M738" i="1"/>
  <c r="N737" i="1"/>
  <c r="I737" i="1"/>
  <c r="I738" i="1" s="1"/>
  <c r="I739" i="1" s="1"/>
  <c r="I740" i="1" s="1"/>
  <c r="I741" i="1" s="1"/>
  <c r="W770" i="1"/>
  <c r="Z770" i="1" s="1"/>
  <c r="N770" i="1"/>
  <c r="K770" i="1" s="1"/>
  <c r="M770" i="1"/>
  <c r="I770" i="1"/>
  <c r="W769" i="1"/>
  <c r="Y769" i="1" s="1"/>
  <c r="N769" i="1"/>
  <c r="J769" i="1" s="1"/>
  <c r="M769" i="1"/>
  <c r="I769" i="1"/>
  <c r="W767" i="1"/>
  <c r="X767" i="1" s="1"/>
  <c r="N767" i="1"/>
  <c r="J767" i="1" s="1"/>
  <c r="M767" i="1"/>
  <c r="W766" i="1"/>
  <c r="Z766" i="1" s="1"/>
  <c r="N766" i="1"/>
  <c r="K766" i="1" s="1"/>
  <c r="M766" i="1"/>
  <c r="W765" i="1"/>
  <c r="Z765" i="1" s="1"/>
  <c r="N765" i="1"/>
  <c r="M765" i="1"/>
  <c r="W764" i="1"/>
  <c r="Y764" i="1" s="1"/>
  <c r="N764" i="1"/>
  <c r="M764" i="1"/>
  <c r="N763" i="1"/>
  <c r="I763" i="1"/>
  <c r="I764" i="1" s="1"/>
  <c r="I765" i="1" s="1"/>
  <c r="I766" i="1" s="1"/>
  <c r="I767" i="1" s="1"/>
  <c r="I768" i="1" s="1"/>
  <c r="W758" i="1"/>
  <c r="Z758" i="1" s="1"/>
  <c r="N758" i="1"/>
  <c r="M758" i="1"/>
  <c r="W755" i="1"/>
  <c r="Z755" i="1" s="1"/>
  <c r="N755" i="1"/>
  <c r="M755" i="1"/>
  <c r="I755" i="1"/>
  <c r="W753" i="1"/>
  <c r="Y753" i="1" s="1"/>
  <c r="N753" i="1"/>
  <c r="M753" i="1"/>
  <c r="W752" i="1"/>
  <c r="Z752" i="1" s="1"/>
  <c r="N752" i="1"/>
  <c r="M752" i="1"/>
  <c r="W751" i="1"/>
  <c r="Z751" i="1" s="1"/>
  <c r="N751" i="1"/>
  <c r="M751" i="1"/>
  <c r="W750" i="1"/>
  <c r="Z750" i="1" s="1"/>
  <c r="N750" i="1"/>
  <c r="M750" i="1"/>
  <c r="N749" i="1"/>
  <c r="I749" i="1"/>
  <c r="I750" i="1" s="1"/>
  <c r="I751" i="1" s="1"/>
  <c r="I752" i="1" s="1"/>
  <c r="I753" i="1" s="1"/>
  <c r="K728" i="1"/>
  <c r="W728" i="1"/>
  <c r="Y728" i="1" s="1"/>
  <c r="N728" i="1"/>
  <c r="J728" i="1" s="1"/>
  <c r="M728" i="1"/>
  <c r="W710" i="1"/>
  <c r="X710" i="1" s="1"/>
  <c r="N710" i="1"/>
  <c r="K710" i="1" s="1"/>
  <c r="M710" i="1"/>
  <c r="W583" i="1"/>
  <c r="Z583" i="1" s="1"/>
  <c r="N583" i="1"/>
  <c r="M583" i="1"/>
  <c r="W584" i="1"/>
  <c r="Z584" i="1" s="1"/>
  <c r="N584" i="1"/>
  <c r="M584" i="1"/>
  <c r="W94" i="1"/>
  <c r="Z94" i="1" s="1"/>
  <c r="N94" i="1"/>
  <c r="M94" i="1"/>
  <c r="I94" i="1"/>
  <c r="W95" i="1"/>
  <c r="Z95" i="1" s="1"/>
  <c r="N95" i="1"/>
  <c r="M95" i="1"/>
  <c r="I944" i="1" l="1"/>
  <c r="I742" i="1"/>
  <c r="I743" i="1" s="1"/>
  <c r="I744" i="1" s="1"/>
  <c r="I948" i="1" s="1"/>
  <c r="K767" i="1"/>
  <c r="I777" i="1"/>
  <c r="I778" i="1" s="1"/>
  <c r="I802" i="1"/>
  <c r="X764" i="1"/>
  <c r="Y767" i="1"/>
  <c r="Z740" i="1"/>
  <c r="Y782" i="1"/>
  <c r="Z784" i="1"/>
  <c r="J741" i="1"/>
  <c r="J743" i="1"/>
  <c r="X777" i="1"/>
  <c r="X766" i="1"/>
  <c r="X781" i="1"/>
  <c r="Z764" i="1"/>
  <c r="Y766" i="1"/>
  <c r="X741" i="1"/>
  <c r="Z744" i="1"/>
  <c r="X778" i="1"/>
  <c r="Y781" i="1"/>
  <c r="K769" i="1"/>
  <c r="X769" i="1"/>
  <c r="J738" i="1"/>
  <c r="Z739" i="1"/>
  <c r="Y740" i="1"/>
  <c r="Y741" i="1"/>
  <c r="Z769" i="1"/>
  <c r="X779" i="1"/>
  <c r="X782" i="1"/>
  <c r="Z783" i="1"/>
  <c r="X776" i="1"/>
  <c r="X784" i="1"/>
  <c r="Z753" i="1"/>
  <c r="Y775" i="1"/>
  <c r="Y776" i="1"/>
  <c r="Y777" i="1"/>
  <c r="Y778" i="1"/>
  <c r="Y779" i="1"/>
  <c r="X783" i="1"/>
  <c r="X775" i="1"/>
  <c r="Y755" i="1"/>
  <c r="X757" i="1"/>
  <c r="X753" i="1"/>
  <c r="Y757" i="1"/>
  <c r="X754" i="1"/>
  <c r="Y754" i="1"/>
  <c r="X751" i="1"/>
  <c r="X755" i="1"/>
  <c r="X756" i="1"/>
  <c r="Y756" i="1"/>
  <c r="X738" i="1"/>
  <c r="J739" i="1"/>
  <c r="X743" i="1"/>
  <c r="J744" i="1"/>
  <c r="Y750" i="1"/>
  <c r="Y738" i="1"/>
  <c r="X739" i="1"/>
  <c r="J740" i="1"/>
  <c r="Y743" i="1"/>
  <c r="X744" i="1"/>
  <c r="X750" i="1"/>
  <c r="J770" i="1"/>
  <c r="X765" i="1"/>
  <c r="J766" i="1"/>
  <c r="Z767" i="1"/>
  <c r="X770" i="1"/>
  <c r="Y765" i="1"/>
  <c r="Y770" i="1"/>
  <c r="X758" i="1"/>
  <c r="Y751" i="1"/>
  <c r="X752" i="1"/>
  <c r="Y758" i="1"/>
  <c r="Y752" i="1"/>
  <c r="X728" i="1"/>
  <c r="Z728" i="1"/>
  <c r="Y710" i="1"/>
  <c r="Z710" i="1"/>
  <c r="J710" i="1"/>
  <c r="X583" i="1"/>
  <c r="Y583" i="1"/>
  <c r="X584" i="1"/>
  <c r="Y584" i="1"/>
  <c r="X94" i="1"/>
  <c r="Y94" i="1"/>
  <c r="X95" i="1"/>
  <c r="Y95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32" i="1"/>
  <c r="K716" i="1"/>
  <c r="K717" i="1"/>
  <c r="K718" i="1"/>
  <c r="K721" i="1"/>
  <c r="K722" i="1"/>
  <c r="K723" i="1"/>
  <c r="K724" i="1"/>
  <c r="K725" i="1"/>
  <c r="K715" i="1"/>
  <c r="W726" i="1"/>
  <c r="Z726" i="1" s="1"/>
  <c r="N726" i="1"/>
  <c r="M726" i="1"/>
  <c r="W725" i="1"/>
  <c r="Z725" i="1" s="1"/>
  <c r="N725" i="1"/>
  <c r="M725" i="1"/>
  <c r="K714" i="1"/>
  <c r="W732" i="1"/>
  <c r="Z732" i="1" s="1"/>
  <c r="N732" i="1"/>
  <c r="M732" i="1"/>
  <c r="I732" i="1"/>
  <c r="I754" i="1" s="1"/>
  <c r="W727" i="1"/>
  <c r="Z727" i="1" s="1"/>
  <c r="N727" i="1"/>
  <c r="M727" i="1"/>
  <c r="W724" i="1"/>
  <c r="X724" i="1" s="1"/>
  <c r="N724" i="1"/>
  <c r="M724" i="1"/>
  <c r="I724" i="1"/>
  <c r="W723" i="1"/>
  <c r="Y723" i="1" s="1"/>
  <c r="N723" i="1"/>
  <c r="M723" i="1"/>
  <c r="I723" i="1"/>
  <c r="W722" i="1"/>
  <c r="Z722" i="1" s="1"/>
  <c r="N722" i="1"/>
  <c r="M722" i="1"/>
  <c r="I722" i="1"/>
  <c r="W721" i="1"/>
  <c r="Z721" i="1" s="1"/>
  <c r="N721" i="1"/>
  <c r="M721" i="1"/>
  <c r="W718" i="1"/>
  <c r="Y718" i="1" s="1"/>
  <c r="N718" i="1"/>
  <c r="M718" i="1"/>
  <c r="W717" i="1"/>
  <c r="Y717" i="1" s="1"/>
  <c r="N717" i="1"/>
  <c r="M717" i="1"/>
  <c r="W716" i="1"/>
  <c r="Z716" i="1" s="1"/>
  <c r="N716" i="1"/>
  <c r="M716" i="1"/>
  <c r="W715" i="1"/>
  <c r="Z715" i="1" s="1"/>
  <c r="N715" i="1"/>
  <c r="M715" i="1"/>
  <c r="N714" i="1"/>
  <c r="I714" i="1"/>
  <c r="I715" i="1" s="1"/>
  <c r="W705" i="1"/>
  <c r="Z705" i="1" s="1"/>
  <c r="N705" i="1"/>
  <c r="K705" i="1" s="1"/>
  <c r="M705" i="1"/>
  <c r="I705" i="1"/>
  <c r="W704" i="1"/>
  <c r="Z704" i="1" s="1"/>
  <c r="N704" i="1"/>
  <c r="K704" i="1" s="1"/>
  <c r="M704" i="1"/>
  <c r="I704" i="1"/>
  <c r="W703" i="1"/>
  <c r="Z703" i="1" s="1"/>
  <c r="N703" i="1"/>
  <c r="J703" i="1" s="1"/>
  <c r="M703" i="1"/>
  <c r="I703" i="1"/>
  <c r="W702" i="1"/>
  <c r="Z702" i="1" s="1"/>
  <c r="N702" i="1"/>
  <c r="K702" i="1" s="1"/>
  <c r="M702" i="1"/>
  <c r="W711" i="1"/>
  <c r="Z711" i="1" s="1"/>
  <c r="N711" i="1"/>
  <c r="J711" i="1" s="1"/>
  <c r="M711" i="1"/>
  <c r="I711" i="1"/>
  <c r="W706" i="1"/>
  <c r="Z706" i="1" s="1"/>
  <c r="N706" i="1"/>
  <c r="J706" i="1" s="1"/>
  <c r="M706" i="1"/>
  <c r="W700" i="1"/>
  <c r="X700" i="1" s="1"/>
  <c r="N700" i="1"/>
  <c r="J700" i="1" s="1"/>
  <c r="M700" i="1"/>
  <c r="W699" i="1"/>
  <c r="Y699" i="1" s="1"/>
  <c r="N699" i="1"/>
  <c r="J699" i="1" s="1"/>
  <c r="M699" i="1"/>
  <c r="W698" i="1"/>
  <c r="Z698" i="1" s="1"/>
  <c r="N698" i="1"/>
  <c r="K698" i="1" s="1"/>
  <c r="M698" i="1"/>
  <c r="W697" i="1"/>
  <c r="Y697" i="1" s="1"/>
  <c r="N697" i="1"/>
  <c r="J697" i="1" s="1"/>
  <c r="M697" i="1"/>
  <c r="N696" i="1"/>
  <c r="I696" i="1"/>
  <c r="W85" i="1"/>
  <c r="Z85" i="1" s="1"/>
  <c r="N85" i="1"/>
  <c r="J85" i="1" s="1"/>
  <c r="M85" i="1"/>
  <c r="I85" i="1"/>
  <c r="W84" i="1"/>
  <c r="Z84" i="1" s="1"/>
  <c r="N84" i="1"/>
  <c r="J84" i="1" s="1"/>
  <c r="M84" i="1"/>
  <c r="W42" i="1"/>
  <c r="Z42" i="1" s="1"/>
  <c r="N42" i="1"/>
  <c r="K42" i="1" s="1"/>
  <c r="M42" i="1"/>
  <c r="W93" i="1"/>
  <c r="Z93" i="1" s="1"/>
  <c r="N93" i="1"/>
  <c r="J93" i="1" s="1"/>
  <c r="M93" i="1"/>
  <c r="W41" i="1"/>
  <c r="Z41" i="1" s="1"/>
  <c r="N41" i="1"/>
  <c r="K41" i="1" s="1"/>
  <c r="M41" i="1"/>
  <c r="K427" i="1"/>
  <c r="W427" i="1"/>
  <c r="Z427" i="1" s="1"/>
  <c r="N427" i="1"/>
  <c r="J427" i="1" s="1"/>
  <c r="I383" i="1"/>
  <c r="I384" i="1" s="1"/>
  <c r="I385" i="1" s="1"/>
  <c r="I386" i="1" s="1"/>
  <c r="I387" i="1" s="1"/>
  <c r="I388" i="1" s="1"/>
  <c r="W393" i="1"/>
  <c r="Z393" i="1" s="1"/>
  <c r="N393" i="1"/>
  <c r="J393" i="1" s="1"/>
  <c r="W596" i="1"/>
  <c r="Z596" i="1" s="1"/>
  <c r="N596" i="1"/>
  <c r="M596" i="1"/>
  <c r="W592" i="1"/>
  <c r="Z592" i="1" s="1"/>
  <c r="N592" i="1"/>
  <c r="M592" i="1"/>
  <c r="W591" i="1"/>
  <c r="Y591" i="1" s="1"/>
  <c r="N591" i="1"/>
  <c r="W585" i="1"/>
  <c r="Z585" i="1" s="1"/>
  <c r="N585" i="1"/>
  <c r="M585" i="1"/>
  <c r="W580" i="1"/>
  <c r="Z580" i="1" s="1"/>
  <c r="N580" i="1"/>
  <c r="W578" i="1"/>
  <c r="Z578" i="1" s="1"/>
  <c r="N578" i="1"/>
  <c r="M578" i="1"/>
  <c r="W613" i="1"/>
  <c r="Z613" i="1" s="1"/>
  <c r="N613" i="1"/>
  <c r="M613" i="1"/>
  <c r="W605" i="1"/>
  <c r="Z605" i="1" s="1"/>
  <c r="N605" i="1"/>
  <c r="M605" i="1"/>
  <c r="W600" i="1"/>
  <c r="Z600" i="1" s="1"/>
  <c r="N600" i="1"/>
  <c r="M600" i="1"/>
  <c r="W599" i="1"/>
  <c r="Z599" i="1" s="1"/>
  <c r="N599" i="1"/>
  <c r="M599" i="1"/>
  <c r="W598" i="1"/>
  <c r="Z598" i="1" s="1"/>
  <c r="N598" i="1"/>
  <c r="M598" i="1"/>
  <c r="W597" i="1"/>
  <c r="Y597" i="1" s="1"/>
  <c r="N597" i="1"/>
  <c r="M597" i="1"/>
  <c r="W595" i="1"/>
  <c r="X595" i="1" s="1"/>
  <c r="N595" i="1"/>
  <c r="M595" i="1"/>
  <c r="W594" i="1"/>
  <c r="Y594" i="1" s="1"/>
  <c r="N594" i="1"/>
  <c r="M594" i="1"/>
  <c r="W593" i="1"/>
  <c r="Z593" i="1" s="1"/>
  <c r="N593" i="1"/>
  <c r="W590" i="1"/>
  <c r="Z590" i="1" s="1"/>
  <c r="N590" i="1"/>
  <c r="M590" i="1"/>
  <c r="W589" i="1"/>
  <c r="Y589" i="1" s="1"/>
  <c r="N589" i="1"/>
  <c r="M589" i="1"/>
  <c r="W588" i="1"/>
  <c r="X588" i="1" s="1"/>
  <c r="N588" i="1"/>
  <c r="W587" i="1"/>
  <c r="Y587" i="1" s="1"/>
  <c r="N587" i="1"/>
  <c r="M587" i="1"/>
  <c r="W586" i="1"/>
  <c r="Z586" i="1" s="1"/>
  <c r="N586" i="1"/>
  <c r="M586" i="1"/>
  <c r="W582" i="1"/>
  <c r="Z582" i="1" s="1"/>
  <c r="N582" i="1"/>
  <c r="W579" i="1"/>
  <c r="X579" i="1" s="1"/>
  <c r="N579" i="1"/>
  <c r="M579" i="1"/>
  <c r="W577" i="1"/>
  <c r="Y577" i="1" s="1"/>
  <c r="N577" i="1"/>
  <c r="M577" i="1"/>
  <c r="W575" i="1"/>
  <c r="Z575" i="1" s="1"/>
  <c r="N575" i="1"/>
  <c r="M575" i="1"/>
  <c r="W574" i="1"/>
  <c r="Z574" i="1" s="1"/>
  <c r="N574" i="1"/>
  <c r="M574" i="1"/>
  <c r="W573" i="1"/>
  <c r="X573" i="1" s="1"/>
  <c r="N573" i="1"/>
  <c r="M573" i="1"/>
  <c r="W572" i="1"/>
  <c r="Y572" i="1" s="1"/>
  <c r="N572" i="1"/>
  <c r="M572" i="1"/>
  <c r="N571" i="1"/>
  <c r="W557" i="1"/>
  <c r="Z557" i="1" s="1"/>
  <c r="N557" i="1"/>
  <c r="J557" i="1" s="1"/>
  <c r="M557" i="1"/>
  <c r="W623" i="1"/>
  <c r="Z623" i="1" s="1"/>
  <c r="N623" i="1"/>
  <c r="K623" i="1" s="1"/>
  <c r="M623" i="1"/>
  <c r="I623" i="1"/>
  <c r="W622" i="1"/>
  <c r="Z622" i="1" s="1"/>
  <c r="N622" i="1"/>
  <c r="K622" i="1" s="1"/>
  <c r="M622" i="1"/>
  <c r="W624" i="1"/>
  <c r="Z624" i="1" s="1"/>
  <c r="N624" i="1"/>
  <c r="J624" i="1" s="1"/>
  <c r="M624" i="1"/>
  <c r="W621" i="1"/>
  <c r="X621" i="1" s="1"/>
  <c r="N621" i="1"/>
  <c r="K621" i="1" s="1"/>
  <c r="M621" i="1"/>
  <c r="W620" i="1"/>
  <c r="Y620" i="1" s="1"/>
  <c r="N620" i="1"/>
  <c r="K620" i="1" s="1"/>
  <c r="M620" i="1"/>
  <c r="W619" i="1"/>
  <c r="Z619" i="1" s="1"/>
  <c r="N619" i="1"/>
  <c r="J619" i="1" s="1"/>
  <c r="M619" i="1"/>
  <c r="N618" i="1"/>
  <c r="I618" i="1"/>
  <c r="W565" i="1"/>
  <c r="Z565" i="1" s="1"/>
  <c r="N565" i="1"/>
  <c r="J565" i="1" s="1"/>
  <c r="M565" i="1"/>
  <c r="W545" i="1"/>
  <c r="Z545" i="1" s="1"/>
  <c r="N545" i="1"/>
  <c r="J545" i="1" s="1"/>
  <c r="M545" i="1"/>
  <c r="W532" i="1"/>
  <c r="Z532" i="1" s="1"/>
  <c r="N532" i="1"/>
  <c r="K532" i="1" s="1"/>
  <c r="M532" i="1"/>
  <c r="I532" i="1"/>
  <c r="W566" i="1"/>
  <c r="Z566" i="1" s="1"/>
  <c r="N566" i="1"/>
  <c r="J566" i="1" s="1"/>
  <c r="M566" i="1"/>
  <c r="W544" i="1"/>
  <c r="X544" i="1" s="1"/>
  <c r="N544" i="1"/>
  <c r="M544" i="1"/>
  <c r="W543" i="1"/>
  <c r="Z543" i="1" s="1"/>
  <c r="N543" i="1"/>
  <c r="M543" i="1"/>
  <c r="W542" i="1"/>
  <c r="Z542" i="1" s="1"/>
  <c r="N542" i="1"/>
  <c r="J542" i="1" s="1"/>
  <c r="M542" i="1"/>
  <c r="W541" i="1"/>
  <c r="Z541" i="1" s="1"/>
  <c r="N541" i="1"/>
  <c r="J541" i="1" s="1"/>
  <c r="M541" i="1"/>
  <c r="W540" i="1"/>
  <c r="X540" i="1" s="1"/>
  <c r="N540" i="1"/>
  <c r="W539" i="1"/>
  <c r="Y539" i="1" s="1"/>
  <c r="N539" i="1"/>
  <c r="K539" i="1" s="1"/>
  <c r="M539" i="1"/>
  <c r="W538" i="1"/>
  <c r="Z538" i="1" s="1"/>
  <c r="N538" i="1"/>
  <c r="K538" i="1" s="1"/>
  <c r="M538" i="1"/>
  <c r="W537" i="1"/>
  <c r="Z537" i="1" s="1"/>
  <c r="N537" i="1"/>
  <c r="W536" i="1"/>
  <c r="X536" i="1" s="1"/>
  <c r="N536" i="1"/>
  <c r="K536" i="1" s="1"/>
  <c r="M536" i="1"/>
  <c r="W535" i="1"/>
  <c r="Y535" i="1" s="1"/>
  <c r="N535" i="1"/>
  <c r="K535" i="1" s="1"/>
  <c r="M535" i="1"/>
  <c r="I535" i="1"/>
  <c r="W534" i="1"/>
  <c r="Z534" i="1" s="1"/>
  <c r="N534" i="1"/>
  <c r="W533" i="1"/>
  <c r="Z533" i="1" s="1"/>
  <c r="N533" i="1"/>
  <c r="J533" i="1" s="1"/>
  <c r="M533" i="1"/>
  <c r="I533" i="1"/>
  <c r="W531" i="1"/>
  <c r="X531" i="1" s="1"/>
  <c r="N531" i="1"/>
  <c r="K531" i="1" s="1"/>
  <c r="M531" i="1"/>
  <c r="W530" i="1"/>
  <c r="Y530" i="1" s="1"/>
  <c r="N530" i="1"/>
  <c r="K530" i="1" s="1"/>
  <c r="M530" i="1"/>
  <c r="W529" i="1"/>
  <c r="Z529" i="1" s="1"/>
  <c r="N529" i="1"/>
  <c r="J529" i="1" s="1"/>
  <c r="M529" i="1"/>
  <c r="W528" i="1"/>
  <c r="Z528" i="1" s="1"/>
  <c r="N528" i="1"/>
  <c r="J528" i="1" s="1"/>
  <c r="M528" i="1"/>
  <c r="N527" i="1"/>
  <c r="I527" i="1"/>
  <c r="I528" i="1" s="1"/>
  <c r="I756" i="1" s="1"/>
  <c r="W173" i="1"/>
  <c r="Z173" i="1" s="1"/>
  <c r="N173" i="1"/>
  <c r="K173" i="1" s="1"/>
  <c r="M173" i="1"/>
  <c r="I173" i="1"/>
  <c r="W174" i="1"/>
  <c r="Z174" i="1" s="1"/>
  <c r="N174" i="1"/>
  <c r="K174" i="1" s="1"/>
  <c r="M174" i="1"/>
  <c r="I174" i="1"/>
  <c r="W100" i="1"/>
  <c r="Z100" i="1" s="1"/>
  <c r="N100" i="1"/>
  <c r="M100" i="1"/>
  <c r="W45" i="1"/>
  <c r="Y45" i="1" s="1"/>
  <c r="N45" i="1"/>
  <c r="J45" i="1" s="1"/>
  <c r="M45" i="1"/>
  <c r="W99" i="1"/>
  <c r="Z99" i="1" s="1"/>
  <c r="N99" i="1"/>
  <c r="M99" i="1"/>
  <c r="I389" i="1" l="1"/>
  <c r="I697" i="1"/>
  <c r="I706" i="1" s="1"/>
  <c r="I721" i="1" s="1"/>
  <c r="I729" i="1" s="1"/>
  <c r="I708" i="1"/>
  <c r="I719" i="1" s="1"/>
  <c r="I619" i="1"/>
  <c r="I620" i="1" s="1"/>
  <c r="I821" i="1"/>
  <c r="J705" i="1"/>
  <c r="Z5" i="1"/>
  <c r="Y6" i="1"/>
  <c r="K4" i="1"/>
  <c r="Z7" i="1"/>
  <c r="X7" i="1"/>
  <c r="X5" i="1"/>
  <c r="J41" i="1"/>
  <c r="I726" i="1"/>
  <c r="K3" i="1"/>
  <c r="X3" i="1"/>
  <c r="J6" i="1"/>
  <c r="I725" i="1"/>
  <c r="Z3" i="1"/>
  <c r="K7" i="1"/>
  <c r="Y4" i="1"/>
  <c r="K5" i="1"/>
  <c r="Y8" i="1"/>
  <c r="Z4" i="1"/>
  <c r="X6" i="1"/>
  <c r="Z8" i="1"/>
  <c r="Z717" i="1"/>
  <c r="X718" i="1"/>
  <c r="X726" i="1"/>
  <c r="X715" i="1"/>
  <c r="Z718" i="1"/>
  <c r="Y724" i="1"/>
  <c r="Y726" i="1"/>
  <c r="X725" i="1"/>
  <c r="Y725" i="1"/>
  <c r="K703" i="1"/>
  <c r="X721" i="1"/>
  <c r="Z724" i="1"/>
  <c r="X727" i="1"/>
  <c r="J698" i="1"/>
  <c r="K699" i="1"/>
  <c r="K706" i="1"/>
  <c r="Y721" i="1"/>
  <c r="Y727" i="1"/>
  <c r="K711" i="1"/>
  <c r="Y715" i="1"/>
  <c r="X732" i="1"/>
  <c r="I716" i="1"/>
  <c r="I717" i="1" s="1"/>
  <c r="I730" i="1" s="1"/>
  <c r="I727" i="1"/>
  <c r="Z723" i="1"/>
  <c r="Y716" i="1"/>
  <c r="X717" i="1"/>
  <c r="Y722" i="1"/>
  <c r="X723" i="1"/>
  <c r="Y732" i="1"/>
  <c r="X716" i="1"/>
  <c r="X722" i="1"/>
  <c r="Y706" i="1"/>
  <c r="X706" i="1"/>
  <c r="X704" i="1"/>
  <c r="X703" i="1"/>
  <c r="Y703" i="1"/>
  <c r="Y702" i="1"/>
  <c r="X702" i="1"/>
  <c r="J704" i="1"/>
  <c r="J702" i="1"/>
  <c r="Y704" i="1"/>
  <c r="X705" i="1"/>
  <c r="Y705" i="1"/>
  <c r="Z699" i="1"/>
  <c r="X711" i="1"/>
  <c r="Y711" i="1"/>
  <c r="J42" i="1"/>
  <c r="X697" i="1"/>
  <c r="K700" i="1"/>
  <c r="Z697" i="1"/>
  <c r="Y698" i="1"/>
  <c r="X699" i="1"/>
  <c r="K697" i="1"/>
  <c r="Y700" i="1"/>
  <c r="X698" i="1"/>
  <c r="Z700" i="1"/>
  <c r="X85" i="1"/>
  <c r="Y85" i="1"/>
  <c r="X84" i="1"/>
  <c r="Y84" i="1"/>
  <c r="X42" i="1"/>
  <c r="Y42" i="1"/>
  <c r="Y93" i="1"/>
  <c r="X93" i="1"/>
  <c r="X41" i="1"/>
  <c r="Y41" i="1"/>
  <c r="Y427" i="1"/>
  <c r="X427" i="1"/>
  <c r="X393" i="1"/>
  <c r="Y393" i="1"/>
  <c r="Z591" i="1"/>
  <c r="X596" i="1"/>
  <c r="Y596" i="1"/>
  <c r="X592" i="1"/>
  <c r="X591" i="1"/>
  <c r="Y592" i="1"/>
  <c r="X585" i="1"/>
  <c r="Y585" i="1"/>
  <c r="X580" i="1"/>
  <c r="Y580" i="1"/>
  <c r="Z595" i="1"/>
  <c r="X578" i="1"/>
  <c r="Y578" i="1"/>
  <c r="J623" i="1"/>
  <c r="K619" i="1"/>
  <c r="I622" i="1"/>
  <c r="Z589" i="1"/>
  <c r="Y595" i="1"/>
  <c r="Y574" i="1"/>
  <c r="X589" i="1"/>
  <c r="X574" i="1"/>
  <c r="Z577" i="1"/>
  <c r="Z597" i="1"/>
  <c r="Y579" i="1"/>
  <c r="X582" i="1"/>
  <c r="Y588" i="1"/>
  <c r="Z572" i="1"/>
  <c r="Y573" i="1"/>
  <c r="Z579" i="1"/>
  <c r="Y582" i="1"/>
  <c r="Z587" i="1"/>
  <c r="Z588" i="1"/>
  <c r="Z573" i="1"/>
  <c r="Z594" i="1"/>
  <c r="Y621" i="1"/>
  <c r="X575" i="1"/>
  <c r="X586" i="1"/>
  <c r="X590" i="1"/>
  <c r="X572" i="1"/>
  <c r="Y575" i="1"/>
  <c r="X577" i="1"/>
  <c r="Y586" i="1"/>
  <c r="X587" i="1"/>
  <c r="Y590" i="1"/>
  <c r="X593" i="1"/>
  <c r="X598" i="1"/>
  <c r="X599" i="1"/>
  <c r="X600" i="1"/>
  <c r="X605" i="1"/>
  <c r="X613" i="1"/>
  <c r="Y593" i="1"/>
  <c r="X594" i="1"/>
  <c r="X597" i="1"/>
  <c r="Y598" i="1"/>
  <c r="Y599" i="1"/>
  <c r="Y600" i="1"/>
  <c r="Y605" i="1"/>
  <c r="Y613" i="1"/>
  <c r="Z621" i="1"/>
  <c r="X557" i="1"/>
  <c r="Y557" i="1"/>
  <c r="J622" i="1"/>
  <c r="K624" i="1"/>
  <c r="X624" i="1"/>
  <c r="X622" i="1"/>
  <c r="Z620" i="1"/>
  <c r="Y624" i="1"/>
  <c r="Y622" i="1"/>
  <c r="X623" i="1"/>
  <c r="Y623" i="1"/>
  <c r="X619" i="1"/>
  <c r="J620" i="1"/>
  <c r="Y619" i="1"/>
  <c r="X620" i="1"/>
  <c r="J621" i="1"/>
  <c r="X565" i="1"/>
  <c r="Y565" i="1"/>
  <c r="X545" i="1"/>
  <c r="Y545" i="1"/>
  <c r="Z531" i="1"/>
  <c r="Y540" i="1"/>
  <c r="Y544" i="1"/>
  <c r="K528" i="1"/>
  <c r="K529" i="1"/>
  <c r="J532" i="1"/>
  <c r="X537" i="1"/>
  <c r="X532" i="1"/>
  <c r="Y532" i="1"/>
  <c r="Z536" i="1"/>
  <c r="Y537" i="1"/>
  <c r="Y531" i="1"/>
  <c r="X542" i="1"/>
  <c r="Z544" i="1"/>
  <c r="J538" i="1"/>
  <c r="Z539" i="1"/>
  <c r="Z540" i="1"/>
  <c r="Y536" i="1"/>
  <c r="Z530" i="1"/>
  <c r="K542" i="1"/>
  <c r="X528" i="1"/>
  <c r="Y528" i="1"/>
  <c r="X533" i="1"/>
  <c r="X541" i="1"/>
  <c r="Y542" i="1"/>
  <c r="J173" i="1"/>
  <c r="Y533" i="1"/>
  <c r="Z535" i="1"/>
  <c r="Y541" i="1"/>
  <c r="K541" i="1"/>
  <c r="K533" i="1"/>
  <c r="I529" i="1"/>
  <c r="I758" i="1" s="1"/>
  <c r="I781" i="1" s="1"/>
  <c r="I542" i="1"/>
  <c r="X529" i="1"/>
  <c r="J530" i="1"/>
  <c r="X538" i="1"/>
  <c r="J539" i="1"/>
  <c r="X535" i="1"/>
  <c r="J536" i="1"/>
  <c r="Y538" i="1"/>
  <c r="X539" i="1"/>
  <c r="Y543" i="1"/>
  <c r="Y566" i="1"/>
  <c r="X534" i="1"/>
  <c r="J535" i="1"/>
  <c r="X543" i="1"/>
  <c r="X566" i="1"/>
  <c r="Y529" i="1"/>
  <c r="X530" i="1"/>
  <c r="J531" i="1"/>
  <c r="Y534" i="1"/>
  <c r="X173" i="1"/>
  <c r="Y173" i="1"/>
  <c r="J174" i="1"/>
  <c r="X174" i="1"/>
  <c r="Y174" i="1"/>
  <c r="X100" i="1"/>
  <c r="Y100" i="1"/>
  <c r="K45" i="1"/>
  <c r="X45" i="1"/>
  <c r="Z45" i="1"/>
  <c r="X99" i="1"/>
  <c r="Y99" i="1"/>
  <c r="W44" i="1"/>
  <c r="Z44" i="1" s="1"/>
  <c r="N44" i="1"/>
  <c r="K44" i="1" s="1"/>
  <c r="M44" i="1"/>
  <c r="W692" i="1"/>
  <c r="Z692" i="1" s="1"/>
  <c r="N692" i="1"/>
  <c r="J692" i="1" s="1"/>
  <c r="M692" i="1"/>
  <c r="W691" i="1"/>
  <c r="X691" i="1" s="1"/>
  <c r="N691" i="1"/>
  <c r="K691" i="1" s="1"/>
  <c r="M691" i="1"/>
  <c r="W689" i="1"/>
  <c r="Y689" i="1" s="1"/>
  <c r="N689" i="1"/>
  <c r="K689" i="1" s="1"/>
  <c r="M689" i="1"/>
  <c r="W688" i="1"/>
  <c r="Z688" i="1" s="1"/>
  <c r="N688" i="1"/>
  <c r="K688" i="1" s="1"/>
  <c r="M688" i="1"/>
  <c r="W687" i="1"/>
  <c r="Z687" i="1" s="1"/>
  <c r="N687" i="1"/>
  <c r="J687" i="1" s="1"/>
  <c r="M687" i="1"/>
  <c r="W686" i="1"/>
  <c r="X686" i="1" s="1"/>
  <c r="N686" i="1"/>
  <c r="K686" i="1" s="1"/>
  <c r="M686" i="1"/>
  <c r="N685" i="1"/>
  <c r="I686" i="1"/>
  <c r="I547" i="1" l="1"/>
  <c r="I554" i="1"/>
  <c r="I550" i="1"/>
  <c r="I390" i="1"/>
  <c r="I687" i="1"/>
  <c r="I690" i="1" s="1"/>
  <c r="I698" i="1"/>
  <c r="I709" i="1"/>
  <c r="I720" i="1" s="1"/>
  <c r="I621" i="1"/>
  <c r="I624" i="1" s="1"/>
  <c r="I823" i="1"/>
  <c r="I833" i="1" s="1"/>
  <c r="I718" i="1"/>
  <c r="I530" i="1"/>
  <c r="I544" i="1" s="1"/>
  <c r="I543" i="1"/>
  <c r="I552" i="1" s="1"/>
  <c r="J688" i="1"/>
  <c r="Y44" i="1"/>
  <c r="J44" i="1"/>
  <c r="J689" i="1"/>
  <c r="X689" i="1"/>
  <c r="X44" i="1"/>
  <c r="X687" i="1"/>
  <c r="X688" i="1"/>
  <c r="J691" i="1"/>
  <c r="X692" i="1"/>
  <c r="Y687" i="1"/>
  <c r="Y688" i="1"/>
  <c r="Y692" i="1"/>
  <c r="J686" i="1"/>
  <c r="Y686" i="1"/>
  <c r="K687" i="1"/>
  <c r="Z689" i="1"/>
  <c r="Y691" i="1"/>
  <c r="K692" i="1"/>
  <c r="Z686" i="1"/>
  <c r="Z691" i="1"/>
  <c r="W652" i="1"/>
  <c r="Z652" i="1" s="1"/>
  <c r="N652" i="1"/>
  <c r="K652" i="1" s="1"/>
  <c r="M652" i="1"/>
  <c r="W645" i="1"/>
  <c r="Z645" i="1" s="1"/>
  <c r="N645" i="1"/>
  <c r="J645" i="1" s="1"/>
  <c r="M645" i="1"/>
  <c r="W648" i="1"/>
  <c r="Z648" i="1" s="1"/>
  <c r="N648" i="1"/>
  <c r="W678" i="1"/>
  <c r="Z678" i="1" s="1"/>
  <c r="N678" i="1"/>
  <c r="M678" i="1"/>
  <c r="W651" i="1"/>
  <c r="Z651" i="1" s="1"/>
  <c r="N651" i="1"/>
  <c r="J651" i="1" s="1"/>
  <c r="W650" i="1"/>
  <c r="X650" i="1" s="1"/>
  <c r="N650" i="1"/>
  <c r="J650" i="1" s="1"/>
  <c r="W647" i="1"/>
  <c r="Y647" i="1" s="1"/>
  <c r="N647" i="1"/>
  <c r="K647" i="1" s="1"/>
  <c r="M647" i="1"/>
  <c r="W646" i="1"/>
  <c r="Z646" i="1" s="1"/>
  <c r="N646" i="1"/>
  <c r="J646" i="1" s="1"/>
  <c r="M646" i="1"/>
  <c r="W644" i="1"/>
  <c r="Y644" i="1" s="1"/>
  <c r="N644" i="1"/>
  <c r="J644" i="1" s="1"/>
  <c r="M644" i="1"/>
  <c r="W643" i="1"/>
  <c r="X643" i="1" s="1"/>
  <c r="N643" i="1"/>
  <c r="K643" i="1" s="1"/>
  <c r="M643" i="1"/>
  <c r="W642" i="1"/>
  <c r="Y642" i="1" s="1"/>
  <c r="N642" i="1"/>
  <c r="K642" i="1" s="1"/>
  <c r="M642" i="1"/>
  <c r="N641" i="1"/>
  <c r="I641" i="1"/>
  <c r="I642" i="1" s="1"/>
  <c r="K678" i="1" l="1"/>
  <c r="J678" i="1"/>
  <c r="I548" i="1"/>
  <c r="I555" i="1"/>
  <c r="I558" i="1"/>
  <c r="I556" i="1"/>
  <c r="I551" i="1"/>
  <c r="I553" i="1"/>
  <c r="I391" i="1"/>
  <c r="I546" i="1"/>
  <c r="I564" i="1" s="1"/>
  <c r="I549" i="1"/>
  <c r="I688" i="1"/>
  <c r="I889" i="1" s="1"/>
  <c r="I945" i="1"/>
  <c r="I942" i="1"/>
  <c r="I728" i="1"/>
  <c r="I731" i="1"/>
  <c r="I707" i="1"/>
  <c r="I699" i="1"/>
  <c r="I700" i="1" s="1"/>
  <c r="I701" i="1" s="1"/>
  <c r="I710" i="1"/>
  <c r="I643" i="1"/>
  <c r="I531" i="1"/>
  <c r="I545" i="1" s="1"/>
  <c r="Y643" i="1"/>
  <c r="Z643" i="1"/>
  <c r="Z644" i="1"/>
  <c r="J652" i="1"/>
  <c r="Y652" i="1"/>
  <c r="X652" i="1"/>
  <c r="X651" i="1"/>
  <c r="Y651" i="1"/>
  <c r="Y650" i="1"/>
  <c r="Z650" i="1"/>
  <c r="K646" i="1"/>
  <c r="Z647" i="1"/>
  <c r="K644" i="1"/>
  <c r="X644" i="1"/>
  <c r="K645" i="1"/>
  <c r="X645" i="1"/>
  <c r="Y645" i="1"/>
  <c r="X648" i="1"/>
  <c r="Y648" i="1"/>
  <c r="X646" i="1"/>
  <c r="J647" i="1"/>
  <c r="Y646" i="1"/>
  <c r="X647" i="1"/>
  <c r="Y678" i="1"/>
  <c r="Z642" i="1"/>
  <c r="J642" i="1"/>
  <c r="X678" i="1"/>
  <c r="X642" i="1"/>
  <c r="J643" i="1"/>
  <c r="W637" i="1"/>
  <c r="Z637" i="1" s="1"/>
  <c r="N637" i="1"/>
  <c r="W636" i="1"/>
  <c r="Z636" i="1" s="1"/>
  <c r="N636" i="1"/>
  <c r="J636" i="1" s="1"/>
  <c r="M636" i="1"/>
  <c r="W635" i="1"/>
  <c r="X635" i="1" s="1"/>
  <c r="N635" i="1"/>
  <c r="J635" i="1" s="1"/>
  <c r="M635" i="1"/>
  <c r="W634" i="1"/>
  <c r="X634" i="1" s="1"/>
  <c r="N634" i="1"/>
  <c r="W633" i="1"/>
  <c r="Y633" i="1" s="1"/>
  <c r="N633" i="1"/>
  <c r="W632" i="1"/>
  <c r="Z632" i="1" s="1"/>
  <c r="N632" i="1"/>
  <c r="K632" i="1" s="1"/>
  <c r="M632" i="1"/>
  <c r="W631" i="1"/>
  <c r="Z631" i="1" s="1"/>
  <c r="N631" i="1"/>
  <c r="J631" i="1" s="1"/>
  <c r="M631" i="1"/>
  <c r="W630" i="1"/>
  <c r="X630" i="1" s="1"/>
  <c r="N630" i="1"/>
  <c r="K630" i="1" s="1"/>
  <c r="M630" i="1"/>
  <c r="W629" i="1"/>
  <c r="Y629" i="1" s="1"/>
  <c r="N629" i="1"/>
  <c r="K629" i="1" s="1"/>
  <c r="M629" i="1"/>
  <c r="W628" i="1"/>
  <c r="Z628" i="1" s="1"/>
  <c r="N628" i="1"/>
  <c r="K628" i="1" s="1"/>
  <c r="M628" i="1"/>
  <c r="N627" i="1"/>
  <c r="I627" i="1"/>
  <c r="I628" i="1" s="1"/>
  <c r="I629" i="1" s="1"/>
  <c r="I630" i="1" s="1"/>
  <c r="I631" i="1" s="1"/>
  <c r="I834" i="1" s="1"/>
  <c r="I557" i="1" l="1"/>
  <c r="I565" i="1" s="1"/>
  <c r="I566" i="1" s="1"/>
  <c r="I559" i="1"/>
  <c r="I560" i="1" s="1"/>
  <c r="I561" i="1" s="1"/>
  <c r="I562" i="1" s="1"/>
  <c r="I563" i="1" s="1"/>
  <c r="I392" i="1"/>
  <c r="I395" i="1"/>
  <c r="I403" i="1" s="1"/>
  <c r="I691" i="1"/>
  <c r="I689" i="1"/>
  <c r="I644" i="1"/>
  <c r="I646" i="1" s="1"/>
  <c r="I848" i="1"/>
  <c r="Y631" i="1"/>
  <c r="X631" i="1"/>
  <c r="K631" i="1"/>
  <c r="X629" i="1"/>
  <c r="J628" i="1"/>
  <c r="Z629" i="1"/>
  <c r="J630" i="1"/>
  <c r="Y630" i="1"/>
  <c r="Y635" i="1"/>
  <c r="Z635" i="1"/>
  <c r="Y634" i="1"/>
  <c r="X633" i="1"/>
  <c r="Z633" i="1"/>
  <c r="J632" i="1"/>
  <c r="K636" i="1"/>
  <c r="K635" i="1"/>
  <c r="X628" i="1"/>
  <c r="J629" i="1"/>
  <c r="Z630" i="1"/>
  <c r="X632" i="1"/>
  <c r="Z634" i="1"/>
  <c r="X636" i="1"/>
  <c r="Y636" i="1"/>
  <c r="X637" i="1"/>
  <c r="Y628" i="1"/>
  <c r="Y632" i="1"/>
  <c r="Y637" i="1"/>
  <c r="K444" i="1"/>
  <c r="K445" i="1"/>
  <c r="W444" i="1"/>
  <c r="Z444" i="1" s="1"/>
  <c r="N444" i="1"/>
  <c r="W391" i="1"/>
  <c r="Z391" i="1" s="1"/>
  <c r="N391" i="1"/>
  <c r="M391" i="1"/>
  <c r="W92" i="1"/>
  <c r="Z92" i="1" s="1"/>
  <c r="N92" i="1"/>
  <c r="M92" i="1"/>
  <c r="I92" i="1"/>
  <c r="W90" i="1"/>
  <c r="Z90" i="1" s="1"/>
  <c r="N90" i="1"/>
  <c r="M90" i="1"/>
  <c r="I90" i="1"/>
  <c r="I97" i="1" s="1"/>
  <c r="W40" i="1"/>
  <c r="Z40" i="1" s="1"/>
  <c r="N40" i="1"/>
  <c r="J40" i="1" s="1"/>
  <c r="M40" i="1"/>
  <c r="W43" i="1"/>
  <c r="Y43" i="1" s="1"/>
  <c r="N43" i="1"/>
  <c r="K43" i="1" s="1"/>
  <c r="M43" i="1"/>
  <c r="W345" i="1"/>
  <c r="Z345" i="1" s="1"/>
  <c r="N345" i="1"/>
  <c r="J345" i="1" s="1"/>
  <c r="W344" i="1"/>
  <c r="Z344" i="1" s="1"/>
  <c r="N344" i="1"/>
  <c r="J344" i="1" s="1"/>
  <c r="W346" i="1"/>
  <c r="Y346" i="1" s="1"/>
  <c r="N346" i="1"/>
  <c r="J346" i="1" s="1"/>
  <c r="W347" i="1"/>
  <c r="Z347" i="1" s="1"/>
  <c r="N347" i="1"/>
  <c r="J347" i="1" s="1"/>
  <c r="W343" i="1"/>
  <c r="Z343" i="1" s="1"/>
  <c r="N343" i="1"/>
  <c r="K343" i="1" s="1"/>
  <c r="M343" i="1"/>
  <c r="W312" i="1"/>
  <c r="Z312" i="1" s="1"/>
  <c r="N312" i="1"/>
  <c r="K312" i="1" s="1"/>
  <c r="M312" i="1"/>
  <c r="W342" i="1"/>
  <c r="Z342" i="1" s="1"/>
  <c r="N342" i="1"/>
  <c r="W341" i="1"/>
  <c r="Z341" i="1" s="1"/>
  <c r="N341" i="1"/>
  <c r="K341" i="1" s="1"/>
  <c r="M341" i="1"/>
  <c r="I341" i="1"/>
  <c r="W340" i="1"/>
  <c r="Z340" i="1" s="1"/>
  <c r="N340" i="1"/>
  <c r="K340" i="1" s="1"/>
  <c r="M340" i="1"/>
  <c r="W339" i="1"/>
  <c r="Z339" i="1" s="1"/>
  <c r="N339" i="1"/>
  <c r="K339" i="1" s="1"/>
  <c r="M339" i="1"/>
  <c r="W338" i="1"/>
  <c r="Z338" i="1" s="1"/>
  <c r="N338" i="1"/>
  <c r="K338" i="1" s="1"/>
  <c r="M338" i="1"/>
  <c r="W337" i="1"/>
  <c r="Z337" i="1" s="1"/>
  <c r="N337" i="1"/>
  <c r="K337" i="1" s="1"/>
  <c r="M337" i="1"/>
  <c r="N336" i="1"/>
  <c r="I336" i="1"/>
  <c r="I337" i="1" s="1"/>
  <c r="I338" i="1" s="1"/>
  <c r="I339" i="1" s="1"/>
  <c r="I340" i="1" s="1"/>
  <c r="W315" i="1"/>
  <c r="Z315" i="1" s="1"/>
  <c r="N315" i="1"/>
  <c r="W313" i="1"/>
  <c r="Y313" i="1" s="1"/>
  <c r="N313" i="1"/>
  <c r="K313" i="1" s="1"/>
  <c r="M313" i="1"/>
  <c r="W311" i="1"/>
  <c r="Z311" i="1" s="1"/>
  <c r="N311" i="1"/>
  <c r="K311" i="1" s="1"/>
  <c r="M311" i="1"/>
  <c r="W310" i="1"/>
  <c r="Z310" i="1" s="1"/>
  <c r="N310" i="1"/>
  <c r="J310" i="1" s="1"/>
  <c r="M310" i="1"/>
  <c r="W309" i="1"/>
  <c r="Z309" i="1" s="1"/>
  <c r="N309" i="1"/>
  <c r="K309" i="1" s="1"/>
  <c r="M309" i="1"/>
  <c r="W308" i="1"/>
  <c r="Y308" i="1" s="1"/>
  <c r="N308" i="1"/>
  <c r="K308" i="1" s="1"/>
  <c r="M308" i="1"/>
  <c r="N307" i="1"/>
  <c r="I307" i="1"/>
  <c r="I308" i="1" s="1"/>
  <c r="I110" i="1" l="1"/>
  <c r="I115" i="1"/>
  <c r="I648" i="1"/>
  <c r="I651" i="1" s="1"/>
  <c r="I653" i="1" s="1"/>
  <c r="I655" i="1" s="1"/>
  <c r="I657" i="1" s="1"/>
  <c r="I649" i="1"/>
  <c r="I108" i="1"/>
  <c r="I107" i="1"/>
  <c r="I401" i="1"/>
  <c r="I407" i="1" s="1"/>
  <c r="I399" i="1"/>
  <c r="I309" i="1"/>
  <c r="I425" i="1"/>
  <c r="I429" i="1" s="1"/>
  <c r="I433" i="1" s="1"/>
  <c r="I439" i="1" s="1"/>
  <c r="I396" i="1"/>
  <c r="I402" i="1" s="1"/>
  <c r="I408" i="1" s="1"/>
  <c r="I393" i="1"/>
  <c r="I397" i="1" s="1"/>
  <c r="I405" i="1" s="1"/>
  <c r="I409" i="1" s="1"/>
  <c r="I394" i="1"/>
  <c r="K315" i="1"/>
  <c r="J315" i="1"/>
  <c r="I849" i="1"/>
  <c r="I645" i="1"/>
  <c r="I647" i="1" s="1"/>
  <c r="I650" i="1" s="1"/>
  <c r="I652" i="1" s="1"/>
  <c r="I93" i="1"/>
  <c r="I95" i="1"/>
  <c r="I113" i="1" s="1"/>
  <c r="K391" i="1"/>
  <c r="J391" i="1"/>
  <c r="I100" i="1"/>
  <c r="I99" i="1"/>
  <c r="I105" i="1" s="1"/>
  <c r="Y90" i="1"/>
  <c r="X444" i="1"/>
  <c r="Y444" i="1"/>
  <c r="J340" i="1"/>
  <c r="X391" i="1"/>
  <c r="Y391" i="1"/>
  <c r="X90" i="1"/>
  <c r="X92" i="1"/>
  <c r="Y92" i="1"/>
  <c r="K40" i="1"/>
  <c r="Y40" i="1"/>
  <c r="X40" i="1"/>
  <c r="Z43" i="1"/>
  <c r="J43" i="1"/>
  <c r="X43" i="1"/>
  <c r="X345" i="1"/>
  <c r="Y345" i="1"/>
  <c r="X344" i="1"/>
  <c r="Y344" i="1"/>
  <c r="K310" i="1"/>
  <c r="X310" i="1"/>
  <c r="Y310" i="1"/>
  <c r="X346" i="1"/>
  <c r="Z346" i="1"/>
  <c r="J312" i="1"/>
  <c r="J343" i="1"/>
  <c r="Y343" i="1"/>
  <c r="X347" i="1"/>
  <c r="X343" i="1"/>
  <c r="Y347" i="1"/>
  <c r="J341" i="1"/>
  <c r="X312" i="1"/>
  <c r="Y312" i="1"/>
  <c r="X340" i="1"/>
  <c r="X341" i="1"/>
  <c r="X309" i="1"/>
  <c r="J313" i="1"/>
  <c r="J337" i="1"/>
  <c r="Y339" i="1"/>
  <c r="Y340" i="1"/>
  <c r="X339" i="1"/>
  <c r="J338" i="1"/>
  <c r="Y337" i="1"/>
  <c r="X338" i="1"/>
  <c r="J339" i="1"/>
  <c r="Y341" i="1"/>
  <c r="X342" i="1"/>
  <c r="X337" i="1"/>
  <c r="Y338" i="1"/>
  <c r="Y342" i="1"/>
  <c r="Y315" i="1"/>
  <c r="J308" i="1"/>
  <c r="Y309" i="1"/>
  <c r="J311" i="1"/>
  <c r="X311" i="1"/>
  <c r="X315" i="1"/>
  <c r="Z308" i="1"/>
  <c r="Z313" i="1"/>
  <c r="X308" i="1"/>
  <c r="J309" i="1"/>
  <c r="Y311" i="1"/>
  <c r="X313" i="1"/>
  <c r="W86" i="1"/>
  <c r="Z86" i="1" s="1"/>
  <c r="N86" i="1"/>
  <c r="M86" i="1"/>
  <c r="I86" i="1"/>
  <c r="W82" i="1"/>
  <c r="Z82" i="1" s="1"/>
  <c r="N82" i="1"/>
  <c r="W112" i="1"/>
  <c r="Y112" i="1" s="1"/>
  <c r="N112" i="1"/>
  <c r="M112" i="1"/>
  <c r="I112" i="1"/>
  <c r="W88" i="1"/>
  <c r="Z88" i="1" s="1"/>
  <c r="N88" i="1"/>
  <c r="W87" i="1"/>
  <c r="Z87" i="1" s="1"/>
  <c r="N87" i="1"/>
  <c r="M87" i="1"/>
  <c r="I87" i="1"/>
  <c r="I89" i="1" s="1"/>
  <c r="W83" i="1"/>
  <c r="Z83" i="1" s="1"/>
  <c r="N83" i="1"/>
  <c r="M83" i="1"/>
  <c r="I83" i="1"/>
  <c r="W81" i="1"/>
  <c r="Z81" i="1" s="1"/>
  <c r="N81" i="1"/>
  <c r="M81" i="1"/>
  <c r="I81" i="1"/>
  <c r="I84" i="1" s="1"/>
  <c r="W80" i="1"/>
  <c r="Z80" i="1" s="1"/>
  <c r="N80" i="1"/>
  <c r="M80" i="1"/>
  <c r="I80" i="1"/>
  <c r="W74" i="1"/>
  <c r="Z74" i="1" s="1"/>
  <c r="N74" i="1"/>
  <c r="M74" i="1"/>
  <c r="W73" i="1"/>
  <c r="Y73" i="1" s="1"/>
  <c r="N73" i="1"/>
  <c r="M73" i="1"/>
  <c r="W72" i="1"/>
  <c r="Z72" i="1" s="1"/>
  <c r="N72" i="1"/>
  <c r="M72" i="1"/>
  <c r="W71" i="1"/>
  <c r="Z71" i="1" s="1"/>
  <c r="N71" i="1"/>
  <c r="M71" i="1"/>
  <c r="N70" i="1"/>
  <c r="I70" i="1"/>
  <c r="I71" i="1" s="1"/>
  <c r="I72" i="1" s="1"/>
  <c r="I73" i="1" s="1"/>
  <c r="I74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6" i="1"/>
  <c r="Z66" i="1" s="1"/>
  <c r="N66" i="1"/>
  <c r="K66" i="1" s="1"/>
  <c r="M66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103" i="1" l="1"/>
  <c r="I111" i="1"/>
  <c r="I659" i="1"/>
  <c r="I661" i="1" s="1"/>
  <c r="I38" i="1"/>
  <c r="I42" i="1" s="1"/>
  <c r="I39" i="1"/>
  <c r="I654" i="1"/>
  <c r="I656" i="1" s="1"/>
  <c r="I662" i="1" s="1"/>
  <c r="I658" i="1"/>
  <c r="I660" i="1" s="1"/>
  <c r="I666" i="1" s="1"/>
  <c r="I675" i="1" s="1"/>
  <c r="I677" i="1" s="1"/>
  <c r="I437" i="1"/>
  <c r="I443" i="1" s="1"/>
  <c r="I400" i="1"/>
  <c r="I406" i="1" s="1"/>
  <c r="I410" i="1" s="1"/>
  <c r="I398" i="1"/>
  <c r="I404" i="1" s="1"/>
  <c r="I310" i="1"/>
  <c r="I311" i="1" s="1"/>
  <c r="I312" i="1" s="1"/>
  <c r="I313" i="1" s="1"/>
  <c r="I314" i="1" s="1"/>
  <c r="I315" i="1" s="1"/>
  <c r="I426" i="1"/>
  <c r="I427" i="1" s="1"/>
  <c r="I431" i="1" s="1"/>
  <c r="I435" i="1" s="1"/>
  <c r="I441" i="1" s="1"/>
  <c r="I663" i="1"/>
  <c r="I672" i="1" s="1"/>
  <c r="I674" i="1" s="1"/>
  <c r="I692" i="1"/>
  <c r="K37" i="1"/>
  <c r="J33" i="1"/>
  <c r="X71" i="1"/>
  <c r="X86" i="1"/>
  <c r="Y71" i="1"/>
  <c r="Y86" i="1"/>
  <c r="X74" i="1"/>
  <c r="Y74" i="1"/>
  <c r="X80" i="1"/>
  <c r="Y83" i="1"/>
  <c r="X87" i="1"/>
  <c r="Z112" i="1"/>
  <c r="Y82" i="1"/>
  <c r="Z73" i="1"/>
  <c r="X83" i="1"/>
  <c r="X82" i="1"/>
  <c r="Y80" i="1"/>
  <c r="Y87" i="1"/>
  <c r="Y72" i="1"/>
  <c r="X73" i="1"/>
  <c r="Y81" i="1"/>
  <c r="Y88" i="1"/>
  <c r="X112" i="1"/>
  <c r="X72" i="1"/>
  <c r="X81" i="1"/>
  <c r="X88" i="1"/>
  <c r="X37" i="1"/>
  <c r="J36" i="1"/>
  <c r="X33" i="1"/>
  <c r="X35" i="1"/>
  <c r="Y33" i="1"/>
  <c r="Y37" i="1"/>
  <c r="X38" i="1"/>
  <c r="J66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6" i="1"/>
  <c r="Y66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4" i="1"/>
  <c r="I678" i="1" s="1"/>
  <c r="I668" i="1"/>
  <c r="I665" i="1"/>
  <c r="I667" i="1" s="1"/>
  <c r="I669" i="1"/>
  <c r="I671" i="1" s="1"/>
  <c r="I676" i="1" s="1"/>
  <c r="I41" i="1"/>
  <c r="I40" i="1"/>
  <c r="I43" i="1" s="1"/>
  <c r="I428" i="1"/>
  <c r="I430" i="1"/>
  <c r="I438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5" i="1"/>
  <c r="K218" i="1"/>
  <c r="K217" i="1"/>
  <c r="K213" i="1"/>
  <c r="K212" i="1"/>
  <c r="K211" i="1"/>
  <c r="K210" i="1"/>
  <c r="K209" i="1"/>
  <c r="K208" i="1"/>
  <c r="K220" i="1"/>
  <c r="W213" i="1"/>
  <c r="Z213" i="1" s="1"/>
  <c r="N213" i="1"/>
  <c r="M213" i="1"/>
  <c r="W215" i="1"/>
  <c r="Z215" i="1" s="1"/>
  <c r="N215" i="1"/>
  <c r="M215" i="1"/>
  <c r="W217" i="1"/>
  <c r="Z217" i="1" s="1"/>
  <c r="N217" i="1"/>
  <c r="M217" i="1"/>
  <c r="W216" i="1"/>
  <c r="Z216" i="1" s="1"/>
  <c r="N216" i="1"/>
  <c r="M216" i="1"/>
  <c r="W214" i="1"/>
  <c r="X214" i="1" s="1"/>
  <c r="N214" i="1"/>
  <c r="M214" i="1"/>
  <c r="W212" i="1"/>
  <c r="Z212" i="1" s="1"/>
  <c r="N212" i="1"/>
  <c r="M212" i="1"/>
  <c r="W211" i="1"/>
  <c r="Z211" i="1" s="1"/>
  <c r="N211" i="1"/>
  <c r="M211" i="1"/>
  <c r="W210" i="1"/>
  <c r="Z210" i="1" s="1"/>
  <c r="N210" i="1"/>
  <c r="M210" i="1"/>
  <c r="W209" i="1"/>
  <c r="X209" i="1" s="1"/>
  <c r="N209" i="1"/>
  <c r="M209" i="1"/>
  <c r="N208" i="1"/>
  <c r="I208" i="1"/>
  <c r="I209" i="1" s="1"/>
  <c r="I210" i="1" s="1"/>
  <c r="I211" i="1" s="1"/>
  <c r="I212" i="1" s="1"/>
  <c r="W194" i="1"/>
  <c r="Z194" i="1" s="1"/>
  <c r="N194" i="1"/>
  <c r="K194" i="1" s="1"/>
  <c r="M194" i="1"/>
  <c r="I194" i="1"/>
  <c r="W193" i="1"/>
  <c r="Z193" i="1" s="1"/>
  <c r="N193" i="1"/>
  <c r="K193" i="1" s="1"/>
  <c r="M193" i="1"/>
  <c r="W192" i="1"/>
  <c r="Z192" i="1" s="1"/>
  <c r="N192" i="1"/>
  <c r="K192" i="1" s="1"/>
  <c r="M192" i="1"/>
  <c r="W191" i="1"/>
  <c r="Z191" i="1" s="1"/>
  <c r="N191" i="1"/>
  <c r="K191" i="1" s="1"/>
  <c r="M191" i="1"/>
  <c r="W190" i="1"/>
  <c r="Z190" i="1" s="1"/>
  <c r="N190" i="1"/>
  <c r="M190" i="1"/>
  <c r="W189" i="1"/>
  <c r="X189" i="1" s="1"/>
  <c r="N189" i="1"/>
  <c r="K189" i="1" s="1"/>
  <c r="M189" i="1"/>
  <c r="I189" i="1"/>
  <c r="W187" i="1"/>
  <c r="Z187" i="1" s="1"/>
  <c r="N187" i="1"/>
  <c r="K187" i="1" s="1"/>
  <c r="M187" i="1"/>
  <c r="W186" i="1"/>
  <c r="Z186" i="1" s="1"/>
  <c r="N186" i="1"/>
  <c r="K186" i="1" s="1"/>
  <c r="M186" i="1"/>
  <c r="W185" i="1"/>
  <c r="Y185" i="1" s="1"/>
  <c r="N185" i="1"/>
  <c r="J185" i="1" s="1"/>
  <c r="M185" i="1"/>
  <c r="W184" i="1"/>
  <c r="X184" i="1" s="1"/>
  <c r="N184" i="1"/>
  <c r="K184" i="1" s="1"/>
  <c r="M184" i="1"/>
  <c r="N183" i="1"/>
  <c r="I183" i="1"/>
  <c r="I184" i="1" s="1"/>
  <c r="I185" i="1" s="1"/>
  <c r="I186" i="1" s="1"/>
  <c r="I187" i="1" s="1"/>
  <c r="W522" i="1"/>
  <c r="Z522" i="1" s="1"/>
  <c r="N522" i="1"/>
  <c r="M522" i="1"/>
  <c r="W517" i="1"/>
  <c r="Z517" i="1" s="1"/>
  <c r="N517" i="1"/>
  <c r="M517" i="1"/>
  <c r="W490" i="1"/>
  <c r="Z490" i="1" s="1"/>
  <c r="N490" i="1"/>
  <c r="M490" i="1"/>
  <c r="K490" i="1"/>
  <c r="I490" i="1"/>
  <c r="I702" i="1" s="1"/>
  <c r="K495" i="1"/>
  <c r="M515" i="1"/>
  <c r="N515" i="1"/>
  <c r="M516" i="1"/>
  <c r="N516" i="1"/>
  <c r="M523" i="1"/>
  <c r="N523" i="1"/>
  <c r="K514" i="1"/>
  <c r="K513" i="1"/>
  <c r="K493" i="1"/>
  <c r="K524" i="1"/>
  <c r="W523" i="1"/>
  <c r="Z523" i="1" s="1"/>
  <c r="W516" i="1"/>
  <c r="Y516" i="1" s="1"/>
  <c r="W515" i="1"/>
  <c r="X515" i="1" s="1"/>
  <c r="W506" i="1"/>
  <c r="Z506" i="1" s="1"/>
  <c r="N506" i="1"/>
  <c r="M506" i="1"/>
  <c r="K506" i="1"/>
  <c r="W504" i="1"/>
  <c r="Z504" i="1" s="1"/>
  <c r="N504" i="1"/>
  <c r="M504" i="1"/>
  <c r="K504" i="1"/>
  <c r="W502" i="1"/>
  <c r="Z502" i="1" s="1"/>
  <c r="N502" i="1"/>
  <c r="M502" i="1"/>
  <c r="K502" i="1"/>
  <c r="K512" i="1"/>
  <c r="K511" i="1"/>
  <c r="K510" i="1"/>
  <c r="K509" i="1"/>
  <c r="K508" i="1"/>
  <c r="K501" i="1"/>
  <c r="K500" i="1"/>
  <c r="K499" i="1"/>
  <c r="K498" i="1"/>
  <c r="K497" i="1"/>
  <c r="K496" i="1"/>
  <c r="K494" i="1"/>
  <c r="K492" i="1"/>
  <c r="K489" i="1"/>
  <c r="K488" i="1"/>
  <c r="K487" i="1"/>
  <c r="K486" i="1"/>
  <c r="K485" i="1"/>
  <c r="K484" i="1"/>
  <c r="W514" i="1"/>
  <c r="Z514" i="1" s="1"/>
  <c r="N514" i="1"/>
  <c r="M514" i="1"/>
  <c r="W513" i="1"/>
  <c r="X513" i="1" s="1"/>
  <c r="N513" i="1"/>
  <c r="M513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8" i="1"/>
  <c r="Z508" i="1" s="1"/>
  <c r="N508" i="1"/>
  <c r="M508" i="1"/>
  <c r="W507" i="1"/>
  <c r="X507" i="1" s="1"/>
  <c r="N507" i="1"/>
  <c r="M507" i="1"/>
  <c r="W505" i="1"/>
  <c r="Z505" i="1" s="1"/>
  <c r="N505" i="1"/>
  <c r="M505" i="1"/>
  <c r="W503" i="1"/>
  <c r="X503" i="1" s="1"/>
  <c r="N503" i="1"/>
  <c r="M503" i="1"/>
  <c r="W501" i="1"/>
  <c r="Z501" i="1" s="1"/>
  <c r="N501" i="1"/>
  <c r="M501" i="1"/>
  <c r="W500" i="1"/>
  <c r="Y500" i="1" s="1"/>
  <c r="N500" i="1"/>
  <c r="M500" i="1"/>
  <c r="W499" i="1"/>
  <c r="X499" i="1" s="1"/>
  <c r="N499" i="1"/>
  <c r="M499" i="1"/>
  <c r="W498" i="1"/>
  <c r="Z498" i="1" s="1"/>
  <c r="N498" i="1"/>
  <c r="M498" i="1"/>
  <c r="W497" i="1"/>
  <c r="Y497" i="1" s="1"/>
  <c r="N497" i="1"/>
  <c r="M497" i="1"/>
  <c r="W496" i="1"/>
  <c r="X496" i="1" s="1"/>
  <c r="N496" i="1"/>
  <c r="W495" i="1"/>
  <c r="X495" i="1" s="1"/>
  <c r="N495" i="1"/>
  <c r="M495" i="1"/>
  <c r="W494" i="1"/>
  <c r="Z494" i="1" s="1"/>
  <c r="N494" i="1"/>
  <c r="M494" i="1"/>
  <c r="W493" i="1"/>
  <c r="Y493" i="1" s="1"/>
  <c r="N493" i="1"/>
  <c r="W492" i="1"/>
  <c r="X492" i="1" s="1"/>
  <c r="N492" i="1"/>
  <c r="M492" i="1"/>
  <c r="W491" i="1"/>
  <c r="Z491" i="1" s="1"/>
  <c r="N491" i="1"/>
  <c r="M491" i="1"/>
  <c r="W489" i="1"/>
  <c r="Z489" i="1" s="1"/>
  <c r="N489" i="1"/>
  <c r="W488" i="1"/>
  <c r="Y488" i="1" s="1"/>
  <c r="N488" i="1"/>
  <c r="M488" i="1"/>
  <c r="W487" i="1"/>
  <c r="X487" i="1" s="1"/>
  <c r="N487" i="1"/>
  <c r="M487" i="1"/>
  <c r="W486" i="1"/>
  <c r="Z486" i="1" s="1"/>
  <c r="N486" i="1"/>
  <c r="M486" i="1"/>
  <c r="W485" i="1"/>
  <c r="Z485" i="1" s="1"/>
  <c r="N485" i="1"/>
  <c r="M485" i="1"/>
  <c r="W484" i="1"/>
  <c r="Y484" i="1" s="1"/>
  <c r="N484" i="1"/>
  <c r="M484" i="1"/>
  <c r="N483" i="1"/>
  <c r="I483" i="1"/>
  <c r="I484" i="1" s="1"/>
  <c r="W392" i="1"/>
  <c r="Z392" i="1" s="1"/>
  <c r="N392" i="1"/>
  <c r="M392" i="1"/>
  <c r="W390" i="1"/>
  <c r="Z390" i="1" s="1"/>
  <c r="N390" i="1"/>
  <c r="J390" i="1" s="1"/>
  <c r="W389" i="1"/>
  <c r="X389" i="1" s="1"/>
  <c r="N389" i="1"/>
  <c r="J389" i="1" s="1"/>
  <c r="W388" i="1"/>
  <c r="Z388" i="1" s="1"/>
  <c r="N388" i="1"/>
  <c r="M388" i="1"/>
  <c r="W387" i="1"/>
  <c r="Z387" i="1" s="1"/>
  <c r="N387" i="1"/>
  <c r="M387" i="1"/>
  <c r="W386" i="1"/>
  <c r="Z386" i="1" s="1"/>
  <c r="N386" i="1"/>
  <c r="M386" i="1"/>
  <c r="W385" i="1"/>
  <c r="Z385" i="1" s="1"/>
  <c r="N385" i="1"/>
  <c r="M385" i="1"/>
  <c r="W384" i="1"/>
  <c r="Y384" i="1" s="1"/>
  <c r="N384" i="1"/>
  <c r="K384" i="1" s="1"/>
  <c r="M384" i="1"/>
  <c r="N383" i="1"/>
  <c r="W376" i="1"/>
  <c r="Z376" i="1" s="1"/>
  <c r="N376" i="1"/>
  <c r="W379" i="1"/>
  <c r="Z379" i="1" s="1"/>
  <c r="N379" i="1"/>
  <c r="K379" i="1" s="1"/>
  <c r="M379" i="1"/>
  <c r="W378" i="1"/>
  <c r="Z378" i="1" s="1"/>
  <c r="N378" i="1"/>
  <c r="J378" i="1" s="1"/>
  <c r="W375" i="1"/>
  <c r="Z375" i="1" s="1"/>
  <c r="N375" i="1"/>
  <c r="K375" i="1" s="1"/>
  <c r="M375" i="1"/>
  <c r="W374" i="1"/>
  <c r="Z374" i="1" s="1"/>
  <c r="N374" i="1"/>
  <c r="K374" i="1" s="1"/>
  <c r="M374" i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J371" i="1" s="1"/>
  <c r="M371" i="1"/>
  <c r="N370" i="1"/>
  <c r="I370" i="1"/>
  <c r="I371" i="1" s="1"/>
  <c r="I372" i="1" s="1"/>
  <c r="I373" i="1" s="1"/>
  <c r="I374" i="1" s="1"/>
  <c r="I375" i="1" s="1"/>
  <c r="I376" i="1" s="1"/>
  <c r="I377" i="1" s="1"/>
  <c r="I378" i="1" s="1"/>
  <c r="W304" i="1"/>
  <c r="Z304" i="1" s="1"/>
  <c r="N304" i="1"/>
  <c r="K304" i="1" s="1"/>
  <c r="M304" i="1"/>
  <c r="W303" i="1"/>
  <c r="Z303" i="1" s="1"/>
  <c r="N303" i="1"/>
  <c r="W302" i="1"/>
  <c r="Z302" i="1" s="1"/>
  <c r="N302" i="1"/>
  <c r="K302" i="1" s="1"/>
  <c r="M302" i="1"/>
  <c r="W301" i="1"/>
  <c r="X301" i="1" s="1"/>
  <c r="N301" i="1"/>
  <c r="K301" i="1" s="1"/>
  <c r="M301" i="1"/>
  <c r="W300" i="1"/>
  <c r="Z300" i="1" s="1"/>
  <c r="N300" i="1"/>
  <c r="K300" i="1" s="1"/>
  <c r="M300" i="1"/>
  <c r="W299" i="1"/>
  <c r="Z299" i="1" s="1"/>
  <c r="N299" i="1"/>
  <c r="K299" i="1" s="1"/>
  <c r="M299" i="1"/>
  <c r="W298" i="1"/>
  <c r="Z298" i="1" s="1"/>
  <c r="N298" i="1"/>
  <c r="J298" i="1" s="1"/>
  <c r="M298" i="1"/>
  <c r="N297" i="1"/>
  <c r="I297" i="1"/>
  <c r="I298" i="1" s="1"/>
  <c r="I299" i="1" s="1"/>
  <c r="I300" i="1" s="1"/>
  <c r="I301" i="1" s="1"/>
  <c r="I420" i="1" s="1"/>
  <c r="I449" i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N449" i="1"/>
  <c r="M450" i="1"/>
  <c r="N450" i="1"/>
  <c r="K450" i="1" s="1"/>
  <c r="W450" i="1"/>
  <c r="X450" i="1" s="1"/>
  <c r="M451" i="1"/>
  <c r="N451" i="1"/>
  <c r="J451" i="1" s="1"/>
  <c r="W451" i="1"/>
  <c r="X451" i="1" s="1"/>
  <c r="M452" i="1"/>
  <c r="N452" i="1"/>
  <c r="J452" i="1" s="1"/>
  <c r="W452" i="1"/>
  <c r="Z452" i="1" s="1"/>
  <c r="M453" i="1"/>
  <c r="N453" i="1"/>
  <c r="J453" i="1" s="1"/>
  <c r="W453" i="1"/>
  <c r="Y453" i="1" s="1"/>
  <c r="M454" i="1"/>
  <c r="N454" i="1"/>
  <c r="J454" i="1" s="1"/>
  <c r="W454" i="1"/>
  <c r="X454" i="1" s="1"/>
  <c r="N455" i="1"/>
  <c r="W455" i="1"/>
  <c r="X455" i="1" s="1"/>
  <c r="M456" i="1"/>
  <c r="N456" i="1"/>
  <c r="J456" i="1" s="1"/>
  <c r="W456" i="1"/>
  <c r="Y456" i="1" s="1"/>
  <c r="M457" i="1"/>
  <c r="N457" i="1"/>
  <c r="J457" i="1" s="1"/>
  <c r="W457" i="1"/>
  <c r="Y457" i="1" s="1"/>
  <c r="W293" i="1"/>
  <c r="Z293" i="1" s="1"/>
  <c r="N293" i="1"/>
  <c r="K293" i="1" s="1"/>
  <c r="M293" i="1"/>
  <c r="W292" i="1"/>
  <c r="Z292" i="1" s="1"/>
  <c r="N292" i="1"/>
  <c r="W291" i="1"/>
  <c r="Z291" i="1" s="1"/>
  <c r="N291" i="1"/>
  <c r="K291" i="1" s="1"/>
  <c r="M291" i="1"/>
  <c r="W290" i="1"/>
  <c r="X290" i="1" s="1"/>
  <c r="N290" i="1"/>
  <c r="K290" i="1" s="1"/>
  <c r="M290" i="1"/>
  <c r="W289" i="1"/>
  <c r="Z289" i="1" s="1"/>
  <c r="N289" i="1"/>
  <c r="K289" i="1" s="1"/>
  <c r="M289" i="1"/>
  <c r="W288" i="1"/>
  <c r="Z288" i="1" s="1"/>
  <c r="N288" i="1"/>
  <c r="K288" i="1" s="1"/>
  <c r="M288" i="1"/>
  <c r="W287" i="1"/>
  <c r="Z287" i="1" s="1"/>
  <c r="N287" i="1"/>
  <c r="K287" i="1" s="1"/>
  <c r="M287" i="1"/>
  <c r="N286" i="1"/>
  <c r="I286" i="1"/>
  <c r="I287" i="1" s="1"/>
  <c r="I288" i="1" s="1"/>
  <c r="W458" i="1"/>
  <c r="Y458" i="1" s="1"/>
  <c r="W459" i="1"/>
  <c r="Z459" i="1" s="1"/>
  <c r="W460" i="1"/>
  <c r="Y460" i="1" s="1"/>
  <c r="W461" i="1"/>
  <c r="X461" i="1" s="1"/>
  <c r="W462" i="1"/>
  <c r="Y462" i="1" s="1"/>
  <c r="W463" i="1"/>
  <c r="Z463" i="1" s="1"/>
  <c r="W464" i="1"/>
  <c r="Y464" i="1" s="1"/>
  <c r="W465" i="1"/>
  <c r="X465" i="1" s="1"/>
  <c r="W466" i="1"/>
  <c r="Y466" i="1" s="1"/>
  <c r="W467" i="1"/>
  <c r="Z467" i="1" s="1"/>
  <c r="W468" i="1"/>
  <c r="Y468" i="1" s="1"/>
  <c r="W469" i="1"/>
  <c r="X469" i="1" s="1"/>
  <c r="W470" i="1"/>
  <c r="Y470" i="1" s="1"/>
  <c r="W471" i="1"/>
  <c r="Z471" i="1" s="1"/>
  <c r="W472" i="1"/>
  <c r="Y472" i="1" s="1"/>
  <c r="W473" i="1"/>
  <c r="X473" i="1" s="1"/>
  <c r="W474" i="1"/>
  <c r="Y474" i="1" s="1"/>
  <c r="W475" i="1"/>
  <c r="Z475" i="1" s="1"/>
  <c r="W480" i="1"/>
  <c r="X480" i="1" s="1"/>
  <c r="W281" i="1"/>
  <c r="Z281" i="1" s="1"/>
  <c r="N281" i="1"/>
  <c r="K281" i="1" s="1"/>
  <c r="M281" i="1"/>
  <c r="W280" i="1"/>
  <c r="Z280" i="1" s="1"/>
  <c r="N280" i="1"/>
  <c r="W279" i="1"/>
  <c r="Z279" i="1" s="1"/>
  <c r="N279" i="1"/>
  <c r="K279" i="1" s="1"/>
  <c r="M279" i="1"/>
  <c r="W278" i="1"/>
  <c r="X278" i="1" s="1"/>
  <c r="N278" i="1"/>
  <c r="K278" i="1" s="1"/>
  <c r="M278" i="1"/>
  <c r="W277" i="1"/>
  <c r="Z277" i="1" s="1"/>
  <c r="N277" i="1"/>
  <c r="K277" i="1" s="1"/>
  <c r="M277" i="1"/>
  <c r="W276" i="1"/>
  <c r="Z276" i="1" s="1"/>
  <c r="N276" i="1"/>
  <c r="K276" i="1" s="1"/>
  <c r="M276" i="1"/>
  <c r="W275" i="1"/>
  <c r="Z275" i="1" s="1"/>
  <c r="N275" i="1"/>
  <c r="J275" i="1" s="1"/>
  <c r="M275" i="1"/>
  <c r="N274" i="1"/>
  <c r="I274" i="1"/>
  <c r="N475" i="1"/>
  <c r="M475" i="1"/>
  <c r="W270" i="1"/>
  <c r="Z270" i="1" s="1"/>
  <c r="N270" i="1"/>
  <c r="K270" i="1" s="1"/>
  <c r="M270" i="1"/>
  <c r="I270" i="1"/>
  <c r="W269" i="1"/>
  <c r="Z269" i="1" s="1"/>
  <c r="N269" i="1"/>
  <c r="W268" i="1"/>
  <c r="X268" i="1" s="1"/>
  <c r="N268" i="1"/>
  <c r="J268" i="1" s="1"/>
  <c r="M268" i="1"/>
  <c r="W267" i="1"/>
  <c r="Y267" i="1" s="1"/>
  <c r="N267" i="1"/>
  <c r="K267" i="1" s="1"/>
  <c r="M267" i="1"/>
  <c r="W266" i="1"/>
  <c r="Y266" i="1" s="1"/>
  <c r="N266" i="1"/>
  <c r="K266" i="1" s="1"/>
  <c r="M266" i="1"/>
  <c r="W265" i="1"/>
  <c r="Z265" i="1" s="1"/>
  <c r="N265" i="1"/>
  <c r="K265" i="1" s="1"/>
  <c r="M265" i="1"/>
  <c r="W264" i="1"/>
  <c r="Z264" i="1" s="1"/>
  <c r="N264" i="1"/>
  <c r="J264" i="1" s="1"/>
  <c r="M264" i="1"/>
  <c r="N263" i="1"/>
  <c r="I263" i="1"/>
  <c r="I264" i="1" s="1"/>
  <c r="I265" i="1" s="1"/>
  <c r="I266" i="1" s="1"/>
  <c r="I267" i="1" s="1"/>
  <c r="I293" i="1" s="1"/>
  <c r="N474" i="1"/>
  <c r="M474" i="1"/>
  <c r="N473" i="1"/>
  <c r="M473" i="1"/>
  <c r="N480" i="1"/>
  <c r="N472" i="1"/>
  <c r="N471" i="1"/>
  <c r="N470" i="1"/>
  <c r="N469" i="1"/>
  <c r="N468" i="1"/>
  <c r="N467" i="1"/>
  <c r="N466" i="1"/>
  <c r="J466" i="1" s="1"/>
  <c r="N465" i="1"/>
  <c r="J465" i="1" s="1"/>
  <c r="N464" i="1"/>
  <c r="N463" i="1"/>
  <c r="J463" i="1" s="1"/>
  <c r="N462" i="1"/>
  <c r="K462" i="1" s="1"/>
  <c r="N461" i="1"/>
  <c r="N460" i="1"/>
  <c r="J460" i="1" s="1"/>
  <c r="N459" i="1"/>
  <c r="J459" i="1" s="1"/>
  <c r="N458" i="1"/>
  <c r="W245" i="1"/>
  <c r="Z245" i="1" s="1"/>
  <c r="N245" i="1"/>
  <c r="K245" i="1" s="1"/>
  <c r="M245" i="1"/>
  <c r="I245" i="1"/>
  <c r="W244" i="1"/>
  <c r="Z244" i="1" s="1"/>
  <c r="N244" i="1"/>
  <c r="W243" i="1"/>
  <c r="X243" i="1" s="1"/>
  <c r="N243" i="1"/>
  <c r="K243" i="1" s="1"/>
  <c r="M243" i="1"/>
  <c r="I243" i="1"/>
  <c r="W242" i="1"/>
  <c r="Y242" i="1" s="1"/>
  <c r="N242" i="1"/>
  <c r="K242" i="1" s="1"/>
  <c r="M242" i="1"/>
  <c r="W241" i="1"/>
  <c r="Z241" i="1" s="1"/>
  <c r="N241" i="1"/>
  <c r="J241" i="1" s="1"/>
  <c r="M241" i="1"/>
  <c r="W240" i="1"/>
  <c r="Z240" i="1" s="1"/>
  <c r="N240" i="1"/>
  <c r="K240" i="1" s="1"/>
  <c r="M240" i="1"/>
  <c r="W239" i="1"/>
  <c r="X239" i="1" s="1"/>
  <c r="N239" i="1"/>
  <c r="K239" i="1" s="1"/>
  <c r="M239" i="1"/>
  <c r="N238" i="1"/>
  <c r="I238" i="1"/>
  <c r="I239" i="1" s="1"/>
  <c r="I240" i="1" s="1"/>
  <c r="I241" i="1" s="1"/>
  <c r="W258" i="1"/>
  <c r="Z258" i="1" s="1"/>
  <c r="N258" i="1"/>
  <c r="K258" i="1" s="1"/>
  <c r="M258" i="1"/>
  <c r="W257" i="1"/>
  <c r="Z257" i="1" s="1"/>
  <c r="N257" i="1"/>
  <c r="J257" i="1" s="1"/>
  <c r="W256" i="1"/>
  <c r="Z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J252" i="1" s="1"/>
  <c r="M252" i="1"/>
  <c r="N251" i="1"/>
  <c r="I251" i="1"/>
  <c r="I252" i="1" s="1"/>
  <c r="I253" i="1" s="1"/>
  <c r="I254" i="1" s="1"/>
  <c r="I255" i="1" s="1"/>
  <c r="I256" i="1" s="1"/>
  <c r="I257" i="1" s="1"/>
  <c r="I258" i="1" s="1"/>
  <c r="K231" i="1"/>
  <c r="K227" i="1"/>
  <c r="K232" i="1"/>
  <c r="K233" i="1"/>
  <c r="K229" i="1"/>
  <c r="K228" i="1"/>
  <c r="K226" i="1"/>
  <c r="K224" i="1"/>
  <c r="K223" i="1"/>
  <c r="K222" i="1"/>
  <c r="K221" i="1"/>
  <c r="W229" i="1"/>
  <c r="Z229" i="1" s="1"/>
  <c r="N229" i="1"/>
  <c r="M229" i="1"/>
  <c r="W232" i="1"/>
  <c r="Z232" i="1" s="1"/>
  <c r="N232" i="1"/>
  <c r="M232" i="1"/>
  <c r="W231" i="1"/>
  <c r="Z231" i="1" s="1"/>
  <c r="N231" i="1"/>
  <c r="M231" i="1"/>
  <c r="W230" i="1"/>
  <c r="Z230" i="1" s="1"/>
  <c r="N230" i="1"/>
  <c r="M230" i="1"/>
  <c r="I230" i="1"/>
  <c r="I268" i="1" s="1"/>
  <c r="W228" i="1"/>
  <c r="Z228" i="1" s="1"/>
  <c r="N228" i="1"/>
  <c r="M228" i="1"/>
  <c r="W227" i="1"/>
  <c r="Z227" i="1" s="1"/>
  <c r="N227" i="1"/>
  <c r="M227" i="1"/>
  <c r="W226" i="1"/>
  <c r="X226" i="1" s="1"/>
  <c r="N226" i="1"/>
  <c r="M226" i="1"/>
  <c r="I226" i="1"/>
  <c r="W224" i="1"/>
  <c r="Y224" i="1" s="1"/>
  <c r="N224" i="1"/>
  <c r="M224" i="1"/>
  <c r="W223" i="1"/>
  <c r="Z223" i="1" s="1"/>
  <c r="N223" i="1"/>
  <c r="M223" i="1"/>
  <c r="W222" i="1"/>
  <c r="Z222" i="1" s="1"/>
  <c r="N222" i="1"/>
  <c r="M222" i="1"/>
  <c r="W221" i="1"/>
  <c r="X221" i="1" s="1"/>
  <c r="N221" i="1"/>
  <c r="M221" i="1"/>
  <c r="N220" i="1"/>
  <c r="I220" i="1"/>
  <c r="I221" i="1" s="1"/>
  <c r="I222" i="1" s="1"/>
  <c r="I223" i="1" s="1"/>
  <c r="I224" i="1" s="1"/>
  <c r="I225" i="1" s="1"/>
  <c r="W204" i="1"/>
  <c r="Z204" i="1" s="1"/>
  <c r="N204" i="1"/>
  <c r="M204" i="1"/>
  <c r="W205" i="1"/>
  <c r="Z205" i="1" s="1"/>
  <c r="N205" i="1"/>
  <c r="K205" i="1" s="1"/>
  <c r="M205" i="1"/>
  <c r="I205" i="1"/>
  <c r="I492" i="1" s="1"/>
  <c r="W203" i="1"/>
  <c r="Y203" i="1" s="1"/>
  <c r="N203" i="1"/>
  <c r="K203" i="1" s="1"/>
  <c r="M203" i="1"/>
  <c r="I203" i="1"/>
  <c r="W202" i="1"/>
  <c r="Z202" i="1" s="1"/>
  <c r="N202" i="1"/>
  <c r="J202" i="1" s="1"/>
  <c r="M202" i="1"/>
  <c r="W201" i="1"/>
  <c r="Z201" i="1" s="1"/>
  <c r="N201" i="1"/>
  <c r="J201" i="1" s="1"/>
  <c r="M201" i="1"/>
  <c r="W200" i="1"/>
  <c r="Z200" i="1" s="1"/>
  <c r="N200" i="1"/>
  <c r="K200" i="1" s="1"/>
  <c r="M200" i="1"/>
  <c r="W199" i="1"/>
  <c r="Y199" i="1" s="1"/>
  <c r="N199" i="1"/>
  <c r="K199" i="1" s="1"/>
  <c r="M199" i="1"/>
  <c r="N198" i="1"/>
  <c r="I198" i="1"/>
  <c r="I199" i="1" s="1"/>
  <c r="I200" i="1" s="1"/>
  <c r="I201" i="1" s="1"/>
  <c r="I202" i="1" s="1"/>
  <c r="I231" i="1" s="1"/>
  <c r="M172" i="1"/>
  <c r="M175" i="1"/>
  <c r="M176" i="1"/>
  <c r="M177" i="1"/>
  <c r="M178" i="1"/>
  <c r="W178" i="1"/>
  <c r="Z178" i="1" s="1"/>
  <c r="N178" i="1"/>
  <c r="K178" i="1" s="1"/>
  <c r="W177" i="1"/>
  <c r="Z177" i="1" s="1"/>
  <c r="N177" i="1"/>
  <c r="W176" i="1"/>
  <c r="Z176" i="1" s="1"/>
  <c r="N176" i="1"/>
  <c r="K176" i="1" s="1"/>
  <c r="W175" i="1"/>
  <c r="Y175" i="1" s="1"/>
  <c r="N175" i="1"/>
  <c r="K175" i="1" s="1"/>
  <c r="W172" i="1"/>
  <c r="Z172" i="1" s="1"/>
  <c r="N172" i="1"/>
  <c r="W171" i="1"/>
  <c r="Z171" i="1" s="1"/>
  <c r="N171" i="1"/>
  <c r="K171" i="1" s="1"/>
  <c r="M171" i="1"/>
  <c r="W170" i="1"/>
  <c r="X170" i="1" s="1"/>
  <c r="N170" i="1"/>
  <c r="K170" i="1" s="1"/>
  <c r="M170" i="1"/>
  <c r="W169" i="1"/>
  <c r="X169" i="1" s="1"/>
  <c r="N169" i="1"/>
  <c r="J169" i="1" s="1"/>
  <c r="M169" i="1"/>
  <c r="W168" i="1"/>
  <c r="Z168" i="1" s="1"/>
  <c r="N168" i="1"/>
  <c r="K168" i="1" s="1"/>
  <c r="M168" i="1"/>
  <c r="W167" i="1"/>
  <c r="Y167" i="1" s="1"/>
  <c r="N167" i="1"/>
  <c r="J167" i="1" s="1"/>
  <c r="M167" i="1"/>
  <c r="I166" i="1"/>
  <c r="I167" i="1" s="1"/>
  <c r="I168" i="1" s="1"/>
  <c r="I169" i="1" s="1"/>
  <c r="I170" i="1" s="1"/>
  <c r="I213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80" i="1"/>
  <c r="M472" i="1"/>
  <c r="M471" i="1"/>
  <c r="M470" i="1"/>
  <c r="M469" i="1"/>
  <c r="M468" i="1"/>
  <c r="M467" i="1"/>
  <c r="M464" i="1"/>
  <c r="M459" i="1"/>
  <c r="M462" i="1"/>
  <c r="M460" i="1"/>
  <c r="M466" i="1"/>
  <c r="M465" i="1"/>
  <c r="M463" i="1"/>
  <c r="I462" i="1" l="1"/>
  <c r="I635" i="1"/>
  <c r="I45" i="1"/>
  <c r="I63" i="1" s="1"/>
  <c r="I60" i="1"/>
  <c r="I670" i="1"/>
  <c r="I673" i="1"/>
  <c r="J376" i="1"/>
  <c r="K376" i="1"/>
  <c r="I44" i="1"/>
  <c r="I49" i="1"/>
  <c r="I51" i="1" s="1"/>
  <c r="I434" i="1"/>
  <c r="I440" i="1" s="1"/>
  <c r="I217" i="1"/>
  <c r="I188" i="1"/>
  <c r="I277" i="11"/>
  <c r="I279" i="11"/>
  <c r="I361" i="1"/>
  <c r="I362" i="1"/>
  <c r="I275" i="1"/>
  <c r="I343" i="1" s="1"/>
  <c r="I327" i="1"/>
  <c r="I289" i="1"/>
  <c r="I290" i="1" s="1"/>
  <c r="I358" i="1" s="1"/>
  <c r="I356" i="1"/>
  <c r="K388" i="1"/>
  <c r="J388" i="1"/>
  <c r="K386" i="1"/>
  <c r="J386" i="1"/>
  <c r="K387" i="1"/>
  <c r="J387" i="1"/>
  <c r="K392" i="1"/>
  <c r="J392" i="1"/>
  <c r="K385" i="1"/>
  <c r="J385" i="1"/>
  <c r="I541" i="1"/>
  <c r="I539" i="1"/>
  <c r="I280" i="11"/>
  <c r="I278" i="11"/>
  <c r="I281" i="11" s="1"/>
  <c r="Z214" i="1"/>
  <c r="Y214" i="1"/>
  <c r="X216" i="1"/>
  <c r="Z209" i="1"/>
  <c r="X210" i="1"/>
  <c r="X213" i="1"/>
  <c r="Y213" i="1"/>
  <c r="Y209" i="1"/>
  <c r="Y210" i="1"/>
  <c r="X215" i="1"/>
  <c r="Y215" i="1"/>
  <c r="X211" i="1"/>
  <c r="Y184" i="1"/>
  <c r="J193" i="1"/>
  <c r="Y211" i="1"/>
  <c r="X212" i="1"/>
  <c r="Y216" i="1"/>
  <c r="X217" i="1"/>
  <c r="K185" i="1"/>
  <c r="Y212" i="1"/>
  <c r="Y217" i="1"/>
  <c r="X185" i="1"/>
  <c r="X187" i="1"/>
  <c r="X191" i="1"/>
  <c r="Z185" i="1"/>
  <c r="J192" i="1"/>
  <c r="J194" i="1"/>
  <c r="J189" i="1"/>
  <c r="X192" i="1"/>
  <c r="J184" i="1"/>
  <c r="J186" i="1"/>
  <c r="Y187" i="1"/>
  <c r="Y189" i="1"/>
  <c r="Y191" i="1"/>
  <c r="Y192" i="1"/>
  <c r="X193" i="1"/>
  <c r="Z184" i="1"/>
  <c r="X186" i="1"/>
  <c r="J187" i="1"/>
  <c r="Z189" i="1"/>
  <c r="X190" i="1"/>
  <c r="J191" i="1"/>
  <c r="Y193" i="1"/>
  <c r="X194" i="1"/>
  <c r="Y186" i="1"/>
  <c r="Y190" i="1"/>
  <c r="Y194" i="1"/>
  <c r="X522" i="1"/>
  <c r="Y522" i="1"/>
  <c r="X517" i="1"/>
  <c r="Y517" i="1"/>
  <c r="J450" i="1"/>
  <c r="I281" i="1"/>
  <c r="K264" i="1"/>
  <c r="I291" i="1"/>
  <c r="I359" i="1" s="1"/>
  <c r="K252" i="1"/>
  <c r="X490" i="1"/>
  <c r="Y490" i="1"/>
  <c r="Y515" i="1"/>
  <c r="Z516" i="1"/>
  <c r="Y487" i="1"/>
  <c r="Z515" i="1"/>
  <c r="X523" i="1"/>
  <c r="X516" i="1"/>
  <c r="Y523" i="1"/>
  <c r="X506" i="1"/>
  <c r="Y506" i="1"/>
  <c r="X491" i="1"/>
  <c r="K460" i="1"/>
  <c r="X504" i="1"/>
  <c r="Z484" i="1"/>
  <c r="X500" i="1"/>
  <c r="K457" i="1"/>
  <c r="Y504" i="1"/>
  <c r="X493" i="1"/>
  <c r="Y507" i="1"/>
  <c r="K454" i="1"/>
  <c r="K452" i="1"/>
  <c r="X486" i="1"/>
  <c r="Y491" i="1"/>
  <c r="Z493" i="1"/>
  <c r="Y495" i="1"/>
  <c r="Y496" i="1"/>
  <c r="Z500" i="1"/>
  <c r="X502" i="1"/>
  <c r="Y486" i="1"/>
  <c r="Z495" i="1"/>
  <c r="K459" i="1"/>
  <c r="K456" i="1"/>
  <c r="K453" i="1"/>
  <c r="K451" i="1"/>
  <c r="Y502" i="1"/>
  <c r="X488" i="1"/>
  <c r="Y492" i="1"/>
  <c r="K371" i="1"/>
  <c r="Z488" i="1"/>
  <c r="I494" i="1"/>
  <c r="X497" i="1"/>
  <c r="Y511" i="1"/>
  <c r="Y503" i="1"/>
  <c r="Y513" i="1"/>
  <c r="X484" i="1"/>
  <c r="Z497" i="1"/>
  <c r="Y499" i="1"/>
  <c r="Y509" i="1"/>
  <c r="I485" i="1"/>
  <c r="I486" i="1" s="1"/>
  <c r="J372" i="1"/>
  <c r="X485" i="1"/>
  <c r="Z487" i="1"/>
  <c r="X489" i="1"/>
  <c r="Z492" i="1"/>
  <c r="X494" i="1"/>
  <c r="Z496" i="1"/>
  <c r="X498" i="1"/>
  <c r="Z499" i="1"/>
  <c r="X501" i="1"/>
  <c r="Z503" i="1"/>
  <c r="X505" i="1"/>
  <c r="Z507" i="1"/>
  <c r="X508" i="1"/>
  <c r="Z509" i="1"/>
  <c r="X510" i="1"/>
  <c r="Z511" i="1"/>
  <c r="X512" i="1"/>
  <c r="Z513" i="1"/>
  <c r="X514" i="1"/>
  <c r="Y485" i="1"/>
  <c r="Y489" i="1"/>
  <c r="Y494" i="1"/>
  <c r="Y498" i="1"/>
  <c r="Y501" i="1"/>
  <c r="Y505" i="1"/>
  <c r="Y508" i="1"/>
  <c r="Y510" i="1"/>
  <c r="Y512" i="1"/>
  <c r="Y514" i="1"/>
  <c r="I242" i="1"/>
  <c r="I279" i="1"/>
  <c r="I347" i="1" s="1"/>
  <c r="K275" i="1"/>
  <c r="J287" i="1"/>
  <c r="K298" i="1"/>
  <c r="X374" i="1"/>
  <c r="X390" i="1"/>
  <c r="I302" i="1"/>
  <c r="Y389" i="1"/>
  <c r="J276" i="1"/>
  <c r="Z384" i="1"/>
  <c r="X388" i="1"/>
  <c r="Z389" i="1"/>
  <c r="Y390" i="1"/>
  <c r="X392" i="1"/>
  <c r="Y388" i="1"/>
  <c r="Y392" i="1"/>
  <c r="J299" i="1"/>
  <c r="X372" i="1"/>
  <c r="X386" i="1"/>
  <c r="X384" i="1"/>
  <c r="X385" i="1"/>
  <c r="Y385" i="1"/>
  <c r="Z456" i="1"/>
  <c r="Z455" i="1"/>
  <c r="J375" i="1"/>
  <c r="J384" i="1"/>
  <c r="Y386" i="1"/>
  <c r="X387" i="1"/>
  <c r="J302" i="1"/>
  <c r="Y387" i="1"/>
  <c r="Y290" i="1"/>
  <c r="Y452" i="1"/>
  <c r="X371" i="1"/>
  <c r="J373" i="1"/>
  <c r="Y374" i="1"/>
  <c r="X375" i="1"/>
  <c r="X378" i="1"/>
  <c r="X376" i="1"/>
  <c r="X264" i="1"/>
  <c r="J304" i="1"/>
  <c r="Y371" i="1"/>
  <c r="Y375" i="1"/>
  <c r="Y376" i="1"/>
  <c r="X470" i="1"/>
  <c r="J288" i="1"/>
  <c r="Y298" i="1"/>
  <c r="J379" i="1"/>
  <c r="Y278" i="1"/>
  <c r="X466" i="1"/>
  <c r="J289" i="1"/>
  <c r="X456" i="1"/>
  <c r="X299" i="1"/>
  <c r="Y301" i="1"/>
  <c r="X302" i="1"/>
  <c r="X303" i="1"/>
  <c r="Y372" i="1"/>
  <c r="X373" i="1"/>
  <c r="J374" i="1"/>
  <c r="Y378" i="1"/>
  <c r="X379" i="1"/>
  <c r="X462" i="1"/>
  <c r="X298" i="1"/>
  <c r="J300" i="1"/>
  <c r="Z301" i="1"/>
  <c r="Y302" i="1"/>
  <c r="Y373" i="1"/>
  <c r="Y379" i="1"/>
  <c r="X474" i="1"/>
  <c r="X458" i="1"/>
  <c r="X287" i="1"/>
  <c r="X276" i="1"/>
  <c r="Z472" i="1"/>
  <c r="Z468" i="1"/>
  <c r="Z464" i="1"/>
  <c r="Z460" i="1"/>
  <c r="Y287" i="1"/>
  <c r="Z290" i="1"/>
  <c r="J293" i="1"/>
  <c r="X457" i="1"/>
  <c r="Y455" i="1"/>
  <c r="X453" i="1"/>
  <c r="X452" i="1"/>
  <c r="Y299" i="1"/>
  <c r="X300" i="1"/>
  <c r="J301" i="1"/>
  <c r="Y303" i="1"/>
  <c r="X304" i="1"/>
  <c r="X267" i="1"/>
  <c r="Z480" i="1"/>
  <c r="X472" i="1"/>
  <c r="X468" i="1"/>
  <c r="X464" i="1"/>
  <c r="X460" i="1"/>
  <c r="Z451" i="1"/>
  <c r="Y300" i="1"/>
  <c r="Y304" i="1"/>
  <c r="Z267" i="1"/>
  <c r="Y475" i="1"/>
  <c r="Y471" i="1"/>
  <c r="Y467" i="1"/>
  <c r="Y463" i="1"/>
  <c r="Y459" i="1"/>
  <c r="X288" i="1"/>
  <c r="Y451" i="1"/>
  <c r="Z454" i="1"/>
  <c r="Z450" i="1"/>
  <c r="Z457" i="1"/>
  <c r="Y454" i="1"/>
  <c r="Z453" i="1"/>
  <c r="Y450" i="1"/>
  <c r="X292" i="1"/>
  <c r="X291" i="1"/>
  <c r="Y291" i="1"/>
  <c r="J291" i="1"/>
  <c r="X275" i="1"/>
  <c r="J277" i="1"/>
  <c r="Z278" i="1"/>
  <c r="J281" i="1"/>
  <c r="Y480" i="1"/>
  <c r="X475" i="1"/>
  <c r="Z473" i="1"/>
  <c r="X471" i="1"/>
  <c r="Z469" i="1"/>
  <c r="X467" i="1"/>
  <c r="Z465" i="1"/>
  <c r="X463" i="1"/>
  <c r="Z461" i="1"/>
  <c r="X459" i="1"/>
  <c r="Y288" i="1"/>
  <c r="X289" i="1"/>
  <c r="J290" i="1"/>
  <c r="Y292" i="1"/>
  <c r="X293" i="1"/>
  <c r="Y275" i="1"/>
  <c r="Z474" i="1"/>
  <c r="Y473" i="1"/>
  <c r="Z470" i="1"/>
  <c r="Y469" i="1"/>
  <c r="Z466" i="1"/>
  <c r="Y465" i="1"/>
  <c r="Z462" i="1"/>
  <c r="Y461" i="1"/>
  <c r="Z458" i="1"/>
  <c r="Y289" i="1"/>
  <c r="Y293" i="1"/>
  <c r="Z266" i="1"/>
  <c r="X280" i="1"/>
  <c r="X279" i="1"/>
  <c r="Y279" i="1"/>
  <c r="J279" i="1"/>
  <c r="Y276" i="1"/>
  <c r="X277" i="1"/>
  <c r="J278" i="1"/>
  <c r="Y280" i="1"/>
  <c r="X281" i="1"/>
  <c r="K268" i="1"/>
  <c r="Y277" i="1"/>
  <c r="Y281" i="1"/>
  <c r="J270" i="1"/>
  <c r="J265" i="1"/>
  <c r="X269" i="1"/>
  <c r="Y268" i="1"/>
  <c r="Y264" i="1"/>
  <c r="X265" i="1"/>
  <c r="J266" i="1"/>
  <c r="Y265" i="1"/>
  <c r="X266" i="1"/>
  <c r="J267" i="1"/>
  <c r="Z268" i="1"/>
  <c r="Y269" i="1"/>
  <c r="X270" i="1"/>
  <c r="Y270" i="1"/>
  <c r="Y239" i="1"/>
  <c r="Z239" i="1"/>
  <c r="J245" i="1"/>
  <c r="J240" i="1"/>
  <c r="Y240" i="1"/>
  <c r="K241" i="1"/>
  <c r="Z243" i="1"/>
  <c r="Y244" i="1"/>
  <c r="X240" i="1"/>
  <c r="Y243" i="1"/>
  <c r="X244" i="1"/>
  <c r="X245" i="1"/>
  <c r="J256" i="1"/>
  <c r="Z242" i="1"/>
  <c r="J242" i="1"/>
  <c r="X241" i="1"/>
  <c r="J255" i="1"/>
  <c r="J239" i="1"/>
  <c r="Y241" i="1"/>
  <c r="X242" i="1"/>
  <c r="J243" i="1"/>
  <c r="Y245" i="1"/>
  <c r="J258" i="1"/>
  <c r="X252" i="1"/>
  <c r="J253" i="1"/>
  <c r="Y254" i="1"/>
  <c r="Y255" i="1"/>
  <c r="X254" i="1"/>
  <c r="X255" i="1"/>
  <c r="X256" i="1"/>
  <c r="X231" i="1"/>
  <c r="Y252" i="1"/>
  <c r="X253" i="1"/>
  <c r="J254" i="1"/>
  <c r="Y256" i="1"/>
  <c r="X257" i="1"/>
  <c r="X258" i="1"/>
  <c r="Y253" i="1"/>
  <c r="Y257" i="1"/>
  <c r="Y258" i="1"/>
  <c r="Y226" i="1"/>
  <c r="J199" i="1"/>
  <c r="X222" i="1"/>
  <c r="X228" i="1"/>
  <c r="X229" i="1"/>
  <c r="X224" i="1"/>
  <c r="Y228" i="1"/>
  <c r="X230" i="1"/>
  <c r="Y229" i="1"/>
  <c r="J16" i="1"/>
  <c r="Y221" i="1"/>
  <c r="Z224" i="1"/>
  <c r="Y230" i="1"/>
  <c r="Z221" i="1"/>
  <c r="Y222" i="1"/>
  <c r="X223" i="1"/>
  <c r="Z226" i="1"/>
  <c r="X227" i="1"/>
  <c r="Y231" i="1"/>
  <c r="X232" i="1"/>
  <c r="Y223" i="1"/>
  <c r="Y227" i="1"/>
  <c r="Y232" i="1"/>
  <c r="Y15" i="1"/>
  <c r="K201" i="1"/>
  <c r="K202" i="1"/>
  <c r="J205" i="1"/>
  <c r="X202" i="1"/>
  <c r="X205" i="1"/>
  <c r="X200" i="1"/>
  <c r="X201" i="1"/>
  <c r="X204" i="1"/>
  <c r="X167" i="1"/>
  <c r="J170" i="1"/>
  <c r="X175" i="1"/>
  <c r="Y200" i="1"/>
  <c r="Y201" i="1"/>
  <c r="Y204" i="1"/>
  <c r="Z167" i="1"/>
  <c r="Z175" i="1"/>
  <c r="J203" i="1"/>
  <c r="Z199" i="1"/>
  <c r="Z203" i="1"/>
  <c r="J178" i="1"/>
  <c r="X199" i="1"/>
  <c r="J200" i="1"/>
  <c r="Y202" i="1"/>
  <c r="X203" i="1"/>
  <c r="Y205" i="1"/>
  <c r="J171" i="1"/>
  <c r="Y19" i="1"/>
  <c r="Z22" i="1"/>
  <c r="X22" i="1"/>
  <c r="J168" i="1"/>
  <c r="Y168" i="1"/>
  <c r="J176" i="1"/>
  <c r="Y23" i="1"/>
  <c r="K15" i="1"/>
  <c r="K169" i="1"/>
  <c r="Y169" i="1"/>
  <c r="Y176" i="1"/>
  <c r="Z169" i="1"/>
  <c r="X171" i="1"/>
  <c r="X176" i="1"/>
  <c r="X177" i="1"/>
  <c r="Y20" i="1"/>
  <c r="Z19" i="1"/>
  <c r="K167" i="1"/>
  <c r="Y170" i="1"/>
  <c r="Y21" i="1"/>
  <c r="Z21" i="1"/>
  <c r="Y14" i="1"/>
  <c r="Z14" i="1"/>
  <c r="X23" i="1"/>
  <c r="Z20" i="1"/>
  <c r="X168" i="1"/>
  <c r="Z170" i="1"/>
  <c r="Y171" i="1"/>
  <c r="X172" i="1"/>
  <c r="J175" i="1"/>
  <c r="Y177" i="1"/>
  <c r="X178" i="1"/>
  <c r="Y172" i="1"/>
  <c r="Y178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2" i="1"/>
  <c r="K463" i="1"/>
  <c r="K465" i="1"/>
  <c r="K466" i="1"/>
  <c r="I61" i="1" l="1"/>
  <c r="I62" i="1"/>
  <c r="I47" i="1"/>
  <c r="I53" i="1" s="1"/>
  <c r="I55" i="1" s="1"/>
  <c r="I463" i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636" i="1"/>
  <c r="I58" i="1"/>
  <c r="I50" i="1"/>
  <c r="I57" i="1"/>
  <c r="I66" i="1"/>
  <c r="I46" i="1"/>
  <c r="I64" i="1" s="1"/>
  <c r="I276" i="1"/>
  <c r="I277" i="1" s="1"/>
  <c r="I379" i="1"/>
  <c r="I487" i="1"/>
  <c r="I65" i="1" l="1"/>
  <c r="I480" i="1"/>
  <c r="I56" i="1"/>
  <c r="I48" i="1"/>
  <c r="I54" i="1" s="1"/>
  <c r="I344" i="1"/>
  <c r="I278" i="1"/>
  <c r="I345" i="1"/>
  <c r="I192" i="1"/>
  <c r="I18" i="1"/>
  <c r="I20" i="1"/>
  <c r="I304" i="1" l="1"/>
  <c r="I346" i="1"/>
  <c r="I193" i="1"/>
  <c r="I23" i="1"/>
  <c r="I21" i="1"/>
  <c r="I232" i="1" s="1"/>
  <c r="I191" i="1" l="1"/>
  <c r="I171" i="1"/>
  <c r="I175" i="1"/>
  <c r="I178" i="1"/>
  <c r="I176" i="1"/>
  <c r="I536" i="1" l="1"/>
  <c r="I538" i="1"/>
  <c r="I229" i="1"/>
  <c r="I214" i="1"/>
  <c r="I632" i="1"/>
  <c r="I488" i="1"/>
  <c r="I228" i="1"/>
</calcChain>
</file>

<file path=xl/sharedStrings.xml><?xml version="1.0" encoding="utf-8"?>
<sst xmlns="http://schemas.openxmlformats.org/spreadsheetml/2006/main" count="6827" uniqueCount="989">
  <si>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</si>
  <si>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</si>
  <si>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</si>
  <si>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</si>
  <si>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</si>
  <si>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</si>
  <si>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</si>
  <si>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</si>
  <si>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</si>
  <si>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</si>
  <si>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</si>
  <si>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</si>
  <si>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</si>
  <si>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</si>
  <si>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</si>
  <si>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</si>
  <si>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</si>
  <si>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</si>
  <si>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</si>
  <si>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</si>
  <si>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</si>
  <si>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</si>
  <si>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</si>
  <si>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</si>
  <si>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</si>
  <si>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</si>
  <si>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</si>
  <si>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</si>
  <si>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</si>
  <si>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</si>
  <si>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</si>
  <si>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</si>
  <si>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</si>
  <si>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</si>
  <si>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</si>
  <si>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</si>
  <si>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</si>
  <si>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</si>
  <si>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</si>
  <si>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</si>
  <si>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</si>
  <si>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</si>
  <si>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</si>
  <si>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</si>
  <si>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</si>
  <si>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</si>
  <si>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</si>
  <si>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</si>
  <si>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</si>
  <si>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</si>
  <si>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</si>
  <si>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</si>
  <si>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</si>
  <si>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</si>
  <si>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</si>
  <si>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</si>
  <si>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</si>
  <si>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</si>
  <si>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</si>
  <si>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</si>
  <si>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</si>
  <si>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</si>
  <si>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</si>
  <si>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</si>
  <si>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</si>
  <si>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</si>
  <si>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</si>
  <si>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</si>
  <si>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</si>
  <si>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</si>
  <si>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</si>
  <si>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</si>
  <si>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</si>
  <si>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</si>
  <si>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</si>
  <si>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</si>
  <si>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</si>
  <si>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</si>
  <si>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</si>
  <si>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</si>
  <si>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</si>
  <si>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</si>
  <si>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</si>
  <si>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</si>
  <si>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</si>
  <si>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</si>
  <si>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</si>
  <si>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</si>
  <si>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</si>
  <si>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</si>
  <si>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</si>
  <si>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</si>
  <si>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</si>
  <si>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</si>
  <si>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</si>
  <si>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</si>
  <si>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</si>
  <si>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</si>
  <si>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</si>
  <si>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</si>
  <si>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</si>
  <si>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</si>
  <si>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</si>
  <si>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</si>
  <si>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</si>
  <si>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</si>
  <si>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</si>
  <si>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</si>
  <si>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</si>
  <si>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</si>
  <si>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</si>
  <si>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</si>
  <si>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</si>
  <si>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</si>
  <si>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</si>
  <si>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</si>
  <si>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</si>
  <si>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</si>
  <si>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</si>
  <si>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</si>
  <si>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</si>
  <si>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</si>
  <si>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</si>
  <si>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</si>
  <si>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</si>
  <si>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</si>
  <si>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</si>
  <si>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</si>
  <si>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</si>
  <si>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</si>
  <si>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</si>
  <si>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</si>
  <si>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</si>
  <si>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</si>
  <si>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</si>
  <si>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</si>
  <si>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</si>
  <si>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</si>
  <si>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</si>
  <si>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</si>
  <si>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</si>
  <si>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</si>
  <si>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</si>
  <si>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</si>
  <si>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</si>
  <si>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</si>
  <si>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</si>
  <si>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</si>
  <si>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</si>
  <si>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</si>
  <si>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</si>
  <si>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</si>
  <si>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</si>
  <si>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</si>
  <si>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</si>
  <si>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</si>
  <si>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</si>
  <si>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</si>
  <si>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</si>
  <si>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</si>
  <si>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</si>
  <si>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</si>
  <si>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</si>
  <si>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</si>
  <si>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</si>
  <si>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</si>
  <si>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</si>
  <si>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</si>
  <si>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</si>
  <si>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</si>
  <si>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</si>
  <si>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</si>
  <si>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</si>
  <si>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</si>
  <si>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</si>
  <si>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</si>
  <si>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</si>
  <si>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</si>
  <si>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</si>
  <si>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</si>
  <si>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</si>
  <si>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</si>
  <si>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</si>
  <si>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</si>
  <si>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</si>
  <si>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</si>
  <si>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</si>
  <si>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</si>
  <si>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</si>
  <si>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</si>
  <si>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</si>
  <si>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</si>
  <si>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</si>
  <si>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</si>
  <si>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</si>
  <si>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</si>
  <si>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</si>
  <si>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</si>
  <si>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</si>
  <si>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</si>
  <si>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</si>
  <si>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</si>
  <si>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</si>
  <si>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</si>
  <si>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</si>
  <si>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</si>
  <si>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</si>
  <si>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</si>
  <si>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</si>
  <si>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</si>
  <si>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</si>
  <si>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</si>
  <si>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</si>
  <si>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</si>
  <si>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</si>
  <si>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</si>
  <si>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</si>
  <si>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</si>
  <si>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</si>
  <si>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</si>
  <si>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</si>
  <si>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</si>
  <si>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</si>
  <si>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</si>
  <si>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</si>
  <si>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</si>
  <si>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</si>
  <si>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</si>
  <si>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</si>
  <si>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</si>
  <si>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</si>
  <si>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</si>
  <si>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</si>
  <si>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</si>
  <si>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</si>
  <si>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</si>
  <si>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</si>
  <si>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</si>
  <si>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</si>
  <si>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</si>
  <si>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</si>
  <si>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</si>
  <si>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</si>
  <si>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</si>
  <si>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</si>
  <si>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</si>
  <si>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</si>
  <si>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</si>
  <si>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</si>
  <si>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</si>
  <si>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</si>
  <si>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</si>
  <si>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</si>
  <si>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</si>
  <si>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</si>
  <si>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</si>
  <si>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</si>
  <si>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</si>
  <si>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</si>
  <si>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</si>
  <si>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</si>
  <si>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</si>
  <si>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</si>
  <si>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</si>
  <si>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</si>
  <si>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</si>
  <si>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</si>
  <si>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</si>
  <si>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</si>
  <si>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</si>
  <si>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</si>
  <si>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</si>
  <si>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</si>
  <si>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</si>
  <si>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</si>
  <si>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</si>
  <si>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</si>
  <si>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</si>
  <si>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</si>
  <si>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</si>
  <si>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</si>
  <si>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</si>
  <si>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</si>
  <si>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</si>
  <si>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</si>
  <si>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</si>
  <si>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</si>
  <si>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</si>
  <si>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</si>
  <si>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</si>
  <si>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</si>
  <si>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</si>
  <si>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</si>
  <si>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</si>
  <si>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</si>
  <si>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</si>
  <si>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</si>
  <si>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</si>
  <si>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</si>
  <si>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</si>
  <si>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</si>
  <si>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</si>
  <si>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</si>
  <si>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</si>
  <si>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</si>
  <si>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</si>
  <si>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</si>
  <si>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</si>
  <si>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</si>
  <si>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</si>
  <si>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</si>
  <si>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</si>
  <si>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</si>
  <si>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</si>
  <si>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</si>
  <si>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</si>
  <si>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</si>
  <si>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</si>
  <si>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</si>
  <si>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</si>
  <si>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</si>
  <si>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</si>
  <si>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</si>
  <si>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</si>
  <si>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</si>
  <si>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</si>
  <si>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</si>
  <si>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</si>
  <si>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</si>
  <si>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</si>
  <si>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</si>
  <si>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</si>
  <si>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</si>
  <si>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</si>
  <si>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</si>
  <si>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</si>
  <si>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</si>
  <si>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</si>
  <si>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</si>
  <si>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</si>
  <si>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</si>
  <si>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</si>
  <si>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</si>
  <si>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</si>
  <si>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</si>
  <si>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</si>
  <si>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</si>
  <si>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</si>
  <si>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</si>
  <si>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</si>
  <si>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</si>
  <si>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</si>
  <si>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</si>
  <si>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</si>
  <si>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</si>
  <si>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</si>
  <si>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</si>
  <si>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</si>
  <si>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</si>
  <si>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</si>
  <si>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</si>
  <si>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</si>
  <si>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</si>
  <si>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</si>
  <si>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</si>
  <si>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</si>
  <si>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</si>
  <si>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</si>
  <si>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</si>
  <si>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</si>
  <si>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</si>
  <si>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</si>
  <si>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</si>
  <si>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</si>
  <si>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</si>
  <si>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</si>
  <si>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</si>
  <si>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</si>
  <si>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</si>
  <si>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</si>
  <si>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</si>
  <si>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</si>
  <si>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</si>
  <si>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</si>
  <si>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</si>
  <si>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</si>
  <si>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</si>
  <si>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</si>
  <si>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</si>
  <si>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</si>
  <si>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</si>
  <si>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</si>
  <si>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</si>
  <si>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</si>
  <si>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</si>
  <si>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</si>
  <si>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</si>
  <si>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</si>
  <si>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</si>
  <si>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</si>
  <si>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</si>
  <si>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</si>
  <si>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</si>
  <si>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</si>
  <si>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</si>
  <si>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</si>
  <si>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</si>
  <si>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</si>
  <si>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</si>
  <si>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</si>
  <si>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</si>
  <si>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</si>
  <si>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</si>
  <si>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</si>
  <si>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</si>
  <si>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</si>
  <si>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</si>
  <si>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</si>
  <si>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</si>
  <si>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</si>
  <si>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</si>
  <si>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</si>
  <si>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</si>
  <si>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</si>
  <si>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</si>
  <si>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</si>
  <si>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</si>
  <si>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</si>
  <si>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</si>
  <si>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</si>
  <si>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</si>
  <si>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</si>
  <si>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</si>
  <si>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</si>
  <si>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</si>
  <si>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</si>
  <si>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</si>
  <si>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</si>
  <si>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</si>
  <si>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</si>
  <si>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</si>
  <si>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</si>
  <si>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</si>
  <si>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</si>
  <si>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</si>
  <si>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</si>
  <si>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</si>
  <si>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</si>
  <si>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</si>
  <si>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</si>
  <si>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</si>
  <si>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</si>
  <si>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</si>
  <si>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</si>
  <si>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</si>
  <si>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</si>
  <si>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</si>
  <si>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</si>
  <si>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</si>
  <si>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</si>
  <si>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</si>
  <si>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</si>
  <si>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</si>
  <si>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</si>
  <si>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</si>
  <si>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</si>
  <si>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</si>
  <si>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</si>
  <si>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</si>
  <si>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</si>
  <si>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</si>
  <si>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</si>
  <si>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</si>
  <si>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</si>
  <si>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</si>
  <si>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</si>
  <si>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</si>
  <si>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</si>
  <si>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</si>
  <si>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</si>
  <si>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</si>
  <si>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</si>
  <si>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</si>
  <si>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</si>
  <si>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</si>
  <si>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</si>
  <si>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</si>
  <si>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</si>
  <si>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</si>
  <si>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</si>
  <si>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</si>
  <si>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</si>
  <si>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</si>
  <si>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</si>
  <si>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</si>
  <si>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</si>
  <si>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</si>
  <si>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</si>
  <si>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</si>
  <si>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</si>
  <si>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</si>
  <si>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</si>
  <si>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</si>
  <si>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</si>
  <si>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</si>
  <si>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</si>
  <si>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</si>
  <si>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</si>
  <si>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</si>
  <si>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</si>
  <si>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</si>
  <si>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</si>
  <si>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</si>
  <si>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</si>
  <si>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</si>
  <si>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</si>
  <si>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</si>
  <si>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</si>
  <si>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</si>
  <si>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</si>
  <si>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</si>
  <si>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</si>
  <si>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</si>
  <si>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</si>
  <si>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</si>
  <si>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</si>
  <si>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</si>
  <si>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</si>
  <si>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</si>
  <si>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</si>
  <si>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</si>
  <si>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</si>
  <si>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</si>
  <si>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</si>
  <si>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</si>
  <si>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</si>
  <si>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</si>
  <si>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</si>
  <si>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</si>
  <si>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</si>
  <si>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</si>
  <si>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</si>
  <si>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</si>
  <si>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</si>
  <si>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</si>
  <si>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</si>
  <si>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</si>
  <si>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</si>
  <si>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</si>
  <si>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</si>
  <si>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</si>
  <si>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</si>
  <si>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</si>
  <si>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</si>
  <si>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</si>
  <si>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</si>
  <si>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</si>
  <si>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</si>
  <si>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</si>
  <si>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</si>
  <si>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</si>
  <si>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</si>
  <si>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</si>
  <si>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</si>
  <si>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</si>
  <si>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</si>
  <si>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</si>
  <si>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</si>
  <si>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</si>
  <si>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</si>
  <si>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</si>
  <si>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</si>
  <si>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</si>
  <si>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</si>
  <si>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</si>
  <si>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</si>
  <si>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</si>
  <si>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</si>
  <si>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</si>
  <si>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</si>
  <si>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</si>
  <si>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</si>
  <si>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</si>
  <si>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</si>
  <si>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</si>
  <si>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</si>
  <si>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</si>
  <si>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</si>
  <si>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</si>
  <si>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</si>
  <si>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</si>
  <si>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</si>
  <si>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</si>
  <si>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</si>
  <si>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</si>
  <si>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</si>
  <si>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</si>
  <si>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</si>
  <si>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</si>
  <si>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</si>
  <si>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</si>
  <si>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</si>
  <si>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</si>
  <si>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</si>
  <si>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</si>
  <si>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</si>
  <si>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</si>
  <si>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</si>
  <si>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</si>
  <si>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</si>
  <si>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</si>
  <si>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</si>
  <si>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</si>
  <si>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</si>
  <si>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</si>
  <si>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</si>
  <si>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</si>
  <si>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</si>
  <si>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</si>
  <si>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</si>
  <si>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</si>
  <si>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</si>
  <si>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</si>
  <si>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</si>
  <si>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</si>
  <si>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</si>
  <si>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</si>
  <si>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</si>
  <si>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</si>
  <si>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</si>
  <si>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</si>
  <si>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</si>
  <si>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</si>
  <si>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</si>
  <si>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</si>
  <si>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</si>
  <si>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</si>
  <si>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</si>
  <si>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</si>
  <si>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</si>
  <si>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</si>
  <si>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</si>
  <si>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</si>
  <si>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</si>
  <si>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</si>
  <si>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</si>
  <si>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</si>
  <si>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</si>
  <si>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</si>
  <si>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</si>
  <si>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</si>
  <si>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</si>
  <si>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</si>
  <si>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</si>
  <si>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</si>
  <si>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</si>
  <si>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</si>
  <si>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</si>
  <si>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</si>
  <si>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</si>
  <si>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</si>
  <si>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</si>
  <si>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</si>
  <si>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</si>
  <si>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</si>
  <si>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</si>
  <si>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</si>
  <si>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</si>
  <si>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</si>
  <si>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</si>
  <si>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</si>
  <si>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</si>
  <si>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</si>
  <si>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</si>
  <si>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</si>
  <si>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</si>
  <si>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</si>
  <si>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</si>
  <si>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</si>
  <si>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</si>
  <si>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</si>
  <si>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</si>
  <si>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</si>
  <si>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</si>
  <si>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</si>
  <si>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</si>
  <si>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</si>
  <si>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</si>
  <si>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</si>
  <si>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</si>
  <si>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</si>
  <si>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</si>
  <si>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</si>
  <si>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</si>
  <si>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</si>
  <si>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</si>
  <si>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</si>
  <si>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</si>
  <si>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</si>
  <si>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</si>
  <si>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</si>
  <si>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</si>
  <si>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</si>
  <si>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</si>
  <si>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</si>
  <si>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</si>
  <si>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</si>
  <si>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</si>
  <si>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</si>
  <si>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</si>
  <si>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</si>
  <si>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</si>
  <si>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</si>
  <si>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</si>
  <si>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</si>
  <si>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</si>
  <si>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</si>
  <si>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</si>
  <si>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</si>
  <si>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</si>
  <si>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</si>
  <si>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</si>
  <si>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</si>
  <si>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</si>
  <si>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</si>
  <si>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</si>
  <si>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</si>
  <si>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</si>
  <si>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</si>
  <si>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</si>
  <si>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</si>
  <si>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</si>
  <si>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</si>
  <si>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</si>
  <si>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</si>
  <si>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</si>
  <si>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</si>
  <si>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</si>
  <si>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</si>
  <si>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</si>
  <si>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</si>
  <si>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</si>
  <si>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</si>
  <si>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</si>
  <si>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</si>
  <si>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</si>
  <si>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</si>
  <si>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</si>
  <si>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</si>
  <si>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</si>
  <si>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</si>
  <si>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</si>
  <si>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</si>
  <si>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</si>
  <si>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</si>
  <si>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</si>
  <si>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</si>
  <si>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</si>
  <si>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</si>
  <si>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</si>
  <si>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</si>
  <si>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</si>
  <si>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</si>
  <si>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</si>
  <si>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</si>
  <si>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</si>
  <si>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</si>
  <si>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</si>
  <si>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</si>
  <si>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</si>
  <si>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</si>
  <si>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</si>
  <si>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</si>
  <si>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</si>
  <si>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</si>
  <si>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</si>
  <si>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</si>
  <si>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</si>
  <si>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</si>
  <si>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</si>
  <si>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</si>
  <si>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</si>
  <si>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</si>
  <si>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</si>
  <si>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</si>
  <si>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</si>
  <si>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</si>
  <si>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</si>
  <si>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</si>
  <si>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</si>
  <si>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</si>
  <si>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</si>
  <si>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</si>
  <si>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</si>
  <si>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</si>
  <si>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</si>
  <si>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</si>
  <si>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</si>
  <si>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</si>
  <si>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</si>
  <si>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</si>
  <si>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</si>
  <si>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</si>
  <si>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</si>
  <si>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</si>
  <si>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</si>
  <si>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</si>
  <si>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</si>
  <si>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</si>
  <si>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</si>
  <si>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</si>
  <si>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</si>
  <si>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</si>
  <si>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</si>
  <si>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</si>
  <si>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</si>
  <si>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</si>
  <si>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</si>
  <si>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</si>
  <si>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</si>
  <si>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</si>
  <si>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</si>
  <si>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</si>
  <si>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</si>
  <si>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</si>
  <si>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</si>
  <si>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</si>
  <si>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</si>
  <si>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</si>
  <si>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</si>
  <si>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</si>
  <si>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</si>
  <si>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</si>
  <si>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</si>
  <si>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</si>
  <si>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</si>
  <si>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</si>
  <si>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</si>
  <si>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</si>
  <si>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</si>
  <si>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</si>
  <si>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</si>
  <si>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</si>
  <si>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</si>
  <si>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</si>
  <si>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</si>
  <si>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</si>
  <si>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</si>
  <si>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</si>
  <si>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</si>
  <si>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</si>
  <si>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</si>
  <si>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</si>
  <si>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</si>
  <si>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</si>
  <si>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</si>
  <si>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</si>
  <si>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</si>
  <si>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</si>
  <si>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</si>
  <si>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</si>
  <si>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</si>
  <si>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</si>
  <si>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</si>
  <si>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</si>
  <si>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</si>
  <si>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</si>
  <si>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</si>
  <si>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</si>
  <si>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</si>
  <si>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</si>
  <si>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</si>
  <si>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</si>
  <si>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</si>
  <si>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</si>
  <si>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</si>
  <si>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</si>
  <si>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</si>
  <si>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</si>
  <si>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</si>
  <si>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</si>
  <si>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</si>
  <si>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</si>
  <si>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</si>
  <si>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</si>
  <si>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</si>
  <si>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</si>
  <si>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</si>
  <si>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</si>
  <si>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</si>
  <si>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</si>
  <si>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</si>
  <si>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</si>
  <si>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</si>
  <si>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</si>
  <si>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</si>
  <si>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</si>
  <si>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</si>
  <si>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</si>
  <si>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</si>
  <si>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</si>
  <si>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</si>
  <si>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</si>
  <si>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</si>
  <si>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</si>
  <si>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</si>
  <si>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</si>
  <si>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</si>
  <si>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</si>
  <si>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</si>
  <si>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</si>
  <si>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</si>
  <si>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</si>
  <si>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</si>
  <si>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</si>
  <si>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</si>
  <si>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</si>
  <si>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</si>
  <si>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</si>
  <si>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</si>
  <si>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</si>
  <si>
    <t>ORDER_NO_SEQ</t>
  </si>
  <si>
    <t>SEQ</t>
  </si>
  <si>
    <t>TM_TEST_CASE_TRIAL</t>
  </si>
  <si>
    <t>TM_TEST_CASE_STEP_TRIAL</t>
  </si>
  <si>
    <t>FK_TEST_CASE_TRIAL_ID</t>
  </si>
  <si>
    <t>IS_SOLVED</t>
  </si>
  <si>
    <t>SOLVED</t>
  </si>
  <si>
    <t>IMG_URL</t>
  </si>
  <si>
    <t>IMG</t>
  </si>
  <si>
    <t>TM_ACTIVITY_GROUP</t>
  </si>
  <si>
    <t>TM_ACTIVITY_DIAGRAM</t>
  </si>
  <si>
    <t>DIAGRAM_NAME</t>
  </si>
  <si>
    <t>FK_ACTIVITY_GROUP_ID</t>
  </si>
  <si>
    <t>TM_ACTIVITY_FIGURE_CARD</t>
  </si>
  <si>
    <t>CARD_NAME</t>
  </si>
  <si>
    <t>CARD_TYPE</t>
  </si>
  <si>
    <t>TM_ACTIVITY_LANE</t>
  </si>
  <si>
    <t>LANE_NAME</t>
  </si>
  <si>
    <t>COL_COUNT</t>
  </si>
  <si>
    <t>FK_ACTIVITY_DIAGRAM_ID</t>
  </si>
  <si>
    <t>TM_ACTIVITY_FIGURE_RELATION</t>
  </si>
  <si>
    <t>FK_FROM_FIGURE_ID</t>
  </si>
  <si>
    <t>FK_TO_FIGURE_ID</t>
  </si>
  <si>
    <t>RELATION_NAME</t>
  </si>
  <si>
    <t>RELATION_COLOR</t>
  </si>
  <si>
    <t>TM_ACTIVITY_LANE_FIGURE</t>
  </si>
  <si>
    <t>FK_FIGURE_ID</t>
  </si>
  <si>
    <t>FK_LANE_ID</t>
  </si>
  <si>
    <t>CARD_DESCRIPTION</t>
  </si>
  <si>
    <t>FK__SC_BACKLOG_ID</t>
  </si>
  <si>
    <t>FK_SC_PROJECT_ID</t>
  </si>
  <si>
    <t>GENERAL_CSS</t>
  </si>
  <si>
    <t>DIAGRAM</t>
  </si>
  <si>
    <t>ACTIVITY</t>
  </si>
  <si>
    <t>CARD</t>
  </si>
  <si>
    <t>COL</t>
  </si>
  <si>
    <t>LANE</t>
  </si>
  <si>
    <t>FIGURE</t>
  </si>
  <si>
    <t>SC</t>
  </si>
  <si>
    <t>TM_INPUT_ATTRIBUTES</t>
  </si>
  <si>
    <t>ATTR_NAME</t>
  </si>
  <si>
    <t>ATTR_VALUE</t>
  </si>
  <si>
    <t>ATTR_TYPE</t>
  </si>
  <si>
    <t>ATTR</t>
  </si>
  <si>
    <t>TM_GUI_CLASS</t>
  </si>
  <si>
    <t>CLASS_NAME</t>
  </si>
  <si>
    <t>CLASS_BODY</t>
  </si>
  <si>
    <t>IS_GLOBAL</t>
  </si>
  <si>
    <t>CLASS</t>
  </si>
  <si>
    <t>GLOBAL</t>
  </si>
  <si>
    <t>TM_INPUT_CLASS_RELATION</t>
  </si>
  <si>
    <t>FK_CLASS_ID</t>
  </si>
  <si>
    <t>TM_JS_CODE</t>
  </si>
  <si>
    <t>FN_DESCRIPTION</t>
  </si>
  <si>
    <t>FN_EVENT</t>
  </si>
  <si>
    <t>FN_EVENT_OBJECT</t>
  </si>
  <si>
    <t>FN_CORE_NAME</t>
  </si>
  <si>
    <t>FN_CORE_INPUT</t>
  </si>
  <si>
    <t>FN_BODY</t>
  </si>
  <si>
    <t>FN</t>
  </si>
  <si>
    <t>OBJECT</t>
  </si>
  <si>
    <t>CORE</t>
  </si>
  <si>
    <t>FN_TYPE</t>
  </si>
  <si>
    <t>IS_ACTIVE</t>
  </si>
  <si>
    <t>API_ACTION</t>
  </si>
  <si>
    <t>TM_INPUT_ACTION_REL</t>
  </si>
  <si>
    <t>FK_API_ID</t>
  </si>
  <si>
    <t>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</si>
</sst>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212529"/>
      <name val="Segoe UI"/>
      <family val="2"/>
    </font>
    <font>
      <sz val="9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Fill="1" applyBorder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89"/>
  <sheetViews>
    <sheetView tabSelected="1" topLeftCell="A791" zoomScaleNormal="100" workbookViewId="0">
      <pane xSplit="2" topLeftCell="V1" activePane="topRight" state="frozen"/>
      <selection activeCell="A331" sqref="A331"/>
      <selection pane="topRight" activeCell="W1687" sqref="W1687"/>
    </sheetView>
  </sheetViews>
  <sheetFormatPr defaultRowHeight="14.4" x14ac:dyDescent="0.3"/>
  <cols>
    <col min="2" max="2" width="46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6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6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6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6" si="29">CONCATENATE("""",W45,"""",":","""","""",",")</f>
        <v>"descriptionSourced":"",</v>
      </c>
      <c r="Y45" s="22" t="str">
        <f t="shared" ref="Y45:Y66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6" si="31">CONCATENATE(LEFT(CONCATENATE(" ADD "," ",N46,";"),LEN(CONCATENATE(" ADD "," ",N46,";"))-2),";")</f>
        <v xml:space="preserve"> ADD  TASK_COUNT FLOAT(24);</v>
      </c>
      <c r="K46" s="21" t="str">
        <f t="shared" ref="K46:K66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6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4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1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>I44</f>
        <v>ALTER TABLE TM_BACKLOG</v>
      </c>
      <c r="J62" t="str">
        <f t="shared" ref="J62" si="36">CONCATENATE(LEFT(CONCATENATE(" ADD "," ",N62,";"),LEN(CONCATENATE(" ADD "," ",N62,";"))-2),";")</f>
        <v xml:space="preserve"> ADD  SPENT_BUDGET TEXT();</v>
      </c>
      <c r="K62" s="21" t="str">
        <f t="shared" ref="K62" si="37">CONCATENATE(LEFT(CONCATENATE("  ALTER COLUMN  "," ",N62,";"),LEN(CONCATENATE("  ALTER COLUMN  "," ",N62,";"))-2),";")</f>
        <v xml:space="preserve">  ALTER COLUMN   SPENT_BUDGET TEXT();</v>
      </c>
      <c r="L62" s="12"/>
      <c r="M62" s="18" t="str">
        <f>CONCATENATE(B62,",")</f>
        <v>SPENT_BUDGET,</v>
      </c>
      <c r="N62" s="5" t="str">
        <f t="shared" ref="N62" si="38">CONCATENATE(B62," ",C62,"(",D62,")",",")</f>
        <v>SPENT_BUDGET TEXT(),</v>
      </c>
      <c r="O62" s="1" t="s">
        <v>407</v>
      </c>
      <c r="P62" t="s">
        <v>835</v>
      </c>
      <c r="W62" s="17" t="str">
        <f t="shared" ref="W62" si="39">CONCATENATE(,LOWER(O62),UPPER(LEFT(P62,1)),LOWER(RIGHT(P62,LEN(P62)-IF(LEN(P62)&gt;0,1,LEN(P62)))),UPPER(LEFT(Q62,1)),LOWER(RIGHT(Q62,LEN(Q62)-IF(LEN(Q62)&gt;0,1,LEN(Q62)))),UPPER(LEFT(R62,1)),LOWER(RIGHT(R62,LEN(R62)-IF(LEN(R62)&gt;0,1,LEN(R62)))),UPPER(LEFT(S62,1)),LOWER(RIGHT(S62,LEN(S62)-IF(LEN(S62)&gt;0,1,LEN(S62)))),UPPER(LEFT(T62,1)),LOWER(RIGHT(T62,LEN(T62)-IF(LEN(T62)&gt;0,1,LEN(T62)))),UPPER(LEFT(U62,1)),LOWER(RIGHT(U62,LEN(U62)-IF(LEN(U62)&gt;0,1,LEN(U62)))),UPPER(LEFT(V62,1)),LOWER(RIGHT(V62,LEN(V62)-IF(LEN(V62)&gt;0,1,LEN(V62)))))</f>
        <v>spentBudget</v>
      </c>
      <c r="X62" s="3" t="str">
        <f t="shared" ref="X62" si="40">CONCATENATE("""",W62,"""",":","""","""",",")</f>
        <v>"spentBudget":"",</v>
      </c>
      <c r="Y62" s="22" t="str">
        <f t="shared" ref="Y62" si="41">CONCATENATE("public static String ",,B62,,"=","""",W62,""";")</f>
        <v>public static String SPENT_BUDGET="spentBudget";</v>
      </c>
      <c r="Z62" s="7" t="str">
        <f t="shared" ref="Z62" si="42">CONCATENATE("private String ",W62,"=","""""",";")</f>
        <v>private String spentBudget="";</v>
      </c>
    </row>
    <row r="63" spans="2:26" ht="19.2" x14ac:dyDescent="0.45">
      <c r="B63" s="1" t="s">
        <v>985</v>
      </c>
      <c r="C63" s="1" t="s">
        <v>1</v>
      </c>
      <c r="D63" s="4">
        <v>30</v>
      </c>
      <c r="I63" t="str">
        <f>I45</f>
        <v>ALTER TABLE TM_BACKLOG</v>
      </c>
      <c r="J63" t="str">
        <f t="shared" si="31"/>
        <v xml:space="preserve"> ADD  API_ACTION VARCHAR(30);</v>
      </c>
      <c r="K63" s="21" t="str">
        <f t="shared" si="32"/>
        <v xml:space="preserve">  ALTER COLUMN   API_ACTION VARCHAR(30);</v>
      </c>
      <c r="L63" s="12"/>
      <c r="M63" s="18" t="str">
        <f>CONCATENATE(B63,",")</f>
        <v>API_ACTION,</v>
      </c>
      <c r="N63" s="5" t="str">
        <f t="shared" si="27"/>
        <v>API_ACTION VARCHAR(30),</v>
      </c>
      <c r="O63" s="1" t="s">
        <v>702</v>
      </c>
      <c r="P63" t="s">
        <v>709</v>
      </c>
      <c r="W63" s="17" t="str">
        <f t="shared" si="28"/>
        <v>apiAction</v>
      </c>
      <c r="X63" s="3" t="str">
        <f t="shared" si="29"/>
        <v>"apiAction":"",</v>
      </c>
      <c r="Y63" s="22" t="str">
        <f t="shared" si="30"/>
        <v>public static String API_ACTION="apiAction";</v>
      </c>
      <c r="Z63" s="7" t="str">
        <f t="shared" si="34"/>
        <v>private String apiAction="";</v>
      </c>
    </row>
    <row r="64" spans="2:26" ht="19.2" x14ac:dyDescent="0.45">
      <c r="B64" s="1" t="s">
        <v>698</v>
      </c>
      <c r="C64" s="1" t="s">
        <v>1</v>
      </c>
      <c r="D64" s="4">
        <v>300</v>
      </c>
      <c r="I64" t="str">
        <f>I46</f>
        <v>ALTER TABLE TM_BACKLOG</v>
      </c>
      <c r="J64" t="str">
        <f t="shared" si="31"/>
        <v xml:space="preserve"> ADD  JIRA_KEY VARCHAR(300);</v>
      </c>
      <c r="K64" s="21" t="str">
        <f t="shared" si="32"/>
        <v xml:space="preserve">  ALTER COLUMN   JIRA_KEY VARCHAR(300);</v>
      </c>
      <c r="L64" s="12"/>
      <c r="M64" s="18" t="str">
        <f t="shared" si="33"/>
        <v>JIRA_KEY,</v>
      </c>
      <c r="N64" s="5" t="str">
        <f t="shared" si="27"/>
        <v>JIRA_KEY VARCHAR(300),</v>
      </c>
      <c r="O64" s="1" t="s">
        <v>699</v>
      </c>
      <c r="P64" t="s">
        <v>43</v>
      </c>
      <c r="W64" s="17" t="str">
        <f t="shared" si="28"/>
        <v>jiraKey</v>
      </c>
      <c r="X64" s="3" t="str">
        <f t="shared" si="29"/>
        <v>"jiraKey":"",</v>
      </c>
      <c r="Y64" s="22" t="str">
        <f t="shared" si="30"/>
        <v>public static String JIRA_KEY="jiraKey";</v>
      </c>
      <c r="Z64" s="7" t="str">
        <f t="shared" si="34"/>
        <v>private String jiraKey="";</v>
      </c>
    </row>
    <row r="65" spans="2:26" ht="19.2" x14ac:dyDescent="0.45">
      <c r="B65" s="1" t="s">
        <v>401</v>
      </c>
      <c r="C65" s="1" t="s">
        <v>1</v>
      </c>
      <c r="D65" s="4">
        <v>24</v>
      </c>
      <c r="I65" t="str">
        <f>I47</f>
        <v>ALTER TABLE TM_BACKLOG</v>
      </c>
      <c r="J65" t="str">
        <f t="shared" si="31"/>
        <v xml:space="preserve"> ADD  SPENT_HOURS VARCHAR(24);</v>
      </c>
      <c r="K65" s="21" t="str">
        <f t="shared" si="32"/>
        <v xml:space="preserve">  ALTER COLUMN   SPENT_HOURS VARCHAR(24);</v>
      </c>
      <c r="L65" s="12"/>
      <c r="M65" s="18" t="str">
        <f t="shared" si="33"/>
        <v>SPENT_HOURS,</v>
      </c>
      <c r="N65" s="5" t="str">
        <f t="shared" si="27"/>
        <v>SPENT_HOURS VARCHAR(24),</v>
      </c>
      <c r="O65" s="1" t="s">
        <v>407</v>
      </c>
      <c r="P65" t="s">
        <v>406</v>
      </c>
      <c r="W65" s="17" t="str">
        <f t="shared" si="28"/>
        <v>spentHours</v>
      </c>
      <c r="X65" s="3" t="str">
        <f t="shared" si="29"/>
        <v>"spentHours":"",</v>
      </c>
      <c r="Y65" s="22" t="str">
        <f t="shared" si="30"/>
        <v>public static String SPENT_HOURS="spentHours";</v>
      </c>
      <c r="Z65" s="7" t="str">
        <f t="shared" si="22"/>
        <v>private String spentHours="";</v>
      </c>
    </row>
    <row r="66" spans="2:26" ht="19.2" x14ac:dyDescent="0.45">
      <c r="B66" s="1" t="s">
        <v>14</v>
      </c>
      <c r="C66" s="1" t="s">
        <v>1</v>
      </c>
      <c r="D66" s="4">
        <v>3000</v>
      </c>
      <c r="I66" t="str">
        <f>I44</f>
        <v>ALTER TABLE TM_BACKLOG</v>
      </c>
      <c r="J66" t="str">
        <f t="shared" si="31"/>
        <v xml:space="preserve"> ADD  DESCRIPTION VARCHAR(3000);</v>
      </c>
      <c r="K66" s="21" t="str">
        <f t="shared" si="32"/>
        <v xml:space="preserve">  ALTER COLUMN   DESCRIPTION VARCHAR(3000);</v>
      </c>
      <c r="L66" s="12"/>
      <c r="M66" s="18" t="str">
        <f t="shared" si="33"/>
        <v>DESCRIPTION,</v>
      </c>
      <c r="N66" s="5" t="str">
        <f t="shared" si="27"/>
        <v>DESCRIPTION VARCHAR(3000),</v>
      </c>
      <c r="O66" s="1" t="s">
        <v>14</v>
      </c>
      <c r="W66" s="17" t="str">
        <f t="shared" si="28"/>
        <v>description</v>
      </c>
      <c r="X66" s="3" t="str">
        <f t="shared" si="29"/>
        <v>"description":"",</v>
      </c>
      <c r="Y66" s="22" t="str">
        <f t="shared" si="30"/>
        <v>public static String DESCRIPTION="description";</v>
      </c>
      <c r="Z66" s="7" t="str">
        <f t="shared" si="22"/>
        <v>private String description="";</v>
      </c>
    </row>
    <row r="67" spans="2:26" ht="19.2" x14ac:dyDescent="0.45">
      <c r="C67" s="1"/>
      <c r="D67" s="8"/>
      <c r="M67" s="18"/>
      <c r="N67" s="33" t="s">
        <v>130</v>
      </c>
      <c r="O67" s="1"/>
      <c r="W67" s="17"/>
    </row>
    <row r="68" spans="2:26" ht="19.2" x14ac:dyDescent="0.45">
      <c r="C68" s="1"/>
      <c r="D68" s="8"/>
      <c r="M68" s="18"/>
      <c r="N68" s="31" t="s">
        <v>126</v>
      </c>
      <c r="O68" s="1"/>
      <c r="W68" s="17"/>
    </row>
    <row r="69" spans="2:26" ht="19.2" x14ac:dyDescent="0.45">
      <c r="C69" s="14"/>
      <c r="D69" s="9"/>
      <c r="M69" s="20"/>
      <c r="W69" s="17"/>
    </row>
    <row r="70" spans="2:26" x14ac:dyDescent="0.3">
      <c r="B70" s="2" t="s">
        <v>356</v>
      </c>
      <c r="I70" t="str">
        <f>CONCATENATE("ALTER TABLE"," ",B70)</f>
        <v>ALTER TABLE TM_BACKLOG_LIST</v>
      </c>
      <c r="J70" t="s">
        <v>293</v>
      </c>
      <c r="K70" s="26" t="s">
        <v>739</v>
      </c>
      <c r="N70" s="5" t="str">
        <f>CONCATENATE("CREATE TABLE ",B70," ","(")</f>
        <v>CREATE TABLE TM_BACKLOG_LIST (</v>
      </c>
    </row>
    <row r="71" spans="2:26" ht="19.2" x14ac:dyDescent="0.45">
      <c r="B71" s="1" t="s">
        <v>2</v>
      </c>
      <c r="C71" s="1" t="s">
        <v>1</v>
      </c>
      <c r="D71" s="4">
        <v>30</v>
      </c>
      <c r="E71" s="24" t="s">
        <v>113</v>
      </c>
      <c r="I71" t="str">
        <f>I70</f>
        <v>ALTER TABLE TM_BACKLOG_LIST</v>
      </c>
      <c r="K71" s="25" t="s">
        <v>184</v>
      </c>
      <c r="L71" s="12"/>
      <c r="M71" s="18" t="str">
        <f t="shared" ref="M71:M81" si="43">CONCATENATE(B71,",")</f>
        <v>ID,</v>
      </c>
      <c r="N71" s="5" t="str">
        <f>CONCATENATE(B71," ",C71,"(",D71,") ",E71," ,")</f>
        <v>ID VARCHAR(30) NOT NULL ,</v>
      </c>
      <c r="O71" s="1" t="s">
        <v>2</v>
      </c>
      <c r="P71" s="6"/>
      <c r="Q71" s="6"/>
      <c r="R71" s="6"/>
      <c r="S71" s="6"/>
      <c r="T71" s="6"/>
      <c r="U71" s="6"/>
      <c r="V71" s="6"/>
      <c r="W71" s="17" t="str">
        <f t="shared" ref="W71:W112" si="44">CONCATENATE(,LOWER(O71),UPPER(LEFT(P71,1)),LOWER(RIGHT(P71,LEN(P71)-IF(LEN(P71)&gt;0,1,LEN(P71)))),UPPER(LEFT(Q71,1)),LOWER(RIGHT(Q71,LEN(Q71)-IF(LEN(Q71)&gt;0,1,LEN(Q71)))),UPPER(LEFT(R71,1)),LOWER(RIGHT(R71,LEN(R71)-IF(LEN(R71)&gt;0,1,LEN(R71)))),UPPER(LEFT(S71,1)),LOWER(RIGHT(S71,LEN(S71)-IF(LEN(S71)&gt;0,1,LEN(S71)))),UPPER(LEFT(T71,1)),LOWER(RIGHT(T71,LEN(T71)-IF(LEN(T71)&gt;0,1,LEN(T71)))),UPPER(LEFT(U71,1)),LOWER(RIGHT(U71,LEN(U71)-IF(LEN(U71)&gt;0,1,LEN(U71)))),UPPER(LEFT(V71,1)),LOWER(RIGHT(V71,LEN(V71)-IF(LEN(V71)&gt;0,1,LEN(V71)))))</f>
        <v>id</v>
      </c>
      <c r="X71" s="3" t="str">
        <f t="shared" ref="X71:X112" si="45">CONCATENATE("""",W71,"""",":","""","""",",")</f>
        <v>"id":"",</v>
      </c>
      <c r="Y71" s="22" t="str">
        <f t="shared" ref="Y71:Y92" si="46">CONCATENATE("public static String ",,B71,,"=","""",W71,""";")</f>
        <v>public static String ID="id";</v>
      </c>
      <c r="Z71" s="7" t="str">
        <f t="shared" ref="Z71:Z89" si="47">CONCATENATE("private String ",W71,"=","""""",";")</f>
        <v>private String id="";</v>
      </c>
    </row>
    <row r="72" spans="2:26" ht="19.2" x14ac:dyDescent="0.45">
      <c r="B72" s="1" t="s">
        <v>3</v>
      </c>
      <c r="C72" s="1" t="s">
        <v>1</v>
      </c>
      <c r="D72" s="4">
        <v>10</v>
      </c>
      <c r="I72" t="str">
        <f>I71</f>
        <v>ALTER TABLE TM_BACKLOG_LIST</v>
      </c>
      <c r="K72" s="25" t="s">
        <v>185</v>
      </c>
      <c r="L72" s="12"/>
      <c r="M72" s="18" t="str">
        <f t="shared" si="43"/>
        <v>STATUS,</v>
      </c>
      <c r="N72" s="5" t="str">
        <f t="shared" ref="N72:N92" si="48">CONCATENATE(B72," ",C72,"(",D72,")",",")</f>
        <v>STATUS VARCHAR(10),</v>
      </c>
      <c r="O72" s="1" t="s">
        <v>3</v>
      </c>
      <c r="W72" s="17" t="str">
        <f t="shared" si="44"/>
        <v>status</v>
      </c>
      <c r="X72" s="3" t="str">
        <f t="shared" si="45"/>
        <v>"status":"",</v>
      </c>
      <c r="Y72" s="22" t="str">
        <f t="shared" si="46"/>
        <v>public static String STATUS="status";</v>
      </c>
      <c r="Z72" s="7" t="str">
        <f t="shared" si="47"/>
        <v>private String status="";</v>
      </c>
    </row>
    <row r="73" spans="2:26" ht="19.2" x14ac:dyDescent="0.45">
      <c r="B73" s="1" t="s">
        <v>4</v>
      </c>
      <c r="C73" s="1" t="s">
        <v>1</v>
      </c>
      <c r="D73" s="4">
        <v>30</v>
      </c>
      <c r="I73" t="str">
        <f>I72</f>
        <v>ALTER TABLE TM_BACKLOG_LIST</v>
      </c>
      <c r="K73" s="25" t="s">
        <v>186</v>
      </c>
      <c r="L73" s="12"/>
      <c r="M73" s="18" t="str">
        <f t="shared" si="43"/>
        <v>INSERT_DATE,</v>
      </c>
      <c r="N73" s="5" t="str">
        <f t="shared" si="48"/>
        <v>INSERT_DATE VARCHAR(30),</v>
      </c>
      <c r="O73" s="1" t="s">
        <v>7</v>
      </c>
      <c r="P73" t="s">
        <v>8</v>
      </c>
      <c r="W73" s="17" t="str">
        <f t="shared" si="44"/>
        <v>insertDate</v>
      </c>
      <c r="X73" s="3" t="str">
        <f t="shared" si="45"/>
        <v>"insertDate":"",</v>
      </c>
      <c r="Y73" s="22" t="str">
        <f t="shared" si="46"/>
        <v>public static String INSERT_DATE="insertDate";</v>
      </c>
      <c r="Z73" s="7" t="str">
        <f t="shared" si="47"/>
        <v>private String insertDate="";</v>
      </c>
    </row>
    <row r="74" spans="2:26" ht="19.2" x14ac:dyDescent="0.45">
      <c r="B74" s="1" t="s">
        <v>5</v>
      </c>
      <c r="C74" s="1" t="s">
        <v>1</v>
      </c>
      <c r="D74" s="4">
        <v>30</v>
      </c>
      <c r="I74" t="str">
        <f>I73</f>
        <v>ALTER TABLE TM_BACKLOG_LIST</v>
      </c>
      <c r="K74" s="25" t="str">
        <f t="shared" ref="K74:K79" si="49">CONCATENATE(B74,",")</f>
        <v>MODIFICATION_DATE,</v>
      </c>
      <c r="L74" s="12"/>
      <c r="M74" s="18" t="str">
        <f t="shared" si="43"/>
        <v>MODIFICATION_DATE,</v>
      </c>
      <c r="N74" s="5" t="str">
        <f t="shared" si="48"/>
        <v>MODIFICATION_DATE VARCHAR(30),</v>
      </c>
      <c r="O74" s="1" t="s">
        <v>9</v>
      </c>
      <c r="P74" t="s">
        <v>8</v>
      </c>
      <c r="W74" s="17" t="str">
        <f t="shared" si="44"/>
        <v>modificationDate</v>
      </c>
      <c r="X74" s="3" t="str">
        <f t="shared" si="45"/>
        <v>"modificationDate":"",</v>
      </c>
      <c r="Y74" s="22" t="str">
        <f t="shared" si="46"/>
        <v>public static String MODIFICATION_DATE="modificationDate";</v>
      </c>
      <c r="Z74" s="7" t="str">
        <f t="shared" si="47"/>
        <v>private String modificationDate="";</v>
      </c>
    </row>
    <row r="75" spans="2:26" ht="19.2" x14ac:dyDescent="0.45">
      <c r="B75" s="1" t="s">
        <v>521</v>
      </c>
      <c r="C75" s="1" t="s">
        <v>1</v>
      </c>
      <c r="D75" s="4">
        <v>222</v>
      </c>
      <c r="I75" t="e">
        <f>#REF!</f>
        <v>#REF!</v>
      </c>
      <c r="K75" s="25" t="str">
        <f t="shared" si="49"/>
        <v>TASK_COUNT,</v>
      </c>
      <c r="L75" s="12"/>
      <c r="M75" s="18" t="str">
        <f>CONCATENATE(B75,",")</f>
        <v>TASK_COUNT,</v>
      </c>
      <c r="N75" s="5" t="str">
        <f>CONCATENATE(B75," ",C75,"(",D75,")",",")</f>
        <v>TASK_COUNT VARCHAR(222),</v>
      </c>
      <c r="O75" s="1" t="s">
        <v>311</v>
      </c>
      <c r="P75" t="s">
        <v>214</v>
      </c>
      <c r="W75" s="17" t="str">
        <f t="shared" si="44"/>
        <v>taskCount</v>
      </c>
      <c r="X75" s="3" t="str">
        <f t="shared" si="45"/>
        <v>"taskCount":"",</v>
      </c>
      <c r="Y75" s="22" t="str">
        <f>CONCATENATE("public static String ",,B75,,"=","""",W75,""";")</f>
        <v>public static String TASK_COUNT="taskCount";</v>
      </c>
      <c r="Z75" s="7" t="str">
        <f>CONCATENATE("private String ",W75,"=","""""",";")</f>
        <v>private String taskCount="";</v>
      </c>
    </row>
    <row r="76" spans="2:26" ht="19.2" x14ac:dyDescent="0.45">
      <c r="B76" s="1" t="s">
        <v>522</v>
      </c>
      <c r="C76" s="1" t="s">
        <v>1</v>
      </c>
      <c r="D76" s="4">
        <v>222</v>
      </c>
      <c r="I76" t="e">
        <f>#REF!</f>
        <v>#REF!</v>
      </c>
      <c r="K76" s="25" t="str">
        <f t="shared" si="49"/>
        <v>INPUT_COUNT,</v>
      </c>
      <c r="L76" s="12"/>
      <c r="M76" s="18" t="str">
        <f>CONCATENATE(B76,",")</f>
        <v>INPUT_COUNT,</v>
      </c>
      <c r="N76" s="5" t="str">
        <f>CONCATENATE(B76," ",C76,"(",D76,")",",")</f>
        <v>INPUT_COUNT VARCHAR(222),</v>
      </c>
      <c r="O76" s="1" t="s">
        <v>13</v>
      </c>
      <c r="P76" t="s">
        <v>214</v>
      </c>
      <c r="W76" s="17" t="str">
        <f t="shared" si="44"/>
        <v>inputCount</v>
      </c>
      <c r="X76" s="3" t="str">
        <f t="shared" si="45"/>
        <v>"inputCount":"",</v>
      </c>
      <c r="Y76" s="22" t="str">
        <f>CONCATENATE("public static String ",,B76,,"=","""",W76,""";")</f>
        <v>public static String INPUT_COUNT="inputCount";</v>
      </c>
      <c r="Z76" s="7" t="str">
        <f>CONCATENATE("private String ",W76,"=","""""",";")</f>
        <v>private String inputCount="";</v>
      </c>
    </row>
    <row r="77" spans="2:26" ht="19.2" x14ac:dyDescent="0.45">
      <c r="B77" s="1" t="s">
        <v>442</v>
      </c>
      <c r="C77" s="1" t="s">
        <v>1</v>
      </c>
      <c r="D77" s="4">
        <v>12</v>
      </c>
      <c r="J77" s="23"/>
      <c r="K77" s="25" t="str">
        <f t="shared" si="49"/>
        <v>BUG_COUNT,</v>
      </c>
      <c r="L77" s="12"/>
      <c r="M77" s="18"/>
      <c r="N77" s="5" t="str">
        <f>CONCATENATE(B77," ",C77,"(",D77,")",",")</f>
        <v>BUG_COUNT VARCHAR(12),</v>
      </c>
      <c r="O77" s="1" t="s">
        <v>409</v>
      </c>
      <c r="P77" t="s">
        <v>214</v>
      </c>
      <c r="W77" s="17" t="str">
        <f t="shared" si="44"/>
        <v>bugCount</v>
      </c>
      <c r="X77" s="3" t="str">
        <f t="shared" si="45"/>
        <v>"bugCount":"",</v>
      </c>
      <c r="Y77" s="22" t="str">
        <f>CONCATENATE("public static String ",,B77,,"=","""",W77,""";")</f>
        <v>public static String BUG_COUNT="bugCount";</v>
      </c>
      <c r="Z77" s="7" t="str">
        <f>CONCATENATE("private String ",W77,"=","""""",";")</f>
        <v>private String bugCount="";</v>
      </c>
    </row>
    <row r="78" spans="2:26" ht="19.2" x14ac:dyDescent="0.45">
      <c r="B78" s="1" t="s">
        <v>443</v>
      </c>
      <c r="C78" s="1" t="s">
        <v>1</v>
      </c>
      <c r="D78" s="4">
        <v>12</v>
      </c>
      <c r="J78" s="23"/>
      <c r="K78" s="25" t="str">
        <f t="shared" si="49"/>
        <v>UPDATE_COUNT,</v>
      </c>
      <c r="L78" s="12"/>
      <c r="M78" s="18"/>
      <c r="N78" s="5" t="str">
        <f>CONCATENATE(B78," ",C78,"(",D78,")",",")</f>
        <v>UPDATE_COUNT VARCHAR(12),</v>
      </c>
      <c r="O78" s="1" t="s">
        <v>410</v>
      </c>
      <c r="P78" t="s">
        <v>214</v>
      </c>
      <c r="W78" s="17" t="str">
        <f t="shared" si="44"/>
        <v>updateCount</v>
      </c>
      <c r="X78" s="3" t="str">
        <f t="shared" si="45"/>
        <v>"updateCount":"",</v>
      </c>
      <c r="Y78" s="22" t="str">
        <f>CONCATENATE("public static String ",,B78,,"=","""",W78,""";")</f>
        <v>public static String UPDATE_COUNT="updateCount";</v>
      </c>
      <c r="Z78" s="7" t="str">
        <f>CONCATENATE("private String ",W78,"=","""""",";")</f>
        <v>private String updateCount="";</v>
      </c>
    </row>
    <row r="79" spans="2:26" ht="19.2" x14ac:dyDescent="0.45">
      <c r="B79" s="1" t="s">
        <v>523</v>
      </c>
      <c r="C79" s="1" t="s">
        <v>1</v>
      </c>
      <c r="D79" s="4">
        <v>12</v>
      </c>
      <c r="J79" s="23"/>
      <c r="K79" s="25" t="str">
        <f t="shared" si="49"/>
        <v>COMMENT_COUNT,</v>
      </c>
      <c r="L79" s="12"/>
      <c r="M79" s="18"/>
      <c r="N79" s="5" t="str">
        <f>CONCATENATE(B79," ",C79,"(",D79,")",",")</f>
        <v>COMMENT_COUNT VARCHAR(12),</v>
      </c>
      <c r="O79" s="1" t="s">
        <v>323</v>
      </c>
      <c r="P79" t="s">
        <v>214</v>
      </c>
      <c r="W79" s="17" t="str">
        <f t="shared" si="44"/>
        <v>commentCount</v>
      </c>
      <c r="X79" s="3" t="str">
        <f t="shared" si="45"/>
        <v>"commentCount":"",</v>
      </c>
      <c r="Y79" s="22" t="str">
        <f>CONCATENATE("public static String ",,B79,,"=","""",W79,""";")</f>
        <v>public static String COMMENT_COUNT="commentCount";</v>
      </c>
      <c r="Z79" s="7" t="str">
        <f>CONCATENATE("private String ",W79,"=","""""",";")</f>
        <v>private String commentCount="";</v>
      </c>
    </row>
    <row r="80" spans="2:26" ht="19.2" x14ac:dyDescent="0.45">
      <c r="B80" s="1" t="s">
        <v>351</v>
      </c>
      <c r="C80" s="1" t="s">
        <v>1</v>
      </c>
      <c r="D80" s="4">
        <v>222</v>
      </c>
      <c r="I80" t="e">
        <f>#REF!</f>
        <v>#REF!</v>
      </c>
      <c r="K80" s="25" t="s">
        <v>472</v>
      </c>
      <c r="L80" s="12"/>
      <c r="M80" s="18" t="str">
        <f t="shared" si="43"/>
        <v>BACKLOG_NAME,</v>
      </c>
      <c r="N80" s="5" t="str">
        <f t="shared" si="48"/>
        <v>BACKLOG_NAME VARCHAR(222),</v>
      </c>
      <c r="O80" s="1" t="s">
        <v>354</v>
      </c>
      <c r="P80" t="s">
        <v>0</v>
      </c>
      <c r="W80" s="17" t="str">
        <f t="shared" si="44"/>
        <v>backlogName</v>
      </c>
      <c r="X80" s="3" t="str">
        <f t="shared" si="45"/>
        <v>"backlogName":"",</v>
      </c>
      <c r="Y80" s="22" t="str">
        <f t="shared" si="46"/>
        <v>public static String BACKLOG_NAME="backlogName";</v>
      </c>
      <c r="Z80" s="7" t="str">
        <f t="shared" si="47"/>
        <v>private String backlogName="";</v>
      </c>
    </row>
    <row r="81" spans="2:26" ht="19.2" x14ac:dyDescent="0.45">
      <c r="B81" s="1" t="s">
        <v>353</v>
      </c>
      <c r="C81" s="1" t="s">
        <v>1</v>
      </c>
      <c r="D81" s="4">
        <v>222</v>
      </c>
      <c r="I81" t="e">
        <f>#REF!</f>
        <v>#REF!</v>
      </c>
      <c r="K81" s="25" t="s">
        <v>473</v>
      </c>
      <c r="L81" s="12"/>
      <c r="M81" s="18" t="str">
        <f t="shared" si="43"/>
        <v>BACKLOG_BECAUSE,</v>
      </c>
      <c r="N81" s="5" t="str">
        <f t="shared" si="48"/>
        <v>BACKLOG_BECAUSE VARCHAR(222),</v>
      </c>
      <c r="O81" s="1" t="s">
        <v>354</v>
      </c>
      <c r="P81" t="s">
        <v>355</v>
      </c>
      <c r="W81" s="17" t="str">
        <f t="shared" si="44"/>
        <v>backlogBecause</v>
      </c>
      <c r="X81" s="3" t="str">
        <f t="shared" si="45"/>
        <v>"backlogBecause":"",</v>
      </c>
      <c r="Y81" s="22" t="str">
        <f t="shared" si="46"/>
        <v>public static String BACKLOG_BECAUSE="backlogBecause";</v>
      </c>
      <c r="Z81" s="7" t="str">
        <f t="shared" si="47"/>
        <v>private String backlogBecause="";</v>
      </c>
    </row>
    <row r="82" spans="2:26" ht="19.2" x14ac:dyDescent="0.45">
      <c r="B82" s="1" t="s">
        <v>352</v>
      </c>
      <c r="C82" s="1" t="s">
        <v>1</v>
      </c>
      <c r="D82" s="4">
        <v>12</v>
      </c>
      <c r="J82" s="23"/>
      <c r="K82" s="25" t="s">
        <v>474</v>
      </c>
      <c r="L82" s="12"/>
      <c r="M82" s="18"/>
      <c r="N82" s="5" t="str">
        <f>CONCATENATE(B82," ",C82,"(",D82,")",",")</f>
        <v>BACKLOG_STATUS VARCHAR(12),</v>
      </c>
      <c r="O82" s="1" t="s">
        <v>354</v>
      </c>
      <c r="P82" t="s">
        <v>3</v>
      </c>
      <c r="W82" s="17" t="str">
        <f t="shared" si="44"/>
        <v>backlogStatus</v>
      </c>
      <c r="X82" s="3" t="str">
        <f t="shared" si="45"/>
        <v>"backlogStatus":"",</v>
      </c>
      <c r="Y82" s="22" t="str">
        <f>CONCATENATE("public static String ",,B82,,"=","""",W82,""";")</f>
        <v>public static String BACKLOG_STATUS="backlogStatus";</v>
      </c>
      <c r="Z82" s="7" t="str">
        <f>CONCATENATE("private String ",W82,"=","""""",";")</f>
        <v>private String backlogStatus="";</v>
      </c>
    </row>
    <row r="83" spans="2:26" ht="19.2" x14ac:dyDescent="0.45">
      <c r="B83" s="10" t="s">
        <v>262</v>
      </c>
      <c r="C83" s="1" t="s">
        <v>1</v>
      </c>
      <c r="D83" s="4">
        <v>43</v>
      </c>
      <c r="I83" t="e">
        <f>#REF!</f>
        <v>#REF!</v>
      </c>
      <c r="K83" s="25" t="s">
        <v>475</v>
      </c>
      <c r="L83" s="12"/>
      <c r="M83" s="18" t="e">
        <f>CONCATENATE(#REF!,",")</f>
        <v>#REF!</v>
      </c>
      <c r="N83" s="5" t="str">
        <f t="shared" si="48"/>
        <v>CREATED_BY VARCHAR(43),</v>
      </c>
      <c r="O83" s="1" t="s">
        <v>282</v>
      </c>
      <c r="P83" t="s">
        <v>128</v>
      </c>
      <c r="W83" s="17" t="str">
        <f t="shared" si="44"/>
        <v>createdBy</v>
      </c>
      <c r="X83" s="3" t="str">
        <f t="shared" si="45"/>
        <v>"createdBy":"",</v>
      </c>
      <c r="Y83" s="22" t="str">
        <f t="shared" si="46"/>
        <v>public static String CREATED_BY="createdBy";</v>
      </c>
      <c r="Z83" s="7" t="str">
        <f t="shared" si="47"/>
        <v>private String createdBy="";</v>
      </c>
    </row>
    <row r="84" spans="2:26" ht="19.2" x14ac:dyDescent="0.45">
      <c r="B84" s="1" t="s">
        <v>274</v>
      </c>
      <c r="C84" s="1" t="s">
        <v>1</v>
      </c>
      <c r="D84" s="4">
        <v>50</v>
      </c>
      <c r="I84" t="e">
        <f>I81</f>
        <v>#REF!</v>
      </c>
      <c r="J84" t="str">
        <f>CONCATENATE(LEFT(CONCATENATE(" ADD "," ",N84,";"),LEN(CONCATENATE(" ADD "," ",N84,";"))-2),";")</f>
        <v xml:space="preserve"> ADD  FK_PROJECT_ID VARCHAR(50);</v>
      </c>
      <c r="K84" s="25" t="s">
        <v>476</v>
      </c>
      <c r="L84" s="12"/>
      <c r="M84" s="18" t="str">
        <f>CONCATENATE(B84,",")</f>
        <v>FK_PROJECT_ID,</v>
      </c>
      <c r="N84" s="5" t="str">
        <f>CONCATENATE(B84," ",C84,"(",D84,")",",")</f>
        <v>FK_PROJECT_ID VARCHAR(50),</v>
      </c>
      <c r="O84" s="1" t="s">
        <v>10</v>
      </c>
      <c r="P84" t="s">
        <v>394</v>
      </c>
      <c r="Q84" t="s">
        <v>2</v>
      </c>
      <c r="W84" s="17" t="str">
        <f t="shared" si="44"/>
        <v>fkSourcedId</v>
      </c>
      <c r="X84" s="3" t="str">
        <f t="shared" si="45"/>
        <v>"fkSourcedId":"",</v>
      </c>
      <c r="Y84" s="22" t="str">
        <f>CONCATENATE("public static String ",,B84,,"=","""",W84,""";")</f>
        <v>public static String FK_PROJECT_ID="fkSourcedId";</v>
      </c>
      <c r="Z84" s="7" t="str">
        <f t="shared" si="47"/>
        <v>private String fkSourcedId="";</v>
      </c>
    </row>
    <row r="85" spans="2:26" ht="19.2" x14ac:dyDescent="0.45">
      <c r="B85" s="1" t="s">
        <v>287</v>
      </c>
      <c r="C85" s="1" t="s">
        <v>1</v>
      </c>
      <c r="D85" s="4">
        <v>50</v>
      </c>
      <c r="I85">
        <f>I82</f>
        <v>0</v>
      </c>
      <c r="J85" t="str">
        <f>CONCATENATE(LEFT(CONCATENATE(" ADD "," ",N85,";"),LEN(CONCATENATE(" ADD "," ",N85,";"))-2),";")</f>
        <v xml:space="preserve"> ADD  PROJECT_NAME VARCHAR(50);</v>
      </c>
      <c r="K85" s="25" t="s">
        <v>628</v>
      </c>
      <c r="L85" s="12"/>
      <c r="M85" s="18" t="str">
        <f>CONCATENATE(B85,",")</f>
        <v>PROJECT_NAME,</v>
      </c>
      <c r="N85" s="5" t="str">
        <f>CONCATENATE(B85," ",C85,"(",D85,")",",")</f>
        <v>PROJECT_NAME VARCHAR(50),</v>
      </c>
      <c r="O85" s="1" t="s">
        <v>10</v>
      </c>
      <c r="P85" t="s">
        <v>394</v>
      </c>
      <c r="Q85" t="s">
        <v>2</v>
      </c>
      <c r="W85" s="17" t="str">
        <f t="shared" si="44"/>
        <v>fkSourcedId</v>
      </c>
      <c r="X85" s="3" t="str">
        <f t="shared" si="45"/>
        <v>"fkSourcedId":"",</v>
      </c>
      <c r="Y85" s="22" t="str">
        <f>CONCATENATE("public static String ",,B85,,"=","""",W85,""";")</f>
        <v>public static String PROJECT_NAME="fkSourcedId";</v>
      </c>
      <c r="Z85" s="7" t="str">
        <f>CONCATENATE("private String ",W85,"=","""""",";")</f>
        <v>private String fkSourcedId="";</v>
      </c>
    </row>
    <row r="86" spans="2:26" ht="19.2" x14ac:dyDescent="0.45">
      <c r="B86" s="10" t="s">
        <v>339</v>
      </c>
      <c r="C86" s="1" t="s">
        <v>1</v>
      </c>
      <c r="D86" s="4">
        <v>43</v>
      </c>
      <c r="I86" t="e">
        <f>#REF!</f>
        <v>#REF!</v>
      </c>
      <c r="K86" s="25" t="s">
        <v>626</v>
      </c>
      <c r="L86" s="12"/>
      <c r="M86" s="18" t="str">
        <f>CONCATENATE(B83,",")</f>
        <v>CREATED_BY,</v>
      </c>
      <c r="N86" s="5" t="str">
        <f>CONCATENATE(B86," ",C86,"(",D86,")",",")</f>
        <v>CREATED_BY_NAME VARCHAR(43),</v>
      </c>
      <c r="O86" s="1" t="s">
        <v>282</v>
      </c>
      <c r="P86" t="s">
        <v>128</v>
      </c>
      <c r="W86" s="17" t="str">
        <f t="shared" si="44"/>
        <v>createdBy</v>
      </c>
      <c r="X86" s="3" t="str">
        <f t="shared" si="45"/>
        <v>"createdBy":"",</v>
      </c>
      <c r="Y86" s="22" t="str">
        <f>CONCATENATE("public static String ",,B86,,"=","""",W86,""";")</f>
        <v>public static String CREATED_BY_NAME="createdBy";</v>
      </c>
      <c r="Z86" s="7" t="str">
        <f>CONCATENATE("private String ",W86,"=","""""",";")</f>
        <v>private String createdBy="";</v>
      </c>
    </row>
    <row r="87" spans="2:26" ht="19.2" x14ac:dyDescent="0.45">
      <c r="B87" s="1" t="s">
        <v>263</v>
      </c>
      <c r="C87" s="1" t="s">
        <v>1</v>
      </c>
      <c r="D87" s="4">
        <v>30</v>
      </c>
      <c r="I87" t="e">
        <f>#REF!</f>
        <v>#REF!</v>
      </c>
      <c r="K87" s="25" t="s">
        <v>477</v>
      </c>
      <c r="L87" s="12"/>
      <c r="M87" s="18" t="str">
        <f>CONCATENATE(B87,",")</f>
        <v>CREATED_DATE,</v>
      </c>
      <c r="N87" s="5" t="str">
        <f t="shared" si="48"/>
        <v>CREATED_DATE VARCHAR(30),</v>
      </c>
      <c r="O87" s="1" t="s">
        <v>282</v>
      </c>
      <c r="P87" t="s">
        <v>8</v>
      </c>
      <c r="W87" s="17" t="str">
        <f t="shared" si="44"/>
        <v>createdDate</v>
      </c>
      <c r="X87" s="3" t="str">
        <f t="shared" si="45"/>
        <v>"createdDate":"",</v>
      </c>
      <c r="Y87" s="22" t="str">
        <f t="shared" si="46"/>
        <v>public static String CREATED_DATE="createdDate";</v>
      </c>
      <c r="Z87" s="7" t="str">
        <f t="shared" si="47"/>
        <v>private String createdDate="";</v>
      </c>
    </row>
    <row r="88" spans="2:26" ht="19.2" x14ac:dyDescent="0.45">
      <c r="B88" s="1" t="s">
        <v>264</v>
      </c>
      <c r="C88" s="1" t="s">
        <v>1</v>
      </c>
      <c r="D88" s="4">
        <v>12</v>
      </c>
      <c r="K88" s="25" t="s">
        <v>478</v>
      </c>
      <c r="L88" s="12"/>
      <c r="M88" s="18"/>
      <c r="N88" s="5" t="str">
        <f t="shared" si="48"/>
        <v>CREATED_TIME VARCHAR(12),</v>
      </c>
      <c r="O88" s="1" t="s">
        <v>282</v>
      </c>
      <c r="P88" t="s">
        <v>133</v>
      </c>
      <c r="W88" s="17" t="str">
        <f t="shared" si="44"/>
        <v>createdTime</v>
      </c>
      <c r="X88" s="3" t="str">
        <f t="shared" si="45"/>
        <v>"createdTime":"",</v>
      </c>
      <c r="Y88" s="22" t="str">
        <f t="shared" si="46"/>
        <v>public static String CREATED_TIME="createdTime";</v>
      </c>
      <c r="Z88" s="7" t="str">
        <f t="shared" si="47"/>
        <v>private String createdTime="";</v>
      </c>
    </row>
    <row r="89" spans="2:26" ht="19.2" x14ac:dyDescent="0.45">
      <c r="B89" s="1" t="s">
        <v>732</v>
      </c>
      <c r="C89" s="1" t="s">
        <v>1</v>
      </c>
      <c r="D89" s="4">
        <v>50</v>
      </c>
      <c r="I89" t="e">
        <f>I87</f>
        <v>#REF!</v>
      </c>
      <c r="J89" t="str">
        <f>CONCATENATE(LEFT(CONCATENATE(" ADD "," ",N89,";"),LEN(CONCATENATE(" ADD "," ",N89,";"))-2),";")</f>
        <v xml:space="preserve"> ADD  BACKLOG_NO VARCHAR(50);</v>
      </c>
      <c r="K89" s="25" t="s">
        <v>733</v>
      </c>
      <c r="L89" s="12"/>
      <c r="M89" s="18" t="str">
        <f>CONCATENATE(B89,",")</f>
        <v>BACKLOG_NO,</v>
      </c>
      <c r="N89" s="5" t="str">
        <f t="shared" si="48"/>
        <v>BACKLOG_NO VARCHAR(50),</v>
      </c>
      <c r="O89" s="1" t="s">
        <v>354</v>
      </c>
      <c r="P89" t="s">
        <v>173</v>
      </c>
      <c r="W89" s="17" t="str">
        <f t="shared" si="44"/>
        <v>backlogNo</v>
      </c>
      <c r="X89" s="3" t="str">
        <f t="shared" si="45"/>
        <v>"backlogNo":"",</v>
      </c>
      <c r="Y89" s="22" t="str">
        <f t="shared" si="46"/>
        <v>public static String BACKLOG_NO="backlogNo";</v>
      </c>
      <c r="Z89" s="7" t="str">
        <f t="shared" si="47"/>
        <v>private String backlogNo="";</v>
      </c>
    </row>
    <row r="90" spans="2:26" ht="19.2" x14ac:dyDescent="0.45">
      <c r="B90" s="1" t="s">
        <v>258</v>
      </c>
      <c r="C90" s="1" t="s">
        <v>1</v>
      </c>
      <c r="D90" s="4">
        <v>50</v>
      </c>
      <c r="I90" t="e">
        <f>#REF!</f>
        <v>#REF!</v>
      </c>
      <c r="K90" s="25" t="s">
        <v>479</v>
      </c>
      <c r="L90" s="12"/>
      <c r="M90" s="18" t="str">
        <f t="shared" ref="M90:M99" si="50">CONCATENATE(B90,",")</f>
        <v>ORDER_NO,</v>
      </c>
      <c r="N90" s="5" t="str">
        <f t="shared" si="48"/>
        <v>ORDER_NO VARCHAR(50),</v>
      </c>
      <c r="O90" s="1" t="s">
        <v>259</v>
      </c>
      <c r="P90" t="s">
        <v>173</v>
      </c>
      <c r="W90" s="17" t="str">
        <f t="shared" si="44"/>
        <v>orderNo</v>
      </c>
      <c r="X90" s="3" t="str">
        <f t="shared" si="45"/>
        <v>"orderNo":"",</v>
      </c>
      <c r="Y90" s="22" t="str">
        <f t="shared" si="46"/>
        <v>public static String ORDER_NO="orderNo";</v>
      </c>
      <c r="Z90" s="7" t="str">
        <f>CONCATENATE("private String ",W90,"=","""""",";")</f>
        <v>private String orderNo="";</v>
      </c>
    </row>
    <row r="91" spans="2:26" ht="19.2" x14ac:dyDescent="0.45">
      <c r="B91" s="1" t="s">
        <v>487</v>
      </c>
      <c r="C91" s="1" t="s">
        <v>1</v>
      </c>
      <c r="D91" s="4">
        <v>50</v>
      </c>
      <c r="I91" t="e">
        <f>#REF!</f>
        <v>#REF!</v>
      </c>
      <c r="K91" s="25" t="s">
        <v>480</v>
      </c>
      <c r="L91" s="12"/>
      <c r="M91" s="18" t="str">
        <f>CONCATENATE(B91,",")</f>
        <v>IS_FROM_CUSTOMER,</v>
      </c>
      <c r="N91" s="5" t="str">
        <f>CONCATENATE(B91," ",C91,"(",D91,")",",")</f>
        <v>IS_FROM_CUSTOMER VARCHAR(50),</v>
      </c>
      <c r="O91" s="1" t="s">
        <v>305</v>
      </c>
      <c r="W91" s="17" t="str">
        <f t="shared" si="44"/>
        <v>priority</v>
      </c>
      <c r="X91" s="3" t="str">
        <f t="shared" si="45"/>
        <v>"priority":"",</v>
      </c>
      <c r="Y91" s="22" t="str">
        <f>CONCATENATE("public static String ",,B91,,"=","""",W91,""";")</f>
        <v>public static String IS_FROM_CUSTOMER="priority";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305</v>
      </c>
      <c r="C92" s="1" t="s">
        <v>1</v>
      </c>
      <c r="D92" s="4">
        <v>50</v>
      </c>
      <c r="I92" t="e">
        <f>#REF!</f>
        <v>#REF!</v>
      </c>
      <c r="K92" s="25" t="s">
        <v>481</v>
      </c>
      <c r="L92" s="12"/>
      <c r="M92" s="18" t="str">
        <f t="shared" si="50"/>
        <v>PRIORITY,</v>
      </c>
      <c r="N92" s="5" t="str">
        <f t="shared" si="48"/>
        <v>PRIORITY VARCHAR(50),</v>
      </c>
      <c r="O92" s="1" t="s">
        <v>305</v>
      </c>
      <c r="W92" s="17" t="str">
        <f t="shared" si="44"/>
        <v>priority</v>
      </c>
      <c r="X92" s="3" t="str">
        <f t="shared" si="45"/>
        <v>"priority":"",</v>
      </c>
      <c r="Y92" s="22" t="str">
        <f t="shared" si="46"/>
        <v>public static String PRIORITY="priority";</v>
      </c>
      <c r="Z92" s="7" t="str">
        <f>CONCATENATE("private String ",W92,"=","""""",";")</f>
        <v>private String priority="";</v>
      </c>
    </row>
    <row r="93" spans="2:26" ht="19.2" x14ac:dyDescent="0.45">
      <c r="B93" s="1" t="s">
        <v>422</v>
      </c>
      <c r="C93" s="1" t="s">
        <v>1</v>
      </c>
      <c r="D93" s="4">
        <v>50</v>
      </c>
      <c r="I93" t="e">
        <f>I90</f>
        <v>#REF!</v>
      </c>
      <c r="J93" t="str">
        <f>CONCATENATE(LEFT(CONCATENATE(" ADD "," ",N93,";"),LEN(CONCATENATE(" ADD "," ",N93,";"))-2),";")</f>
        <v xml:space="preserve"> ADD  FK_SOURCED_ID VARCHAR(50);</v>
      </c>
      <c r="K93" s="25" t="s">
        <v>482</v>
      </c>
      <c r="L93" s="12"/>
      <c r="M93" s="18" t="str">
        <f t="shared" si="50"/>
        <v>FK_SOURCED_ID,</v>
      </c>
      <c r="N93" s="5" t="str">
        <f t="shared" ref="N93:N99" si="51">CONCATENATE(B93," ",C93,"(",D93,")",",")</f>
        <v>FK_SOURCED_ID VARCHAR(50),</v>
      </c>
      <c r="O93" s="1" t="s">
        <v>10</v>
      </c>
      <c r="P93" t="s">
        <v>394</v>
      </c>
      <c r="Q93" t="s">
        <v>2</v>
      </c>
      <c r="W93" s="17" t="str">
        <f t="shared" si="44"/>
        <v>fkSourcedId</v>
      </c>
      <c r="X93" s="3" t="str">
        <f t="shared" si="45"/>
        <v>"fkSourcedId":"",</v>
      </c>
      <c r="Y93" s="22" t="str">
        <f t="shared" ref="Y93:Y99" si="52">CONCATENATE("public static String ",,B93,,"=","""",W93,""";")</f>
        <v>public static String FK_SOURCED_ID="fkSourcedId";</v>
      </c>
      <c r="Z93" s="7" t="str">
        <f t="shared" ref="Z93:Z98" si="53">CONCATENATE("private String ",W93,"=","""""",";")</f>
        <v>private String fkSourcedId="";</v>
      </c>
    </row>
    <row r="94" spans="2:26" ht="19.2" x14ac:dyDescent="0.45">
      <c r="B94" s="1" t="s">
        <v>400</v>
      </c>
      <c r="C94" s="1" t="s">
        <v>1</v>
      </c>
      <c r="D94" s="4">
        <v>40</v>
      </c>
      <c r="I94">
        <f>I88</f>
        <v>0</v>
      </c>
      <c r="J94" t="s">
        <v>395</v>
      </c>
      <c r="K94" s="25" t="str">
        <f>CONCATENATE(B94,",")</f>
        <v>ESTIMATED_HOURS,</v>
      </c>
      <c r="L94" s="12"/>
      <c r="M94" s="18" t="str">
        <f t="shared" si="50"/>
        <v>ESTIMATED_HOURS,</v>
      </c>
      <c r="N94" s="5" t="str">
        <f t="shared" si="51"/>
        <v>ESTIMATED_HOURS VARCHAR(40),</v>
      </c>
      <c r="O94" s="1" t="s">
        <v>405</v>
      </c>
      <c r="P94" t="s">
        <v>406</v>
      </c>
      <c r="W94" s="17" t="str">
        <f t="shared" si="44"/>
        <v>estimatedHours</v>
      </c>
      <c r="X94" s="3" t="str">
        <f t="shared" si="45"/>
        <v>"estimatedHours":"",</v>
      </c>
      <c r="Y94" s="22" t="str">
        <f t="shared" si="52"/>
        <v>public static String ESTIMATED_HOURS="estimatedHours";</v>
      </c>
      <c r="Z94" s="7" t="str">
        <f>CONCATENATE("private String ",W94,"=","""""",";")</f>
        <v>private String estimatedHours="";</v>
      </c>
    </row>
    <row r="95" spans="2:26" ht="19.2" x14ac:dyDescent="0.45">
      <c r="B95" s="1" t="s">
        <v>401</v>
      </c>
      <c r="C95" s="1" t="s">
        <v>1</v>
      </c>
      <c r="D95" s="4">
        <v>40</v>
      </c>
      <c r="I95" t="e">
        <f>I90</f>
        <v>#REF!</v>
      </c>
      <c r="J95" t="s">
        <v>395</v>
      </c>
      <c r="K95" s="25" t="str">
        <f>CONCATENATE(B95,",")</f>
        <v>SPENT_HOURS,</v>
      </c>
      <c r="L95" s="12"/>
      <c r="M95" s="18" t="str">
        <f>CONCATENATE(B95,",")</f>
        <v>SPENT_HOURS,</v>
      </c>
      <c r="N95" s="5" t="str">
        <f t="shared" si="51"/>
        <v>SPENT_HOURS VARCHAR(40),</v>
      </c>
      <c r="O95" s="1" t="s">
        <v>407</v>
      </c>
      <c r="P95" t="s">
        <v>406</v>
      </c>
      <c r="W95" s="17" t="str">
        <f t="shared" si="44"/>
        <v>spentHours</v>
      </c>
      <c r="X95" s="3" t="str">
        <f t="shared" si="45"/>
        <v>"spentHours":"",</v>
      </c>
      <c r="Y95" s="22" t="str">
        <f t="shared" si="52"/>
        <v>public static String SPENT_HOURS="spentHours";</v>
      </c>
      <c r="Z95" s="7" t="str">
        <f t="shared" si="53"/>
        <v>private String spentHours="";</v>
      </c>
    </row>
    <row r="96" spans="2:26" ht="19.2" x14ac:dyDescent="0.45">
      <c r="B96" s="1" t="s">
        <v>360</v>
      </c>
      <c r="C96" s="1" t="s">
        <v>1</v>
      </c>
      <c r="D96" s="4">
        <v>40</v>
      </c>
      <c r="I96">
        <f>I88</f>
        <v>0</v>
      </c>
      <c r="J96" t="s">
        <v>395</v>
      </c>
      <c r="K96" s="36" t="s">
        <v>591</v>
      </c>
      <c r="L96" s="12"/>
      <c r="M96" s="18" t="str">
        <f>CONCATENATE(B96,",")</f>
        <v>SPRINT_NAME,</v>
      </c>
      <c r="N96" s="5" t="str">
        <f t="shared" si="51"/>
        <v>SPRINT_NAME VARCHAR(40),</v>
      </c>
      <c r="O96" s="1" t="s">
        <v>112</v>
      </c>
      <c r="P96" t="s">
        <v>394</v>
      </c>
      <c r="W96" s="17" t="str">
        <f t="shared" si="44"/>
        <v>isSourced</v>
      </c>
      <c r="X96" s="3" t="str">
        <f t="shared" si="45"/>
        <v>"isSourced":"",</v>
      </c>
      <c r="Y96" s="22" t="str">
        <f t="shared" si="52"/>
        <v>public static String SPRINT_NAME="isSourced";</v>
      </c>
      <c r="Z96" s="7" t="str">
        <f t="shared" si="53"/>
        <v>private String isSourced="";</v>
      </c>
    </row>
    <row r="97" spans="2:26" ht="19.2" x14ac:dyDescent="0.45">
      <c r="B97" s="1" t="s">
        <v>457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592</v>
      </c>
      <c r="L97" s="12"/>
      <c r="M97" s="18" t="str">
        <f>CONCATENATE(B97,",")</f>
        <v>LABEL_NAME,</v>
      </c>
      <c r="N97" s="5" t="str">
        <f t="shared" si="51"/>
        <v>LABEL_NAME VARCHAR(40),</v>
      </c>
      <c r="O97" s="1" t="s">
        <v>112</v>
      </c>
      <c r="P97" t="s">
        <v>394</v>
      </c>
      <c r="W97" s="17" t="str">
        <f t="shared" si="44"/>
        <v>isSourced</v>
      </c>
      <c r="X97" s="3" t="str">
        <f t="shared" si="45"/>
        <v>"isSourced":"",</v>
      </c>
      <c r="Y97" s="22" t="str">
        <f t="shared" si="52"/>
        <v>public static String LABEL_NAME="isSourced";</v>
      </c>
      <c r="Z97" s="7" t="str">
        <f>CONCATENATE("private String ",W97,"=","""""",";")</f>
        <v>private String isSourced="";</v>
      </c>
    </row>
    <row r="98" spans="2:26" ht="19.2" x14ac:dyDescent="0.45">
      <c r="B98" s="1" t="s">
        <v>341</v>
      </c>
      <c r="C98" s="1" t="s">
        <v>1</v>
      </c>
      <c r="D98" s="4">
        <v>40</v>
      </c>
      <c r="I98" t="e">
        <f>I91</f>
        <v>#REF!</v>
      </c>
      <c r="J98" t="s">
        <v>395</v>
      </c>
      <c r="K98" t="s">
        <v>669</v>
      </c>
      <c r="L98" s="12"/>
      <c r="M98" s="18" t="str">
        <f>CONCATENATE(B98,",")</f>
        <v>ASSIGNEE_NAME,</v>
      </c>
      <c r="N98" s="5" t="str">
        <f t="shared" si="51"/>
        <v>ASSIGNEE_NAME VARCHAR(40),</v>
      </c>
      <c r="O98" s="1" t="s">
        <v>112</v>
      </c>
      <c r="P98" t="s">
        <v>394</v>
      </c>
      <c r="W98" s="17" t="str">
        <f t="shared" si="44"/>
        <v>isSourced</v>
      </c>
      <c r="X98" s="3" t="str">
        <f t="shared" si="45"/>
        <v>"isSourced":"",</v>
      </c>
      <c r="Y98" s="22" t="str">
        <f t="shared" si="52"/>
        <v>public static String ASSIGNEE_NAME="isSourced";</v>
      </c>
      <c r="Z98" s="7" t="str">
        <f t="shared" si="53"/>
        <v>private String isSourced="";</v>
      </c>
    </row>
    <row r="99" spans="2:26" ht="19.2" x14ac:dyDescent="0.45">
      <c r="B99" s="1" t="s">
        <v>393</v>
      </c>
      <c r="C99" s="1" t="s">
        <v>1</v>
      </c>
      <c r="D99" s="4">
        <v>40</v>
      </c>
      <c r="I99" t="e">
        <f>I92</f>
        <v>#REF!</v>
      </c>
      <c r="J99" t="s">
        <v>395</v>
      </c>
      <c r="K99" s="21" t="s">
        <v>483</v>
      </c>
      <c r="L99" s="12"/>
      <c r="M99" s="18" t="str">
        <f t="shared" si="50"/>
        <v>IS_SOURCED,</v>
      </c>
      <c r="N99" s="5" t="str">
        <f t="shared" si="51"/>
        <v>IS_SOURCED VARCHAR(40),</v>
      </c>
      <c r="O99" s="1" t="s">
        <v>112</v>
      </c>
      <c r="P99" t="s">
        <v>394</v>
      </c>
      <c r="W99" s="17" t="str">
        <f t="shared" si="44"/>
        <v>isSourced</v>
      </c>
      <c r="X99" s="3" t="str">
        <f t="shared" si="45"/>
        <v>"isSourced":"",</v>
      </c>
      <c r="Y99" s="22" t="str">
        <f t="shared" si="52"/>
        <v>public static String IS_SOURCED="isSourced";</v>
      </c>
      <c r="Z99" s="7" t="str">
        <f t="shared" ref="Z99:Z112" si="54">CONCATENATE("private String ",W99,"=","""""",";")</f>
        <v>private String isSourced="";</v>
      </c>
    </row>
    <row r="100" spans="2:26" ht="19.2" x14ac:dyDescent="0.45">
      <c r="B100" s="10" t="s">
        <v>490</v>
      </c>
      <c r="C100" s="1" t="s">
        <v>1</v>
      </c>
      <c r="D100" s="4">
        <v>3000</v>
      </c>
      <c r="I100" t="e">
        <f>I92</f>
        <v>#REF!</v>
      </c>
      <c r="J100" t="s">
        <v>395</v>
      </c>
      <c r="K100" s="21" t="s">
        <v>484</v>
      </c>
      <c r="L100" s="12"/>
      <c r="M100" s="18" t="str">
        <f>CONCATENATE(B112,",")</f>
        <v>DESCRIPTION_SOURCED,</v>
      </c>
      <c r="N100" s="5" t="str">
        <f>CONCATENATE(B112," ",C100,"(",D100,")",",")</f>
        <v>DESCRIPTION_SOURCED VARCHAR(3000),</v>
      </c>
      <c r="O100" s="1" t="s">
        <v>14</v>
      </c>
      <c r="P100" t="s">
        <v>394</v>
      </c>
      <c r="W100" s="17" t="str">
        <f t="shared" si="44"/>
        <v>descriptionSourced</v>
      </c>
      <c r="X100" s="3" t="str">
        <f t="shared" si="45"/>
        <v>"descriptionSourced":"",</v>
      </c>
      <c r="Y100" s="22" t="str">
        <f>CONCATENATE("public static String ",,B112,,"=","""",W100,""";")</f>
        <v>public static String DESCRIPTION_SOURCED="descriptionSourced";</v>
      </c>
      <c r="Z100" s="7" t="str">
        <f t="shared" si="54"/>
        <v>private String descriptionSourced="";</v>
      </c>
    </row>
    <row r="101" spans="2:26" ht="30.6" x14ac:dyDescent="0.45">
      <c r="B101" s="1" t="s">
        <v>507</v>
      </c>
      <c r="C101" s="1" t="s">
        <v>1</v>
      </c>
      <c r="D101" s="4">
        <v>3000</v>
      </c>
      <c r="I101" t="e">
        <f>#REF!</f>
        <v>#REF!</v>
      </c>
      <c r="K101" s="21" t="s">
        <v>508</v>
      </c>
      <c r="L101" s="12"/>
      <c r="M101" s="18" t="str">
        <f>CONCATENATE(B101,",")</f>
        <v>IS_INITIAL,</v>
      </c>
      <c r="N101" s="5" t="str">
        <f t="shared" ref="N101:N108" si="55">CONCATENATE(B101," ",C101,"(",D101,")",",")</f>
        <v>IS_INITIAL VARCHAR(3000),</v>
      </c>
      <c r="O101" s="1" t="s">
        <v>112</v>
      </c>
      <c r="P101" t="s">
        <v>506</v>
      </c>
      <c r="W101" s="17" t="str">
        <f t="shared" si="44"/>
        <v>isInitial</v>
      </c>
      <c r="X101" s="3" t="str">
        <f t="shared" si="45"/>
        <v>"isInitial":"",</v>
      </c>
      <c r="Y101" s="22" t="str">
        <f t="shared" ref="Y101:Y108" si="56">CONCATENATE("public static String ",,B101,,"=","""",W101,""";")</f>
        <v>public static String IS_INITIAL="isInitial";</v>
      </c>
      <c r="Z101" s="7" t="str">
        <f t="shared" si="54"/>
        <v>private String isInitial="";</v>
      </c>
    </row>
    <row r="102" spans="2:26" ht="19.2" x14ac:dyDescent="0.45">
      <c r="B102" s="1" t="s">
        <v>488</v>
      </c>
      <c r="C102" s="1" t="s">
        <v>1</v>
      </c>
      <c r="D102" s="4">
        <v>3000</v>
      </c>
      <c r="I102" t="e">
        <f>#REF!</f>
        <v>#REF!</v>
      </c>
      <c r="K102" s="21" t="s">
        <v>509</v>
      </c>
      <c r="L102" s="12"/>
      <c r="M102" s="18" t="str">
        <f>CONCATENATE(B102,",")</f>
        <v>IS_BOUNDED,</v>
      </c>
      <c r="N102" s="5" t="str">
        <f t="shared" si="55"/>
        <v>IS_BOUNDED VARCHAR(3000),</v>
      </c>
      <c r="O102" s="1" t="s">
        <v>14</v>
      </c>
      <c r="W102" s="17" t="str">
        <f t="shared" si="44"/>
        <v>description</v>
      </c>
      <c r="X102" s="3" t="str">
        <f t="shared" si="45"/>
        <v>"description":"",</v>
      </c>
      <c r="Y102" s="22" t="str">
        <f t="shared" si="56"/>
        <v>public static String IS_BOUNDED="description";</v>
      </c>
      <c r="Z102" s="7" t="str">
        <f t="shared" si="54"/>
        <v>private String description="";</v>
      </c>
    </row>
    <row r="103" spans="2:26" ht="19.2" x14ac:dyDescent="0.45">
      <c r="B103" s="1" t="s">
        <v>700</v>
      </c>
      <c r="C103" s="1" t="s">
        <v>1</v>
      </c>
      <c r="D103" s="4">
        <v>300</v>
      </c>
      <c r="I103" t="e">
        <f>I93</f>
        <v>#REF!</v>
      </c>
      <c r="J103" t="str">
        <f t="shared" ref="J103:J108" si="57">CONCATENATE(LEFT(CONCATENATE(" ADD "," ",N103,";"),LEN(CONCATENATE(" ADD "," ",N103,";"))-2),";")</f>
        <v xml:space="preserve"> ADD  IS_API VARCHAR(300);</v>
      </c>
      <c r="K103" s="25" t="str">
        <f t="shared" ref="K103:K116" si="58">CONCATENATE(B103,",")</f>
        <v>IS_API,</v>
      </c>
      <c r="L103" s="12"/>
      <c r="M103" s="18" t="str">
        <f>CONCATENATE(B103,",")</f>
        <v>IS_API,</v>
      </c>
      <c r="N103" s="5" t="str">
        <f t="shared" si="55"/>
        <v>IS_API VARCHAR(300),</v>
      </c>
      <c r="O103" s="1" t="s">
        <v>112</v>
      </c>
      <c r="P103" t="s">
        <v>702</v>
      </c>
      <c r="W103" s="17" t="str">
        <f t="shared" si="44"/>
        <v>isApi</v>
      </c>
      <c r="X103" s="3" t="str">
        <f t="shared" si="45"/>
        <v>"isApi":"",</v>
      </c>
      <c r="Y103" s="22" t="str">
        <f t="shared" si="56"/>
        <v>public static String IS_API="isApi";</v>
      </c>
      <c r="Z103" s="7" t="str">
        <f t="shared" si="54"/>
        <v>private String isApi="";</v>
      </c>
    </row>
    <row r="104" spans="2:26" ht="19.2" x14ac:dyDescent="0.45">
      <c r="B104" s="1" t="s">
        <v>97</v>
      </c>
      <c r="C104" s="1" t="s">
        <v>701</v>
      </c>
      <c r="D104" s="4"/>
      <c r="I104" t="e">
        <f>I98</f>
        <v>#REF!</v>
      </c>
      <c r="J104" t="str">
        <f t="shared" si="57"/>
        <v xml:space="preserve"> ADD  PARAM_1 TEXT();</v>
      </c>
      <c r="K104" s="25" t="str">
        <f t="shared" si="58"/>
        <v>PARAM_1,</v>
      </c>
      <c r="L104" s="12"/>
      <c r="M104" s="18"/>
      <c r="N104" s="5" t="str">
        <f t="shared" si="55"/>
        <v>PARAM_1 TEXT(),</v>
      </c>
      <c r="O104" s="1" t="s">
        <v>102</v>
      </c>
      <c r="P104">
        <v>1</v>
      </c>
      <c r="W104" s="17" t="str">
        <f t="shared" si="44"/>
        <v>param1</v>
      </c>
      <c r="X104" s="3" t="str">
        <f t="shared" si="45"/>
        <v>"param1":"",</v>
      </c>
      <c r="Y104" s="22" t="str">
        <f t="shared" si="56"/>
        <v>public static String PARAM_1="param1";</v>
      </c>
      <c r="Z104" s="7" t="str">
        <f t="shared" si="54"/>
        <v>private String param1="";</v>
      </c>
    </row>
    <row r="105" spans="2:26" ht="19.2" x14ac:dyDescent="0.45">
      <c r="B105" s="1" t="s">
        <v>98</v>
      </c>
      <c r="C105" s="1" t="s">
        <v>701</v>
      </c>
      <c r="D105" s="4"/>
      <c r="I105" t="e">
        <f>I99</f>
        <v>#REF!</v>
      </c>
      <c r="J105" t="str">
        <f t="shared" si="57"/>
        <v xml:space="preserve"> ADD  PARAM_2 TEXT();</v>
      </c>
      <c r="K105" s="25" t="str">
        <f t="shared" si="58"/>
        <v>PARAM_2,</v>
      </c>
      <c r="L105" s="12"/>
      <c r="M105" s="18"/>
      <c r="N105" s="5" t="str">
        <f t="shared" si="55"/>
        <v>PARAM_2 TEXT(),</v>
      </c>
      <c r="O105" s="1" t="s">
        <v>102</v>
      </c>
      <c r="P105">
        <v>2</v>
      </c>
      <c r="W105" s="17" t="str">
        <f t="shared" si="44"/>
        <v>param2</v>
      </c>
      <c r="X105" s="3" t="str">
        <f t="shared" si="45"/>
        <v>"param2":"",</v>
      </c>
      <c r="Y105" s="22" t="str">
        <f t="shared" si="56"/>
        <v>public static String PARAM_2="param2";</v>
      </c>
      <c r="Z105" s="7" t="str">
        <f t="shared" si="54"/>
        <v>private String param2="";</v>
      </c>
    </row>
    <row r="106" spans="2:26" ht="19.2" x14ac:dyDescent="0.45">
      <c r="B106" s="1" t="s">
        <v>99</v>
      </c>
      <c r="C106" s="1" t="s">
        <v>701</v>
      </c>
      <c r="D106" s="4"/>
      <c r="I106" t="e">
        <f>I104</f>
        <v>#REF!</v>
      </c>
      <c r="J106" t="str">
        <f t="shared" si="57"/>
        <v xml:space="preserve"> ADD  PARAM_3 TEXT();</v>
      </c>
      <c r="K106" s="25" t="str">
        <f t="shared" si="58"/>
        <v>PARAM_3,</v>
      </c>
      <c r="L106" s="12"/>
      <c r="M106" s="18" t="str">
        <f>CONCATENATE(B106,",")</f>
        <v>PARAM_3,</v>
      </c>
      <c r="N106" s="5" t="str">
        <f t="shared" si="55"/>
        <v>PARAM_3 TEXT(),</v>
      </c>
      <c r="O106" s="1" t="s">
        <v>102</v>
      </c>
      <c r="P106">
        <v>3</v>
      </c>
      <c r="W106" s="17" t="str">
        <f t="shared" si="44"/>
        <v>param3</v>
      </c>
      <c r="X106" s="3" t="str">
        <f t="shared" si="45"/>
        <v>"param3":"",</v>
      </c>
      <c r="Y106" s="22" t="str">
        <f t="shared" si="56"/>
        <v>public static String PARAM_3="param3";</v>
      </c>
      <c r="Z106" s="7" t="str">
        <f t="shared" si="54"/>
        <v>private String param3="";</v>
      </c>
    </row>
    <row r="107" spans="2:26" ht="19.2" x14ac:dyDescent="0.45">
      <c r="B107" s="1" t="s">
        <v>697</v>
      </c>
      <c r="C107" s="1" t="s">
        <v>1</v>
      </c>
      <c r="D107" s="4">
        <v>300</v>
      </c>
      <c r="I107" t="e">
        <f>I97</f>
        <v>#REF!</v>
      </c>
      <c r="J107" t="str">
        <f t="shared" si="57"/>
        <v xml:space="preserve"> ADD  JIRA_ID VARCHAR(300);</v>
      </c>
      <c r="K107" s="25" t="str">
        <f t="shared" si="58"/>
        <v>JIRA_ID,</v>
      </c>
      <c r="L107" s="12"/>
      <c r="M107" s="18" t="str">
        <f>CONCATENATE(B107,",")</f>
        <v>JIRA_ID,</v>
      </c>
      <c r="N107" s="5" t="str">
        <f t="shared" si="55"/>
        <v>JIRA_ID VARCHAR(300),</v>
      </c>
      <c r="O107" s="1" t="s">
        <v>699</v>
      </c>
      <c r="P107" t="s">
        <v>2</v>
      </c>
      <c r="W107" s="17" t="str">
        <f t="shared" si="44"/>
        <v>jiraId</v>
      </c>
      <c r="X107" s="3" t="str">
        <f t="shared" si="45"/>
        <v>"jiraId":"",</v>
      </c>
      <c r="Y107" s="22" t="str">
        <f t="shared" si="56"/>
        <v>public static String JIRA_ID="jiraId";</v>
      </c>
      <c r="Z107" s="7" t="str">
        <f t="shared" si="54"/>
        <v>private String jiraId="";</v>
      </c>
    </row>
    <row r="108" spans="2:26" ht="19.2" x14ac:dyDescent="0.45">
      <c r="B108" s="1" t="s">
        <v>698</v>
      </c>
      <c r="C108" s="1" t="s">
        <v>1</v>
      </c>
      <c r="D108" s="4">
        <v>300</v>
      </c>
      <c r="I108" t="e">
        <f>I97</f>
        <v>#REF!</v>
      </c>
      <c r="J108" t="str">
        <f t="shared" si="57"/>
        <v xml:space="preserve"> ADD  JIRA_KEY VARCHAR(300);</v>
      </c>
      <c r="K108" s="25" t="str">
        <f t="shared" si="58"/>
        <v>JIRA_KEY,</v>
      </c>
      <c r="L108" s="12"/>
      <c r="M108" s="18" t="str">
        <f>CONCATENATE(B108,",")</f>
        <v>JIRA_KEY,</v>
      </c>
      <c r="N108" s="5" t="str">
        <f t="shared" si="55"/>
        <v>JIRA_KEY VARCHAR(300),</v>
      </c>
      <c r="O108" s="1" t="s">
        <v>699</v>
      </c>
      <c r="P108" t="s">
        <v>43</v>
      </c>
      <c r="W108" s="17" t="str">
        <f t="shared" si="44"/>
        <v>jiraKey</v>
      </c>
      <c r="X108" s="3" t="str">
        <f t="shared" si="45"/>
        <v>"jiraKey":"",</v>
      </c>
      <c r="Y108" s="22" t="str">
        <f t="shared" si="56"/>
        <v>public static String JIRA_KEY="jiraKey";</v>
      </c>
      <c r="Z108" s="7" t="str">
        <f t="shared" si="54"/>
        <v>private String jiraKey="";</v>
      </c>
    </row>
    <row r="109" spans="2:26" ht="19.2" x14ac:dyDescent="0.45">
      <c r="B109" s="1" t="s">
        <v>778</v>
      </c>
      <c r="C109" s="1" t="s">
        <v>1</v>
      </c>
      <c r="D109" s="4">
        <v>300</v>
      </c>
      <c r="I109">
        <f>I96</f>
        <v>0</v>
      </c>
      <c r="J109" t="str">
        <f>CONCATENATE(LEFT(CONCATENATE(" ADD "," ",N109,";"),LEN(CONCATENATE(" ADD "," ",N109,";"))-2),";")</f>
        <v xml:space="preserve"> ADD  FK_OWNER_ID VARCHAR(300);</v>
      </c>
      <c r="K109" s="25" t="str">
        <f t="shared" si="58"/>
        <v>FK_OWNER_ID,</v>
      </c>
      <c r="L109" s="12"/>
      <c r="M109" s="18" t="str">
        <f>CONCATENATE(B109,",")</f>
        <v>FK_OWNER_ID,</v>
      </c>
      <c r="N109" s="5" t="str">
        <f>CONCATENATE(B109," ",C109,"(",D109,")",",")</f>
        <v>FK_OWNER_ID VARCHAR(300),</v>
      </c>
      <c r="O109" s="1" t="s">
        <v>10</v>
      </c>
      <c r="P109" t="s">
        <v>146</v>
      </c>
      <c r="Q109" t="s">
        <v>2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fkOwnerId</v>
      </c>
      <c r="X109" s="3" t="str">
        <f>CONCATENATE("""",W109,"""",":","""","""",",")</f>
        <v>"fkOwnerId":"",</v>
      </c>
      <c r="Y109" s="22" t="str">
        <f>CONCATENATE("public static String ",,B109,,"=","""",W109,""";")</f>
        <v>public static String FK_OWNER_ID="fkOwnerId";</v>
      </c>
      <c r="Z109" s="7" t="str">
        <f>CONCATENATE("private String ",W109,"=","""""",";")</f>
        <v>private String fkOwnerId="";</v>
      </c>
    </row>
    <row r="110" spans="2:26" ht="19.2" x14ac:dyDescent="0.45">
      <c r="B110" s="1" t="s">
        <v>736</v>
      </c>
      <c r="C110" s="1" t="s">
        <v>1</v>
      </c>
      <c r="D110" s="4">
        <v>300</v>
      </c>
      <c r="I110" t="e">
        <f>I97</f>
        <v>#REF!</v>
      </c>
      <c r="J110" t="str">
        <f>CONCATENATE(LEFT(CONCATENATE(" ADD "," ",N110,";"),LEN(CONCATENATE(" ADD "," ",N110,";"))-2),";")</f>
        <v xml:space="preserve"> ADD  SHOW_PROTOTYPE VARCHAR(300);</v>
      </c>
      <c r="K110" s="25" t="str">
        <f t="shared" si="58"/>
        <v>SHOW_PROTOTYPE,</v>
      </c>
      <c r="L110" s="12"/>
      <c r="M110" s="18" t="str">
        <f>CONCATENATE(B110,",")</f>
        <v>SHOW_PROTOTYPE,</v>
      </c>
      <c r="N110" s="5" t="str">
        <f>CONCATENATE(B110," ",C110,"(",D110,")",",")</f>
        <v>SHOW_PROTOTYPE VARCHAR(300),</v>
      </c>
      <c r="O110" s="1" t="s">
        <v>737</v>
      </c>
      <c r="P110" t="s">
        <v>738</v>
      </c>
      <c r="W110" s="17" t="str">
        <f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showPrototype</v>
      </c>
      <c r="X110" s="3" t="str">
        <f>CONCATENATE("""",W110,"""",":","""","""",",")</f>
        <v>"showPrototype":"",</v>
      </c>
      <c r="Y110" s="22" t="str">
        <f>CONCATENATE("public static String ",,B110,,"=","""",W110,""";")</f>
        <v>public static String SHOW_PROTOTYPE="showPrototype";</v>
      </c>
      <c r="Z110" s="7" t="str">
        <f>CONCATENATE("private String ",W110,"=","""""",";")</f>
        <v>private String showPrototype="";</v>
      </c>
    </row>
    <row r="111" spans="2:26" ht="19.2" x14ac:dyDescent="0.45">
      <c r="B111" s="1" t="s">
        <v>985</v>
      </c>
      <c r="C111" s="1" t="s">
        <v>1</v>
      </c>
      <c r="D111" s="4">
        <v>30</v>
      </c>
      <c r="I111" t="e">
        <f>I93</f>
        <v>#REF!</v>
      </c>
      <c r="J111" t="str">
        <f t="shared" ref="J111" si="59">CONCATENATE(LEFT(CONCATENATE(" ADD "," ",N111,";"),LEN(CONCATENATE(" ADD "," ",N111,";"))-2),";")</f>
        <v xml:space="preserve"> ADD  API_ACTION VARCHAR(30);</v>
      </c>
      <c r="K111" s="25" t="str">
        <f t="shared" si="58"/>
        <v>API_ACTION,</v>
      </c>
      <c r="L111" s="12"/>
      <c r="M111" s="18" t="str">
        <f>CONCATENATE(B111,",")</f>
        <v>API_ACTION,</v>
      </c>
      <c r="N111" s="5" t="str">
        <f t="shared" ref="N111" si="60">CONCATENATE(B111," ",C111,"(",D111,")",",")</f>
        <v>API_ACTION VARCHAR(30),</v>
      </c>
      <c r="O111" s="1" t="s">
        <v>702</v>
      </c>
      <c r="P111" t="s">
        <v>709</v>
      </c>
      <c r="W111" s="17" t="str">
        <f t="shared" ref="W111" si="61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apiAction</v>
      </c>
      <c r="X111" s="3" t="str">
        <f t="shared" ref="X111" si="62">CONCATENATE("""",W111,"""",":","""","""",",")</f>
        <v>"apiAction":"",</v>
      </c>
      <c r="Y111" s="22" t="str">
        <f t="shared" ref="Y111" si="63">CONCATENATE("public static String ",,B111,,"=","""",W111,""";")</f>
        <v>public static String API_ACTION="apiAction";</v>
      </c>
      <c r="Z111" s="7" t="str">
        <f t="shared" ref="Z111" si="64">CONCATENATE("private String ",W111,"=","""""",";")</f>
        <v>private String apiAction="";</v>
      </c>
    </row>
    <row r="112" spans="2:26" ht="19.2" x14ac:dyDescent="0.45">
      <c r="B112" s="1" t="s">
        <v>396</v>
      </c>
      <c r="C112" s="1" t="s">
        <v>1</v>
      </c>
      <c r="D112" s="4">
        <v>3000</v>
      </c>
      <c r="I112" t="e">
        <f>#REF!</f>
        <v>#REF!</v>
      </c>
      <c r="K112" s="21" t="s">
        <v>485</v>
      </c>
      <c r="L112" s="12"/>
      <c r="M112" s="18" t="e">
        <f>CONCATENATE(#REF!,",")</f>
        <v>#REF!</v>
      </c>
      <c r="N112" s="5" t="e">
        <f>CONCATENATE(#REF!," ",C112,"(",D112,")",",")</f>
        <v>#REF!</v>
      </c>
      <c r="O112" s="1" t="s">
        <v>14</v>
      </c>
      <c r="W112" s="17" t="str">
        <f t="shared" si="44"/>
        <v>description</v>
      </c>
      <c r="X112" s="3" t="str">
        <f t="shared" si="45"/>
        <v>"description":"",</v>
      </c>
      <c r="Y112" s="22" t="e">
        <f>CONCATENATE("public static String ",,#REF!,,"=","""",W112,""";")</f>
        <v>#REF!</v>
      </c>
      <c r="Z112" s="7" t="str">
        <f t="shared" si="54"/>
        <v>private String description="";</v>
      </c>
    </row>
    <row r="113" spans="2:26" ht="19.2" x14ac:dyDescent="0.45">
      <c r="B113" s="1" t="s">
        <v>829</v>
      </c>
      <c r="C113" s="1" t="s">
        <v>627</v>
      </c>
      <c r="D113" s="4">
        <v>24</v>
      </c>
      <c r="I113" t="e">
        <f>I95</f>
        <v>#REF!</v>
      </c>
      <c r="J113" t="str">
        <f>CONCATENATE(LEFT(CONCATENATE(" ADD "," ",N113,";"),LEN(CONCATENATE(" ADD "," ",N113,";"))-2),";")</f>
        <v xml:space="preserve"> ADD  ESTIMATED_COUNTER FLOAT(24);</v>
      </c>
      <c r="K113" s="25" t="str">
        <f t="shared" si="58"/>
        <v>ESTIMATED_COUNTER,</v>
      </c>
      <c r="L113" s="12"/>
      <c r="M113" s="18" t="str">
        <f>CONCATENATE(B113,",")</f>
        <v>ESTIMATED_COUNTER,</v>
      </c>
      <c r="N113" s="5" t="str">
        <f>CONCATENATE(B113," ",C113,"(",D113,")",",")</f>
        <v>ESTIMATED_COUNTER FLOAT(24),</v>
      </c>
      <c r="O113" s="1" t="s">
        <v>405</v>
      </c>
      <c r="P113" t="s">
        <v>834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estimatedCounter</v>
      </c>
      <c r="X113" s="3" t="str">
        <f>CONCATENATE("""",W113,"""",":","""","""",",")</f>
        <v>"estimatedCounter":"",</v>
      </c>
      <c r="Y113" s="22" t="str">
        <f>CONCATENATE("public static String ",,B113,,"=","""",W113,""";")</f>
        <v>public static String ESTIMATED_COUNTER="estimatedCounter";</v>
      </c>
      <c r="Z113" s="7" t="str">
        <f>CONCATENATE("private String ",W113,"=","""""",";")</f>
        <v>private String estimatedCounter="";</v>
      </c>
    </row>
    <row r="114" spans="2:26" ht="19.2" x14ac:dyDescent="0.45">
      <c r="B114" s="1" t="s">
        <v>830</v>
      </c>
      <c r="C114" s="1" t="s">
        <v>627</v>
      </c>
      <c r="D114" s="4">
        <v>24</v>
      </c>
      <c r="I114">
        <f>I96</f>
        <v>0</v>
      </c>
      <c r="J114" t="str">
        <f>CONCATENATE(LEFT(CONCATENATE(" ADD "," ",N114,";"),LEN(CONCATENATE(" ADD "," ",N114,";"))-2),";")</f>
        <v xml:space="preserve"> ADD  EXECUTED_COUNTER FLOAT(24);</v>
      </c>
      <c r="K114" s="25" t="str">
        <f t="shared" si="58"/>
        <v>EXECUTED_COUNTER,</v>
      </c>
      <c r="L114" s="12"/>
      <c r="M114" s="18" t="str">
        <f>CONCATENATE(B114,",")</f>
        <v>EXECUTED_COUNTER,</v>
      </c>
      <c r="N114" s="5" t="str">
        <f>CONCATENATE(B114," ",C114,"(",D114,")",",")</f>
        <v>EXECUTED_COUNTER FLOAT(24),</v>
      </c>
      <c r="O114" s="1" t="s">
        <v>833</v>
      </c>
      <c r="P114" t="s">
        <v>834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executedCounter</v>
      </c>
      <c r="X114" s="3" t="str">
        <f>CONCATENATE("""",W114,"""",":","""","""",",")</f>
        <v>"executedCounter":"",</v>
      </c>
      <c r="Y114" s="22" t="str">
        <f>CONCATENATE("public static String ",,B114,,"=","""",W114,""";")</f>
        <v>public static String EXECUTED_COUNTER="executedCounter";</v>
      </c>
      <c r="Z114" s="7" t="str">
        <f>CONCATENATE("private String ",W114,"=","""""",";")</f>
        <v>private String executedCounter="";</v>
      </c>
    </row>
    <row r="115" spans="2:26" ht="19.2" x14ac:dyDescent="0.45">
      <c r="B115" s="1" t="s">
        <v>831</v>
      </c>
      <c r="C115" s="1" t="s">
        <v>627</v>
      </c>
      <c r="D115" s="4">
        <v>24</v>
      </c>
      <c r="I115" t="e">
        <f>I97</f>
        <v>#REF!</v>
      </c>
      <c r="J115" t="str">
        <f>CONCATENATE(LEFT(CONCATENATE(" ADD "," ",N115,";"),LEN(CONCATENATE(" ADD "," ",N115,";"))-2),";")</f>
        <v xml:space="preserve"> ADD  ESTIMATED_BUDGET FLOAT(24);</v>
      </c>
      <c r="K115" s="25" t="str">
        <f t="shared" si="58"/>
        <v>ESTIMATED_BUDGET,</v>
      </c>
      <c r="L115" s="12"/>
      <c r="M115" s="18" t="str">
        <f>CONCATENATE(B115,",")</f>
        <v>ESTIMATED_BUDGET,</v>
      </c>
      <c r="N115" s="5" t="str">
        <f>CONCATENATE(B115," ",C115,"(",D115,")",",")</f>
        <v>ESTIMATED_BUDGET FLOAT(24),</v>
      </c>
      <c r="O115" s="1" t="s">
        <v>405</v>
      </c>
      <c r="P115" t="s">
        <v>835</v>
      </c>
      <c r="W115" s="17" t="str">
        <f>CONCATENATE(,LOWER(O115),UPPER(LEFT(P115,1)),LOWER(RIGHT(P115,LEN(P115)-IF(LEN(P115)&gt;0,1,LEN(P115)))),UPPER(LEFT(Q115,1)),LOWER(RIGHT(Q115,LEN(Q115)-IF(LEN(Q115)&gt;0,1,LEN(Q115)))),UPPER(LEFT(R115,1)),LOWER(RIGHT(R115,LEN(R115)-IF(LEN(R115)&gt;0,1,LEN(R115)))),UPPER(LEFT(S115,1)),LOWER(RIGHT(S115,LEN(S115)-IF(LEN(S115)&gt;0,1,LEN(S115)))),UPPER(LEFT(T115,1)),LOWER(RIGHT(T115,LEN(T115)-IF(LEN(T115)&gt;0,1,LEN(T115)))),UPPER(LEFT(U115,1)),LOWER(RIGHT(U115,LEN(U115)-IF(LEN(U115)&gt;0,1,LEN(U115)))),UPPER(LEFT(V115,1)),LOWER(RIGHT(V115,LEN(V115)-IF(LEN(V115)&gt;0,1,LEN(V115)))))</f>
        <v>estimatedBudget</v>
      </c>
      <c r="X115" s="3" t="str">
        <f>CONCATENATE("""",W115,"""",":","""","""",",")</f>
        <v>"estimatedBudget":"",</v>
      </c>
      <c r="Y115" s="22" t="str">
        <f>CONCATENATE("public static String ",,B115,,"=","""",W115,""";")</f>
        <v>public static String ESTIMATED_BUDGET="estimatedBudget";</v>
      </c>
      <c r="Z115" s="7" t="str">
        <f>CONCATENATE("private String ",W115,"=","""""",";")</f>
        <v>private String estimatedBudget="";</v>
      </c>
    </row>
    <row r="116" spans="2:26" ht="19.2" x14ac:dyDescent="0.45">
      <c r="B116" s="1" t="s">
        <v>832</v>
      </c>
      <c r="C116" s="1" t="s">
        <v>627</v>
      </c>
      <c r="D116" s="4">
        <v>24</v>
      </c>
      <c r="I116" t="e">
        <f>I98</f>
        <v>#REF!</v>
      </c>
      <c r="J116" t="str">
        <f>CONCATENATE(LEFT(CONCATENATE(" ADD "," ",N116,";"),LEN(CONCATENATE(" ADD "," ",N116,";"))-2),";")</f>
        <v xml:space="preserve"> ADD  SPENT_BUDGET FLOAT(24);</v>
      </c>
      <c r="K116" s="25" t="str">
        <f t="shared" si="58"/>
        <v>SPENT_BUDGET,</v>
      </c>
      <c r="L116" s="12"/>
      <c r="M116" s="18" t="str">
        <f>CONCATENATE(B116,",")</f>
        <v>SPENT_BUDGET,</v>
      </c>
      <c r="N116" s="5" t="str">
        <f>CONCATENATE(B116," ",C116,"(",D116,")",",")</f>
        <v>SPENT_BUDGET FLOAT(24),</v>
      </c>
      <c r="O116" s="1" t="s">
        <v>407</v>
      </c>
      <c r="P116" t="s">
        <v>835</v>
      </c>
      <c r="W116" s="17" t="str">
        <f>CONCATENATE(,LOWER(O116),UPPER(LEFT(P116,1)),LOWER(RIGHT(P116,LEN(P116)-IF(LEN(P116)&gt;0,1,LEN(P116)))),UPPER(LEFT(Q116,1)),LOWER(RIGHT(Q116,LEN(Q116)-IF(LEN(Q116)&gt;0,1,LEN(Q116)))),UPPER(LEFT(R116,1)),LOWER(RIGHT(R116,LEN(R116)-IF(LEN(R116)&gt;0,1,LEN(R116)))),UPPER(LEFT(S116,1)),LOWER(RIGHT(S116,LEN(S116)-IF(LEN(S116)&gt;0,1,LEN(S116)))),UPPER(LEFT(T116,1)),LOWER(RIGHT(T116,LEN(T116)-IF(LEN(T116)&gt;0,1,LEN(T116)))),UPPER(LEFT(U116,1)),LOWER(RIGHT(U116,LEN(U116)-IF(LEN(U116)&gt;0,1,LEN(U116)))),UPPER(LEFT(V116,1)),LOWER(RIGHT(V116,LEN(V116)-IF(LEN(V116)&gt;0,1,LEN(V116)))))</f>
        <v>spentBudget</v>
      </c>
      <c r="X116" s="3" t="str">
        <f>CONCATENATE("""",W116,"""",":","""","""",",")</f>
        <v>"spentBudget":"",</v>
      </c>
      <c r="Y116" s="22" t="str">
        <f>CONCATENATE("public static String ",,B116,,"=","""",W116,""";")</f>
        <v>public static String SPENT_BUDGET="spentBudget";</v>
      </c>
      <c r="Z116" s="7" t="str">
        <f>CONCATENATE("private String ",W116,"=","""""",";")</f>
        <v>private String spentBudget="";</v>
      </c>
    </row>
    <row r="117" spans="2:26" ht="19.2" x14ac:dyDescent="0.45">
      <c r="B117" s="1" t="s">
        <v>489</v>
      </c>
      <c r="C117" s="1"/>
      <c r="D117" s="8"/>
      <c r="K117" s="21" t="s">
        <v>14</v>
      </c>
      <c r="M117" s="18"/>
      <c r="N117" s="33" t="s">
        <v>130</v>
      </c>
      <c r="O117" s="1"/>
      <c r="W117" s="17"/>
    </row>
    <row r="118" spans="2:26" ht="19.2" x14ac:dyDescent="0.45">
      <c r="C118" s="1"/>
      <c r="D118" s="8"/>
      <c r="K118" s="21" t="s">
        <v>486</v>
      </c>
      <c r="M118" s="18"/>
      <c r="N118" s="31" t="s">
        <v>126</v>
      </c>
      <c r="O118" s="1"/>
      <c r="W118" s="17"/>
    </row>
    <row r="119" spans="2:26" ht="19.2" x14ac:dyDescent="0.45">
      <c r="C119" s="14"/>
      <c r="D119" s="9"/>
      <c r="M119" s="20"/>
      <c r="W119" s="17"/>
    </row>
    <row r="120" spans="2:26" ht="19.2" x14ac:dyDescent="0.45">
      <c r="C120" s="14"/>
      <c r="D120" s="9"/>
      <c r="M120" s="20"/>
      <c r="W120" s="17"/>
    </row>
    <row r="121" spans="2:26" x14ac:dyDescent="0.3">
      <c r="B121" s="2" t="s">
        <v>637</v>
      </c>
      <c r="I121" t="str">
        <f>CONCATENATE("ALTER TABLE"," ",B121)</f>
        <v>ALTER TABLE TM_BACKLOG_LIST_WITH_TASK</v>
      </c>
      <c r="J121" t="s">
        <v>293</v>
      </c>
      <c r="K121" s="26" t="s">
        <v>662</v>
      </c>
      <c r="N121" s="5" t="s">
        <v>594</v>
      </c>
    </row>
    <row r="122" spans="2:26" ht="19.2" x14ac:dyDescent="0.45">
      <c r="B122" s="1" t="s">
        <v>2</v>
      </c>
      <c r="C122" s="1" t="s">
        <v>1</v>
      </c>
      <c r="D122" s="4">
        <v>30</v>
      </c>
      <c r="E122" s="24" t="s">
        <v>113</v>
      </c>
      <c r="I122" t="str">
        <f>I121</f>
        <v>ALTER TABLE TM_BACKLOG_LIST_WITH_TASK</v>
      </c>
      <c r="K122" s="25" t="s">
        <v>594</v>
      </c>
      <c r="L122" s="12"/>
      <c r="M122" s="18" t="str">
        <f t="shared" ref="M122:M127" si="65">CONCATENATE(B122,",")</f>
        <v>ID,</v>
      </c>
      <c r="N122" s="5" t="s">
        <v>595</v>
      </c>
      <c r="O122" s="1" t="s">
        <v>2</v>
      </c>
      <c r="P122" s="6"/>
      <c r="Q122" s="6"/>
      <c r="R122" s="6"/>
      <c r="S122" s="6"/>
      <c r="T122" s="6"/>
      <c r="U122" s="6"/>
      <c r="V122" s="6"/>
      <c r="W122" s="17" t="str">
        <f t="shared" ref="W122:W160" si="66">CONCATENATE(,LOWER(O122),UPPER(LEFT(P122,1)),LOWER(RIGHT(P122,LEN(P122)-IF(LEN(P122)&gt;0,1,LEN(P122)))),UPPER(LEFT(Q122,1)),LOWER(RIGHT(Q122,LEN(Q122)-IF(LEN(Q122)&gt;0,1,LEN(Q122)))),UPPER(LEFT(R122,1)),LOWER(RIGHT(R122,LEN(R122)-IF(LEN(R122)&gt;0,1,LEN(R122)))),UPPER(LEFT(S122,1)),LOWER(RIGHT(S122,LEN(S122)-IF(LEN(S122)&gt;0,1,LEN(S122)))),UPPER(LEFT(T122,1)),LOWER(RIGHT(T122,LEN(T122)-IF(LEN(T122)&gt;0,1,LEN(T122)))),UPPER(LEFT(U122,1)),LOWER(RIGHT(U122,LEN(U122)-IF(LEN(U122)&gt;0,1,LEN(U122)))),UPPER(LEFT(V122,1)),LOWER(RIGHT(V122,LEN(V122)-IF(LEN(V122)&gt;0,1,LEN(V122)))))</f>
        <v>id</v>
      </c>
      <c r="X122" s="3" t="str">
        <f t="shared" ref="X122:X159" si="67">CONCATENATE("""",W122,"""",":","""","""",",")</f>
        <v>"id":"",</v>
      </c>
      <c r="Y122" s="22" t="str">
        <f t="shared" ref="Y122:Y141" si="68">CONCATENATE("public static String ",,B122,,"=","""",W122,""";")</f>
        <v>public static String ID="id";</v>
      </c>
      <c r="Z122" s="7" t="str">
        <f t="shared" ref="Z122:Z159" si="69">CONCATENATE("private String ",W122,"=","""""",";")</f>
        <v>private String id="";</v>
      </c>
    </row>
    <row r="123" spans="2:26" ht="19.2" x14ac:dyDescent="0.45">
      <c r="B123" s="1" t="s">
        <v>3</v>
      </c>
      <c r="C123" s="1" t="s">
        <v>1</v>
      </c>
      <c r="D123" s="4">
        <v>10</v>
      </c>
      <c r="I123" t="str">
        <f>I122</f>
        <v>ALTER TABLE TM_BACKLOG_LIST_WITH_TASK</v>
      </c>
      <c r="K123" s="25" t="s">
        <v>595</v>
      </c>
      <c r="L123" s="12"/>
      <c r="M123" s="18" t="str">
        <f t="shared" si="65"/>
        <v>STATUS,</v>
      </c>
      <c r="N123" s="5" t="s">
        <v>596</v>
      </c>
      <c r="O123" s="1" t="s">
        <v>3</v>
      </c>
      <c r="W123" s="17" t="str">
        <f t="shared" si="66"/>
        <v>status</v>
      </c>
      <c r="X123" s="3" t="str">
        <f t="shared" si="67"/>
        <v>"status":"",</v>
      </c>
      <c r="Y123" s="22" t="str">
        <f t="shared" si="68"/>
        <v>public static String STATUS="status";</v>
      </c>
      <c r="Z123" s="7" t="str">
        <f t="shared" si="69"/>
        <v>private String status="";</v>
      </c>
    </row>
    <row r="124" spans="2:26" ht="19.2" x14ac:dyDescent="0.45">
      <c r="B124" s="1" t="s">
        <v>4</v>
      </c>
      <c r="C124" s="1" t="s">
        <v>1</v>
      </c>
      <c r="D124" s="4">
        <v>30</v>
      </c>
      <c r="I124" t="str">
        <f>I123</f>
        <v>ALTER TABLE TM_BACKLOG_LIST_WITH_TASK</v>
      </c>
      <c r="K124" s="25" t="s">
        <v>596</v>
      </c>
      <c r="L124" s="12"/>
      <c r="M124" s="18" t="str">
        <f t="shared" si="65"/>
        <v>INSERT_DATE,</v>
      </c>
      <c r="N124" s="5" t="s">
        <v>597</v>
      </c>
      <c r="O124" s="1" t="s">
        <v>7</v>
      </c>
      <c r="P124" t="s">
        <v>8</v>
      </c>
      <c r="W124" s="17" t="str">
        <f t="shared" si="66"/>
        <v>insertDate</v>
      </c>
      <c r="X124" s="3" t="str">
        <f t="shared" si="67"/>
        <v>"insertDate":"",</v>
      </c>
      <c r="Y124" s="22" t="str">
        <f t="shared" si="68"/>
        <v>public static String INSERT_DATE="insertDate";</v>
      </c>
      <c r="Z124" s="7" t="str">
        <f t="shared" si="69"/>
        <v>private String insertDate="";</v>
      </c>
    </row>
    <row r="125" spans="2:26" ht="19.2" x14ac:dyDescent="0.45">
      <c r="B125" s="1" t="s">
        <v>5</v>
      </c>
      <c r="C125" s="1" t="s">
        <v>1</v>
      </c>
      <c r="D125" s="4">
        <v>30</v>
      </c>
      <c r="I125" t="str">
        <f>I124</f>
        <v>ALTER TABLE TM_BACKLOG_LIST_WITH_TASK</v>
      </c>
      <c r="K125" s="25" t="s">
        <v>597</v>
      </c>
      <c r="L125" s="12"/>
      <c r="M125" s="18" t="str">
        <f t="shared" si="65"/>
        <v>MODIFICATION_DATE,</v>
      </c>
      <c r="N125" s="5" t="s">
        <v>638</v>
      </c>
      <c r="O125" s="1" t="s">
        <v>9</v>
      </c>
      <c r="P125" t="s">
        <v>8</v>
      </c>
      <c r="W125" s="17" t="str">
        <f t="shared" si="66"/>
        <v>modificationDate</v>
      </c>
      <c r="X125" s="3" t="str">
        <f t="shared" si="67"/>
        <v>"modificationDate":"",</v>
      </c>
      <c r="Y125" s="22" t="str">
        <f t="shared" si="68"/>
        <v>public static String MODIFICATION_DATE="modificationDate";</v>
      </c>
      <c r="Z125" s="7" t="str">
        <f t="shared" si="69"/>
        <v>private String modificationDate="";</v>
      </c>
    </row>
    <row r="126" spans="2:26" ht="19.2" x14ac:dyDescent="0.45">
      <c r="B126" s="1" t="s">
        <v>521</v>
      </c>
      <c r="C126" s="1" t="s">
        <v>1</v>
      </c>
      <c r="D126" s="4">
        <v>222</v>
      </c>
      <c r="I126" t="e">
        <f>#REF!</f>
        <v>#REF!</v>
      </c>
      <c r="K126" s="25" t="s">
        <v>638</v>
      </c>
      <c r="L126" s="12"/>
      <c r="M126" s="18" t="str">
        <f t="shared" si="65"/>
        <v>TASK_COUNT,</v>
      </c>
      <c r="N126" s="5" t="s">
        <v>639</v>
      </c>
      <c r="O126" s="1" t="s">
        <v>311</v>
      </c>
      <c r="P126" t="s">
        <v>214</v>
      </c>
      <c r="W126" s="17" t="str">
        <f t="shared" si="66"/>
        <v>taskCount</v>
      </c>
      <c r="X126" s="3" t="str">
        <f t="shared" si="67"/>
        <v>"taskCount":"",</v>
      </c>
      <c r="Y126" s="22" t="str">
        <f t="shared" si="68"/>
        <v>public static String TASK_COUNT="taskCount";</v>
      </c>
      <c r="Z126" s="7" t="str">
        <f t="shared" si="69"/>
        <v>private String taskCount="";</v>
      </c>
    </row>
    <row r="127" spans="2:26" ht="19.2" x14ac:dyDescent="0.45">
      <c r="B127" s="1" t="s">
        <v>522</v>
      </c>
      <c r="C127" s="1" t="s">
        <v>1</v>
      </c>
      <c r="D127" s="4">
        <v>222</v>
      </c>
      <c r="I127" t="e">
        <f>#REF!</f>
        <v>#REF!</v>
      </c>
      <c r="K127" s="25" t="s">
        <v>639</v>
      </c>
      <c r="L127" s="12"/>
      <c r="M127" s="18" t="str">
        <f t="shared" si="65"/>
        <v>INPUT_COUNT,</v>
      </c>
      <c r="N127" s="5" t="s">
        <v>640</v>
      </c>
      <c r="O127" s="1" t="s">
        <v>13</v>
      </c>
      <c r="P127" t="s">
        <v>214</v>
      </c>
      <c r="W127" s="17" t="str">
        <f t="shared" si="66"/>
        <v>inputCount</v>
      </c>
      <c r="X127" s="3" t="str">
        <f t="shared" si="67"/>
        <v>"inputCount":"",</v>
      </c>
      <c r="Y127" s="22" t="str">
        <f t="shared" si="68"/>
        <v>public static String INPUT_COUNT="inputCount";</v>
      </c>
      <c r="Z127" s="7" t="str">
        <f t="shared" si="69"/>
        <v>private String inputCount="";</v>
      </c>
    </row>
    <row r="128" spans="2:26" ht="19.2" x14ac:dyDescent="0.45">
      <c r="B128" s="1" t="s">
        <v>442</v>
      </c>
      <c r="C128" s="1" t="s">
        <v>1</v>
      </c>
      <c r="D128" s="4">
        <v>12</v>
      </c>
      <c r="J128" s="23"/>
      <c r="K128" s="25" t="s">
        <v>640</v>
      </c>
      <c r="L128" s="12"/>
      <c r="M128" s="18"/>
      <c r="N128" s="5" t="s">
        <v>641</v>
      </c>
      <c r="O128" s="1" t="s">
        <v>409</v>
      </c>
      <c r="P128" t="s">
        <v>214</v>
      </c>
      <c r="W128" s="17" t="str">
        <f t="shared" si="66"/>
        <v>bugCount</v>
      </c>
      <c r="X128" s="3" t="str">
        <f t="shared" si="67"/>
        <v>"bugCount":"",</v>
      </c>
      <c r="Y128" s="22" t="str">
        <f t="shared" si="68"/>
        <v>public static String BUG_COUNT="bugCount";</v>
      </c>
      <c r="Z128" s="7" t="str">
        <f t="shared" si="69"/>
        <v>private String bugCount="";</v>
      </c>
    </row>
    <row r="129" spans="2:26" ht="19.2" x14ac:dyDescent="0.45">
      <c r="B129" s="1" t="s">
        <v>443</v>
      </c>
      <c r="C129" s="1" t="s">
        <v>1</v>
      </c>
      <c r="D129" s="4">
        <v>12</v>
      </c>
      <c r="J129" s="23"/>
      <c r="K129" s="25" t="s">
        <v>641</v>
      </c>
      <c r="L129" s="12"/>
      <c r="M129" s="18"/>
      <c r="N129" s="5" t="s">
        <v>642</v>
      </c>
      <c r="O129" s="1" t="s">
        <v>410</v>
      </c>
      <c r="P129" t="s">
        <v>214</v>
      </c>
      <c r="W129" s="17" t="str">
        <f t="shared" si="66"/>
        <v>updateCount</v>
      </c>
      <c r="X129" s="3" t="str">
        <f t="shared" si="67"/>
        <v>"updateCount":"",</v>
      </c>
      <c r="Y129" s="22" t="str">
        <f t="shared" si="68"/>
        <v>public static String UPDATE_COUNT="updateCount";</v>
      </c>
      <c r="Z129" s="7" t="str">
        <f t="shared" si="69"/>
        <v>private String updateCount="";</v>
      </c>
    </row>
    <row r="130" spans="2:26" ht="19.2" x14ac:dyDescent="0.45">
      <c r="B130" s="1" t="s">
        <v>523</v>
      </c>
      <c r="C130" s="1" t="s">
        <v>1</v>
      </c>
      <c r="D130" s="4">
        <v>12</v>
      </c>
      <c r="J130" s="23"/>
      <c r="K130" s="25" t="s">
        <v>642</v>
      </c>
      <c r="L130" s="12"/>
      <c r="M130" s="18"/>
      <c r="N130" s="5" t="s">
        <v>643</v>
      </c>
      <c r="O130" s="1" t="s">
        <v>323</v>
      </c>
      <c r="P130" t="s">
        <v>214</v>
      </c>
      <c r="W130" s="17" t="str">
        <f t="shared" si="66"/>
        <v>commentCount</v>
      </c>
      <c r="X130" s="3" t="str">
        <f t="shared" si="67"/>
        <v>"commentCount":"",</v>
      </c>
      <c r="Y130" s="22" t="str">
        <f t="shared" si="68"/>
        <v>public static String COMMENT_COUNT="commentCount";</v>
      </c>
      <c r="Z130" s="7" t="str">
        <f t="shared" si="69"/>
        <v>private String commentCount="";</v>
      </c>
    </row>
    <row r="131" spans="2:26" ht="19.2" x14ac:dyDescent="0.45">
      <c r="B131" s="1" t="s">
        <v>351</v>
      </c>
      <c r="C131" s="1" t="s">
        <v>1</v>
      </c>
      <c r="D131" s="4">
        <v>222</v>
      </c>
      <c r="I131" t="e">
        <f>#REF!</f>
        <v>#REF!</v>
      </c>
      <c r="K131" s="25" t="s">
        <v>643</v>
      </c>
      <c r="L131" s="12"/>
      <c r="M131" s="18" t="str">
        <f>CONCATENATE(B131,",")</f>
        <v>BACKLOG_NAME,</v>
      </c>
      <c r="N131" s="5" t="s">
        <v>644</v>
      </c>
      <c r="O131" s="1" t="s">
        <v>354</v>
      </c>
      <c r="P131" t="s">
        <v>0</v>
      </c>
      <c r="W131" s="17" t="str">
        <f t="shared" si="66"/>
        <v>backlogName</v>
      </c>
      <c r="X131" s="3" t="str">
        <f t="shared" si="67"/>
        <v>"backlogName":"",</v>
      </c>
      <c r="Y131" s="22" t="str">
        <f t="shared" si="68"/>
        <v>public static String BACKLOG_NAME="backlogName";</v>
      </c>
      <c r="Z131" s="7" t="str">
        <f t="shared" si="69"/>
        <v>private String backlogName="";</v>
      </c>
    </row>
    <row r="132" spans="2:26" ht="19.2" x14ac:dyDescent="0.45">
      <c r="B132" s="1" t="s">
        <v>353</v>
      </c>
      <c r="C132" s="1" t="s">
        <v>1</v>
      </c>
      <c r="D132" s="4">
        <v>222</v>
      </c>
      <c r="I132" t="e">
        <f>#REF!</f>
        <v>#REF!</v>
      </c>
      <c r="K132" s="25" t="s">
        <v>644</v>
      </c>
      <c r="L132" s="12"/>
      <c r="M132" s="18" t="str">
        <f>CONCATENATE(B132,",")</f>
        <v>BACKLOG_BECAUSE,</v>
      </c>
      <c r="N132" s="5" t="s">
        <v>645</v>
      </c>
      <c r="O132" s="1" t="s">
        <v>354</v>
      </c>
      <c r="P132" t="s">
        <v>355</v>
      </c>
      <c r="W132" s="17" t="str">
        <f t="shared" si="66"/>
        <v>backlogBecause</v>
      </c>
      <c r="X132" s="3" t="str">
        <f t="shared" si="67"/>
        <v>"backlogBecause":"",</v>
      </c>
      <c r="Y132" s="22" t="str">
        <f t="shared" si="68"/>
        <v>public static String BACKLOG_BECAUSE="backlogBecause";</v>
      </c>
      <c r="Z132" s="7" t="str">
        <f t="shared" si="69"/>
        <v>private String backlogBecause="";</v>
      </c>
    </row>
    <row r="133" spans="2:26" ht="19.2" x14ac:dyDescent="0.45">
      <c r="B133" s="1" t="s">
        <v>352</v>
      </c>
      <c r="C133" s="1" t="s">
        <v>1</v>
      </c>
      <c r="D133" s="4">
        <v>12</v>
      </c>
      <c r="J133" s="23"/>
      <c r="K133" s="25" t="s">
        <v>645</v>
      </c>
      <c r="L133" s="12"/>
      <c r="M133" s="18"/>
      <c r="N133" s="5" t="s">
        <v>602</v>
      </c>
      <c r="O133" s="1" t="s">
        <v>354</v>
      </c>
      <c r="P133" t="s">
        <v>3</v>
      </c>
      <c r="W133" s="17" t="str">
        <f t="shared" si="66"/>
        <v>backlogStatus</v>
      </c>
      <c r="X133" s="3" t="str">
        <f t="shared" si="67"/>
        <v>"backlogStatus":"",</v>
      </c>
      <c r="Y133" s="22" t="str">
        <f t="shared" si="68"/>
        <v>public static String BACKLOG_STATUS="backlogStatus";</v>
      </c>
      <c r="Z133" s="7" t="str">
        <f t="shared" si="69"/>
        <v>private String backlogStatus="";</v>
      </c>
    </row>
    <row r="134" spans="2:26" ht="19.2" x14ac:dyDescent="0.45">
      <c r="B134" s="10" t="s">
        <v>262</v>
      </c>
      <c r="C134" s="1" t="s">
        <v>1</v>
      </c>
      <c r="D134" s="4">
        <v>43</v>
      </c>
      <c r="I134" t="e">
        <f>#REF!</f>
        <v>#REF!</v>
      </c>
      <c r="K134" s="25" t="s">
        <v>602</v>
      </c>
      <c r="L134" s="12"/>
      <c r="M134" s="18" t="e">
        <f>CONCATENATE(#REF!,",")</f>
        <v>#REF!</v>
      </c>
      <c r="N134" s="5" t="s">
        <v>646</v>
      </c>
      <c r="O134" s="1" t="s">
        <v>282</v>
      </c>
      <c r="P134" t="s">
        <v>128</v>
      </c>
      <c r="W134" s="17" t="str">
        <f t="shared" si="66"/>
        <v>createdBy</v>
      </c>
      <c r="X134" s="3" t="str">
        <f t="shared" si="67"/>
        <v>"createdBy":"",</v>
      </c>
      <c r="Y134" s="22" t="str">
        <f t="shared" si="68"/>
        <v>public static String CREATED_BY="createdBy";</v>
      </c>
      <c r="Z134" s="7" t="str">
        <f t="shared" si="69"/>
        <v>private String createdBy="";</v>
      </c>
    </row>
    <row r="135" spans="2:26" ht="19.2" x14ac:dyDescent="0.45">
      <c r="B135" s="1" t="s">
        <v>274</v>
      </c>
      <c r="C135" s="1" t="s">
        <v>1</v>
      </c>
      <c r="D135" s="4">
        <v>50</v>
      </c>
      <c r="I135" t="e">
        <f>I132</f>
        <v>#REF!</v>
      </c>
      <c r="J135" t="str">
        <f>CONCATENATE(LEFT(CONCATENATE(" ADD "," ",N135,";"),LEN(CONCATENATE(" ADD "," ",N135,";"))-2),";")</f>
        <v xml:space="preserve"> ADD  (SELECT PROJECT_NAME FROM  TM_PROJECT U  WHERE U.ID = T.FK_PROJECT_ID) AS PROJECT_NAME;</v>
      </c>
      <c r="K135" s="25" t="s">
        <v>646</v>
      </c>
      <c r="L135" s="12"/>
      <c r="M135" s="18" t="str">
        <f>CONCATENATE(B135,",")</f>
        <v>FK_PROJECT_ID,</v>
      </c>
      <c r="N135" s="5" t="s">
        <v>628</v>
      </c>
      <c r="O135" s="1" t="s">
        <v>10</v>
      </c>
      <c r="P135" t="s">
        <v>288</v>
      </c>
      <c r="Q135" t="s">
        <v>2</v>
      </c>
      <c r="W135" s="17" t="str">
        <f t="shared" si="66"/>
        <v>fkProjectId</v>
      </c>
      <c r="X135" s="3" t="str">
        <f t="shared" si="67"/>
        <v>"fkProjectId":"",</v>
      </c>
      <c r="Y135" s="22" t="str">
        <f t="shared" si="68"/>
        <v>public static String FK_PROJECT_ID="fkProjectId";</v>
      </c>
      <c r="Z135" s="7" t="str">
        <f t="shared" si="69"/>
        <v>private String fkProjectId="";</v>
      </c>
    </row>
    <row r="136" spans="2:26" ht="19.2" x14ac:dyDescent="0.45">
      <c r="B136" s="1" t="s">
        <v>287</v>
      </c>
      <c r="C136" s="1" t="s">
        <v>1</v>
      </c>
      <c r="D136" s="4">
        <v>50</v>
      </c>
      <c r="I136">
        <f>I133</f>
        <v>0</v>
      </c>
      <c r="J136" t="str">
        <f>CONCATENATE(LEFT(CONCATENATE(" ADD "," ",N136,";"),LEN(CONCATENATE(" ADD "," ",N136,";"))-2),";")</f>
        <v xml:space="preserve"> ADD  (SELECT  USER_PERSON_NAME FROM CR_USER U  WHERE U.ID = T.CREATED_BY) AS CREATED_BY_NAME;</v>
      </c>
      <c r="K136" s="25" t="s">
        <v>628</v>
      </c>
      <c r="L136" s="12"/>
      <c r="M136" s="18" t="str">
        <f>CONCATENATE(B136,",")</f>
        <v>PROJECT_NAME,</v>
      </c>
      <c r="N136" s="5" t="s">
        <v>626</v>
      </c>
      <c r="O136" s="1" t="s">
        <v>288</v>
      </c>
      <c r="P136" t="s">
        <v>0</v>
      </c>
      <c r="W136" s="17" t="str">
        <f t="shared" si="66"/>
        <v>projectName</v>
      </c>
      <c r="X136" s="3" t="str">
        <f t="shared" si="67"/>
        <v>"projectName":"",</v>
      </c>
      <c r="Y136" s="22" t="str">
        <f t="shared" si="68"/>
        <v>public static String PROJECT_NAME="projectName";</v>
      </c>
      <c r="Z136" s="7" t="str">
        <f t="shared" si="69"/>
        <v>private String projectName="";</v>
      </c>
    </row>
    <row r="137" spans="2:26" ht="19.2" x14ac:dyDescent="0.45">
      <c r="B137" s="10" t="s">
        <v>339</v>
      </c>
      <c r="C137" s="1" t="s">
        <v>1</v>
      </c>
      <c r="D137" s="4">
        <v>43</v>
      </c>
      <c r="I137" t="e">
        <f>#REF!</f>
        <v>#REF!</v>
      </c>
      <c r="K137" s="25" t="s">
        <v>626</v>
      </c>
      <c r="L137" s="12"/>
      <c r="M137" s="18" t="str">
        <f>CONCATENATE(B134,",")</f>
        <v>CREATED_BY,</v>
      </c>
      <c r="N137" s="5" t="s">
        <v>603</v>
      </c>
      <c r="O137" s="1" t="s">
        <v>282</v>
      </c>
      <c r="P137" t="s">
        <v>128</v>
      </c>
      <c r="Q137" t="s">
        <v>0</v>
      </c>
      <c r="W137" s="17" t="str">
        <f t="shared" si="66"/>
        <v>createdByName</v>
      </c>
      <c r="X137" s="3" t="str">
        <f t="shared" si="67"/>
        <v>"createdByName":"",</v>
      </c>
      <c r="Y137" s="22" t="str">
        <f t="shared" si="68"/>
        <v>public static String CREATED_BY_NAME="createdByName";</v>
      </c>
      <c r="Z137" s="7" t="str">
        <f t="shared" si="69"/>
        <v>private String createdByName="";</v>
      </c>
    </row>
    <row r="138" spans="2:26" ht="19.2" x14ac:dyDescent="0.45">
      <c r="B138" s="1" t="s">
        <v>263</v>
      </c>
      <c r="C138" s="1" t="s">
        <v>1</v>
      </c>
      <c r="D138" s="4">
        <v>30</v>
      </c>
      <c r="I138" t="e">
        <f>#REF!</f>
        <v>#REF!</v>
      </c>
      <c r="K138" s="25" t="s">
        <v>603</v>
      </c>
      <c r="L138" s="12"/>
      <c r="M138" s="18" t="str">
        <f>CONCATENATE(B138,",")</f>
        <v>CREATED_DATE,</v>
      </c>
      <c r="N138" s="5" t="s">
        <v>604</v>
      </c>
      <c r="O138" s="1" t="s">
        <v>282</v>
      </c>
      <c r="P138" t="s">
        <v>8</v>
      </c>
      <c r="W138" s="17" t="str">
        <f t="shared" si="66"/>
        <v>createdDate</v>
      </c>
      <c r="X138" s="3" t="str">
        <f t="shared" si="67"/>
        <v>"createdDate":"",</v>
      </c>
      <c r="Y138" s="22" t="str">
        <f t="shared" si="68"/>
        <v>public static String CREATED_DATE="createdDate";</v>
      </c>
      <c r="Z138" s="7" t="str">
        <f t="shared" si="69"/>
        <v>private String createdDate="";</v>
      </c>
    </row>
    <row r="139" spans="2:26" ht="19.2" x14ac:dyDescent="0.45">
      <c r="B139" s="1" t="s">
        <v>264</v>
      </c>
      <c r="C139" s="1" t="s">
        <v>1</v>
      </c>
      <c r="D139" s="4">
        <v>12</v>
      </c>
      <c r="K139" s="25" t="s">
        <v>604</v>
      </c>
      <c r="L139" s="12"/>
      <c r="M139" s="18"/>
      <c r="N139" s="5" t="s">
        <v>647</v>
      </c>
      <c r="O139" s="1" t="s">
        <v>282</v>
      </c>
      <c r="P139" t="s">
        <v>133</v>
      </c>
      <c r="W139" s="17" t="str">
        <f t="shared" si="66"/>
        <v>createdTime</v>
      </c>
      <c r="X139" s="3" t="str">
        <f t="shared" si="67"/>
        <v>"createdTime":"",</v>
      </c>
      <c r="Y139" s="22" t="str">
        <f t="shared" si="68"/>
        <v>public static String CREATED_TIME="createdTime";</v>
      </c>
      <c r="Z139" s="7" t="str">
        <f t="shared" si="69"/>
        <v>private String createdTime="";</v>
      </c>
    </row>
    <row r="140" spans="2:26" ht="19.2" x14ac:dyDescent="0.45">
      <c r="B140" s="1" t="s">
        <v>258</v>
      </c>
      <c r="C140" s="1" t="s">
        <v>1</v>
      </c>
      <c r="D140" s="4">
        <v>50</v>
      </c>
      <c r="I140" t="e">
        <f>#REF!</f>
        <v>#REF!</v>
      </c>
      <c r="K140" s="25" t="s">
        <v>647</v>
      </c>
      <c r="L140" s="12"/>
      <c r="M140" s="18" t="str">
        <f t="shared" ref="M140:M153" si="70">CONCATENATE(B140,",")</f>
        <v>ORDER_NO,</v>
      </c>
      <c r="N140" s="5" t="s">
        <v>648</v>
      </c>
      <c r="O140" s="1" t="s">
        <v>259</v>
      </c>
      <c r="P140" t="s">
        <v>173</v>
      </c>
      <c r="W140" s="17" t="str">
        <f t="shared" si="66"/>
        <v>orderNo</v>
      </c>
      <c r="X140" s="3" t="str">
        <f t="shared" si="67"/>
        <v>"orderNo":"",</v>
      </c>
      <c r="Y140" s="22" t="str">
        <f t="shared" si="68"/>
        <v>public static String ORDER_NO="orderNo";</v>
      </c>
      <c r="Z140" s="7" t="str">
        <f t="shared" si="69"/>
        <v>private String orderNo="";</v>
      </c>
    </row>
    <row r="141" spans="2:26" ht="19.2" x14ac:dyDescent="0.45">
      <c r="B141" s="1" t="s">
        <v>487</v>
      </c>
      <c r="C141" s="1" t="s">
        <v>1</v>
      </c>
      <c r="D141" s="4">
        <v>50</v>
      </c>
      <c r="I141" t="e">
        <f>#REF!</f>
        <v>#REF!</v>
      </c>
      <c r="K141" s="25" t="s">
        <v>648</v>
      </c>
      <c r="L141" s="12"/>
      <c r="M141" s="18" t="str">
        <f t="shared" si="70"/>
        <v>IS_FROM_CUSTOMER,</v>
      </c>
      <c r="N141" s="5" t="s">
        <v>649</v>
      </c>
      <c r="O141" s="1" t="s">
        <v>112</v>
      </c>
      <c r="P141" t="s">
        <v>663</v>
      </c>
      <c r="Q141" t="s">
        <v>664</v>
      </c>
      <c r="W141" s="17" t="str">
        <f t="shared" si="66"/>
        <v>isFromCustomer</v>
      </c>
      <c r="X141" s="3" t="str">
        <f t="shared" si="67"/>
        <v>"isFromCustomer":"",</v>
      </c>
      <c r="Y141" s="22" t="str">
        <f t="shared" si="68"/>
        <v>public static String IS_FROM_CUSTOMER="isFromCustomer";</v>
      </c>
      <c r="Z141" s="7" t="str">
        <f t="shared" si="69"/>
        <v>private String isFromCustomer="";</v>
      </c>
    </row>
    <row r="142" spans="2:26" ht="19.2" x14ac:dyDescent="0.45">
      <c r="B142" s="1" t="s">
        <v>305</v>
      </c>
      <c r="C142" s="1" t="s">
        <v>1</v>
      </c>
      <c r="D142" s="4">
        <v>50</v>
      </c>
      <c r="I142" t="e">
        <f>#REF!</f>
        <v>#REF!</v>
      </c>
      <c r="K142" s="25" t="s">
        <v>649</v>
      </c>
      <c r="L142" s="12"/>
      <c r="M142" s="18" t="str">
        <f t="shared" si="70"/>
        <v>PRIORITY,</v>
      </c>
      <c r="N142" s="5" t="s">
        <v>650</v>
      </c>
      <c r="O142" s="1" t="s">
        <v>305</v>
      </c>
      <c r="W142" s="17" t="str">
        <f t="shared" si="66"/>
        <v>priority</v>
      </c>
      <c r="X142" s="3" t="str">
        <f t="shared" si="67"/>
        <v>"priority":"",</v>
      </c>
      <c r="Y142" s="22" t="str">
        <f t="shared" ref="Y142:Y149" si="71">CONCATENATE("public static String ",,B142,,"=","""",W142,""";")</f>
        <v>public static String PRIORITY="priority";</v>
      </c>
      <c r="Z142" s="7" t="str">
        <f t="shared" si="69"/>
        <v>private String priority="";</v>
      </c>
    </row>
    <row r="143" spans="2:26" ht="19.2" x14ac:dyDescent="0.45">
      <c r="B143" s="1" t="s">
        <v>422</v>
      </c>
      <c r="C143" s="1" t="s">
        <v>1</v>
      </c>
      <c r="D143" s="4">
        <v>50</v>
      </c>
      <c r="I143" t="e">
        <f>I140</f>
        <v>#REF!</v>
      </c>
      <c r="J143" t="str">
        <f>CONCATENATE(LEFT(CONCATENATE(" ADD "," ",N143,";"),LEN(CONCATENATE(" ADD "," ",N143,";"))-2),";")</f>
        <v xml:space="preserve"> ADD  T.ESTIMATED_HOURS;</v>
      </c>
      <c r="K143" s="25" t="s">
        <v>650</v>
      </c>
      <c r="L143" s="12"/>
      <c r="M143" s="18" t="str">
        <f t="shared" si="70"/>
        <v>FK_SOURCED_ID,</v>
      </c>
      <c r="N143" s="5" t="s">
        <v>605</v>
      </c>
      <c r="O143" s="1" t="s">
        <v>10</v>
      </c>
      <c r="P143" t="s">
        <v>394</v>
      </c>
      <c r="Q143" t="s">
        <v>2</v>
      </c>
      <c r="W143" s="17" t="str">
        <f t="shared" si="66"/>
        <v>fkSourcedId</v>
      </c>
      <c r="X143" s="3" t="str">
        <f t="shared" si="67"/>
        <v>"fkSourcedId":"",</v>
      </c>
      <c r="Y143" s="22" t="str">
        <f t="shared" si="71"/>
        <v>public static String FK_SOURCED_ID="fkSourcedId";</v>
      </c>
      <c r="Z143" s="7" t="str">
        <f t="shared" si="69"/>
        <v>private String fkSourcedId="";</v>
      </c>
    </row>
    <row r="144" spans="2:26" ht="24.6" customHeight="1" x14ac:dyDescent="0.45">
      <c r="B144" s="1" t="s">
        <v>400</v>
      </c>
      <c r="C144" s="1" t="s">
        <v>1</v>
      </c>
      <c r="D144" s="4">
        <v>40</v>
      </c>
      <c r="I144">
        <f>I139</f>
        <v>0</v>
      </c>
      <c r="J144" t="s">
        <v>395</v>
      </c>
      <c r="K144" s="25" t="s">
        <v>671</v>
      </c>
      <c r="L144" s="12"/>
      <c r="M144" s="18" t="str">
        <f t="shared" si="70"/>
        <v>ESTIMATED_HOURS,</v>
      </c>
      <c r="N144" s="5" t="s">
        <v>606</v>
      </c>
      <c r="O144" s="1" t="s">
        <v>405</v>
      </c>
      <c r="P144" t="s">
        <v>406</v>
      </c>
      <c r="W144" s="17" t="str">
        <f t="shared" si="66"/>
        <v>estimatedHours</v>
      </c>
      <c r="X144" s="3" t="str">
        <f t="shared" si="67"/>
        <v>"estimatedHours":"",</v>
      </c>
      <c r="Y144" s="22" t="str">
        <f t="shared" si="71"/>
        <v>public static String ESTIMATED_HOURS="estimatedHours";</v>
      </c>
      <c r="Z144" s="7" t="str">
        <f t="shared" si="69"/>
        <v>private String estimatedHours="";</v>
      </c>
    </row>
    <row r="145" spans="2:26" ht="19.2" x14ac:dyDescent="0.45">
      <c r="B145" s="1" t="s">
        <v>401</v>
      </c>
      <c r="C145" s="1" t="s">
        <v>1</v>
      </c>
      <c r="D145" s="4">
        <v>40</v>
      </c>
      <c r="I145" t="e">
        <f>I140</f>
        <v>#REF!</v>
      </c>
      <c r="J145" t="s">
        <v>395</v>
      </c>
      <c r="K145" s="25" t="s">
        <v>672</v>
      </c>
      <c r="L145" s="12"/>
      <c r="M145" s="18" t="str">
        <f t="shared" si="70"/>
        <v>SPENT_HOURS,</v>
      </c>
      <c r="N145" s="5" t="s">
        <v>651</v>
      </c>
      <c r="O145" s="1" t="s">
        <v>407</v>
      </c>
      <c r="P145" t="s">
        <v>406</v>
      </c>
      <c r="W145" s="17" t="str">
        <f t="shared" si="66"/>
        <v>spentHours</v>
      </c>
      <c r="X145" s="3" t="str">
        <f t="shared" si="67"/>
        <v>"spentHours":"",</v>
      </c>
      <c r="Y145" s="22" t="str">
        <f t="shared" si="71"/>
        <v>public static String SPENT_HOURS="spentHours";</v>
      </c>
      <c r="Z145" s="7" t="str">
        <f t="shared" si="69"/>
        <v>private String spentHours="";</v>
      </c>
    </row>
    <row r="146" spans="2:26" ht="19.2" x14ac:dyDescent="0.45">
      <c r="B146" s="1" t="s">
        <v>362</v>
      </c>
      <c r="C146" s="1" t="s">
        <v>1</v>
      </c>
      <c r="D146" s="4">
        <v>40</v>
      </c>
      <c r="I146" t="e">
        <f>I137</f>
        <v>#REF!</v>
      </c>
      <c r="J146" t="s">
        <v>395</v>
      </c>
      <c r="K146" s="36" t="s">
        <v>684</v>
      </c>
      <c r="L146" s="12"/>
      <c r="M146" s="18" t="str">
        <f t="shared" si="70"/>
        <v>SPRINT_END_DATE,</v>
      </c>
      <c r="N146" s="5" t="s">
        <v>652</v>
      </c>
      <c r="O146" s="1" t="s">
        <v>366</v>
      </c>
      <c r="P146" t="s">
        <v>0</v>
      </c>
      <c r="W146" s="17" t="str">
        <f t="shared" si="66"/>
        <v>sprintName</v>
      </c>
      <c r="X146" s="3" t="str">
        <f t="shared" si="67"/>
        <v>"sprintName":"",</v>
      </c>
      <c r="Y146" s="22" t="str">
        <f t="shared" si="71"/>
        <v>public static String SPRINT_END_DATE="sprintName";</v>
      </c>
      <c r="Z146" s="7" t="str">
        <f t="shared" si="69"/>
        <v>private String sprintName="";</v>
      </c>
    </row>
    <row r="147" spans="2:26" ht="19.2" x14ac:dyDescent="0.45">
      <c r="B147" s="1" t="s">
        <v>361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685</v>
      </c>
      <c r="L147" s="12"/>
      <c r="M147" s="18" t="str">
        <f>CONCATENATE(B147,",")</f>
        <v>SPRINT_START_DATE,</v>
      </c>
      <c r="N147" s="5" t="s">
        <v>652</v>
      </c>
      <c r="O147" s="1" t="s">
        <v>366</v>
      </c>
      <c r="P147" t="s">
        <v>0</v>
      </c>
      <c r="W147" s="17" t="str">
        <f>CONCATENATE(,LOWER(O147),UPPER(LEFT(P147,1)),LOWER(RIGHT(P147,LEN(P147)-IF(LEN(P147)&gt;0,1,LEN(P147)))),UPPER(LEFT(Q147,1)),LOWER(RIGHT(Q147,LEN(Q147)-IF(LEN(Q147)&gt;0,1,LEN(Q147)))),UPPER(LEFT(R147,1)),LOWER(RIGHT(R147,LEN(R147)-IF(LEN(R147)&gt;0,1,LEN(R147)))),UPPER(LEFT(S147,1)),LOWER(RIGHT(S147,LEN(S147)-IF(LEN(S147)&gt;0,1,LEN(S147)))),UPPER(LEFT(T147,1)),LOWER(RIGHT(T147,LEN(T147)-IF(LEN(T147)&gt;0,1,LEN(T147)))),UPPER(LEFT(U147,1)),LOWER(RIGHT(U147,LEN(U147)-IF(LEN(U147)&gt;0,1,LEN(U147)))),UPPER(LEFT(V147,1)),LOWER(RIGHT(V147,LEN(V147)-IF(LEN(V147)&gt;0,1,LEN(V147)))))</f>
        <v>sprintName</v>
      </c>
      <c r="X147" s="3" t="str">
        <f>CONCATENATE("""",W147,"""",":","""","""",",")</f>
        <v>"sprintName":"",</v>
      </c>
      <c r="Y147" s="22" t="str">
        <f>CONCATENATE("public static String ",,B147,,"=","""",W147,""";")</f>
        <v>public static String SPRINT_START_DATE="sprintName";</v>
      </c>
      <c r="Z147" s="7" t="str">
        <f>CONCATENATE("private String ",W147,"=","""""",";")</f>
        <v>private String sprintName="";</v>
      </c>
    </row>
    <row r="148" spans="2:26" ht="19.2" x14ac:dyDescent="0.45">
      <c r="B148" s="1" t="s">
        <v>360</v>
      </c>
      <c r="C148" s="1" t="s">
        <v>1</v>
      </c>
      <c r="D148" s="4">
        <v>40</v>
      </c>
      <c r="I148">
        <f>I139</f>
        <v>0</v>
      </c>
      <c r="J148" t="s">
        <v>395</v>
      </c>
      <c r="K148" s="36" t="s">
        <v>691</v>
      </c>
      <c r="L148" s="12"/>
      <c r="M148" s="18" t="str">
        <f t="shared" si="70"/>
        <v>SPRINT_NAME,</v>
      </c>
      <c r="N148" s="5" t="s">
        <v>652</v>
      </c>
      <c r="O148" s="1" t="s">
        <v>366</v>
      </c>
      <c r="P148" t="s">
        <v>0</v>
      </c>
      <c r="W148" s="17" t="str">
        <f t="shared" si="66"/>
        <v>sprintName</v>
      </c>
      <c r="X148" s="3" t="str">
        <f t="shared" si="67"/>
        <v>"sprintName":"",</v>
      </c>
      <c r="Y148" s="22" t="str">
        <f t="shared" si="71"/>
        <v>public static String SPRINT_NAME="sprintName";</v>
      </c>
      <c r="Z148" s="7" t="str">
        <f t="shared" si="69"/>
        <v>private String sprintName="";</v>
      </c>
    </row>
    <row r="149" spans="2:26" ht="19.2" x14ac:dyDescent="0.45">
      <c r="B149" s="1" t="s">
        <v>457</v>
      </c>
      <c r="C149" s="1" t="s">
        <v>1</v>
      </c>
      <c r="D149" s="4">
        <v>40</v>
      </c>
      <c r="I149" t="e">
        <f>I140</f>
        <v>#REF!</v>
      </c>
      <c r="J149" t="s">
        <v>395</v>
      </c>
      <c r="K149" s="36" t="s">
        <v>667</v>
      </c>
      <c r="L149" s="12"/>
      <c r="M149" s="18" t="str">
        <f t="shared" si="70"/>
        <v>LABEL_NAME,</v>
      </c>
      <c r="N149" s="5" t="s">
        <v>653</v>
      </c>
      <c r="O149" s="1" t="s">
        <v>61</v>
      </c>
      <c r="P149" t="s">
        <v>0</v>
      </c>
      <c r="W149" s="17" t="str">
        <f t="shared" si="66"/>
        <v>labelName</v>
      </c>
      <c r="X149" s="3" t="str">
        <f t="shared" si="67"/>
        <v>"labelName":"",</v>
      </c>
      <c r="Y149" s="22" t="str">
        <f t="shared" si="71"/>
        <v>public static String LABEL_NAME="labelName";</v>
      </c>
      <c r="Z149" s="7" t="str">
        <f t="shared" si="69"/>
        <v>private String labelName="";</v>
      </c>
    </row>
    <row r="150" spans="2:26" ht="19.2" x14ac:dyDescent="0.45">
      <c r="B150" s="1" t="s">
        <v>341</v>
      </c>
      <c r="C150" s="1" t="s">
        <v>1</v>
      </c>
      <c r="D150" s="4">
        <v>40</v>
      </c>
      <c r="I150" t="e">
        <f>I140</f>
        <v>#REF!</v>
      </c>
      <c r="J150" t="s">
        <v>395</v>
      </c>
      <c r="K150" t="s">
        <v>653</v>
      </c>
      <c r="L150" s="12"/>
      <c r="M150" s="18" t="str">
        <f>CONCATENATE(B151,",")</f>
        <v>FK_ASSIGNEE_ID,</v>
      </c>
      <c r="N150" s="5" t="s">
        <v>654</v>
      </c>
      <c r="O150" s="1" t="s">
        <v>344</v>
      </c>
      <c r="P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assigneeName</v>
      </c>
      <c r="X150" s="3" t="str">
        <f>CONCATENATE("""",W150,"""",":","""","""",",")</f>
        <v>"assigneeName":"",</v>
      </c>
      <c r="Y150" s="22" t="str">
        <f>CONCATENATE("public static String ",,B151,,"=","""",W150,""";")</f>
        <v>public static String FK_ASSIGNEE_ID="assigneeName";</v>
      </c>
      <c r="Z150" s="7" t="str">
        <f t="shared" si="69"/>
        <v>private String assigneeName="";</v>
      </c>
    </row>
    <row r="151" spans="2:26" ht="19.2" x14ac:dyDescent="0.45">
      <c r="B151" s="1" t="s">
        <v>399</v>
      </c>
      <c r="C151" s="1" t="s">
        <v>1</v>
      </c>
      <c r="D151" s="4">
        <v>40</v>
      </c>
      <c r="I151" t="e">
        <f>I140</f>
        <v>#REF!</v>
      </c>
      <c r="J151" t="s">
        <v>395</v>
      </c>
      <c r="K151" t="s">
        <v>666</v>
      </c>
      <c r="L151" s="12"/>
      <c r="M151" s="18" t="e">
        <f>CONCATENATE(#REF!,",")</f>
        <v>#REF!</v>
      </c>
      <c r="N151" s="5" t="s">
        <v>654</v>
      </c>
      <c r="O151" s="1" t="s">
        <v>10</v>
      </c>
      <c r="P151" t="s">
        <v>344</v>
      </c>
      <c r="Q151" t="s">
        <v>2</v>
      </c>
      <c r="W151" s="17" t="str">
        <f>CONCATENATE(,LOWER(O151),UPPER(LEFT(P151,1)),LOWER(RIGHT(P151,LEN(P151)-IF(LEN(P151)&gt;0,1,LEN(P151)))),UPPER(LEFT(Q151,1)),LOWER(RIGHT(Q151,LEN(Q151)-IF(LEN(Q151)&gt;0,1,LEN(Q151)))),UPPER(LEFT(R151,1)),LOWER(RIGHT(R151,LEN(R151)-IF(LEN(R151)&gt;0,1,LEN(R151)))),UPPER(LEFT(S151,1)),LOWER(RIGHT(S151,LEN(S151)-IF(LEN(S151)&gt;0,1,LEN(S151)))),UPPER(LEFT(T151,1)),LOWER(RIGHT(T151,LEN(T151)-IF(LEN(T151)&gt;0,1,LEN(T151)))),UPPER(LEFT(U151,1)),LOWER(RIGHT(U151,LEN(U151)-IF(LEN(U151)&gt;0,1,LEN(U151)))),UPPER(LEFT(V151,1)),LOWER(RIGHT(V151,LEN(V151)-IF(LEN(V151)&gt;0,1,LEN(V151)))))</f>
        <v>fkAssigneeId</v>
      </c>
      <c r="X151" s="3" t="str">
        <f>CONCATENATE("""",W151,"""",":","""","""",",")</f>
        <v>"fkAssigneeId":"",</v>
      </c>
      <c r="Y151" s="22" t="e">
        <f>CONCATENATE("public static String ",,#REF!,,"=","""",W151,""";")</f>
        <v>#REF!</v>
      </c>
      <c r="Z151" s="7" t="str">
        <f t="shared" si="69"/>
        <v>private String fkAssigneeId="";</v>
      </c>
    </row>
    <row r="152" spans="2:26" ht="19.2" x14ac:dyDescent="0.45">
      <c r="B152" s="1" t="s">
        <v>331</v>
      </c>
      <c r="C152" s="1" t="s">
        <v>1</v>
      </c>
      <c r="D152" s="4">
        <v>40</v>
      </c>
      <c r="I152" t="e">
        <f>I141</f>
        <v>#REF!</v>
      </c>
      <c r="J152" t="s">
        <v>395</v>
      </c>
      <c r="K152" s="21" t="s">
        <v>654</v>
      </c>
      <c r="L152" s="12"/>
      <c r="M152" s="18" t="str">
        <f>CONCATENATE(B152,",")</f>
        <v>TASK_TYPE_NAME,</v>
      </c>
      <c r="N152" s="5" t="s">
        <v>655</v>
      </c>
      <c r="O152" s="1" t="s">
        <v>311</v>
      </c>
      <c r="P152" t="s">
        <v>51</v>
      </c>
      <c r="Q152" t="s">
        <v>0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taskTypeName</v>
      </c>
      <c r="X152" s="3" t="str">
        <f>CONCATENATE("""",W152,"""",":","""","""",",")</f>
        <v>"taskTypeName":"",</v>
      </c>
      <c r="Y152" s="22" t="str">
        <f>CONCATENATE("public static String ",,B152,,"=","""",W152,""";")</f>
        <v>public static String TASK_TYPE_NAME="taskTypeName";</v>
      </c>
      <c r="Z152" s="7" t="str">
        <f>CONCATENATE("private String ",W152,"=","""""",";")</f>
        <v>private String taskTypeName="";</v>
      </c>
    </row>
    <row r="153" spans="2:26" ht="19.2" x14ac:dyDescent="0.45">
      <c r="B153" s="1" t="s">
        <v>272</v>
      </c>
      <c r="C153" s="1" t="s">
        <v>1</v>
      </c>
      <c r="D153" s="4">
        <v>40</v>
      </c>
      <c r="I153" t="e">
        <f>I142</f>
        <v>#REF!</v>
      </c>
      <c r="J153" t="s">
        <v>395</v>
      </c>
      <c r="K153" s="21" t="s">
        <v>682</v>
      </c>
      <c r="L153" s="12"/>
      <c r="M153" s="18" t="str">
        <f t="shared" si="70"/>
        <v>FK_TASK_TYPE_ID,</v>
      </c>
      <c r="N153" s="5" t="s">
        <v>655</v>
      </c>
      <c r="O153" s="1" t="s">
        <v>10</v>
      </c>
      <c r="P153" t="s">
        <v>311</v>
      </c>
      <c r="Q153" t="s">
        <v>51</v>
      </c>
      <c r="R153" t="s">
        <v>2</v>
      </c>
      <c r="W153" s="17" t="str">
        <f t="shared" si="66"/>
        <v>fkTaskTypeId</v>
      </c>
      <c r="X153" s="3" t="str">
        <f t="shared" si="67"/>
        <v>"fkTaskTypeId":"",</v>
      </c>
      <c r="Y153" s="22" t="str">
        <f>CONCATENATE("public static String ",,B153,,"=","""",W153,""";")</f>
        <v>public static String FK_TASK_TYPE_ID="fkTaskTypeId";</v>
      </c>
      <c r="Z153" s="7" t="str">
        <f t="shared" si="69"/>
        <v>private String fkTaskTypeId="";</v>
      </c>
    </row>
    <row r="154" spans="2:26" ht="19.2" x14ac:dyDescent="0.45">
      <c r="B154" s="1" t="s">
        <v>416</v>
      </c>
      <c r="C154" s="1" t="s">
        <v>1</v>
      </c>
      <c r="D154" s="4">
        <v>3000</v>
      </c>
      <c r="I154" t="e">
        <f>I141</f>
        <v>#REF!</v>
      </c>
      <c r="J154" t="s">
        <v>395</v>
      </c>
      <c r="K154" s="21" t="s">
        <v>683</v>
      </c>
      <c r="L154" s="12"/>
      <c r="M154" s="18" t="str">
        <f>CONCATENATE(B158,",")</f>
        <v>IS_BOUNDED,</v>
      </c>
      <c r="N154" s="5" t="s">
        <v>484</v>
      </c>
      <c r="O154" s="1" t="s">
        <v>311</v>
      </c>
      <c r="P154" t="s">
        <v>3</v>
      </c>
      <c r="W154" s="17" t="str">
        <f>CONCATENATE(,LOWER(O154),UPPER(LEFT(P154,1)),LOWER(RIGHT(P154,LEN(P154)-IF(LEN(P154)&gt;0,1,LEN(P154)))),UPPER(LEFT(Q154,1)),LOWER(RIGHT(Q154,LEN(Q154)-IF(LEN(Q154)&gt;0,1,LEN(Q154)))),UPPER(LEFT(R154,1)),LOWER(RIGHT(R154,LEN(R154)-IF(LEN(R154)&gt;0,1,LEN(R154)))),UPPER(LEFT(S154,1)),LOWER(RIGHT(S154,LEN(S154)-IF(LEN(S154)&gt;0,1,LEN(S154)))),UPPER(LEFT(T154,1)),LOWER(RIGHT(T154,LEN(T154)-IF(LEN(T154)&gt;0,1,LEN(T154)))),UPPER(LEFT(U154,1)),LOWER(RIGHT(U154,LEN(U154)-IF(LEN(U154)&gt;0,1,LEN(U154)))),UPPER(LEFT(V154,1)),LOWER(RIGHT(V154,LEN(V154)-IF(LEN(V154)&gt;0,1,LEN(V154)))))</f>
        <v>taskStatus</v>
      </c>
      <c r="X154" s="3" t="str">
        <f>CONCATENATE("""",W154,"""",":","""","""",",")</f>
        <v>"taskStatus":"",</v>
      </c>
      <c r="Y154" s="22" t="str">
        <f>CONCATENATE("public static String ",,B154,,"=","""",W154,""";")</f>
        <v>public static String TASK_STATUS="taskStatus";</v>
      </c>
      <c r="Z154" s="7" t="str">
        <f>CONCATENATE("private String ",W154,"=","""""",";")</f>
        <v>private String taskStatus="";</v>
      </c>
    </row>
    <row r="155" spans="2:26" ht="19.2" x14ac:dyDescent="0.45">
      <c r="B155" s="1" t="s">
        <v>393</v>
      </c>
      <c r="C155" s="1" t="s">
        <v>1</v>
      </c>
      <c r="D155" s="4">
        <v>3000</v>
      </c>
      <c r="I155" t="e">
        <f>I142</f>
        <v>#REF!</v>
      </c>
      <c r="J155" t="s">
        <v>395</v>
      </c>
      <c r="K155" s="21" t="s">
        <v>655</v>
      </c>
      <c r="L155" s="12"/>
      <c r="M155" s="18" t="str">
        <f>CONCATENATE(B159,",")</f>
        <v>DESCRIPTION_SOURCED,</v>
      </c>
      <c r="N155" s="5" t="s">
        <v>484</v>
      </c>
      <c r="O155" s="1" t="s">
        <v>112</v>
      </c>
      <c r="P155" t="s">
        <v>394</v>
      </c>
      <c r="W155" s="17" t="str">
        <f t="shared" si="66"/>
        <v>isSourced</v>
      </c>
      <c r="X155" s="3" t="str">
        <f t="shared" si="67"/>
        <v>"isSourced":"",</v>
      </c>
      <c r="Y155" s="22" t="str">
        <f>CONCATENATE("public static String ",,B159,,"=","""",W155,""";")</f>
        <v>public static String DESCRIPTION_SOURCED="isSourced";</v>
      </c>
      <c r="Z155" s="7" t="str">
        <f t="shared" si="69"/>
        <v>private String isSourced="";</v>
      </c>
    </row>
    <row r="156" spans="2:26" ht="19.2" x14ac:dyDescent="0.45">
      <c r="B156" s="10" t="s">
        <v>490</v>
      </c>
      <c r="C156" s="1" t="s">
        <v>1</v>
      </c>
      <c r="D156" s="4">
        <v>3000</v>
      </c>
      <c r="I156" t="e">
        <f>#REF!</f>
        <v>#REF!</v>
      </c>
      <c r="K156" s="21" t="s">
        <v>484</v>
      </c>
      <c r="L156" s="12"/>
      <c r="M156" s="18" t="str">
        <f>CONCATENATE(B156,",")</f>
        <v>SOURCED_NAME,</v>
      </c>
      <c r="N156" s="5" t="s">
        <v>508</v>
      </c>
      <c r="O156" s="1" t="s">
        <v>394</v>
      </c>
      <c r="P156" t="s">
        <v>0</v>
      </c>
      <c r="W156" s="17" t="str">
        <f t="shared" si="66"/>
        <v>sourcedName</v>
      </c>
      <c r="X156" s="3" t="str">
        <f t="shared" si="67"/>
        <v>"sourcedName":"",</v>
      </c>
      <c r="Y156" s="22" t="str">
        <f>CONCATENATE("public static String ",,B156,,"=","""",W156,""";")</f>
        <v>public static String SOURCED_NAME="sourcedName";</v>
      </c>
      <c r="Z156" s="7" t="str">
        <f t="shared" si="69"/>
        <v>private String sourcedName="";</v>
      </c>
    </row>
    <row r="157" spans="2:26" ht="30.6" x14ac:dyDescent="0.45">
      <c r="B157" s="1" t="s">
        <v>507</v>
      </c>
      <c r="C157" s="1" t="s">
        <v>1</v>
      </c>
      <c r="D157" s="4">
        <v>3000</v>
      </c>
      <c r="I157" t="e">
        <f>#REF!</f>
        <v>#REF!</v>
      </c>
      <c r="K157" s="21" t="s">
        <v>508</v>
      </c>
      <c r="L157" s="12"/>
      <c r="M157" s="18" t="str">
        <f>CONCATENATE(B157,",")</f>
        <v>IS_INITIAL,</v>
      </c>
      <c r="N157" s="5" t="s">
        <v>509</v>
      </c>
      <c r="O157" s="1" t="s">
        <v>112</v>
      </c>
      <c r="P157" t="s">
        <v>506</v>
      </c>
      <c r="W157" s="17" t="str">
        <f t="shared" si="66"/>
        <v>isInitial</v>
      </c>
      <c r="X157" s="3" t="str">
        <f t="shared" si="67"/>
        <v>"isInitial":"",</v>
      </c>
      <c r="Y157" s="22" t="str">
        <f>CONCATENATE("public static String ",,B157,,"=","""",W157,""";")</f>
        <v>public static String IS_INITIAL="isInitial";</v>
      </c>
      <c r="Z157" s="7" t="str">
        <f t="shared" si="69"/>
        <v>private String isInitial="";</v>
      </c>
    </row>
    <row r="158" spans="2:26" ht="19.2" x14ac:dyDescent="0.45">
      <c r="B158" s="1" t="s">
        <v>488</v>
      </c>
      <c r="C158" s="1"/>
      <c r="D158" s="8"/>
      <c r="K158" s="21" t="s">
        <v>509</v>
      </c>
      <c r="M158" s="18"/>
      <c r="N158" s="33" t="s">
        <v>656</v>
      </c>
      <c r="O158" s="1" t="s">
        <v>112</v>
      </c>
      <c r="P158" t="s">
        <v>665</v>
      </c>
      <c r="W158" s="17" t="str">
        <f t="shared" si="66"/>
        <v>isBounded</v>
      </c>
      <c r="X158" s="3" t="str">
        <f t="shared" si="67"/>
        <v>"isBounded":"",</v>
      </c>
      <c r="Y158" s="22" t="str">
        <f>CONCATENATE("public static String ",,B158,,"=","""",W158,""";")</f>
        <v>public static String IS_BOUNDED="isBounded";</v>
      </c>
      <c r="Z158" s="7" t="str">
        <f t="shared" si="69"/>
        <v>private String isBounded="";</v>
      </c>
    </row>
    <row r="159" spans="2:26" ht="19.2" x14ac:dyDescent="0.45">
      <c r="B159" s="1" t="s">
        <v>396</v>
      </c>
      <c r="C159" s="1" t="s">
        <v>1</v>
      </c>
      <c r="D159" s="4">
        <v>3000</v>
      </c>
      <c r="I159" t="e">
        <f>#REF!</f>
        <v>#REF!</v>
      </c>
      <c r="K159" s="21" t="s">
        <v>656</v>
      </c>
      <c r="L159" s="12"/>
      <c r="M159" s="18" t="e">
        <f>CONCATENATE(#REF!,",")</f>
        <v>#REF!</v>
      </c>
      <c r="N159" s="5" t="s">
        <v>657</v>
      </c>
      <c r="O159" s="1" t="s">
        <v>14</v>
      </c>
      <c r="P159" t="s">
        <v>394</v>
      </c>
      <c r="W159" s="17" t="str">
        <f t="shared" si="66"/>
        <v>descriptionSourced</v>
      </c>
      <c r="X159" s="3" t="str">
        <f t="shared" si="67"/>
        <v>"descriptionSourced":"",</v>
      </c>
      <c r="Y159" s="22" t="e">
        <f>CONCATENATE("public static String ",,#REF!,,"=","""",W159,""";")</f>
        <v>#REF!</v>
      </c>
      <c r="Z159" s="7" t="str">
        <f t="shared" si="69"/>
        <v>private String descriptionSourced="";</v>
      </c>
    </row>
    <row r="160" spans="2:26" ht="19.2" x14ac:dyDescent="0.45">
      <c r="B160" s="1" t="s">
        <v>489</v>
      </c>
      <c r="C160" s="1"/>
      <c r="D160" s="8"/>
      <c r="K160" s="21" t="s">
        <v>657</v>
      </c>
      <c r="M160" s="18"/>
      <c r="N160" s="33" t="s">
        <v>658</v>
      </c>
      <c r="O160" s="1" t="s">
        <v>489</v>
      </c>
      <c r="W160" s="17" t="str">
        <f t="shared" si="66"/>
        <v xml:space="preserve">description </v>
      </c>
    </row>
    <row r="161" spans="2:26" ht="59.4" x14ac:dyDescent="0.45">
      <c r="C161" s="1"/>
      <c r="D161" s="8"/>
      <c r="K161" s="21" t="s">
        <v>690</v>
      </c>
      <c r="M161" s="18"/>
      <c r="N161" s="31" t="s">
        <v>659</v>
      </c>
      <c r="O161" s="1"/>
      <c r="W161" s="17"/>
    </row>
    <row r="162" spans="2:26" ht="19.2" x14ac:dyDescent="0.45">
      <c r="C162" s="14"/>
      <c r="D162" s="9"/>
      <c r="M162" s="20"/>
      <c r="N162" s="5" t="s">
        <v>660</v>
      </c>
      <c r="W162" s="17"/>
    </row>
    <row r="163" spans="2:26" ht="19.2" x14ac:dyDescent="0.45">
      <c r="C163" s="14"/>
      <c r="D163" s="9"/>
      <c r="M163" s="20"/>
      <c r="N163" s="5" t="s">
        <v>661</v>
      </c>
      <c r="W163" s="17"/>
    </row>
    <row r="164" spans="2:26" ht="19.2" x14ac:dyDescent="0.45">
      <c r="C164" s="14"/>
      <c r="D164" s="9"/>
      <c r="M164" s="20"/>
      <c r="W164" s="17"/>
    </row>
    <row r="166" spans="2:26" x14ac:dyDescent="0.3">
      <c r="B166" s="2" t="s">
        <v>283</v>
      </c>
      <c r="I166" t="str">
        <f>CONCATENATE("ALTER TABLE"," ",B166)</f>
        <v>ALTER TABLE TM_TASK_TYPE</v>
      </c>
      <c r="N166" s="5" t="str">
        <f>CONCATENATE("CREATE TABLE ",B166," ","(")</f>
        <v>CREATE TABLE TM_TASK_TYPE (</v>
      </c>
    </row>
    <row r="167" spans="2:26" ht="19.2" x14ac:dyDescent="0.45">
      <c r="B167" s="1" t="s">
        <v>2</v>
      </c>
      <c r="C167" s="1" t="s">
        <v>1</v>
      </c>
      <c r="D167" s="4">
        <v>30</v>
      </c>
      <c r="E167" s="24" t="s">
        <v>113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ID VARCHAR(30) NOT NULL ;</v>
      </c>
      <c r="K167" s="21" t="str">
        <f>CONCATENATE(LEFT(CONCATENATE("  ALTER COLUMN  "," ",N167,";"),LEN(CONCATENATE("  ALTER COLUMN  "," ",N167,";"))-2),";")</f>
        <v xml:space="preserve">  ALTER COLUMN   ID VARCHAR(30) NOT NULL ;</v>
      </c>
      <c r="L167" s="12"/>
      <c r="M167" s="18" t="str">
        <f t="shared" ref="M167:M178" si="72">CONCATENATE(B167,",")</f>
        <v>ID,</v>
      </c>
      <c r="N167" s="5" t="str">
        <f>CONCATENATE(B167," ",C167,"(",D167,") ",E167," ,")</f>
        <v>ID VARCHAR(30) NOT NULL ,</v>
      </c>
      <c r="O167" s="1" t="s">
        <v>2</v>
      </c>
      <c r="P167" s="6"/>
      <c r="Q167" s="6"/>
      <c r="R167" s="6"/>
      <c r="S167" s="6"/>
      <c r="T167" s="6"/>
      <c r="U167" s="6"/>
      <c r="V167" s="6"/>
      <c r="W167" s="17" t="str">
        <f t="shared" ref="W167:W178" si="73">CONCATENATE(,LOWER(O167),UPPER(LEFT(P167,1)),LOWER(RIGHT(P167,LEN(P167)-IF(LEN(P167)&gt;0,1,LEN(P167)))),UPPER(LEFT(Q167,1)),LOWER(RIGHT(Q167,LEN(Q167)-IF(LEN(Q167)&gt;0,1,LEN(Q167)))),UPPER(LEFT(R167,1)),LOWER(RIGHT(R167,LEN(R167)-IF(LEN(R167)&gt;0,1,LEN(R167)))),UPPER(LEFT(S167,1)),LOWER(RIGHT(S167,LEN(S167)-IF(LEN(S167)&gt;0,1,LEN(S167)))),UPPER(LEFT(T167,1)),LOWER(RIGHT(T167,LEN(T167)-IF(LEN(T167)&gt;0,1,LEN(T167)))),UPPER(LEFT(U167,1)),LOWER(RIGHT(U167,LEN(U167)-IF(LEN(U167)&gt;0,1,LEN(U167)))),UPPER(LEFT(V167,1)),LOWER(RIGHT(V167,LEN(V167)-IF(LEN(V167)&gt;0,1,LEN(V167)))))</f>
        <v>id</v>
      </c>
      <c r="X167" s="3" t="str">
        <f t="shared" ref="X167:X178" si="74">CONCATENATE("""",W167,"""",":","""","""",",")</f>
        <v>"id":"",</v>
      </c>
      <c r="Y167" s="22" t="str">
        <f t="shared" ref="Y167:Y178" si="75">CONCATENATE("public static String ",,B167,,"=","""",W167,""";")</f>
        <v>public static String ID="id";</v>
      </c>
      <c r="Z167" s="7" t="str">
        <f t="shared" ref="Z167:Z178" si="76">CONCATENATE("private String ",W167,"=","""""",";")</f>
        <v>private String id="";</v>
      </c>
    </row>
    <row r="168" spans="2:26" ht="19.2" x14ac:dyDescent="0.45">
      <c r="B168" s="1" t="s">
        <v>3</v>
      </c>
      <c r="C168" s="1" t="s">
        <v>1</v>
      </c>
      <c r="D168" s="4">
        <v>10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STATUS VARCHAR(10);</v>
      </c>
      <c r="K168" s="21" t="str">
        <f>CONCATENATE(LEFT(CONCATENATE("  ALTER COLUMN  "," ",N168,";"),LEN(CONCATENATE("  ALTER COLUMN  "," ",N168,";"))-2),";")</f>
        <v xml:space="preserve">  ALTER COLUMN   STATUS VARCHAR(10);</v>
      </c>
      <c r="L168" s="12"/>
      <c r="M168" s="18" t="str">
        <f t="shared" si="72"/>
        <v>STATUS,</v>
      </c>
      <c r="N168" s="5" t="str">
        <f t="shared" ref="N168:N178" si="77">CONCATENATE(B168," ",C168,"(",D168,")",",")</f>
        <v>STATUS VARCHAR(10),</v>
      </c>
      <c r="O168" s="1" t="s">
        <v>3</v>
      </c>
      <c r="W168" s="17" t="str">
        <f t="shared" si="73"/>
        <v>status</v>
      </c>
      <c r="X168" s="3" t="str">
        <f t="shared" si="74"/>
        <v>"status":"",</v>
      </c>
      <c r="Y168" s="22" t="str">
        <f t="shared" si="75"/>
        <v>public static String STATUS="status";</v>
      </c>
      <c r="Z168" s="7" t="str">
        <f t="shared" si="76"/>
        <v>private String status="";</v>
      </c>
    </row>
    <row r="169" spans="2:26" ht="19.2" x14ac:dyDescent="0.45">
      <c r="B169" s="1" t="s">
        <v>4</v>
      </c>
      <c r="C169" s="1" t="s">
        <v>1</v>
      </c>
      <c r="D169" s="4">
        <v>30</v>
      </c>
      <c r="I169" t="str">
        <f>I168</f>
        <v>ALTER TABLE TM_TASK_TYPE</v>
      </c>
      <c r="J169" t="str">
        <f>CONCATENATE(LEFT(CONCATENATE(" ADD "," ",N169,";"),LEN(CONCATENATE(" ADD "," ",N169,";"))-2),";")</f>
        <v xml:space="preserve"> ADD  INSERT_DATE VARCHAR(30);</v>
      </c>
      <c r="K169" s="21" t="str">
        <f>CONCATENATE(LEFT(CONCATENATE("  ALTER COLUMN  "," ",N169,";"),LEN(CONCATENATE("  ALTER COLUMN  "," ",N169,";"))-2),";")</f>
        <v xml:space="preserve">  ALTER COLUMN   INSERT_DATE VARCHAR(30);</v>
      </c>
      <c r="L169" s="12"/>
      <c r="M169" s="18" t="str">
        <f t="shared" si="72"/>
        <v>INSERT_DATE,</v>
      </c>
      <c r="N169" s="5" t="str">
        <f t="shared" si="77"/>
        <v>INSERT_DATE VARCHAR(30),</v>
      </c>
      <c r="O169" s="1" t="s">
        <v>7</v>
      </c>
      <c r="P169" t="s">
        <v>8</v>
      </c>
      <c r="W169" s="17" t="str">
        <f t="shared" si="73"/>
        <v>insertDate</v>
      </c>
      <c r="X169" s="3" t="str">
        <f t="shared" si="74"/>
        <v>"insertDate":"",</v>
      </c>
      <c r="Y169" s="22" t="str">
        <f t="shared" si="75"/>
        <v>public static String INSERT_DATE="insertDate";</v>
      </c>
      <c r="Z169" s="7" t="str">
        <f t="shared" si="76"/>
        <v>private String insertDate="";</v>
      </c>
    </row>
    <row r="170" spans="2:26" ht="19.2" x14ac:dyDescent="0.45">
      <c r="B170" s="1" t="s">
        <v>5</v>
      </c>
      <c r="C170" s="1" t="s">
        <v>1</v>
      </c>
      <c r="D170" s="4">
        <v>30</v>
      </c>
      <c r="I170" t="str">
        <f>I169</f>
        <v>ALTER TABLE TM_TASK_TYPE</v>
      </c>
      <c r="J170" t="str">
        <f>CONCATENATE(LEFT(CONCATENATE(" ADD "," ",N170,";"),LEN(CONCATENATE(" ADD "," ",N170,";"))-2),";")</f>
        <v xml:space="preserve"> ADD  MODIFICATION_DATE VARCHAR(30);</v>
      </c>
      <c r="K170" s="21" t="str">
        <f>CONCATENATE(LEFT(CONCATENATE("  ALTER COLUMN  "," ",N170,";"),LEN(CONCATENATE("  ALTER COLUMN  "," ",N170,";"))-2),";")</f>
        <v xml:space="preserve">  ALTER COLUMN   MODIFICATION_DATE VARCHAR(30);</v>
      </c>
      <c r="L170" s="12"/>
      <c r="M170" s="18" t="str">
        <f t="shared" si="72"/>
        <v>MODIFICATION_DATE,</v>
      </c>
      <c r="N170" s="5" t="str">
        <f t="shared" si="77"/>
        <v>MODIFICATION_DATE VARCHAR(30),</v>
      </c>
      <c r="O170" s="1" t="s">
        <v>9</v>
      </c>
      <c r="P170" t="s">
        <v>8</v>
      </c>
      <c r="W170" s="17" t="str">
        <f t="shared" si="73"/>
        <v>modificationDate</v>
      </c>
      <c r="X170" s="3" t="str">
        <f t="shared" si="74"/>
        <v>"modificationDate":"",</v>
      </c>
      <c r="Y170" s="22" t="str">
        <f t="shared" si="75"/>
        <v>public static String MODIFICATION_DATE="modificationDate";</v>
      </c>
      <c r="Z170" s="7" t="str">
        <f t="shared" si="76"/>
        <v>private String modificationDate="";</v>
      </c>
    </row>
    <row r="171" spans="2:26" ht="19.2" x14ac:dyDescent="0.45">
      <c r="B171" s="1" t="s">
        <v>284</v>
      </c>
      <c r="C171" s="1" t="s">
        <v>1</v>
      </c>
      <c r="D171" s="4">
        <v>222</v>
      </c>
      <c r="I171" t="e">
        <f>#REF!</f>
        <v>#REF!</v>
      </c>
      <c r="J171" t="str">
        <f>CONCATENATE(LEFT(CONCATENATE(" ADD "," ",N171,";"),LEN(CONCATENATE(" ADD "," ",N171,";"))-2),";")</f>
        <v xml:space="preserve"> ADD  TYPE_NAME VARCHAR(222);</v>
      </c>
      <c r="K171" s="21" t="str">
        <f>CONCATENATE(LEFT(CONCATENATE("  ALTER COLUMN  "," ",N171,";"),LEN(CONCATENATE("  ALTER COLUMN  "," ",N171,";"))-2),";")</f>
        <v xml:space="preserve">  ALTER COLUMN   TYPE_NAME VARCHAR(222);</v>
      </c>
      <c r="L171" s="12"/>
      <c r="M171" s="18" t="str">
        <f t="shared" si="72"/>
        <v>TYPE_NAME,</v>
      </c>
      <c r="N171" s="5" t="str">
        <f t="shared" si="77"/>
        <v>TYPE_NAME VARCHAR(222),</v>
      </c>
      <c r="O171" s="1" t="s">
        <v>51</v>
      </c>
      <c r="P171" t="s">
        <v>0</v>
      </c>
      <c r="W171" s="17" t="str">
        <f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typeName</v>
      </c>
      <c r="X171" s="3" t="str">
        <f t="shared" si="74"/>
        <v>"typeName":"",</v>
      </c>
      <c r="Y171" s="22" t="str">
        <f t="shared" si="75"/>
        <v>public static String TYPE_NAME="typeName";</v>
      </c>
      <c r="Z171" s="7" t="str">
        <f t="shared" si="76"/>
        <v>private String typeName="";</v>
      </c>
    </row>
    <row r="172" spans="2:26" ht="19.2" x14ac:dyDescent="0.45">
      <c r="B172" s="1" t="s">
        <v>285</v>
      </c>
      <c r="C172" s="1" t="s">
        <v>1</v>
      </c>
      <c r="D172" s="4">
        <v>12</v>
      </c>
      <c r="L172" s="12"/>
      <c r="M172" s="18" t="str">
        <f t="shared" si="72"/>
        <v>TYPE_STATUS,</v>
      </c>
      <c r="N172" s="5" t="str">
        <f t="shared" si="77"/>
        <v>TYPE_STATUS VARCHAR(12),</v>
      </c>
      <c r="O172" s="1" t="s">
        <v>51</v>
      </c>
      <c r="P172" t="s">
        <v>3</v>
      </c>
      <c r="W172" s="17" t="str">
        <f t="shared" si="73"/>
        <v>typeStatus</v>
      </c>
      <c r="X172" s="3" t="str">
        <f t="shared" si="74"/>
        <v>"typeStatus":"",</v>
      </c>
      <c r="Y172" s="22" t="str">
        <f t="shared" si="75"/>
        <v>public static String TYPE_STATUS="typeStatus";</v>
      </c>
      <c r="Z172" s="7" t="str">
        <f t="shared" si="76"/>
        <v>private String typeStatus="";</v>
      </c>
    </row>
    <row r="173" spans="2:26" ht="19.2" x14ac:dyDescent="0.45">
      <c r="B173" s="10" t="s">
        <v>398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DEPENDENT_TASK_TYPE_1_ID VARCHAR(43);</v>
      </c>
      <c r="K173" s="21" t="str">
        <f>CONCATENATE(LEFT(CONCATENATE("  ALTER COLUMN  "," ",N173,";"),LEN(CONCATENATE("  ALTER COLUMN  "," ",N173,";"))-2),";")</f>
        <v xml:space="preserve">  ALTER COLUMN   DEPENDENT_TASK_TYPE_1_ID VARCHAR(43);</v>
      </c>
      <c r="L173" s="12"/>
      <c r="M173" s="18" t="str">
        <f t="shared" si="72"/>
        <v>DEPENDENT_TASK_TYPE_1_ID,</v>
      </c>
      <c r="N173" s="5" t="str">
        <f t="shared" si="77"/>
        <v>DEPENDENT_TASK_TYPE_1_ID VARCHAR(43),</v>
      </c>
      <c r="O173" s="1" t="s">
        <v>282</v>
      </c>
      <c r="P173" t="s">
        <v>128</v>
      </c>
      <c r="W173" s="17" t="str">
        <f t="shared" si="73"/>
        <v>createdBy</v>
      </c>
      <c r="X173" s="3" t="str">
        <f t="shared" si="74"/>
        <v>"createdBy":"",</v>
      </c>
      <c r="Y173" s="22" t="str">
        <f t="shared" si="75"/>
        <v>public static String DEPENDENT_TASK_TYPE_1_ID="createdBy";</v>
      </c>
      <c r="Z173" s="7" t="str">
        <f t="shared" si="76"/>
        <v>private String createdBy="";</v>
      </c>
    </row>
    <row r="174" spans="2:26" ht="19.2" x14ac:dyDescent="0.45">
      <c r="B174" s="10" t="s">
        <v>397</v>
      </c>
      <c r="C174" s="1" t="s">
        <v>1</v>
      </c>
      <c r="D174" s="4">
        <v>43</v>
      </c>
      <c r="I174" t="e">
        <f>#REF!</f>
        <v>#REF!</v>
      </c>
      <c r="J174" t="str">
        <f>CONCATENATE(LEFT(CONCATENATE(" ADD "," ",N174,";"),LEN(CONCATENATE(" ADD "," ",N174,";"))-2),";")</f>
        <v xml:space="preserve"> ADD  DEPENDENT_TASK_TYPE_2_ID VARCHAR(43);</v>
      </c>
      <c r="K174" s="21" t="str">
        <f>CONCATENATE(LEFT(CONCATENATE("  ALTER COLUMN  "," ",N174,";"),LEN(CONCATENATE("  ALTER COLUMN  "," ",N174,";"))-2),";")</f>
        <v xml:space="preserve">  ALTER COLUMN   DEPENDENT_TASK_TYPE_2_ID VARCHAR(43);</v>
      </c>
      <c r="L174" s="12"/>
      <c r="M174" s="18" t="str">
        <f>CONCATENATE(B174,",")</f>
        <v>DEPENDENT_TASK_TYPE_2_ID,</v>
      </c>
      <c r="N174" s="5" t="str">
        <f>CONCATENATE(B174," ",C174,"(",D174,")",",")</f>
        <v>DEPENDENT_TASK_TYPE_2_ID VARCHAR(43),</v>
      </c>
      <c r="O174" s="1" t="s">
        <v>282</v>
      </c>
      <c r="P174" t="s">
        <v>128</v>
      </c>
      <c r="W174" s="17" t="str">
        <f>CONCATENATE(,LOWER(O174),UPPER(LEFT(P174,1)),LOWER(RIGHT(P174,LEN(P174)-IF(LEN(P174)&gt;0,1,LEN(P174)))),UPPER(LEFT(Q174,1)),LOWER(RIGHT(Q174,LEN(Q174)-IF(LEN(Q174)&gt;0,1,LEN(Q174)))),UPPER(LEFT(R174,1)),LOWER(RIGHT(R174,LEN(R174)-IF(LEN(R174)&gt;0,1,LEN(R174)))),UPPER(LEFT(S174,1)),LOWER(RIGHT(S174,LEN(S174)-IF(LEN(S174)&gt;0,1,LEN(S174)))),UPPER(LEFT(T174,1)),LOWER(RIGHT(T174,LEN(T174)-IF(LEN(T174)&gt;0,1,LEN(T174)))),UPPER(LEFT(U174,1)),LOWER(RIGHT(U174,LEN(U174)-IF(LEN(U174)&gt;0,1,LEN(U174)))),UPPER(LEFT(V174,1)),LOWER(RIGHT(V174,LEN(V174)-IF(LEN(V174)&gt;0,1,LEN(V174)))))</f>
        <v>createdBy</v>
      </c>
      <c r="X174" s="3" t="str">
        <f>CONCATENATE("""",W174,"""",":","""","""",",")</f>
        <v>"createdBy":"",</v>
      </c>
      <c r="Y174" s="22" t="str">
        <f>CONCATENATE("public static String ",,B174,,"=","""",W174,""";")</f>
        <v>public static String DEPENDENT_TASK_TYPE_2_ID="createdBy";</v>
      </c>
      <c r="Z174" s="7" t="str">
        <f>CONCATENATE("private String ",W174,"=","""""",";")</f>
        <v>private String createdBy="";</v>
      </c>
    </row>
    <row r="175" spans="2:26" ht="19.2" x14ac:dyDescent="0.45">
      <c r="B175" s="10" t="s">
        <v>262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CREATED_BY VARCHAR(43);</v>
      </c>
      <c r="K175" s="21" t="str">
        <f>CONCATENATE(LEFT(CONCATENATE("  ALTER COLUMN  "," ",N175,";"),LEN(CONCATENATE("  ALTER COLUMN  "," ",N175,";"))-2),";")</f>
        <v xml:space="preserve">  ALTER COLUMN   CREATED_BY VARCHAR(43);</v>
      </c>
      <c r="L175" s="12"/>
      <c r="M175" s="18" t="str">
        <f t="shared" si="72"/>
        <v>CREATED_BY,</v>
      </c>
      <c r="N175" s="5" t="str">
        <f t="shared" si="77"/>
        <v>CREATED_BY VARCHAR(43),</v>
      </c>
      <c r="O175" s="1" t="s">
        <v>282</v>
      </c>
      <c r="P175" t="s">
        <v>128</v>
      </c>
      <c r="W175" s="17" t="str">
        <f t="shared" si="73"/>
        <v>createdBy</v>
      </c>
      <c r="X175" s="3" t="str">
        <f t="shared" si="74"/>
        <v>"createdBy":"",</v>
      </c>
      <c r="Y175" s="22" t="str">
        <f t="shared" si="75"/>
        <v>public static String CREATED_BY="createdBy";</v>
      </c>
      <c r="Z175" s="7" t="str">
        <f t="shared" si="76"/>
        <v>private String createdBy="";</v>
      </c>
    </row>
    <row r="176" spans="2:26" ht="19.2" x14ac:dyDescent="0.45">
      <c r="B176" s="1" t="s">
        <v>263</v>
      </c>
      <c r="C176" s="1" t="s">
        <v>1</v>
      </c>
      <c r="D176" s="4">
        <v>30</v>
      </c>
      <c r="I176" t="e">
        <f>I23</f>
        <v>#REF!</v>
      </c>
      <c r="J176" t="str">
        <f>CONCATENATE(LEFT(CONCATENATE(" ADD "," ",N176,";"),LEN(CONCATENATE(" ADD "," ",N176,";"))-2),";")</f>
        <v xml:space="preserve"> ADD  CREATED_DATE VARCHAR(30);</v>
      </c>
      <c r="K176" s="21" t="str">
        <f>CONCATENATE(LEFT(CONCATENATE("  ALTER COLUMN  "," ",N176,";"),LEN(CONCATENATE("  ALTER COLUMN  "," ",N176,";"))-2),";")</f>
        <v xml:space="preserve">  ALTER COLUMN   CREATED_DATE VARCHAR(30);</v>
      </c>
      <c r="L176" s="12"/>
      <c r="M176" s="18" t="str">
        <f t="shared" si="72"/>
        <v>CREATED_DATE,</v>
      </c>
      <c r="N176" s="5" t="str">
        <f t="shared" si="77"/>
        <v>CREATED_DATE VARCHAR(30),</v>
      </c>
      <c r="O176" s="1" t="s">
        <v>282</v>
      </c>
      <c r="P176" t="s">
        <v>8</v>
      </c>
      <c r="W176" s="17" t="str">
        <f t="shared" si="73"/>
        <v>createdDate</v>
      </c>
      <c r="X176" s="3" t="str">
        <f t="shared" si="74"/>
        <v>"createdDate":"",</v>
      </c>
      <c r="Y176" s="22" t="str">
        <f t="shared" si="75"/>
        <v>public static String CREATED_DATE="createdDate";</v>
      </c>
      <c r="Z176" s="7" t="str">
        <f t="shared" si="76"/>
        <v>private String createdDate="";</v>
      </c>
    </row>
    <row r="177" spans="2:26" ht="19.2" x14ac:dyDescent="0.45">
      <c r="B177" s="1" t="s">
        <v>264</v>
      </c>
      <c r="C177" s="1" t="s">
        <v>1</v>
      </c>
      <c r="D177" s="4">
        <v>12</v>
      </c>
      <c r="L177" s="12"/>
      <c r="M177" s="18" t="str">
        <f t="shared" si="72"/>
        <v>CREATED_TIME,</v>
      </c>
      <c r="N177" s="5" t="str">
        <f t="shared" si="77"/>
        <v>CREATED_TIME VARCHAR(12),</v>
      </c>
      <c r="O177" s="1" t="s">
        <v>282</v>
      </c>
      <c r="P177" t="s">
        <v>133</v>
      </c>
      <c r="W177" s="17" t="str">
        <f t="shared" si="73"/>
        <v>createdTime</v>
      </c>
      <c r="X177" s="3" t="str">
        <f t="shared" si="74"/>
        <v>"createdTime":"",</v>
      </c>
      <c r="Y177" s="22" t="str">
        <f t="shared" si="75"/>
        <v>public static String CREATED_TIME="createdTime";</v>
      </c>
      <c r="Z177" s="7" t="str">
        <f t="shared" si="76"/>
        <v>private String createdTime="";</v>
      </c>
    </row>
    <row r="178" spans="2:26" ht="19.2" x14ac:dyDescent="0.45">
      <c r="B178" s="1" t="s">
        <v>14</v>
      </c>
      <c r="C178" s="1" t="s">
        <v>1</v>
      </c>
      <c r="D178" s="4">
        <v>3000</v>
      </c>
      <c r="I178" t="e">
        <f>I23</f>
        <v>#REF!</v>
      </c>
      <c r="J178" t="str">
        <f>CONCATENATE(LEFT(CONCATENATE(" ADD "," ",N178,";"),LEN(CONCATENATE(" ADD "," ",N178,";"))-2),";")</f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 t="shared" si="72"/>
        <v>DESCRIPTION,</v>
      </c>
      <c r="N178" s="5" t="str">
        <f t="shared" si="77"/>
        <v>DESCRIPTION VARCHAR(3000),</v>
      </c>
      <c r="O178" s="1" t="s">
        <v>14</v>
      </c>
      <c r="W178" s="17" t="str">
        <f t="shared" si="73"/>
        <v>description</v>
      </c>
      <c r="X178" s="3" t="str">
        <f t="shared" si="74"/>
        <v>"description":"",</v>
      </c>
      <c r="Y178" s="22" t="str">
        <f t="shared" si="75"/>
        <v>public static String DESCRIPTION="description";</v>
      </c>
      <c r="Z178" s="7" t="str">
        <f t="shared" si="76"/>
        <v>private String description="";</v>
      </c>
    </row>
    <row r="179" spans="2:26" ht="19.2" x14ac:dyDescent="0.45">
      <c r="C179" s="1"/>
      <c r="D179" s="8"/>
      <c r="M179" s="18"/>
      <c r="N179" s="33" t="s">
        <v>130</v>
      </c>
      <c r="O179" s="1"/>
      <c r="W179" s="17"/>
    </row>
    <row r="180" spans="2:26" ht="19.2" x14ac:dyDescent="0.45">
      <c r="C180" s="1"/>
      <c r="D180" s="8"/>
      <c r="M180" s="18"/>
      <c r="N180" s="31" t="s">
        <v>126</v>
      </c>
      <c r="O180" s="1"/>
      <c r="W180" s="17"/>
    </row>
    <row r="181" spans="2:26" ht="19.2" x14ac:dyDescent="0.45">
      <c r="C181" s="14"/>
      <c r="D181" s="9"/>
      <c r="M181" s="20"/>
      <c r="W181" s="17"/>
    </row>
    <row r="183" spans="2:26" x14ac:dyDescent="0.3">
      <c r="B183" s="2" t="s">
        <v>286</v>
      </c>
      <c r="I183" t="str">
        <f>CONCATENATE("ALTER TABLE"," ",B183)</f>
        <v>ALTER TABLE TM_PROJECT</v>
      </c>
      <c r="N183" s="5" t="str">
        <f>CONCATENATE("CREATE TABLE ",B183," ","(")</f>
        <v>CREATE TABLE TM_PROJECT (</v>
      </c>
    </row>
    <row r="184" spans="2:26" ht="19.2" x14ac:dyDescent="0.45">
      <c r="B184" s="1" t="s">
        <v>2</v>
      </c>
      <c r="C184" s="1" t="s">
        <v>1</v>
      </c>
      <c r="D184" s="4">
        <v>30</v>
      </c>
      <c r="E184" s="24" t="s">
        <v>113</v>
      </c>
      <c r="I184" t="str">
        <f>I183</f>
        <v>ALTER TABLE TM_PROJECT</v>
      </c>
      <c r="J184" t="str">
        <f t="shared" ref="J184:J189" si="78">CONCATENATE(LEFT(CONCATENATE(" ADD "," ",N184,";"),LEN(CONCATENATE(" ADD "," ",N184,";"))-2),";")</f>
        <v xml:space="preserve"> ADD  ID VARCHAR(30) NOT NULL ;</v>
      </c>
      <c r="K184" s="21" t="str">
        <f t="shared" ref="K184:K189" si="79">CONCATENATE(LEFT(CONCATENATE("  ALTER COLUMN  "," ",N184,";"),LEN(CONCATENATE("  ALTER COLUMN  "," ",N184,";"))-2),";")</f>
        <v xml:space="preserve">  ALTER COLUMN   ID VARCHAR(30) NOT NULL ;</v>
      </c>
      <c r="L184" s="12"/>
      <c r="M184" s="18" t="str">
        <f t="shared" ref="M184:M194" si="80">CONCATENATE(B184,",")</f>
        <v>ID,</v>
      </c>
      <c r="N184" s="5" t="str">
        <f>CONCATENATE(B184," ",C184,"(",D184,") ",E184," ,")</f>
        <v>ID VARCHAR(30) NOT NULL ,</v>
      </c>
      <c r="O184" s="1" t="s">
        <v>2</v>
      </c>
      <c r="P184" s="6"/>
      <c r="Q184" s="6"/>
      <c r="R184" s="6"/>
      <c r="S184" s="6"/>
      <c r="T184" s="6"/>
      <c r="U184" s="6"/>
      <c r="V184" s="6"/>
      <c r="W184" s="17" t="str">
        <f t="shared" ref="W184:W194" si="81">CONCATENATE(,LOWER(O184),UPPER(LEFT(P184,1)),LOWER(RIGHT(P184,LEN(P184)-IF(LEN(P184)&gt;0,1,LEN(P184)))),UPPER(LEFT(Q184,1)),LOWER(RIGHT(Q184,LEN(Q184)-IF(LEN(Q184)&gt;0,1,LEN(Q184)))),UPPER(LEFT(R184,1)),LOWER(RIGHT(R184,LEN(R184)-IF(LEN(R184)&gt;0,1,LEN(R184)))),UPPER(LEFT(S184,1)),LOWER(RIGHT(S184,LEN(S184)-IF(LEN(S184)&gt;0,1,LEN(S184)))),UPPER(LEFT(T184,1)),LOWER(RIGHT(T184,LEN(T184)-IF(LEN(T184)&gt;0,1,LEN(T184)))),UPPER(LEFT(U184,1)),LOWER(RIGHT(U184,LEN(U184)-IF(LEN(U184)&gt;0,1,LEN(U184)))),UPPER(LEFT(V184,1)),LOWER(RIGHT(V184,LEN(V184)-IF(LEN(V184)&gt;0,1,LEN(V184)))))</f>
        <v>id</v>
      </c>
      <c r="X184" s="3" t="str">
        <f t="shared" ref="X184:X194" si="82">CONCATENATE("""",W184,"""",":","""","""",",")</f>
        <v>"id":"",</v>
      </c>
      <c r="Y184" s="22" t="str">
        <f t="shared" ref="Y184:Y194" si="83">CONCATENATE("public static String ",,B184,,"=","""",W184,""";")</f>
        <v>public static String ID="id";</v>
      </c>
      <c r="Z184" s="7" t="str">
        <f t="shared" ref="Z184:Z194" si="84">CONCATENATE("private String ",W184,"=","""""",";")</f>
        <v>private String id="";</v>
      </c>
    </row>
    <row r="185" spans="2:26" ht="19.2" x14ac:dyDescent="0.45">
      <c r="B185" s="1" t="s">
        <v>3</v>
      </c>
      <c r="C185" s="1" t="s">
        <v>1</v>
      </c>
      <c r="D185" s="4">
        <v>10</v>
      </c>
      <c r="I185" t="str">
        <f>I184</f>
        <v>ALTER TABLE TM_PROJECT</v>
      </c>
      <c r="J185" t="str">
        <f t="shared" si="78"/>
        <v xml:space="preserve"> ADD  STATUS VARCHAR(10);</v>
      </c>
      <c r="K185" s="21" t="str">
        <f t="shared" si="79"/>
        <v xml:space="preserve">  ALTER COLUMN   STATUS VARCHAR(10);</v>
      </c>
      <c r="L185" s="12"/>
      <c r="M185" s="18" t="str">
        <f t="shared" si="80"/>
        <v>STATUS,</v>
      </c>
      <c r="N185" s="5" t="str">
        <f t="shared" ref="N185:N194" si="85">CONCATENATE(B185," ",C185,"(",D185,")",",")</f>
        <v>STATUS VARCHAR(10),</v>
      </c>
      <c r="O185" s="1" t="s">
        <v>3</v>
      </c>
      <c r="W185" s="17" t="str">
        <f t="shared" si="81"/>
        <v>status</v>
      </c>
      <c r="X185" s="3" t="str">
        <f t="shared" si="82"/>
        <v>"status":"",</v>
      </c>
      <c r="Y185" s="22" t="str">
        <f t="shared" si="83"/>
        <v>public static String STATUS="status";</v>
      </c>
      <c r="Z185" s="7" t="str">
        <f t="shared" si="84"/>
        <v>private String status="";</v>
      </c>
    </row>
    <row r="186" spans="2:26" ht="19.2" x14ac:dyDescent="0.45">
      <c r="B186" s="1" t="s">
        <v>4</v>
      </c>
      <c r="C186" s="1" t="s">
        <v>1</v>
      </c>
      <c r="D186" s="4">
        <v>30</v>
      </c>
      <c r="I186" t="str">
        <f>I185</f>
        <v>ALTER TABLE TM_PROJECT</v>
      </c>
      <c r="J186" t="str">
        <f t="shared" si="78"/>
        <v xml:space="preserve"> ADD  INSERT_DATE VARCHAR(30);</v>
      </c>
      <c r="K186" s="21" t="str">
        <f t="shared" si="79"/>
        <v xml:space="preserve">  ALTER COLUMN   INSERT_DATE VARCHAR(30);</v>
      </c>
      <c r="L186" s="12"/>
      <c r="M186" s="18" t="str">
        <f t="shared" si="80"/>
        <v>INSERT_DATE,</v>
      </c>
      <c r="N186" s="5" t="str">
        <f t="shared" si="85"/>
        <v>INSERT_DATE VARCHAR(30),</v>
      </c>
      <c r="O186" s="1" t="s">
        <v>7</v>
      </c>
      <c r="P186" t="s">
        <v>8</v>
      </c>
      <c r="W186" s="17" t="str">
        <f t="shared" si="81"/>
        <v>insertDate</v>
      </c>
      <c r="X186" s="3" t="str">
        <f t="shared" si="82"/>
        <v>"insertDate":"",</v>
      </c>
      <c r="Y186" s="22" t="str">
        <f t="shared" si="83"/>
        <v>public static String INSERT_DATE="insertDate";</v>
      </c>
      <c r="Z186" s="7" t="str">
        <f t="shared" si="84"/>
        <v>private String insertDate="";</v>
      </c>
    </row>
    <row r="187" spans="2:26" ht="19.2" x14ac:dyDescent="0.45">
      <c r="B187" s="1" t="s">
        <v>5</v>
      </c>
      <c r="C187" s="1" t="s">
        <v>1</v>
      </c>
      <c r="D187" s="4">
        <v>30</v>
      </c>
      <c r="I187" t="str">
        <f>I186</f>
        <v>ALTER TABLE TM_PROJECT</v>
      </c>
      <c r="J187" t="str">
        <f t="shared" si="78"/>
        <v xml:space="preserve"> ADD  MODIFICATION_DATE VARCHAR(30);</v>
      </c>
      <c r="K187" s="21" t="str">
        <f t="shared" si="79"/>
        <v xml:space="preserve">  ALTER COLUMN   MODIFICATION_DATE VARCHAR(30);</v>
      </c>
      <c r="L187" s="12"/>
      <c r="M187" s="18" t="str">
        <f t="shared" si="80"/>
        <v>MODIFICATION_DATE,</v>
      </c>
      <c r="N187" s="5" t="str">
        <f t="shared" si="85"/>
        <v>MODIFICATION_DATE VARCHAR(30),</v>
      </c>
      <c r="O187" s="1" t="s">
        <v>9</v>
      </c>
      <c r="P187" t="s">
        <v>8</v>
      </c>
      <c r="W187" s="17" t="str">
        <f t="shared" si="81"/>
        <v>modificationDate</v>
      </c>
      <c r="X187" s="3" t="str">
        <f t="shared" si="82"/>
        <v>"modificationDate":"",</v>
      </c>
      <c r="Y187" s="22" t="str">
        <f t="shared" si="83"/>
        <v>public static String MODIFICATION_DATE="modificationDate";</v>
      </c>
      <c r="Z187" s="7" t="str">
        <f t="shared" si="84"/>
        <v>private String modificationDate="";</v>
      </c>
    </row>
    <row r="188" spans="2:26" ht="19.2" x14ac:dyDescent="0.45">
      <c r="B188" s="1" t="s">
        <v>696</v>
      </c>
      <c r="C188" s="1" t="s">
        <v>1</v>
      </c>
      <c r="D188" s="4">
        <v>300</v>
      </c>
      <c r="I188" t="str">
        <f>I187</f>
        <v>ALTER TABLE TM_PROJECT</v>
      </c>
      <c r="J188" t="str">
        <f t="shared" si="78"/>
        <v xml:space="preserve"> ADD  PROJECT_CODE VARCHAR(300);</v>
      </c>
      <c r="K188" s="21" t="str">
        <f t="shared" si="79"/>
        <v xml:space="preserve">  ALTER COLUMN   PROJECT_CODE VARCHAR(300);</v>
      </c>
      <c r="L188" s="12"/>
      <c r="M188" s="18" t="str">
        <f>CONCATENATE(B188,",")</f>
        <v>PROJECT_CODE,</v>
      </c>
      <c r="N188" s="5" t="str">
        <f>CONCATENATE(B188," ",C188,"(",D188,")",",")</f>
        <v>PROJECT_CODE VARCHAR(300),</v>
      </c>
      <c r="O188" s="1" t="s">
        <v>288</v>
      </c>
      <c r="P188" t="s">
        <v>18</v>
      </c>
      <c r="W188" s="17" t="str">
        <f>CONCATENATE(,LOWER(O188),UPPER(LEFT(P188,1)),LOWER(RIGHT(P188,LEN(P188)-IF(LEN(P188)&gt;0,1,LEN(P188)))),UPPER(LEFT(Q188,1)),LOWER(RIGHT(Q188,LEN(Q188)-IF(LEN(Q188)&gt;0,1,LEN(Q188)))),UPPER(LEFT(R188,1)),LOWER(RIGHT(R188,LEN(R188)-IF(LEN(R188)&gt;0,1,LEN(R188)))),UPPER(LEFT(S188,1)),LOWER(RIGHT(S188,LEN(S188)-IF(LEN(S188)&gt;0,1,LEN(S188)))),UPPER(LEFT(T188,1)),LOWER(RIGHT(T188,LEN(T188)-IF(LEN(T188)&gt;0,1,LEN(T188)))),UPPER(LEFT(U188,1)),LOWER(RIGHT(U188,LEN(U188)-IF(LEN(U188)&gt;0,1,LEN(U188)))),UPPER(LEFT(V188,1)),LOWER(RIGHT(V188,LEN(V188)-IF(LEN(V188)&gt;0,1,LEN(V188)))))</f>
        <v>projectCode</v>
      </c>
      <c r="X188" s="3" t="str">
        <f>CONCATENATE("""",W188,"""",":","""","""",",")</f>
        <v>"projectCode":"",</v>
      </c>
      <c r="Y188" s="22" t="str">
        <f>CONCATENATE("public static String ",,B188,,"=","""",W188,""";")</f>
        <v>public static String PROJECT_CODE="projectCode";</v>
      </c>
      <c r="Z188" s="7" t="str">
        <f>CONCATENATE("private String ",W188,"=","""""",";")</f>
        <v>private String projectCode="";</v>
      </c>
    </row>
    <row r="189" spans="2:26" ht="19.2" x14ac:dyDescent="0.45">
      <c r="B189" s="1" t="s">
        <v>287</v>
      </c>
      <c r="C189" s="1" t="s">
        <v>1</v>
      </c>
      <c r="D189" s="4">
        <v>300</v>
      </c>
      <c r="I189" t="e">
        <f>#REF!</f>
        <v>#REF!</v>
      </c>
      <c r="J189" t="str">
        <f t="shared" si="78"/>
        <v xml:space="preserve"> ADD  PROJECT_NAME VARCHAR(300);</v>
      </c>
      <c r="K189" s="21" t="str">
        <f t="shared" si="79"/>
        <v xml:space="preserve">  ALTER COLUMN   PROJECT_NAME VARCHAR(300);</v>
      </c>
      <c r="L189" s="12"/>
      <c r="M189" s="18" t="str">
        <f t="shared" si="80"/>
        <v>PROJECT_NAME,</v>
      </c>
      <c r="N189" s="5" t="str">
        <f t="shared" si="85"/>
        <v>PROJECT_NAME VARCHAR(300),</v>
      </c>
      <c r="O189" s="1" t="s">
        <v>288</v>
      </c>
      <c r="P189" t="s">
        <v>0</v>
      </c>
      <c r="W189" s="17" t="str">
        <f t="shared" si="81"/>
        <v>projectName</v>
      </c>
      <c r="X189" s="3" t="str">
        <f t="shared" si="82"/>
        <v>"projectName":"",</v>
      </c>
      <c r="Y189" s="22" t="str">
        <f t="shared" si="83"/>
        <v>public static String PROJECT_NAME="projectName";</v>
      </c>
      <c r="Z189" s="7" t="str">
        <f t="shared" si="84"/>
        <v>private String projectName="";</v>
      </c>
    </row>
    <row r="190" spans="2:26" ht="19.2" x14ac:dyDescent="0.45">
      <c r="B190" s="1" t="s">
        <v>265</v>
      </c>
      <c r="C190" s="1" t="s">
        <v>1</v>
      </c>
      <c r="D190" s="4">
        <v>20</v>
      </c>
      <c r="L190" s="12"/>
      <c r="M190" s="18" t="str">
        <f t="shared" si="80"/>
        <v>START_DATE,</v>
      </c>
      <c r="N190" s="5" t="str">
        <f t="shared" si="85"/>
        <v>START_DATE VARCHAR(20),</v>
      </c>
      <c r="O190" s="1" t="s">
        <v>289</v>
      </c>
      <c r="P190" t="s">
        <v>8</v>
      </c>
      <c r="W190" s="17" t="str">
        <f t="shared" si="81"/>
        <v>startDate</v>
      </c>
      <c r="X190" s="3" t="str">
        <f t="shared" si="82"/>
        <v>"startDate":"",</v>
      </c>
      <c r="Y190" s="22" t="str">
        <f t="shared" si="83"/>
        <v>public static String START_DATE="startDate";</v>
      </c>
      <c r="Z190" s="7" t="str">
        <f t="shared" si="84"/>
        <v>private String startDate="";</v>
      </c>
    </row>
    <row r="191" spans="2:26" ht="19.2" x14ac:dyDescent="0.45">
      <c r="B191" s="10" t="s">
        <v>267</v>
      </c>
      <c r="C191" s="1" t="s">
        <v>1</v>
      </c>
      <c r="D191" s="4">
        <v>43</v>
      </c>
      <c r="I191" t="e">
        <f>#REF!</f>
        <v>#REF!</v>
      </c>
      <c r="J191" t="str">
        <f>CONCATENATE(LEFT(CONCATENATE(" ADD "," ",N191,";"),LEN(CONCATENATE(" ADD "," ",N191,";"))-2),";")</f>
        <v xml:space="preserve"> ADD  END_DATE VARCHAR(43);</v>
      </c>
      <c r="K191" s="21" t="str">
        <f>CONCATENATE(LEFT(CONCATENATE("  ALTER COLUMN  "," ",N191,";"),LEN(CONCATENATE("  ALTER COLUMN  "," ",N191,";"))-2),";")</f>
        <v xml:space="preserve">  ALTER COLUMN   END_DATE VARCHAR(43);</v>
      </c>
      <c r="L191" s="12"/>
      <c r="M191" s="18" t="str">
        <f t="shared" si="80"/>
        <v>END_DATE,</v>
      </c>
      <c r="N191" s="5" t="str">
        <f t="shared" si="85"/>
        <v>END_DATE VARCHAR(43),</v>
      </c>
      <c r="O191" s="1" t="s">
        <v>290</v>
      </c>
      <c r="P191" t="s">
        <v>8</v>
      </c>
      <c r="W191" s="17" t="str">
        <f t="shared" si="81"/>
        <v>endDate</v>
      </c>
      <c r="X191" s="3" t="str">
        <f t="shared" si="82"/>
        <v>"endDate":"",</v>
      </c>
      <c r="Y191" s="22" t="str">
        <f t="shared" si="83"/>
        <v>public static String END_DATE="endDate";</v>
      </c>
      <c r="Z191" s="7" t="str">
        <f t="shared" si="84"/>
        <v>private String endDate="";</v>
      </c>
    </row>
    <row r="192" spans="2:26" ht="19.2" x14ac:dyDescent="0.45">
      <c r="B192" s="10" t="s">
        <v>291</v>
      </c>
      <c r="C192" s="1" t="s">
        <v>1</v>
      </c>
      <c r="D192" s="4">
        <v>40</v>
      </c>
      <c r="I192" t="e">
        <f>#REF!</f>
        <v>#REF!</v>
      </c>
      <c r="J192" t="str">
        <f>CONCATENATE(LEFT(CONCATENATE(" ADD "," ",N192,";"),LEN(CONCATENATE(" ADD "," ",N192,";"))-2),";")</f>
        <v xml:space="preserve"> ADD  FK_NETWORK_ID VARCHAR(40);</v>
      </c>
      <c r="K192" s="21" t="str">
        <f>CONCATENATE(LEFT(CONCATENATE("  ALTER COLUMN  "," ",N192,";"),LEN(CONCATENATE("  ALTER COLUMN  "," ",N192,";"))-2),";")</f>
        <v xml:space="preserve">  ALTER COLUMN   FK_NETWORK_ID VARCHAR(40);</v>
      </c>
      <c r="L192" s="12"/>
      <c r="M192" s="18" t="str">
        <f t="shared" si="80"/>
        <v>FK_NETWORK_ID,</v>
      </c>
      <c r="N192" s="5" t="str">
        <f t="shared" si="85"/>
        <v>FK_NETWORK_ID VARCHAR(40),</v>
      </c>
      <c r="O192" s="1" t="s">
        <v>10</v>
      </c>
      <c r="P192" t="s">
        <v>281</v>
      </c>
      <c r="Q192" t="s">
        <v>2</v>
      </c>
      <c r="W192" s="17" t="str">
        <f t="shared" si="81"/>
        <v>fkNetworkId</v>
      </c>
      <c r="X192" s="3" t="str">
        <f t="shared" si="82"/>
        <v>"fkNetworkId":"",</v>
      </c>
      <c r="Y192" s="22" t="str">
        <f t="shared" si="83"/>
        <v>public static String FK_NETWORK_ID="fkNetworkId";</v>
      </c>
      <c r="Z192" s="7" t="str">
        <f t="shared" si="84"/>
        <v>private String fkNetworkId="";</v>
      </c>
    </row>
    <row r="193" spans="2:26" ht="19.2" x14ac:dyDescent="0.45">
      <c r="B193" s="1" t="s">
        <v>181</v>
      </c>
      <c r="C193" s="1" t="s">
        <v>1</v>
      </c>
      <c r="D193" s="4">
        <v>300</v>
      </c>
      <c r="I193" t="e">
        <f>I20</f>
        <v>#REF!</v>
      </c>
      <c r="J193" t="str">
        <f>CONCATENATE(LEFT(CONCATENATE(" ADD "," ",N193,";"),LEN(CONCATENATE(" ADD "," ",N193,";"))-2),";")</f>
        <v xml:space="preserve"> ADD  PURPOSE VARCHAR(300);</v>
      </c>
      <c r="K193" s="21" t="str">
        <f>CONCATENATE(LEFT(CONCATENATE("  ALTER COLUMN  "," ",N193,";"),LEN(CONCATENATE("  ALTER COLUMN  "," ",N193,";"))-2),";")</f>
        <v xml:space="preserve">  ALTER COLUMN   PURPOSE VARCHAR(300);</v>
      </c>
      <c r="L193" s="12"/>
      <c r="M193" s="18" t="str">
        <f t="shared" si="80"/>
        <v>PURPOSE,</v>
      </c>
      <c r="N193" s="5" t="str">
        <f t="shared" si="85"/>
        <v>PURPOSE VARCHAR(300),</v>
      </c>
      <c r="O193" s="1" t="s">
        <v>181</v>
      </c>
      <c r="W193" s="17" t="str">
        <f t="shared" si="81"/>
        <v>purpose</v>
      </c>
      <c r="X193" s="3" t="str">
        <f t="shared" si="82"/>
        <v>"purpose":"",</v>
      </c>
      <c r="Y193" s="22" t="str">
        <f t="shared" si="83"/>
        <v>public static String PURPOSE="purpose";</v>
      </c>
      <c r="Z193" s="7" t="str">
        <f t="shared" si="84"/>
        <v>private String purpose="";</v>
      </c>
    </row>
    <row r="194" spans="2:26" ht="19.2" x14ac:dyDescent="0.45">
      <c r="B194" s="1" t="s">
        <v>14</v>
      </c>
      <c r="C194" s="1" t="s">
        <v>1</v>
      </c>
      <c r="D194" s="4">
        <v>3000</v>
      </c>
      <c r="I194">
        <f>I24</f>
        <v>0</v>
      </c>
      <c r="J194" t="str">
        <f>CONCATENATE(LEFT(CONCATENATE(" ADD "," ",N194,";"),LEN(CONCATENATE(" ADD "," ",N194,";"))-2),";")</f>
        <v xml:space="preserve"> ADD  DESCRIPTION VARCHAR(3000);</v>
      </c>
      <c r="K194" s="21" t="str">
        <f>CONCATENATE(LEFT(CONCATENATE("  ALTER COLUMN  "," ",N194,";"),LEN(CONCATENATE("  ALTER COLUMN  "," ",N194,";"))-2),";")</f>
        <v xml:space="preserve">  ALTER COLUMN   DESCRIPTION VARCHAR(3000);</v>
      </c>
      <c r="L194" s="12"/>
      <c r="M194" s="18" t="str">
        <f t="shared" si="80"/>
        <v>DESCRIPTION,</v>
      </c>
      <c r="N194" s="5" t="str">
        <f t="shared" si="85"/>
        <v>DESCRIPTION VARCHAR(3000),</v>
      </c>
      <c r="O194" s="1" t="s">
        <v>14</v>
      </c>
      <c r="W194" s="17" t="str">
        <f t="shared" si="81"/>
        <v>description</v>
      </c>
      <c r="X194" s="3" t="str">
        <f t="shared" si="82"/>
        <v>"description":"",</v>
      </c>
      <c r="Y194" s="22" t="str">
        <f t="shared" si="83"/>
        <v>public static String DESCRIPTION="description";</v>
      </c>
      <c r="Z194" s="7" t="str">
        <f t="shared" si="84"/>
        <v>private String description="";</v>
      </c>
    </row>
    <row r="195" spans="2:26" ht="19.2" x14ac:dyDescent="0.45">
      <c r="C195" s="1"/>
      <c r="D195" s="8"/>
      <c r="M195" s="18"/>
      <c r="N195" s="33" t="s">
        <v>130</v>
      </c>
      <c r="O195" s="1"/>
      <c r="W195" s="17"/>
    </row>
    <row r="196" spans="2:26" ht="19.2" x14ac:dyDescent="0.45">
      <c r="C196" s="1"/>
      <c r="D196" s="8"/>
      <c r="M196" s="18"/>
      <c r="N196" s="31" t="s">
        <v>126</v>
      </c>
      <c r="O196" s="1"/>
      <c r="W196" s="17"/>
    </row>
    <row r="197" spans="2:26" ht="19.2" x14ac:dyDescent="0.45">
      <c r="C197" s="14"/>
      <c r="D197" s="9"/>
      <c r="M197" s="20"/>
      <c r="W197" s="17"/>
    </row>
    <row r="198" spans="2:26" x14ac:dyDescent="0.3">
      <c r="B198" s="2" t="s">
        <v>346</v>
      </c>
      <c r="I198" t="str">
        <f>CONCATENATE("ALTER TABLE"," ",B198)</f>
        <v>ALTER TABLE TM_PROJECT_PERMISSION</v>
      </c>
      <c r="N198" s="5" t="str">
        <f>CONCATENATE("CREATE TABLE ",B198," ","(")</f>
        <v>CREATE TABLE TM_PROJECT_PERMISSION (</v>
      </c>
    </row>
    <row r="199" spans="2:26" ht="19.2" x14ac:dyDescent="0.45">
      <c r="B199" s="1" t="s">
        <v>2</v>
      </c>
      <c r="C199" s="1" t="s">
        <v>1</v>
      </c>
      <c r="D199" s="4">
        <v>30</v>
      </c>
      <c r="E199" s="24" t="s">
        <v>113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ID VARCHAR(30) NOT NULL ;</v>
      </c>
      <c r="K199" s="21" t="str">
        <f>CONCATENATE(LEFT(CONCATENATE("  ALTER COLUMN  "," ",N199,";"),LEN(CONCATENATE("  ALTER COLUMN  "," ",N199,";"))-2),";")</f>
        <v xml:space="preserve">  ALTER COLUMN   ID VARCHAR(30) NOT NULL ;</v>
      </c>
      <c r="L199" s="12"/>
      <c r="M199" s="18" t="str">
        <f t="shared" ref="M199:M205" si="86">CONCATENATE(B199,",")</f>
        <v>ID,</v>
      </c>
      <c r="N199" s="5" t="str">
        <f>CONCATENATE(B199," ",C199,"(",D199,") ",E199," ,")</f>
        <v>ID VARCHAR(30) NOT NULL ,</v>
      </c>
      <c r="O199" s="1" t="s">
        <v>2</v>
      </c>
      <c r="P199" s="6"/>
      <c r="Q199" s="6"/>
      <c r="R199" s="6"/>
      <c r="S199" s="6"/>
      <c r="T199" s="6"/>
      <c r="U199" s="6"/>
      <c r="V199" s="6"/>
      <c r="W199" s="17" t="str">
        <f t="shared" ref="W199:W205" si="87">CONCATENATE(,LOWER(O199),UPPER(LEFT(P199,1)),LOWER(RIGHT(P199,LEN(P199)-IF(LEN(P199)&gt;0,1,LEN(P199)))),UPPER(LEFT(Q199,1)),LOWER(RIGHT(Q199,LEN(Q199)-IF(LEN(Q199)&gt;0,1,LEN(Q199)))),UPPER(LEFT(R199,1)),LOWER(RIGHT(R199,LEN(R199)-IF(LEN(R199)&gt;0,1,LEN(R199)))),UPPER(LEFT(S199,1)),LOWER(RIGHT(S199,LEN(S199)-IF(LEN(S199)&gt;0,1,LEN(S199)))),UPPER(LEFT(T199,1)),LOWER(RIGHT(T199,LEN(T199)-IF(LEN(T199)&gt;0,1,LEN(T199)))),UPPER(LEFT(U199,1)),LOWER(RIGHT(U199,LEN(U199)-IF(LEN(U199)&gt;0,1,LEN(U199)))),UPPER(LEFT(V199,1)),LOWER(RIGHT(V199,LEN(V199)-IF(LEN(V199)&gt;0,1,LEN(V199)))))</f>
        <v>id</v>
      </c>
      <c r="X199" s="3" t="str">
        <f t="shared" ref="X199:X205" si="88">CONCATENATE("""",W199,"""",":","""","""",",")</f>
        <v>"id":"",</v>
      </c>
      <c r="Y199" s="22" t="str">
        <f t="shared" ref="Y199:Y205" si="89">CONCATENATE("public static String ",,B199,,"=","""",W199,""";")</f>
        <v>public static String ID="id";</v>
      </c>
      <c r="Z199" s="7" t="str">
        <f t="shared" ref="Z199:Z205" si="90">CONCATENATE("private String ",W199,"=","""""",";")</f>
        <v>private String id="";</v>
      </c>
    </row>
    <row r="200" spans="2:26" ht="19.2" x14ac:dyDescent="0.45">
      <c r="B200" s="1" t="s">
        <v>3</v>
      </c>
      <c r="C200" s="1" t="s">
        <v>1</v>
      </c>
      <c r="D200" s="4">
        <v>10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STATUS VARCHAR(10);</v>
      </c>
      <c r="K200" s="21" t="str">
        <f>CONCATENATE(LEFT(CONCATENATE("  ALTER COLUMN  "," ",N200,";"),LEN(CONCATENATE("  ALTER COLUMN  "," ",N200,";"))-2),";")</f>
        <v xml:space="preserve">  ALTER COLUMN   STATUS VARCHAR(10);</v>
      </c>
      <c r="L200" s="12"/>
      <c r="M200" s="18" t="str">
        <f t="shared" si="86"/>
        <v>STATUS,</v>
      </c>
      <c r="N200" s="5" t="str">
        <f t="shared" ref="N200:N205" si="91">CONCATENATE(B200," ",C200,"(",D200,")",",")</f>
        <v>STATUS VARCHAR(10),</v>
      </c>
      <c r="O200" s="1" t="s">
        <v>3</v>
      </c>
      <c r="W200" s="17" t="str">
        <f t="shared" si="87"/>
        <v>status</v>
      </c>
      <c r="X200" s="3" t="str">
        <f t="shared" si="88"/>
        <v>"status":"",</v>
      </c>
      <c r="Y200" s="22" t="str">
        <f t="shared" si="89"/>
        <v>public static String STATUS="status";</v>
      </c>
      <c r="Z200" s="7" t="str">
        <f t="shared" si="90"/>
        <v>private String status="";</v>
      </c>
    </row>
    <row r="201" spans="2:26" ht="19.2" x14ac:dyDescent="0.45">
      <c r="B201" s="1" t="s">
        <v>4</v>
      </c>
      <c r="C201" s="1" t="s">
        <v>1</v>
      </c>
      <c r="D201" s="4">
        <v>30</v>
      </c>
      <c r="I201" t="str">
        <f>I200</f>
        <v>ALTER TABLE TM_PROJECT_PERMISSION</v>
      </c>
      <c r="J201" t="str">
        <f>CONCATENATE(LEFT(CONCATENATE(" ADD "," ",N201,";"),LEN(CONCATENATE(" ADD "," ",N201,";"))-2),";")</f>
        <v xml:space="preserve"> ADD  INSERT_DATE VARCHAR(30);</v>
      </c>
      <c r="K201" s="21" t="str">
        <f>CONCATENATE(LEFT(CONCATENATE("  ALTER COLUMN  "," ",N201,";"),LEN(CONCATENATE("  ALTER COLUMN  "," ",N201,";"))-2),";")</f>
        <v xml:space="preserve">  ALTER COLUMN   INSERT_DATE VARCHAR(30);</v>
      </c>
      <c r="L201" s="12"/>
      <c r="M201" s="18" t="str">
        <f t="shared" si="86"/>
        <v>INSERT_DATE,</v>
      </c>
      <c r="N201" s="5" t="str">
        <f t="shared" si="91"/>
        <v>INSERT_DATE VARCHAR(30),</v>
      </c>
      <c r="O201" s="1" t="s">
        <v>7</v>
      </c>
      <c r="P201" t="s">
        <v>8</v>
      </c>
      <c r="W201" s="17" t="str">
        <f t="shared" si="87"/>
        <v>insertDate</v>
      </c>
      <c r="X201" s="3" t="str">
        <f t="shared" si="88"/>
        <v>"insertDate":"",</v>
      </c>
      <c r="Y201" s="22" t="str">
        <f t="shared" si="89"/>
        <v>public static String INSERT_DATE="insertDate";</v>
      </c>
      <c r="Z201" s="7" t="str">
        <f t="shared" si="90"/>
        <v>private String insertDate="";</v>
      </c>
    </row>
    <row r="202" spans="2:26" ht="19.2" x14ac:dyDescent="0.45">
      <c r="B202" s="1" t="s">
        <v>5</v>
      </c>
      <c r="C202" s="1" t="s">
        <v>1</v>
      </c>
      <c r="D202" s="4">
        <v>30</v>
      </c>
      <c r="I202" t="str">
        <f>I201</f>
        <v>ALTER TABLE TM_PROJECT_PERMISSION</v>
      </c>
      <c r="J202" t="str">
        <f>CONCATENATE(LEFT(CONCATENATE(" ADD "," ",N202,";"),LEN(CONCATENATE(" ADD "," ",N202,";"))-2),";")</f>
        <v xml:space="preserve"> ADD  MODIFICATION_DATE VARCHAR(30);</v>
      </c>
      <c r="K202" s="21" t="str">
        <f>CONCATENATE(LEFT(CONCATENATE("  ALTER COLUMN  "," ",N202,";"),LEN(CONCATENATE("  ALTER COLUMN  "," ",N202,";"))-2),";")</f>
        <v xml:space="preserve">  ALTER COLUMN   MODIFICATION_DATE VARCHAR(30);</v>
      </c>
      <c r="L202" s="12"/>
      <c r="M202" s="18" t="str">
        <f t="shared" si="86"/>
        <v>MODIFICATION_DATE,</v>
      </c>
      <c r="N202" s="5" t="str">
        <f t="shared" si="91"/>
        <v>MODIFICATION_DATE VARCHAR(30),</v>
      </c>
      <c r="O202" s="1" t="s">
        <v>9</v>
      </c>
      <c r="P202" t="s">
        <v>8</v>
      </c>
      <c r="W202" s="17" t="str">
        <f t="shared" si="87"/>
        <v>modificationDate</v>
      </c>
      <c r="X202" s="3" t="str">
        <f t="shared" si="88"/>
        <v>"modificationDate":"",</v>
      </c>
      <c r="Y202" s="22" t="str">
        <f t="shared" si="89"/>
        <v>public static String MODIFICATION_DATE="modificationDate";</v>
      </c>
      <c r="Z202" s="7" t="str">
        <f t="shared" si="90"/>
        <v>private String modificationDate="";</v>
      </c>
    </row>
    <row r="203" spans="2:26" ht="19.2" x14ac:dyDescent="0.45">
      <c r="B203" s="1" t="s">
        <v>274</v>
      </c>
      <c r="C203" s="1" t="s">
        <v>1</v>
      </c>
      <c r="D203" s="4">
        <v>300</v>
      </c>
      <c r="I203">
        <f>I24</f>
        <v>0</v>
      </c>
      <c r="J203" t="str">
        <f>CONCATENATE(LEFT(CONCATENATE(" ADD "," ",N203,";"),LEN(CONCATENATE(" ADD "," ",N203,";"))-2),";")</f>
        <v xml:space="preserve"> ADD  FK_PROJECT_ID VARCHAR(300);</v>
      </c>
      <c r="K203" s="21" t="str">
        <f>CONCATENATE(LEFT(CONCATENATE("  ALTER COLUMN  "," ",N203,";"),LEN(CONCATENATE("  ALTER COLUMN  "," ",N203,";"))-2),";")</f>
        <v xml:space="preserve">  ALTER COLUMN   FK_PROJECT_ID VARCHAR(300);</v>
      </c>
      <c r="L203" s="12"/>
      <c r="M203" s="18" t="str">
        <f t="shared" si="86"/>
        <v>FK_PROJECT_ID,</v>
      </c>
      <c r="N203" s="5" t="str">
        <f t="shared" si="91"/>
        <v>FK_PROJECT_ID VARCHAR(300),</v>
      </c>
      <c r="O203" s="1" t="s">
        <v>10</v>
      </c>
      <c r="P203" t="s">
        <v>288</v>
      </c>
      <c r="Q203" t="s">
        <v>2</v>
      </c>
      <c r="W203" s="17" t="str">
        <f t="shared" si="87"/>
        <v>fkProjectId</v>
      </c>
      <c r="X203" s="3" t="str">
        <f t="shared" si="88"/>
        <v>"fkProjectId":"",</v>
      </c>
      <c r="Y203" s="22" t="str">
        <f t="shared" si="89"/>
        <v>public static String FK_PROJECT_ID="fkProjectId";</v>
      </c>
      <c r="Z203" s="7" t="str">
        <f t="shared" si="90"/>
        <v>private String fkProjectId="";</v>
      </c>
    </row>
    <row r="204" spans="2:26" ht="19.2" x14ac:dyDescent="0.45">
      <c r="B204" s="1" t="s">
        <v>11</v>
      </c>
      <c r="C204" s="1" t="s">
        <v>1</v>
      </c>
      <c r="D204" s="4">
        <v>45</v>
      </c>
      <c r="L204" s="12"/>
      <c r="M204" s="18" t="str">
        <f>CONCATENATE(B204,",")</f>
        <v>FK_USER_ID,</v>
      </c>
      <c r="N204" s="5" t="str">
        <f>CONCATENATE(B204," ",C204,"(",D204,")",",")</f>
        <v>FK_USER_ID VARCHAR(45),</v>
      </c>
      <c r="O204" s="1" t="s">
        <v>10</v>
      </c>
      <c r="P204" t="s">
        <v>12</v>
      </c>
      <c r="W204" s="17" t="str">
        <f t="shared" si="87"/>
        <v>fkUser</v>
      </c>
      <c r="X204" s="3" t="str">
        <f>CONCATENATE("""",W204,"""",":","""","""",",")</f>
        <v>"fkUser":"",</v>
      </c>
      <c r="Y204" s="22" t="str">
        <f>CONCATENATE("public static String ",,B204,,"=","""",W204,""";")</f>
        <v>public static String FK_USER_ID="fkUser";</v>
      </c>
      <c r="Z204" s="7" t="str">
        <f>CONCATENATE("private String ",W204,"=","""""",";")</f>
        <v>private String fkUser="";</v>
      </c>
    </row>
    <row r="205" spans="2:26" ht="19.2" x14ac:dyDescent="0.45">
      <c r="B205" s="1" t="s">
        <v>14</v>
      </c>
      <c r="C205" s="1" t="s">
        <v>1</v>
      </c>
      <c r="D205" s="4">
        <v>3000</v>
      </c>
      <c r="I205">
        <f>I177</f>
        <v>0</v>
      </c>
      <c r="J205" t="str">
        <f>CONCATENATE(LEFT(CONCATENATE(" ADD "," ",N205,";"),LEN(CONCATENATE(" ADD "," ",N205,";"))-2),";")</f>
        <v xml:space="preserve"> ADD  DESCRIPTION VARCHAR(3000);</v>
      </c>
      <c r="K205" s="21" t="str">
        <f>CONCATENATE(LEFT(CONCATENATE("  ALTER COLUMN  "," ",N205,";"),LEN(CONCATENATE("  ALTER COLUMN  "," ",N205,";"))-2),";")</f>
        <v xml:space="preserve">  ALTER COLUMN   DESCRIPTION VARCHAR(3000);</v>
      </c>
      <c r="L205" s="12"/>
      <c r="M205" s="18" t="str">
        <f t="shared" si="86"/>
        <v>DESCRIPTION,</v>
      </c>
      <c r="N205" s="5" t="str">
        <f t="shared" si="91"/>
        <v>DESCRIPTION VARCHAR(3000),</v>
      </c>
      <c r="O205" s="1" t="s">
        <v>14</v>
      </c>
      <c r="W205" s="17" t="str">
        <f t="shared" si="87"/>
        <v>description</v>
      </c>
      <c r="X205" s="3" t="str">
        <f t="shared" si="88"/>
        <v>"description":"",</v>
      </c>
      <c r="Y205" s="22" t="str">
        <f t="shared" si="89"/>
        <v>public static String DESCRIPTION="description";</v>
      </c>
      <c r="Z205" s="7" t="str">
        <f t="shared" si="90"/>
        <v>private String description="";</v>
      </c>
    </row>
    <row r="206" spans="2:26" ht="19.2" x14ac:dyDescent="0.45">
      <c r="C206" s="1"/>
      <c r="D206" s="8"/>
      <c r="M206" s="18"/>
      <c r="N206" s="33" t="s">
        <v>130</v>
      </c>
      <c r="O206" s="1"/>
      <c r="W206" s="17"/>
    </row>
    <row r="207" spans="2:26" ht="19.2" x14ac:dyDescent="0.45">
      <c r="C207" s="1"/>
      <c r="D207" s="8"/>
      <c r="M207" s="18"/>
      <c r="N207" s="31" t="s">
        <v>126</v>
      </c>
      <c r="O207" s="1"/>
      <c r="W207" s="17"/>
    </row>
    <row r="208" spans="2:26" x14ac:dyDescent="0.3">
      <c r="B208" s="2" t="s">
        <v>348</v>
      </c>
      <c r="I208" t="str">
        <f>CONCATENATE("ALTER TABLE"," ",B208)</f>
        <v>ALTER TABLE TM_PROJECT_PERMISSION_LIST</v>
      </c>
      <c r="J208" t="s">
        <v>293</v>
      </c>
      <c r="K208" s="26" t="str">
        <f>CONCATENATE(J208," VIEW ",B208," AS SELECT")</f>
        <v>create OR REPLACE VIEW TM_PROJECT_PERMISSION_LIST AS SELECT</v>
      </c>
      <c r="N208" s="5" t="str">
        <f>CONCATENATE("CREATE TABLE ",B208," ","(")</f>
        <v>CREATE TABLE TM_PROJECT_PERMISSION_LIST (</v>
      </c>
    </row>
    <row r="209" spans="2:26" ht="19.2" x14ac:dyDescent="0.45">
      <c r="B209" s="1" t="s">
        <v>2</v>
      </c>
      <c r="C209" s="1" t="s">
        <v>1</v>
      </c>
      <c r="D209" s="4">
        <v>30</v>
      </c>
      <c r="E209" s="24" t="s">
        <v>113</v>
      </c>
      <c r="I209" t="str">
        <f>I208</f>
        <v>ALTER TABLE TM_PROJECT_PERMISSION_LIST</v>
      </c>
      <c r="K209" s="25" t="str">
        <f>CONCATENATE(B209,",")</f>
        <v>ID,</v>
      </c>
      <c r="L209" s="12"/>
      <c r="M209" s="18" t="str">
        <f t="shared" ref="M209:M217" si="92">CONCATENATE(B209,",")</f>
        <v>ID,</v>
      </c>
      <c r="N209" s="5" t="str">
        <f>CONCATENATE(B209," ",C209,"(",D209,") ",E209," ,")</f>
        <v>ID VARCHAR(30) NOT NULL ,</v>
      </c>
      <c r="O209" s="1" t="s">
        <v>2</v>
      </c>
      <c r="P209" s="6"/>
      <c r="Q209" s="6"/>
      <c r="R209" s="6"/>
      <c r="S209" s="6"/>
      <c r="T209" s="6"/>
      <c r="U209" s="6"/>
      <c r="V209" s="6"/>
      <c r="W209" s="17" t="str">
        <f t="shared" ref="W209:W217" si="93">CONCATENATE(,LOWER(O209),UPPER(LEFT(P209,1)),LOWER(RIGHT(P209,LEN(P209)-IF(LEN(P209)&gt;0,1,LEN(P209)))),UPPER(LEFT(Q209,1)),LOWER(RIGHT(Q209,LEN(Q209)-IF(LEN(Q209)&gt;0,1,LEN(Q209)))),UPPER(LEFT(R209,1)),LOWER(RIGHT(R209,LEN(R209)-IF(LEN(R209)&gt;0,1,LEN(R209)))),UPPER(LEFT(S209,1)),LOWER(RIGHT(S209,LEN(S209)-IF(LEN(S209)&gt;0,1,LEN(S209)))),UPPER(LEFT(T209,1)),LOWER(RIGHT(T209,LEN(T209)-IF(LEN(T209)&gt;0,1,LEN(T209)))),UPPER(LEFT(U209,1)),LOWER(RIGHT(U209,LEN(U209)-IF(LEN(U209)&gt;0,1,LEN(U209)))),UPPER(LEFT(V209,1)),LOWER(RIGHT(V209,LEN(V209)-IF(LEN(V209)&gt;0,1,LEN(V209)))))</f>
        <v>id</v>
      </c>
      <c r="X209" s="3" t="str">
        <f t="shared" ref="X209:X217" si="94">CONCATENATE("""",W209,"""",":","""","""",",")</f>
        <v>"id":"",</v>
      </c>
      <c r="Y209" s="22" t="str">
        <f t="shared" ref="Y209:Y217" si="95">CONCATENATE("public static String ",,B209,,"=","""",W209,""";")</f>
        <v>public static String ID="id";</v>
      </c>
      <c r="Z209" s="7" t="str">
        <f t="shared" ref="Z209:Z217" si="96">CONCATENATE("private String ",W209,"=","""""",";")</f>
        <v>private String id="";</v>
      </c>
    </row>
    <row r="210" spans="2:26" ht="19.2" x14ac:dyDescent="0.45">
      <c r="B210" s="1" t="s">
        <v>3</v>
      </c>
      <c r="C210" s="1" t="s">
        <v>1</v>
      </c>
      <c r="D210" s="4">
        <v>10</v>
      </c>
      <c r="I210" t="str">
        <f>I209</f>
        <v>ALTER TABLE TM_PROJECT_PERMISSION_LIST</v>
      </c>
      <c r="K210" s="25" t="str">
        <f>CONCATENATE(B210,",")</f>
        <v>STATUS,</v>
      </c>
      <c r="L210" s="12"/>
      <c r="M210" s="18" t="str">
        <f t="shared" si="92"/>
        <v>STATUS,</v>
      </c>
      <c r="N210" s="5" t="str">
        <f t="shared" ref="N210:N217" si="97">CONCATENATE(B210," ",C210,"(",D210,")",",")</f>
        <v>STATUS VARCHAR(10),</v>
      </c>
      <c r="O210" s="1" t="s">
        <v>3</v>
      </c>
      <c r="W210" s="17" t="str">
        <f t="shared" si="93"/>
        <v>status</v>
      </c>
      <c r="X210" s="3" t="str">
        <f t="shared" si="94"/>
        <v>"status":"",</v>
      </c>
      <c r="Y210" s="22" t="str">
        <f t="shared" si="95"/>
        <v>public static String STATUS="status";</v>
      </c>
      <c r="Z210" s="7" t="str">
        <f t="shared" si="96"/>
        <v>private String status="";</v>
      </c>
    </row>
    <row r="211" spans="2:26" ht="19.2" x14ac:dyDescent="0.45">
      <c r="B211" s="1" t="s">
        <v>4</v>
      </c>
      <c r="C211" s="1" t="s">
        <v>1</v>
      </c>
      <c r="D211" s="4">
        <v>30</v>
      </c>
      <c r="I211" t="str">
        <f>I210</f>
        <v>ALTER TABLE TM_PROJECT_PERMISSION_LIST</v>
      </c>
      <c r="K211" s="25" t="str">
        <f>CONCATENATE(B211,",")</f>
        <v>INSERT_DATE,</v>
      </c>
      <c r="L211" s="12"/>
      <c r="M211" s="18" t="str">
        <f t="shared" si="92"/>
        <v>INSERT_DATE,</v>
      </c>
      <c r="N211" s="5" t="str">
        <f t="shared" si="97"/>
        <v>INSERT_DATE VARCHAR(30),</v>
      </c>
      <c r="O211" s="1" t="s">
        <v>7</v>
      </c>
      <c r="P211" t="s">
        <v>8</v>
      </c>
      <c r="W211" s="17" t="str">
        <f t="shared" si="93"/>
        <v>insertDate</v>
      </c>
      <c r="X211" s="3" t="str">
        <f t="shared" si="94"/>
        <v>"insertDate":"",</v>
      </c>
      <c r="Y211" s="22" t="str">
        <f t="shared" si="95"/>
        <v>public static String INSERT_DATE="insertDate";</v>
      </c>
      <c r="Z211" s="7" t="str">
        <f t="shared" si="96"/>
        <v>private String insertDate="";</v>
      </c>
    </row>
    <row r="212" spans="2:26" ht="19.2" x14ac:dyDescent="0.45">
      <c r="B212" s="1" t="s">
        <v>5</v>
      </c>
      <c r="C212" s="1" t="s">
        <v>1</v>
      </c>
      <c r="D212" s="4">
        <v>30</v>
      </c>
      <c r="I212" t="str">
        <f>I211</f>
        <v>ALTER TABLE TM_PROJECT_PERMISSION_LIST</v>
      </c>
      <c r="K212" s="25" t="str">
        <f>CONCATENATE(B212,",")</f>
        <v>MODIFICATION_DATE,</v>
      </c>
      <c r="L212" s="12"/>
      <c r="M212" s="18" t="str">
        <f t="shared" si="92"/>
        <v>MODIFICATION_DATE,</v>
      </c>
      <c r="N212" s="5" t="str">
        <f t="shared" si="97"/>
        <v>MODIFICATION_DATE VARCHAR(30),</v>
      </c>
      <c r="O212" s="1" t="s">
        <v>9</v>
      </c>
      <c r="P212" t="s">
        <v>8</v>
      </c>
      <c r="W212" s="17" t="str">
        <f t="shared" si="93"/>
        <v>modificationDate</v>
      </c>
      <c r="X212" s="3" t="str">
        <f t="shared" si="94"/>
        <v>"modificationDate":"",</v>
      </c>
      <c r="Y212" s="22" t="str">
        <f t="shared" si="95"/>
        <v>public static String MODIFICATION_DATE="modificationDate";</v>
      </c>
      <c r="Z212" s="7" t="str">
        <f t="shared" si="96"/>
        <v>private String modificationDate="";</v>
      </c>
    </row>
    <row r="213" spans="2:26" ht="19.2" x14ac:dyDescent="0.45">
      <c r="B213" s="1" t="s">
        <v>274</v>
      </c>
      <c r="C213" s="1" t="s">
        <v>1</v>
      </c>
      <c r="D213" s="4">
        <v>300</v>
      </c>
      <c r="I213" t="str">
        <f>I170</f>
        <v>ALTER TABLE TM_TASK_TYPE</v>
      </c>
      <c r="K213" s="25" t="str">
        <f>CONCATENATE(B213,",")</f>
        <v>FK_PROJECT_ID,</v>
      </c>
      <c r="L213" s="12"/>
      <c r="M213" s="18" t="str">
        <f>CONCATENATE(B213,",")</f>
        <v>FK_PROJECT_ID,</v>
      </c>
      <c r="N213" s="5" t="str">
        <f>CONCATENATE(B213," ",C213,"(",D213,")",",")</f>
        <v>FK_PROJECT_ID VARCHAR(300),</v>
      </c>
      <c r="O213" s="1" t="s">
        <v>10</v>
      </c>
      <c r="P213" t="s">
        <v>288</v>
      </c>
      <c r="Q213" t="s">
        <v>2</v>
      </c>
      <c r="W213" s="17" t="str">
        <f t="shared" si="93"/>
        <v>fkProjectId</v>
      </c>
      <c r="X213" s="3" t="str">
        <f>CONCATENATE("""",W213,"""",":","""","""",",")</f>
        <v>"fkProjectId":"",</v>
      </c>
      <c r="Y213" s="22" t="str">
        <f>CONCATENATE("public static String ",,B213,,"=","""",W213,""";")</f>
        <v>public static String FK_PROJECT_ID="fkProjectId";</v>
      </c>
      <c r="Z213" s="7" t="str">
        <f>CONCATENATE("private String ",W213,"=","""""",";")</f>
        <v>private String fkProjectId="";</v>
      </c>
    </row>
    <row r="214" spans="2:26" ht="19.2" x14ac:dyDescent="0.45">
      <c r="B214" s="1" t="s">
        <v>287</v>
      </c>
      <c r="C214" s="1" t="s">
        <v>1</v>
      </c>
      <c r="D214" s="4">
        <v>300</v>
      </c>
      <c r="I214" t="e">
        <f>I171</f>
        <v>#REF!</v>
      </c>
      <c r="J214" s="23"/>
      <c r="K214" s="25" t="s">
        <v>382</v>
      </c>
      <c r="L214" s="12"/>
      <c r="M214" s="18" t="str">
        <f t="shared" si="92"/>
        <v>PROJECT_NAME,</v>
      </c>
      <c r="N214" s="5" t="str">
        <f t="shared" si="97"/>
        <v>PROJECT_NAME VARCHAR(300),</v>
      </c>
      <c r="O214" s="1" t="s">
        <v>288</v>
      </c>
      <c r="P214" t="s">
        <v>0</v>
      </c>
      <c r="W214" s="17" t="str">
        <f t="shared" si="93"/>
        <v>projectName</v>
      </c>
      <c r="X214" s="3" t="str">
        <f t="shared" si="94"/>
        <v>"projectName":"",</v>
      </c>
      <c r="Y214" s="22" t="str">
        <f t="shared" si="95"/>
        <v>public static String PROJECT_NAME="projectName";</v>
      </c>
      <c r="Z214" s="7" t="str">
        <f t="shared" si="96"/>
        <v>private String projectName="";</v>
      </c>
    </row>
    <row r="215" spans="2:26" ht="19.2" x14ac:dyDescent="0.45">
      <c r="B215" s="1" t="s">
        <v>11</v>
      </c>
      <c r="C215" s="1" t="s">
        <v>1</v>
      </c>
      <c r="D215" s="4">
        <v>45</v>
      </c>
      <c r="K215" s="25" t="str">
        <f>CONCATENATE(B215,",")</f>
        <v>FK_USER_ID,</v>
      </c>
      <c r="L215" s="12"/>
      <c r="M215" s="18" t="str">
        <f>CONCATENATE(B215,",")</f>
        <v>FK_USER_ID,</v>
      </c>
      <c r="N215" s="5" t="str">
        <f>CONCATENATE(B215," ",C215,"(",D215,")",",")</f>
        <v>FK_USER_ID VARCHAR(45),</v>
      </c>
      <c r="O215" s="1" t="s">
        <v>10</v>
      </c>
      <c r="P215" t="s">
        <v>12</v>
      </c>
      <c r="R215" t="s">
        <v>349</v>
      </c>
      <c r="W215" s="17" t="str">
        <f t="shared" si="93"/>
        <v>fkUserId</v>
      </c>
      <c r="X215" s="3" t="str">
        <f>CONCATENATE("""",W215,"""",":","""","""",",")</f>
        <v>"fkUserId":"",</v>
      </c>
      <c r="Y215" s="22" t="str">
        <f>CONCATENATE("public static String ",,B215,,"=","""",W215,""";")</f>
        <v>public static String FK_USER_ID="fkUserId";</v>
      </c>
      <c r="Z215" s="7" t="str">
        <f>CONCATENATE("private String ",W215,"=","""""",";")</f>
        <v>private String fkUserId="";</v>
      </c>
    </row>
    <row r="216" spans="2:26" ht="19.2" x14ac:dyDescent="0.45">
      <c r="B216" s="1" t="s">
        <v>347</v>
      </c>
      <c r="C216" s="1" t="s">
        <v>1</v>
      </c>
      <c r="D216" s="4">
        <v>45</v>
      </c>
      <c r="K216" s="25" t="s">
        <v>441</v>
      </c>
      <c r="L216" s="12"/>
      <c r="M216" s="18" t="str">
        <f t="shared" si="92"/>
        <v>USER_NAME,</v>
      </c>
      <c r="N216" s="5" t="str">
        <f t="shared" si="97"/>
        <v>USER_NAME VARCHAR(45),</v>
      </c>
      <c r="O216" s="1" t="s">
        <v>12</v>
      </c>
      <c r="P216" t="s">
        <v>0</v>
      </c>
      <c r="W216" s="17" t="str">
        <f t="shared" si="93"/>
        <v>userName</v>
      </c>
      <c r="X216" s="3" t="str">
        <f t="shared" si="94"/>
        <v>"userName":"",</v>
      </c>
      <c r="Y216" s="22" t="str">
        <f t="shared" si="95"/>
        <v>public static String USER_NAME="userName";</v>
      </c>
      <c r="Z216" s="7" t="str">
        <f t="shared" si="96"/>
        <v>private String userName="";</v>
      </c>
    </row>
    <row r="217" spans="2:26" ht="19.2" x14ac:dyDescent="0.45">
      <c r="B217" s="1" t="s">
        <v>14</v>
      </c>
      <c r="C217" s="1" t="s">
        <v>1</v>
      </c>
      <c r="D217" s="4">
        <v>3000</v>
      </c>
      <c r="I217" t="str">
        <f>I187</f>
        <v>ALTER TABLE TM_PROJECT</v>
      </c>
      <c r="K217" s="25" t="str">
        <f>CONCATENATE(B217,"")</f>
        <v>DESCRIPTION</v>
      </c>
      <c r="L217" s="12"/>
      <c r="M217" s="18" t="str">
        <f t="shared" si="92"/>
        <v>DESCRIPTION,</v>
      </c>
      <c r="N217" s="5" t="str">
        <f t="shared" si="97"/>
        <v>DESCRIPTION VARCHAR(3000),</v>
      </c>
      <c r="O217" s="1" t="s">
        <v>14</v>
      </c>
      <c r="W217" s="17" t="str">
        <f t="shared" si="93"/>
        <v>description</v>
      </c>
      <c r="X217" s="3" t="str">
        <f t="shared" si="94"/>
        <v>"description":"",</v>
      </c>
      <c r="Y217" s="22" t="str">
        <f t="shared" si="95"/>
        <v>public static String DESCRIPTION="description";</v>
      </c>
      <c r="Z217" s="7" t="str">
        <f t="shared" si="96"/>
        <v>private String description="";</v>
      </c>
    </row>
    <row r="218" spans="2:26" ht="19.2" x14ac:dyDescent="0.45">
      <c r="C218" s="14"/>
      <c r="D218" s="9"/>
      <c r="K218" s="29" t="str">
        <f>CONCATENATE(" FROM ",LEFT(B208,LEN(B208)-5)," T")</f>
        <v xml:space="preserve"> FROM TM_PROJECT_PERMISSION T</v>
      </c>
      <c r="M218" s="20"/>
      <c r="W218" s="17"/>
    </row>
    <row r="219" spans="2:26" ht="19.2" x14ac:dyDescent="0.45">
      <c r="C219" s="14"/>
      <c r="D219" s="9"/>
      <c r="K219" s="29"/>
      <c r="M219" s="20"/>
      <c r="W219" s="17"/>
    </row>
    <row r="220" spans="2:26" x14ac:dyDescent="0.3">
      <c r="B220" s="2" t="s">
        <v>292</v>
      </c>
      <c r="I220" t="str">
        <f>CONCATENATE("ALTER TABLE"," ",B220)</f>
        <v>ALTER TABLE TM_PROJECT_LIST</v>
      </c>
      <c r="J220" t="s">
        <v>293</v>
      </c>
      <c r="K220" s="26" t="str">
        <f>CONCATENATE(J220," VIEW ",B220," AS SELECT")</f>
        <v>create OR REPLACE VIEW TM_PROJECT_LIST AS SELECT</v>
      </c>
      <c r="N220" s="5" t="str">
        <f>CONCATENATE("CREATE TABLE ",B220," ","(")</f>
        <v>CREATE TABLE TM_PROJECT_LIST (</v>
      </c>
    </row>
    <row r="221" spans="2:26" ht="19.2" x14ac:dyDescent="0.45">
      <c r="B221" s="1" t="s">
        <v>2</v>
      </c>
      <c r="C221" s="1" t="s">
        <v>1</v>
      </c>
      <c r="D221" s="4">
        <v>30</v>
      </c>
      <c r="E221" s="24" t="s">
        <v>113</v>
      </c>
      <c r="I221" t="str">
        <f>I220</f>
        <v>ALTER TABLE TM_PROJECT_LIST</v>
      </c>
      <c r="K221" s="25" t="str">
        <f t="shared" ref="K221:K229" si="98">CONCATENATE(B221,",")</f>
        <v>ID,</v>
      </c>
      <c r="L221" s="12"/>
      <c r="M221" s="18" t="str">
        <f t="shared" ref="M221:M232" si="99">CONCATENATE(B221,",")</f>
        <v>ID,</v>
      </c>
      <c r="N221" s="5" t="str">
        <f>CONCATENATE(B221," ",C221,"(",D221,") ",E221," ,")</f>
        <v>ID VARCHAR(30) NOT NULL ,</v>
      </c>
      <c r="O221" s="1" t="s">
        <v>2</v>
      </c>
      <c r="P221" s="6"/>
      <c r="Q221" s="6"/>
      <c r="R221" s="6"/>
      <c r="S221" s="6"/>
      <c r="T221" s="6"/>
      <c r="U221" s="6"/>
      <c r="V221" s="6"/>
      <c r="W221" s="17" t="str">
        <f t="shared" ref="W221:W226" si="100">CONCATENATE(,LOWER(O221),UPPER(LEFT(P221,1)),LOWER(RIGHT(P221,LEN(P221)-IF(LEN(P221)&gt;0,1,LEN(P221)))),UPPER(LEFT(Q221,1)),LOWER(RIGHT(Q221,LEN(Q221)-IF(LEN(Q221)&gt;0,1,LEN(Q221)))),UPPER(LEFT(R221,1)),LOWER(RIGHT(R221,LEN(R221)-IF(LEN(R221)&gt;0,1,LEN(R221)))),UPPER(LEFT(S221,1)),LOWER(RIGHT(S221,LEN(S221)-IF(LEN(S221)&gt;0,1,LEN(S221)))),UPPER(LEFT(T221,1)),LOWER(RIGHT(T221,LEN(T221)-IF(LEN(T221)&gt;0,1,LEN(T221)))),UPPER(LEFT(U221,1)),LOWER(RIGHT(U221,LEN(U221)-IF(LEN(U221)&gt;0,1,LEN(U221)))),UPPER(LEFT(V221,1)),LOWER(RIGHT(V221,LEN(V221)-IF(LEN(V221)&gt;0,1,LEN(V221)))))</f>
        <v>id</v>
      </c>
      <c r="X221" s="3" t="str">
        <f t="shared" ref="X221:X232" si="101">CONCATENATE("""",W221,"""",":","""","""",",")</f>
        <v>"id":"",</v>
      </c>
      <c r="Y221" s="22" t="str">
        <f t="shared" ref="Y221:Y232" si="102">CONCATENATE("public static String ",,B221,,"=","""",W221,""";")</f>
        <v>public static String ID="id";</v>
      </c>
      <c r="Z221" s="7" t="str">
        <f t="shared" ref="Z221:Z232" si="103">CONCATENATE("private String ",W221,"=","""""",";")</f>
        <v>private String id="";</v>
      </c>
    </row>
    <row r="222" spans="2:26" ht="19.2" x14ac:dyDescent="0.45">
      <c r="B222" s="1" t="s">
        <v>3</v>
      </c>
      <c r="C222" s="1" t="s">
        <v>1</v>
      </c>
      <c r="D222" s="4">
        <v>10</v>
      </c>
      <c r="I222" t="str">
        <f>I221</f>
        <v>ALTER TABLE TM_PROJECT_LIST</v>
      </c>
      <c r="K222" s="25" t="str">
        <f t="shared" si="98"/>
        <v>STATUS,</v>
      </c>
      <c r="L222" s="12"/>
      <c r="M222" s="18" t="str">
        <f t="shared" si="99"/>
        <v>STATUS,</v>
      </c>
      <c r="N222" s="5" t="str">
        <f t="shared" ref="N222:N232" si="104">CONCATENATE(B222," ",C222,"(",D222,")",",")</f>
        <v>STATUS VARCHAR(10),</v>
      </c>
      <c r="O222" s="1" t="s">
        <v>3</v>
      </c>
      <c r="W222" s="17" t="str">
        <f t="shared" si="100"/>
        <v>status</v>
      </c>
      <c r="X222" s="3" t="str">
        <f t="shared" si="101"/>
        <v>"status":"",</v>
      </c>
      <c r="Y222" s="22" t="str">
        <f t="shared" si="102"/>
        <v>public static String STATUS="status";</v>
      </c>
      <c r="Z222" s="7" t="str">
        <f t="shared" si="103"/>
        <v>private String status="";</v>
      </c>
    </row>
    <row r="223" spans="2:26" ht="19.2" x14ac:dyDescent="0.45">
      <c r="B223" s="1" t="s">
        <v>4</v>
      </c>
      <c r="C223" s="1" t="s">
        <v>1</v>
      </c>
      <c r="D223" s="4">
        <v>30</v>
      </c>
      <c r="I223" t="str">
        <f>I222</f>
        <v>ALTER TABLE TM_PROJECT_LIST</v>
      </c>
      <c r="K223" s="25" t="str">
        <f t="shared" si="98"/>
        <v>INSERT_DATE,</v>
      </c>
      <c r="L223" s="12"/>
      <c r="M223" s="18" t="str">
        <f t="shared" si="99"/>
        <v>INSERT_DATE,</v>
      </c>
      <c r="N223" s="5" t="str">
        <f t="shared" si="104"/>
        <v>INSERT_DATE VARCHAR(30),</v>
      </c>
      <c r="O223" s="1" t="s">
        <v>7</v>
      </c>
      <c r="P223" t="s">
        <v>8</v>
      </c>
      <c r="W223" s="17" t="str">
        <f t="shared" si="100"/>
        <v>insertDate</v>
      </c>
      <c r="X223" s="3" t="str">
        <f t="shared" si="101"/>
        <v>"insertDate":"",</v>
      </c>
      <c r="Y223" s="22" t="str">
        <f t="shared" si="102"/>
        <v>public static String INSERT_DATE="insertDate";</v>
      </c>
      <c r="Z223" s="7" t="str">
        <f t="shared" si="103"/>
        <v>private String insertDate="";</v>
      </c>
    </row>
    <row r="224" spans="2:26" ht="19.2" x14ac:dyDescent="0.45">
      <c r="B224" s="1" t="s">
        <v>5</v>
      </c>
      <c r="C224" s="1" t="s">
        <v>1</v>
      </c>
      <c r="D224" s="4">
        <v>30</v>
      </c>
      <c r="I224" t="str">
        <f>I223</f>
        <v>ALTER TABLE TM_PROJECT_LIST</v>
      </c>
      <c r="K224" s="25" t="str">
        <f t="shared" si="98"/>
        <v>MODIFICATION_DATE,</v>
      </c>
      <c r="L224" s="12"/>
      <c r="M224" s="18" t="str">
        <f t="shared" si="99"/>
        <v>MODIFICATION_DATE,</v>
      </c>
      <c r="N224" s="5" t="str">
        <f t="shared" si="104"/>
        <v>MODIFICATION_DATE VARCHAR(30),</v>
      </c>
      <c r="O224" s="1" t="s">
        <v>9</v>
      </c>
      <c r="P224" t="s">
        <v>8</v>
      </c>
      <c r="W224" s="17" t="str">
        <f t="shared" si="100"/>
        <v>modificationDate</v>
      </c>
      <c r="X224" s="3" t="str">
        <f t="shared" si="101"/>
        <v>"modificationDate":"",</v>
      </c>
      <c r="Y224" s="22" t="str">
        <f t="shared" si="102"/>
        <v>public static String MODIFICATION_DATE="modificationDate";</v>
      </c>
      <c r="Z224" s="7" t="str">
        <f t="shared" si="103"/>
        <v>private String modificationDate="";</v>
      </c>
    </row>
    <row r="225" spans="2:26" ht="19.2" x14ac:dyDescent="0.45">
      <c r="B225" s="1" t="s">
        <v>696</v>
      </c>
      <c r="C225" s="1" t="s">
        <v>1</v>
      </c>
      <c r="D225" s="4">
        <v>300</v>
      </c>
      <c r="I225" t="str">
        <f>I224</f>
        <v>ALTER TABLE TM_PROJECT_LIST</v>
      </c>
      <c r="J225" t="str">
        <f>CONCATENATE(LEFT(CONCATENATE(" ADD "," ",N225,";"),LEN(CONCATENATE(" ADD "," ",N225,";"))-2),";")</f>
        <v xml:space="preserve"> ADD  PROJECT_CODE VARCHAR(300);</v>
      </c>
      <c r="K225" s="25" t="str">
        <f t="shared" si="98"/>
        <v>PROJECT_CODE,</v>
      </c>
      <c r="L225" s="12"/>
      <c r="M225" s="18" t="str">
        <f t="shared" si="99"/>
        <v>PROJECT_CODE,</v>
      </c>
      <c r="N225" s="5" t="str">
        <f t="shared" si="104"/>
        <v>PROJECT_CODE VARCHAR(300),</v>
      </c>
      <c r="O225" s="1" t="s">
        <v>288</v>
      </c>
      <c r="P225" t="s">
        <v>18</v>
      </c>
      <c r="W225" s="17" t="str">
        <f t="shared" si="100"/>
        <v>projectCode</v>
      </c>
      <c r="X225" s="3" t="str">
        <f t="shared" si="101"/>
        <v>"projectCode":"",</v>
      </c>
      <c r="Y225" s="22" t="str">
        <f t="shared" si="102"/>
        <v>public static String PROJECT_CODE="projectCode";</v>
      </c>
      <c r="Z225" s="7" t="str">
        <f t="shared" si="103"/>
        <v>private String projectCode="";</v>
      </c>
    </row>
    <row r="226" spans="2:26" ht="19.2" x14ac:dyDescent="0.45">
      <c r="B226" s="1" t="s">
        <v>287</v>
      </c>
      <c r="C226" s="1" t="s">
        <v>1</v>
      </c>
      <c r="D226" s="4">
        <v>300</v>
      </c>
      <c r="I226">
        <f>I177</f>
        <v>0</v>
      </c>
      <c r="K226" s="25" t="str">
        <f t="shared" si="98"/>
        <v>PROJECT_NAME,</v>
      </c>
      <c r="L226" s="12"/>
      <c r="M226" s="18" t="str">
        <f t="shared" si="99"/>
        <v>PROJECT_NAME,</v>
      </c>
      <c r="N226" s="5" t="str">
        <f t="shared" si="104"/>
        <v>PROJECT_NAME VARCHAR(300),</v>
      </c>
      <c r="O226" s="1" t="s">
        <v>288</v>
      </c>
      <c r="P226" t="s">
        <v>0</v>
      </c>
      <c r="W226" s="17" t="str">
        <f t="shared" si="100"/>
        <v>projectName</v>
      </c>
      <c r="X226" s="3" t="str">
        <f t="shared" si="101"/>
        <v>"projectName":"",</v>
      </c>
      <c r="Y226" s="22" t="str">
        <f t="shared" si="102"/>
        <v>public static String PROJECT_NAME="projectName";</v>
      </c>
      <c r="Z226" s="7" t="str">
        <f t="shared" si="103"/>
        <v>private String projectName="";</v>
      </c>
    </row>
    <row r="227" spans="2:26" ht="19.2" x14ac:dyDescent="0.45">
      <c r="B227" s="1" t="s">
        <v>265</v>
      </c>
      <c r="C227" s="1" t="s">
        <v>1</v>
      </c>
      <c r="D227" s="4">
        <v>20</v>
      </c>
      <c r="J227" s="23"/>
      <c r="K227" s="25" t="str">
        <f t="shared" si="98"/>
        <v>START_DATE,</v>
      </c>
      <c r="L227" s="12"/>
      <c r="M227" s="18" t="str">
        <f t="shared" si="99"/>
        <v>START_DATE,</v>
      </c>
      <c r="N227" s="5" t="str">
        <f t="shared" si="104"/>
        <v>START_DATE VARCHAR(20),</v>
      </c>
      <c r="O227" s="1" t="s">
        <v>289</v>
      </c>
      <c r="P227" t="s">
        <v>8</v>
      </c>
      <c r="W227" s="17" t="str">
        <f t="shared" ref="W227:W232" si="105"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startDate</v>
      </c>
      <c r="X227" s="3" t="str">
        <f t="shared" si="101"/>
        <v>"startDate":"",</v>
      </c>
      <c r="Y227" s="22" t="str">
        <f t="shared" si="102"/>
        <v>public static String START_DATE="startDate";</v>
      </c>
      <c r="Z227" s="7" t="str">
        <f t="shared" si="103"/>
        <v>private String startDate="";</v>
      </c>
    </row>
    <row r="228" spans="2:26" ht="19.2" x14ac:dyDescent="0.45">
      <c r="B228" s="10" t="s">
        <v>267</v>
      </c>
      <c r="C228" s="1" t="s">
        <v>1</v>
      </c>
      <c r="D228" s="4">
        <v>43</v>
      </c>
      <c r="I228" t="e">
        <f>I171</f>
        <v>#REF!</v>
      </c>
      <c r="K228" s="25" t="str">
        <f t="shared" si="98"/>
        <v>END_DATE,</v>
      </c>
      <c r="L228" s="12"/>
      <c r="M228" s="18" t="str">
        <f t="shared" si="99"/>
        <v>END_DATE,</v>
      </c>
      <c r="N228" s="5" t="str">
        <f t="shared" si="104"/>
        <v>END_DATE VARCHAR(43),</v>
      </c>
      <c r="O228" s="1" t="s">
        <v>290</v>
      </c>
      <c r="P228" t="s">
        <v>8</v>
      </c>
      <c r="W228" s="17" t="str">
        <f t="shared" si="105"/>
        <v>endDate</v>
      </c>
      <c r="X228" s="3" t="str">
        <f t="shared" si="101"/>
        <v>"endDate":"",</v>
      </c>
      <c r="Y228" s="22" t="str">
        <f t="shared" si="102"/>
        <v>public static String END_DATE="endDate";</v>
      </c>
      <c r="Z228" s="7" t="str">
        <f t="shared" si="103"/>
        <v>private String endDate="";</v>
      </c>
    </row>
    <row r="229" spans="2:26" ht="19.2" x14ac:dyDescent="0.45">
      <c r="B229" s="10" t="s">
        <v>291</v>
      </c>
      <c r="C229" s="1" t="s">
        <v>1</v>
      </c>
      <c r="D229" s="4">
        <v>40</v>
      </c>
      <c r="I229" t="e">
        <f>I171</f>
        <v>#REF!</v>
      </c>
      <c r="K229" s="25" t="str">
        <f t="shared" si="98"/>
        <v>FK_NETWORK_ID,</v>
      </c>
      <c r="L229" s="12"/>
      <c r="M229" s="18" t="str">
        <f>CONCATENATE(B229,",")</f>
        <v>FK_NETWORK_ID,</v>
      </c>
      <c r="N229" s="5" t="str">
        <f>CONCATENATE(B229," ",C229,"(",D229,")",",")</f>
        <v>FK_NETWORK_ID VARCHAR(40),</v>
      </c>
      <c r="O229" s="1" t="s">
        <v>10</v>
      </c>
      <c r="P229" t="s">
        <v>281</v>
      </c>
      <c r="Q229" t="s">
        <v>2</v>
      </c>
      <c r="W229" s="17" t="str">
        <f>CONCATENATE(,LOWER(O229),UPPER(LEFT(P229,1)),LOWER(RIGHT(P229,LEN(P229)-IF(LEN(P229)&gt;0,1,LEN(P229)))),UPPER(LEFT(Q229,1)),LOWER(RIGHT(Q229,LEN(Q229)-IF(LEN(Q229)&gt;0,1,LEN(Q229)))),UPPER(LEFT(R229,1)),LOWER(RIGHT(R229,LEN(R229)-IF(LEN(R229)&gt;0,1,LEN(R229)))),UPPER(LEFT(S229,1)),LOWER(RIGHT(S229,LEN(S229)-IF(LEN(S229)&gt;0,1,LEN(S229)))),UPPER(LEFT(T229,1)),LOWER(RIGHT(T229,LEN(T229)-IF(LEN(T229)&gt;0,1,LEN(T229)))),UPPER(LEFT(U229,1)),LOWER(RIGHT(U229,LEN(U229)-IF(LEN(U229)&gt;0,1,LEN(U229)))),UPPER(LEFT(V229,1)),LOWER(RIGHT(V229,LEN(V229)-IF(LEN(V229)&gt;0,1,LEN(V229)))))</f>
        <v>fkNetworkId</v>
      </c>
      <c r="X229" s="3" t="str">
        <f>CONCATENATE("""",W229,"""",":","""","""",",")</f>
        <v>"fkNetworkId":"",</v>
      </c>
      <c r="Y229" s="22" t="str">
        <f>CONCATENATE("public static String ",,B229,,"=","""",W229,""";")</f>
        <v>public static String FK_NETWORK_ID="fkNetworkId";</v>
      </c>
      <c r="Z229" s="7" t="str">
        <f>CONCATENATE("private String ",W229,"=","""""",";")</f>
        <v>private String fkNetworkId="";</v>
      </c>
    </row>
    <row r="230" spans="2:26" ht="19.2" x14ac:dyDescent="0.45">
      <c r="B230" s="10" t="s">
        <v>279</v>
      </c>
      <c r="C230" s="1" t="s">
        <v>1</v>
      </c>
      <c r="D230" s="4">
        <v>40</v>
      </c>
      <c r="I230">
        <f>I172</f>
        <v>0</v>
      </c>
      <c r="K230" s="35" t="s">
        <v>381</v>
      </c>
      <c r="L230" s="12"/>
      <c r="M230" s="18" t="str">
        <f t="shared" si="99"/>
        <v>NETWORK_NAME,</v>
      </c>
      <c r="N230" s="5" t="str">
        <f t="shared" si="104"/>
        <v>NETWORK_NAME VARCHAR(40),</v>
      </c>
      <c r="O230" s="1" t="s">
        <v>281</v>
      </c>
      <c r="P230" t="s">
        <v>0</v>
      </c>
      <c r="W230" s="17" t="str">
        <f t="shared" si="105"/>
        <v>networkName</v>
      </c>
      <c r="X230" s="3" t="str">
        <f t="shared" si="101"/>
        <v>"networkName":"",</v>
      </c>
      <c r="Y230" s="22" t="str">
        <f t="shared" si="102"/>
        <v>public static String NETWORK_NAME="networkName";</v>
      </c>
      <c r="Z230" s="7" t="str">
        <f t="shared" si="103"/>
        <v>private String networkName="";</v>
      </c>
    </row>
    <row r="231" spans="2:26" ht="19.2" x14ac:dyDescent="0.45">
      <c r="B231" s="1" t="s">
        <v>181</v>
      </c>
      <c r="C231" s="1" t="s">
        <v>1</v>
      </c>
      <c r="D231" s="4">
        <v>300</v>
      </c>
      <c r="I231" t="str">
        <f>I202</f>
        <v>ALTER TABLE TM_PROJECT_PERMISSION</v>
      </c>
      <c r="K231" s="25" t="str">
        <f>CONCATENATE(B231,",")</f>
        <v>PURPOSE,</v>
      </c>
      <c r="L231" s="12"/>
      <c r="M231" s="18" t="str">
        <f t="shared" si="99"/>
        <v>PURPOSE,</v>
      </c>
      <c r="N231" s="5" t="str">
        <f t="shared" si="104"/>
        <v>PURPOSE VARCHAR(300),</v>
      </c>
      <c r="O231" s="1" t="s">
        <v>181</v>
      </c>
      <c r="W231" s="17" t="str">
        <f t="shared" si="105"/>
        <v>purpose</v>
      </c>
      <c r="X231" s="3" t="str">
        <f t="shared" si="101"/>
        <v>"purpose":"",</v>
      </c>
      <c r="Y231" s="22" t="str">
        <f t="shared" si="102"/>
        <v>public static String PURPOSE="purpose";</v>
      </c>
      <c r="Z231" s="7" t="str">
        <f t="shared" si="103"/>
        <v>private String purpose="";</v>
      </c>
    </row>
    <row r="232" spans="2:26" ht="19.2" x14ac:dyDescent="0.45">
      <c r="B232" s="1" t="s">
        <v>14</v>
      </c>
      <c r="C232" s="1" t="s">
        <v>1</v>
      </c>
      <c r="D232" s="4">
        <v>3000</v>
      </c>
      <c r="I232" t="e">
        <f>#REF!</f>
        <v>#REF!</v>
      </c>
      <c r="K232" s="25" t="str">
        <f>CONCATENATE(B232,"")</f>
        <v>DESCRIPTION</v>
      </c>
      <c r="L232" s="12"/>
      <c r="M232" s="18" t="str">
        <f t="shared" si="99"/>
        <v>DESCRIPTION,</v>
      </c>
      <c r="N232" s="5" t="str">
        <f t="shared" si="104"/>
        <v>DESCRIPTION VARCHAR(3000),</v>
      </c>
      <c r="O232" s="1" t="s">
        <v>14</v>
      </c>
      <c r="W232" s="17" t="str">
        <f t="shared" si="105"/>
        <v>description</v>
      </c>
      <c r="X232" s="3" t="str">
        <f t="shared" si="101"/>
        <v>"description":"",</v>
      </c>
      <c r="Y232" s="22" t="str">
        <f t="shared" si="102"/>
        <v>public static String DESCRIPTION="description";</v>
      </c>
      <c r="Z232" s="7" t="str">
        <f t="shared" si="103"/>
        <v>private String description="";</v>
      </c>
    </row>
    <row r="233" spans="2:26" x14ac:dyDescent="0.3">
      <c r="K233" s="29" t="str">
        <f>CONCATENATE(" FROM ",LEFT(B220,LEN(B220)-5)," T")</f>
        <v xml:space="preserve"> FROM TM_PROJECT T</v>
      </c>
    </row>
    <row r="234" spans="2:26" x14ac:dyDescent="0.3">
      <c r="K234" s="29"/>
    </row>
    <row r="235" spans="2:26" x14ac:dyDescent="0.3">
      <c r="K235" s="29"/>
    </row>
    <row r="236" spans="2:26" x14ac:dyDescent="0.3">
      <c r="K236" s="29"/>
    </row>
    <row r="237" spans="2:26" x14ac:dyDescent="0.3">
      <c r="K237" s="29"/>
    </row>
    <row r="238" spans="2:26" x14ac:dyDescent="0.3">
      <c r="B238" s="2" t="s">
        <v>294</v>
      </c>
      <c r="I238" t="str">
        <f>CONCATENATE("ALTER TABLE"," ",B238)</f>
        <v>ALTER TABLE TM_PROGRESS</v>
      </c>
      <c r="N238" s="5" t="str">
        <f>CONCATENATE("CREATE TABLE ",B238," ","(")</f>
        <v>CREATE TABLE TM_PROGRESS (</v>
      </c>
    </row>
    <row r="239" spans="2:26" ht="19.2" x14ac:dyDescent="0.45">
      <c r="B239" s="1" t="s">
        <v>2</v>
      </c>
      <c r="C239" s="1" t="s">
        <v>1</v>
      </c>
      <c r="D239" s="4">
        <v>30</v>
      </c>
      <c r="E239" s="24" t="s">
        <v>113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ID VARCHAR(30) NOT NULL ;</v>
      </c>
      <c r="K239" s="21" t="str">
        <f>CONCATENATE(LEFT(CONCATENATE("  ALTER COLUMN  "," ",N239,";"),LEN(CONCATENATE("  ALTER COLUMN  "," ",N239,";"))-2),";")</f>
        <v xml:space="preserve">  ALTER COLUMN   ID VARCHAR(30) NOT NULL ;</v>
      </c>
      <c r="L239" s="12"/>
      <c r="M239" s="18" t="str">
        <f>CONCATENATE(B239,",")</f>
        <v>ID,</v>
      </c>
      <c r="N239" s="5" t="str">
        <f>CONCATENATE(B239," ",C239,"(",D239,") ",E239," ,")</f>
        <v>ID VARCHAR(30) NOT NULL ,</v>
      </c>
      <c r="O239" s="1" t="s">
        <v>2</v>
      </c>
      <c r="P239" s="6"/>
      <c r="Q239" s="6"/>
      <c r="R239" s="6"/>
      <c r="S239" s="6"/>
      <c r="T239" s="6"/>
      <c r="U239" s="6"/>
      <c r="V239" s="6"/>
      <c r="W239" s="17" t="str">
        <f t="shared" ref="W239:W245" si="106">CONCATENATE(,LOWER(O239),UPPER(LEFT(P239,1)),LOWER(RIGHT(P239,LEN(P239)-IF(LEN(P239)&gt;0,1,LEN(P239)))),UPPER(LEFT(Q239,1)),LOWER(RIGHT(Q239,LEN(Q239)-IF(LEN(Q239)&gt;0,1,LEN(Q239)))),UPPER(LEFT(R239,1)),LOWER(RIGHT(R239,LEN(R239)-IF(LEN(R239)&gt;0,1,LEN(R239)))),UPPER(LEFT(S239,1)),LOWER(RIGHT(S239,LEN(S239)-IF(LEN(S239)&gt;0,1,LEN(S239)))),UPPER(LEFT(T239,1)),LOWER(RIGHT(T239,LEN(T239)-IF(LEN(T239)&gt;0,1,LEN(T239)))),UPPER(LEFT(U239,1)),LOWER(RIGHT(U239,LEN(U239)-IF(LEN(U239)&gt;0,1,LEN(U239)))),UPPER(LEFT(V239,1)),LOWER(RIGHT(V239,LEN(V239)-IF(LEN(V239)&gt;0,1,LEN(V239)))))</f>
        <v>id</v>
      </c>
      <c r="X239" s="3" t="str">
        <f t="shared" ref="X239:X245" si="107">CONCATENATE("""",W239,"""",":","""","""",",")</f>
        <v>"id":"",</v>
      </c>
      <c r="Y239" s="22" t="str">
        <f t="shared" ref="Y239:Y245" si="108">CONCATENATE("public static String ",,B239,,"=","""",W239,""";")</f>
        <v>public static String ID="id";</v>
      </c>
      <c r="Z239" s="7" t="str">
        <f t="shared" ref="Z239:Z245" si="109">CONCATENATE("private String ",W239,"=","""""",";")</f>
        <v>private String id="";</v>
      </c>
    </row>
    <row r="240" spans="2:26" ht="19.2" x14ac:dyDescent="0.45">
      <c r="B240" s="1" t="s">
        <v>3</v>
      </c>
      <c r="C240" s="1" t="s">
        <v>1</v>
      </c>
      <c r="D240" s="4">
        <v>10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STATUS VARCHAR(10);</v>
      </c>
      <c r="K240" s="21" t="str">
        <f>CONCATENATE(LEFT(CONCATENATE("  ALTER COLUMN  "," ",N240,";"),LEN(CONCATENATE("  ALTER COLUMN  "," ",N240,";"))-2),";")</f>
        <v xml:space="preserve">  ALTER COLUMN   STATUS VARCHAR(10);</v>
      </c>
      <c r="L240" s="12"/>
      <c r="M240" s="18" t="str">
        <f>CONCATENATE(B240,",")</f>
        <v>STATUS,</v>
      </c>
      <c r="N240" s="5" t="str">
        <f t="shared" ref="N240:N245" si="110">CONCATENATE(B240," ",C240,"(",D240,")",",")</f>
        <v>STATUS VARCHAR(10),</v>
      </c>
      <c r="O240" s="1" t="s">
        <v>3</v>
      </c>
      <c r="W240" s="17" t="str">
        <f t="shared" si="106"/>
        <v>status</v>
      </c>
      <c r="X240" s="3" t="str">
        <f t="shared" si="107"/>
        <v>"status":"",</v>
      </c>
      <c r="Y240" s="22" t="str">
        <f t="shared" si="108"/>
        <v>public static String STATUS="status";</v>
      </c>
      <c r="Z240" s="7" t="str">
        <f t="shared" si="109"/>
        <v>private String status="";</v>
      </c>
    </row>
    <row r="241" spans="2:26" ht="19.2" x14ac:dyDescent="0.45">
      <c r="B241" s="1" t="s">
        <v>4</v>
      </c>
      <c r="C241" s="1" t="s">
        <v>1</v>
      </c>
      <c r="D241" s="4">
        <v>30</v>
      </c>
      <c r="I241" t="str">
        <f>I240</f>
        <v>ALTER TABLE TM_PROGRESS</v>
      </c>
      <c r="J241" t="str">
        <f>CONCATENATE(LEFT(CONCATENATE(" ADD "," ",N241,";"),LEN(CONCATENATE(" ADD "," ",N241,";"))-2),";")</f>
        <v xml:space="preserve"> ADD  INSERT_DATE VARCHAR(30);</v>
      </c>
      <c r="K241" s="21" t="str">
        <f>CONCATENATE(LEFT(CONCATENATE("  ALTER COLUMN  "," ",N241,";"),LEN(CONCATENATE("  ALTER COLUMN  "," ",N241,";"))-2),";")</f>
        <v xml:space="preserve">  ALTER COLUMN   INSERT_DATE VARCHAR(30);</v>
      </c>
      <c r="L241" s="12"/>
      <c r="M241" s="18" t="str">
        <f>CONCATENATE(B241,",")</f>
        <v>INSERT_DATE,</v>
      </c>
      <c r="N241" s="5" t="str">
        <f t="shared" si="110"/>
        <v>INSERT_DATE VARCHAR(30),</v>
      </c>
      <c r="O241" s="1" t="s">
        <v>7</v>
      </c>
      <c r="P241" t="s">
        <v>8</v>
      </c>
      <c r="W241" s="17" t="str">
        <f t="shared" si="106"/>
        <v>insertDate</v>
      </c>
      <c r="X241" s="3" t="str">
        <f t="shared" si="107"/>
        <v>"insertDate":"",</v>
      </c>
      <c r="Y241" s="22" t="str">
        <f t="shared" si="108"/>
        <v>public static String INSERT_DATE="insertDate";</v>
      </c>
      <c r="Z241" s="7" t="str">
        <f t="shared" si="109"/>
        <v>private String insertDate="";</v>
      </c>
    </row>
    <row r="242" spans="2:26" ht="19.2" x14ac:dyDescent="0.45">
      <c r="B242" s="1" t="s">
        <v>5</v>
      </c>
      <c r="C242" s="1" t="s">
        <v>1</v>
      </c>
      <c r="D242" s="4">
        <v>30</v>
      </c>
      <c r="I242" t="str">
        <f>I241</f>
        <v>ALTER TABLE TM_PROGRESS</v>
      </c>
      <c r="J242" t="str">
        <f>CONCATENATE(LEFT(CONCATENATE(" ADD "," ",N242,";"),LEN(CONCATENATE(" ADD "," ",N242,";"))-2),";")</f>
        <v xml:space="preserve"> ADD  MODIFICATION_DATE VARCHAR(30);</v>
      </c>
      <c r="K242" s="21" t="str">
        <f>CONCATENATE(LEFT(CONCATENATE("  ALTER COLUMN  "," ",N242,";"),LEN(CONCATENATE("  ALTER COLUMN  "," ",N242,";"))-2),";")</f>
        <v xml:space="preserve">  ALTER COLUMN   MODIFICATION_DATE VARCHAR(30);</v>
      </c>
      <c r="L242" s="12"/>
      <c r="M242" s="18" t="str">
        <f>CONCATENATE(B242,",")</f>
        <v>MODIFICATION_DATE,</v>
      </c>
      <c r="N242" s="5" t="str">
        <f t="shared" si="110"/>
        <v>MODIFICATION_DATE VARCHAR(30),</v>
      </c>
      <c r="O242" s="1" t="s">
        <v>9</v>
      </c>
      <c r="P242" t="s">
        <v>8</v>
      </c>
      <c r="W242" s="17" t="str">
        <f t="shared" si="106"/>
        <v>modificationDate</v>
      </c>
      <c r="X242" s="3" t="str">
        <f t="shared" si="107"/>
        <v>"modificationDate":"",</v>
      </c>
      <c r="Y242" s="22" t="str">
        <f t="shared" si="108"/>
        <v>public static String MODIFICATION_DATE="modificationDate";</v>
      </c>
      <c r="Z242" s="7" t="str">
        <f t="shared" si="109"/>
        <v>private String modificationDate="";</v>
      </c>
    </row>
    <row r="243" spans="2:26" ht="19.2" x14ac:dyDescent="0.45">
      <c r="B243" s="1" t="s">
        <v>295</v>
      </c>
      <c r="C243" s="1" t="s">
        <v>1</v>
      </c>
      <c r="D243" s="4">
        <v>222</v>
      </c>
      <c r="I243">
        <f>I181</f>
        <v>0</v>
      </c>
      <c r="J243" t="str">
        <f>CONCATENATE(LEFT(CONCATENATE(" ADD "," ",N243,";"),LEN(CONCATENATE(" ADD "," ",N243,";"))-2),";")</f>
        <v xml:space="preserve"> ADD  PROGRESS_CODE VARCHAR(222);</v>
      </c>
      <c r="K243" s="21" t="str">
        <f>CONCATENATE(LEFT(CONCATENATE("  ALTER COLUMN  "," ",N243,";"),LEN(CONCATENATE("  ALTER COLUMN  "," ",N243,";"))-2),";")</f>
        <v xml:space="preserve">  ALTER COLUMN   PROGRESS_CODE VARCHAR(222);</v>
      </c>
      <c r="L243" s="12"/>
      <c r="M243" s="18" t="str">
        <f>CONCATENATE(B243,",")</f>
        <v>PROGRESS_CODE,</v>
      </c>
      <c r="N243" s="5" t="str">
        <f t="shared" si="110"/>
        <v>PROGRESS_CODE VARCHAR(222),</v>
      </c>
      <c r="O243" s="1" t="s">
        <v>297</v>
      </c>
      <c r="P243" t="s">
        <v>18</v>
      </c>
      <c r="W243" s="17" t="str">
        <f t="shared" si="106"/>
        <v>progressCode</v>
      </c>
      <c r="X243" s="3" t="str">
        <f t="shared" si="107"/>
        <v>"progressCode":"",</v>
      </c>
      <c r="Y243" s="22" t="str">
        <f t="shared" si="108"/>
        <v>public static String PROGRESS_CODE="progressCode";</v>
      </c>
      <c r="Z243" s="7" t="str">
        <f t="shared" si="109"/>
        <v>private String progressCode="";</v>
      </c>
    </row>
    <row r="244" spans="2:26" ht="19.2" x14ac:dyDescent="0.45">
      <c r="B244" s="1" t="s">
        <v>296</v>
      </c>
      <c r="C244" s="1" t="s">
        <v>1</v>
      </c>
      <c r="D244" s="4">
        <v>444</v>
      </c>
      <c r="L244" s="12"/>
      <c r="M244" s="18"/>
      <c r="N244" s="5" t="str">
        <f t="shared" si="110"/>
        <v>PROGRESS_NAME VARCHAR(444),</v>
      </c>
      <c r="O244" s="1" t="s">
        <v>297</v>
      </c>
      <c r="P244" t="s">
        <v>0</v>
      </c>
      <c r="W244" s="17" t="str">
        <f t="shared" si="106"/>
        <v>progressName</v>
      </c>
      <c r="X244" s="3" t="str">
        <f t="shared" si="107"/>
        <v>"progressName":"",</v>
      </c>
      <c r="Y244" s="22" t="str">
        <f t="shared" si="108"/>
        <v>public static String PROGRESS_NAME="progressName";</v>
      </c>
      <c r="Z244" s="7" t="str">
        <f t="shared" si="109"/>
        <v>private String progressName="";</v>
      </c>
    </row>
    <row r="245" spans="2:26" ht="19.2" x14ac:dyDescent="0.45">
      <c r="B245" s="1" t="s">
        <v>14</v>
      </c>
      <c r="C245" s="1" t="s">
        <v>1</v>
      </c>
      <c r="D245" s="4">
        <v>3000</v>
      </c>
      <c r="I245">
        <f>I207</f>
        <v>0</v>
      </c>
      <c r="J245" t="str">
        <f>CONCATENATE(LEFT(CONCATENATE(" ADD "," ",N245,";"),LEN(CONCATENATE(" ADD "," ",N245,";"))-2),";")</f>
        <v xml:space="preserve"> ADD  DESCRIPTION VARCHAR(3000);</v>
      </c>
      <c r="K245" s="21" t="str">
        <f>CONCATENATE(LEFT(CONCATENATE("  ALTER COLUMN  "," ",N245,";"),LEN(CONCATENATE("  ALTER COLUMN  "," ",N245,";"))-2),";")</f>
        <v xml:space="preserve">  ALTER COLUMN   DESCRIPTION VARCHAR(3000);</v>
      </c>
      <c r="L245" s="12"/>
      <c r="M245" s="18" t="str">
        <f>CONCATENATE(B245,",")</f>
        <v>DESCRIPTION,</v>
      </c>
      <c r="N245" s="5" t="str">
        <f t="shared" si="110"/>
        <v>DESCRIPTION VARCHAR(3000),</v>
      </c>
      <c r="O245" s="1" t="s">
        <v>14</v>
      </c>
      <c r="W245" s="17" t="str">
        <f t="shared" si="106"/>
        <v>description</v>
      </c>
      <c r="X245" s="3" t="str">
        <f t="shared" si="107"/>
        <v>"description":"",</v>
      </c>
      <c r="Y245" s="22" t="str">
        <f t="shared" si="108"/>
        <v>public static String DESCRIPTION="description";</v>
      </c>
      <c r="Z245" s="7" t="str">
        <f t="shared" si="109"/>
        <v>private String description="";</v>
      </c>
    </row>
    <row r="246" spans="2:26" ht="19.2" x14ac:dyDescent="0.45">
      <c r="C246" s="1"/>
      <c r="D246" s="8"/>
      <c r="M246" s="18"/>
      <c r="N246" s="33" t="s">
        <v>130</v>
      </c>
      <c r="O246" s="1"/>
      <c r="W246" s="17"/>
    </row>
    <row r="247" spans="2:26" ht="19.2" x14ac:dyDescent="0.45">
      <c r="C247" s="1"/>
      <c r="D247" s="8"/>
      <c r="M247" s="18"/>
      <c r="N247" s="31" t="s">
        <v>126</v>
      </c>
      <c r="O247" s="1"/>
      <c r="W247" s="17"/>
    </row>
    <row r="248" spans="2:26" ht="19.2" x14ac:dyDescent="0.45">
      <c r="C248" s="14"/>
      <c r="D248" s="9"/>
      <c r="M248" s="20"/>
      <c r="W248" s="17"/>
    </row>
    <row r="251" spans="2:26" x14ac:dyDescent="0.3">
      <c r="B251" s="2" t="s">
        <v>298</v>
      </c>
      <c r="I251" t="str">
        <f>CONCATENATE("ALTER TABLE"," ",B251)</f>
        <v>ALTER TABLE TM_TASK_STATUS</v>
      </c>
      <c r="N251" s="5" t="str">
        <f>CONCATENATE("CREATE TABLE ",B251," ","(")</f>
        <v>CREATE TABLE TM_TASK_STATUS (</v>
      </c>
    </row>
    <row r="252" spans="2:26" ht="19.2" x14ac:dyDescent="0.45">
      <c r="B252" s="1" t="s">
        <v>2</v>
      </c>
      <c r="C252" s="1" t="s">
        <v>1</v>
      </c>
      <c r="D252" s="4">
        <v>30</v>
      </c>
      <c r="E252" s="24" t="s">
        <v>113</v>
      </c>
      <c r="I252" t="str">
        <f t="shared" ref="I252:I258" si="111">I251</f>
        <v>ALTER TABLE TM_TASK_STATUS</v>
      </c>
      <c r="J252" t="str">
        <f t="shared" ref="J252:J258" si="112">CONCATENATE(LEFT(CONCATENATE(" ADD "," ",N252,";"),LEN(CONCATENATE(" ADD "," ",N252,";"))-2),";")</f>
        <v xml:space="preserve"> ADD  ID VARCHAR(30) NOT NULL ;</v>
      </c>
      <c r="K252" s="21" t="str">
        <f>CONCATENATE(LEFT(CONCATENATE("  ALTER COLUMN  "," ",N252,";"),LEN(CONCATENATE("  ALTER COLUMN  "," ",N252,";"))-2),";")</f>
        <v xml:space="preserve">  ALTER COLUMN   ID VARCHAR(30) NOT NULL ;</v>
      </c>
      <c r="L252" s="12"/>
      <c r="M252" s="18" t="str">
        <f>CONCATENATE(B252,",")</f>
        <v>ID,</v>
      </c>
      <c r="N252" s="5" t="str">
        <f>CONCATENATE(B252," ",C252,"(",D252,") ",E252," ,")</f>
        <v>ID VARCHAR(30) NOT NULL ,</v>
      </c>
      <c r="O252" s="1" t="s">
        <v>2</v>
      </c>
      <c r="P252" s="6"/>
      <c r="Q252" s="6"/>
      <c r="R252" s="6"/>
      <c r="S252" s="6"/>
      <c r="T252" s="6"/>
      <c r="U252" s="6"/>
      <c r="V252" s="6"/>
      <c r="W252" s="17" t="str">
        <f t="shared" ref="W252:W258" si="113">CONCATENATE(,LOWER(O252),UPPER(LEFT(P252,1)),LOWER(RIGHT(P252,LEN(P252)-IF(LEN(P252)&gt;0,1,LEN(P252)))),UPPER(LEFT(Q252,1)),LOWER(RIGHT(Q252,LEN(Q252)-IF(LEN(Q252)&gt;0,1,LEN(Q252)))),UPPER(LEFT(R252,1)),LOWER(RIGHT(R252,LEN(R252)-IF(LEN(R252)&gt;0,1,LEN(R252)))),UPPER(LEFT(S252,1)),LOWER(RIGHT(S252,LEN(S252)-IF(LEN(S252)&gt;0,1,LEN(S252)))),UPPER(LEFT(T252,1)),LOWER(RIGHT(T252,LEN(T252)-IF(LEN(T252)&gt;0,1,LEN(T252)))),UPPER(LEFT(U252,1)),LOWER(RIGHT(U252,LEN(U252)-IF(LEN(U252)&gt;0,1,LEN(U252)))),UPPER(LEFT(V252,1)),LOWER(RIGHT(V252,LEN(V252)-IF(LEN(V252)&gt;0,1,LEN(V252)))))</f>
        <v>id</v>
      </c>
      <c r="X252" s="3" t="str">
        <f t="shared" ref="X252:X258" si="114">CONCATENATE("""",W252,"""",":","""","""",",")</f>
        <v>"id":"",</v>
      </c>
      <c r="Y252" s="22" t="str">
        <f t="shared" ref="Y252:Y258" si="115">CONCATENATE("public static String ",,B252,,"=","""",W252,""";")</f>
        <v>public static String ID="id";</v>
      </c>
      <c r="Z252" s="7" t="str">
        <f t="shared" ref="Z252:Z258" si="116">CONCATENATE("private String ",W252,"=","""""",";")</f>
        <v>private String id="";</v>
      </c>
    </row>
    <row r="253" spans="2:26" ht="19.2" x14ac:dyDescent="0.45">
      <c r="B253" s="1" t="s">
        <v>3</v>
      </c>
      <c r="C253" s="1" t="s">
        <v>1</v>
      </c>
      <c r="D253" s="4">
        <v>10</v>
      </c>
      <c r="I253" t="str">
        <f t="shared" si="111"/>
        <v>ALTER TABLE TM_TASK_STATUS</v>
      </c>
      <c r="J253" t="str">
        <f t="shared" si="112"/>
        <v xml:space="preserve"> ADD  STATUS VARCHAR(10);</v>
      </c>
      <c r="K253" s="21" t="str">
        <f>CONCATENATE(LEFT(CONCATENATE("  ALTER COLUMN  "," ",N253,";"),LEN(CONCATENATE("  ALTER COLUMN  "," ",N253,";"))-2),";")</f>
        <v xml:space="preserve">  ALTER COLUMN   STATUS VARCHAR(10);</v>
      </c>
      <c r="L253" s="12"/>
      <c r="M253" s="18" t="str">
        <f>CONCATENATE(B253,",")</f>
        <v>STATUS,</v>
      </c>
      <c r="N253" s="5" t="str">
        <f t="shared" ref="N253:N258" si="117">CONCATENATE(B253," ",C253,"(",D253,")",",")</f>
        <v>STATUS VARCHAR(10),</v>
      </c>
      <c r="O253" s="1" t="s">
        <v>3</v>
      </c>
      <c r="W253" s="17" t="str">
        <f t="shared" si="113"/>
        <v>status</v>
      </c>
      <c r="X253" s="3" t="str">
        <f t="shared" si="114"/>
        <v>"status":"",</v>
      </c>
      <c r="Y253" s="22" t="str">
        <f t="shared" si="115"/>
        <v>public static String STATUS="status";</v>
      </c>
      <c r="Z253" s="7" t="str">
        <f t="shared" si="116"/>
        <v>private String status="";</v>
      </c>
    </row>
    <row r="254" spans="2:26" ht="19.2" x14ac:dyDescent="0.45">
      <c r="B254" s="1" t="s">
        <v>4</v>
      </c>
      <c r="C254" s="1" t="s">
        <v>1</v>
      </c>
      <c r="D254" s="4">
        <v>30</v>
      </c>
      <c r="I254" t="str">
        <f t="shared" si="111"/>
        <v>ALTER TABLE TM_TASK_STATUS</v>
      </c>
      <c r="J254" t="str">
        <f t="shared" si="112"/>
        <v xml:space="preserve"> ADD  INSERT_DATE VARCHAR(30);</v>
      </c>
      <c r="K254" s="21" t="str">
        <f>CONCATENATE(LEFT(CONCATENATE("  ALTER COLUMN  "," ",N254,";"),LEN(CONCATENATE("  ALTER COLUMN  "," ",N254,";"))-2),";")</f>
        <v xml:space="preserve">  ALTER COLUMN   INSERT_DATE VARCHAR(30);</v>
      </c>
      <c r="L254" s="12"/>
      <c r="M254" s="18" t="str">
        <f>CONCATENATE(B254,",")</f>
        <v>INSERT_DATE,</v>
      </c>
      <c r="N254" s="5" t="str">
        <f t="shared" si="117"/>
        <v>INSERT_DATE VARCHAR(30),</v>
      </c>
      <c r="O254" s="1" t="s">
        <v>7</v>
      </c>
      <c r="P254" t="s">
        <v>8</v>
      </c>
      <c r="W254" s="17" t="str">
        <f t="shared" si="113"/>
        <v>insertDate</v>
      </c>
      <c r="X254" s="3" t="str">
        <f t="shared" si="114"/>
        <v>"insertDate":"",</v>
      </c>
      <c r="Y254" s="22" t="str">
        <f t="shared" si="115"/>
        <v>public static String INSERT_DATE="insertDate";</v>
      </c>
      <c r="Z254" s="7" t="str">
        <f t="shared" si="116"/>
        <v>private String insertDate="";</v>
      </c>
    </row>
    <row r="255" spans="2:26" ht="19.2" x14ac:dyDescent="0.45">
      <c r="B255" s="1" t="s">
        <v>5</v>
      </c>
      <c r="C255" s="1" t="s">
        <v>1</v>
      </c>
      <c r="D255" s="4">
        <v>30</v>
      </c>
      <c r="I255" t="str">
        <f t="shared" si="111"/>
        <v>ALTER TABLE TM_TASK_STATUS</v>
      </c>
      <c r="J255" t="str">
        <f t="shared" si="112"/>
        <v xml:space="preserve"> ADD  MODIFICATION_DATE VARCHAR(30);</v>
      </c>
      <c r="K255" s="21" t="str">
        <f>CONCATENATE(LEFT(CONCATENATE("  ALTER COLUMN  "," ",N255,";"),LEN(CONCATENATE("  ALTER COLUMN  "," ",N255,";"))-2),";")</f>
        <v xml:space="preserve">  ALTER COLUMN   MODIFICATION_DATE VARCHAR(30);</v>
      </c>
      <c r="L255" s="12"/>
      <c r="M255" s="18" t="str">
        <f>CONCATENATE(B255,",")</f>
        <v>MODIFICATION_DATE,</v>
      </c>
      <c r="N255" s="5" t="str">
        <f t="shared" si="117"/>
        <v>MODIFICATION_DATE VARCHAR(30),</v>
      </c>
      <c r="O255" s="1" t="s">
        <v>9</v>
      </c>
      <c r="P255" t="s">
        <v>8</v>
      </c>
      <c r="W255" s="17" t="str">
        <f t="shared" si="113"/>
        <v>modificationDate</v>
      </c>
      <c r="X255" s="3" t="str">
        <f t="shared" si="114"/>
        <v>"modificationDate":"",</v>
      </c>
      <c r="Y255" s="22" t="str">
        <f t="shared" si="115"/>
        <v>public static String MODIFICATION_DATE="modificationDate";</v>
      </c>
      <c r="Z255" s="7" t="str">
        <f t="shared" si="116"/>
        <v>private String modificationDate="";</v>
      </c>
    </row>
    <row r="256" spans="2:26" ht="19.2" x14ac:dyDescent="0.45">
      <c r="B256" s="1" t="s">
        <v>299</v>
      </c>
      <c r="C256" s="1" t="s">
        <v>1</v>
      </c>
      <c r="D256" s="4">
        <v>222</v>
      </c>
      <c r="I256" t="str">
        <f t="shared" si="111"/>
        <v>ALTER TABLE TM_TASK_STATUS</v>
      </c>
      <c r="J256" t="str">
        <f t="shared" si="112"/>
        <v xml:space="preserve"> ADD  STATUS_CODE VARCHAR(222);</v>
      </c>
      <c r="K256" s="21" t="str">
        <f>CONCATENATE(LEFT(CONCATENATE("  ALTER COLUMN  "," ",N256,";"),LEN(CONCATENATE("  ALTER COLUMN  "," ",N256,";"))-2),";")</f>
        <v xml:space="preserve">  ALTER COLUMN   STATUS_CODE VARCHAR(222);</v>
      </c>
      <c r="L256" s="12"/>
      <c r="M256" s="18" t="str">
        <f>CONCATENATE(B256,",")</f>
        <v>STATUS_CODE,</v>
      </c>
      <c r="N256" s="5" t="str">
        <f t="shared" si="117"/>
        <v>STATUS_CODE VARCHAR(222),</v>
      </c>
      <c r="O256" s="1" t="s">
        <v>3</v>
      </c>
      <c r="P256" t="s">
        <v>18</v>
      </c>
      <c r="W256" s="17" t="str">
        <f t="shared" si="113"/>
        <v>statusCode</v>
      </c>
      <c r="X256" s="3" t="str">
        <f t="shared" si="114"/>
        <v>"statusCode":"",</v>
      </c>
      <c r="Y256" s="22" t="str">
        <f t="shared" si="115"/>
        <v>public static String STATUS_CODE="statusCode";</v>
      </c>
      <c r="Z256" s="7" t="str">
        <f t="shared" si="116"/>
        <v>private String statusCode="";</v>
      </c>
    </row>
    <row r="257" spans="2:26" ht="19.2" x14ac:dyDescent="0.45">
      <c r="B257" s="1" t="s">
        <v>300</v>
      </c>
      <c r="C257" s="1" t="s">
        <v>1</v>
      </c>
      <c r="D257" s="4">
        <v>444</v>
      </c>
      <c r="I257" t="str">
        <f t="shared" si="111"/>
        <v>ALTER TABLE TM_TASK_STATUS</v>
      </c>
      <c r="J257" t="str">
        <f t="shared" si="112"/>
        <v xml:space="preserve"> ADD  STATUS_NAME VARCHAR(444);</v>
      </c>
      <c r="L257" s="12"/>
      <c r="M257" s="18"/>
      <c r="N257" s="5" t="str">
        <f t="shared" si="117"/>
        <v>STATUS_NAME VARCHAR(444),</v>
      </c>
      <c r="O257" s="1" t="s">
        <v>3</v>
      </c>
      <c r="P257" t="s">
        <v>0</v>
      </c>
      <c r="W257" s="17" t="str">
        <f t="shared" si="113"/>
        <v>statusName</v>
      </c>
      <c r="X257" s="3" t="str">
        <f t="shared" si="114"/>
        <v>"statusName":"",</v>
      </c>
      <c r="Y257" s="22" t="str">
        <f t="shared" si="115"/>
        <v>public static String STATUS_NAME="statusName";</v>
      </c>
      <c r="Z257" s="7" t="str">
        <f t="shared" si="116"/>
        <v>private String statusName="";</v>
      </c>
    </row>
    <row r="258" spans="2:26" ht="19.2" x14ac:dyDescent="0.45">
      <c r="B258" s="1" t="s">
        <v>14</v>
      </c>
      <c r="C258" s="1" t="s">
        <v>1</v>
      </c>
      <c r="D258" s="4">
        <v>3000</v>
      </c>
      <c r="I258" t="str">
        <f t="shared" si="111"/>
        <v>ALTER TABLE TM_TASK_STATUS</v>
      </c>
      <c r="J258" t="str">
        <f t="shared" si="112"/>
        <v xml:space="preserve"> ADD  DESCRIPTION VARCHAR(3000);</v>
      </c>
      <c r="K258" s="21" t="str">
        <f>CONCATENATE(LEFT(CONCATENATE("  ALTER COLUMN  "," ",N258,";"),LEN(CONCATENATE("  ALTER COLUMN  "," ",N258,";"))-2),";")</f>
        <v xml:space="preserve">  ALTER COLUMN   DESCRIPTION VARCHAR(3000);</v>
      </c>
      <c r="L258" s="12"/>
      <c r="M258" s="18" t="str">
        <f>CONCATENATE(B258,",")</f>
        <v>DESCRIPTION,</v>
      </c>
      <c r="N258" s="5" t="str">
        <f t="shared" si="117"/>
        <v>DESCRIPTION VARCHAR(3000),</v>
      </c>
      <c r="O258" s="1" t="s">
        <v>14</v>
      </c>
      <c r="W258" s="17" t="str">
        <f t="shared" si="113"/>
        <v>description</v>
      </c>
      <c r="X258" s="3" t="str">
        <f t="shared" si="114"/>
        <v>"description":"",</v>
      </c>
      <c r="Y258" s="22" t="str">
        <f t="shared" si="115"/>
        <v>public static String DESCRIPTION="description";</v>
      </c>
      <c r="Z258" s="7" t="str">
        <f t="shared" si="116"/>
        <v>private String description="";</v>
      </c>
    </row>
    <row r="259" spans="2:26" ht="19.2" x14ac:dyDescent="0.45">
      <c r="C259" s="1"/>
      <c r="D259" s="8"/>
      <c r="M259" s="18"/>
      <c r="N259" s="33" t="s">
        <v>130</v>
      </c>
      <c r="O259" s="1"/>
      <c r="W259" s="17"/>
    </row>
    <row r="260" spans="2:26" ht="19.2" x14ac:dyDescent="0.45">
      <c r="C260" s="1"/>
      <c r="D260" s="8"/>
      <c r="M260" s="18"/>
      <c r="N260" s="31" t="s">
        <v>126</v>
      </c>
      <c r="O260" s="1"/>
      <c r="W260" s="17"/>
    </row>
    <row r="261" spans="2:26" ht="19.2" x14ac:dyDescent="0.45">
      <c r="C261" s="14"/>
      <c r="D261" s="9"/>
      <c r="M261" s="20"/>
      <c r="W261" s="17"/>
    </row>
    <row r="263" spans="2:26" x14ac:dyDescent="0.3">
      <c r="B263" s="2" t="s">
        <v>302</v>
      </c>
      <c r="I263" t="str">
        <f>CONCATENATE("ALTER TABLE"," ",B263)</f>
        <v>ALTER TABLE TM_TASK_PRIORITY</v>
      </c>
      <c r="N263" s="5" t="str">
        <f>CONCATENATE("CREATE TABLE ",B263," ","(")</f>
        <v>CREATE TABLE TM_TASK_PRIORITY (</v>
      </c>
    </row>
    <row r="264" spans="2:26" ht="19.2" x14ac:dyDescent="0.45">
      <c r="B264" s="1" t="s">
        <v>2</v>
      </c>
      <c r="C264" s="1" t="s">
        <v>1</v>
      </c>
      <c r="D264" s="4">
        <v>30</v>
      </c>
      <c r="E264" s="24" t="s">
        <v>113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ID VARCHAR(30) NOT NULL ;</v>
      </c>
      <c r="K264" s="21" t="str">
        <f>CONCATENATE(LEFT(CONCATENATE("  ALTER COLUMN  "," ",N264,";"),LEN(CONCATENATE("  ALTER COLUMN  "," ",N264,";"))-2),";")</f>
        <v xml:space="preserve">  ALTER COLUMN   ID VARCHAR(30) NOT NULL ;</v>
      </c>
      <c r="L264" s="12"/>
      <c r="M264" s="18" t="str">
        <f>CONCATENATE(B264,",")</f>
        <v>ID,</v>
      </c>
      <c r="N264" s="5" t="str">
        <f>CONCATENATE(B264," ",C264,"(",D264,") ",E264," ,")</f>
        <v>ID VARCHAR(30) NOT NULL ,</v>
      </c>
      <c r="O264" s="1" t="s">
        <v>2</v>
      </c>
      <c r="P264" s="6"/>
      <c r="Q264" s="6"/>
      <c r="R264" s="6"/>
      <c r="S264" s="6"/>
      <c r="T264" s="6"/>
      <c r="U264" s="6"/>
      <c r="V264" s="6"/>
      <c r="W264" s="17" t="str">
        <f t="shared" ref="W264:W270" si="118">CONCATENATE(,LOWER(O264),UPPER(LEFT(P264,1)),LOWER(RIGHT(P264,LEN(P264)-IF(LEN(P264)&gt;0,1,LEN(P264)))),UPPER(LEFT(Q264,1)),LOWER(RIGHT(Q264,LEN(Q264)-IF(LEN(Q264)&gt;0,1,LEN(Q264)))),UPPER(LEFT(R264,1)),LOWER(RIGHT(R264,LEN(R264)-IF(LEN(R264)&gt;0,1,LEN(R264)))),UPPER(LEFT(S264,1)),LOWER(RIGHT(S264,LEN(S264)-IF(LEN(S264)&gt;0,1,LEN(S264)))),UPPER(LEFT(T264,1)),LOWER(RIGHT(T264,LEN(T264)-IF(LEN(T264)&gt;0,1,LEN(T264)))),UPPER(LEFT(U264,1)),LOWER(RIGHT(U264,LEN(U264)-IF(LEN(U264)&gt;0,1,LEN(U264)))),UPPER(LEFT(V264,1)),LOWER(RIGHT(V264,LEN(V264)-IF(LEN(V264)&gt;0,1,LEN(V264)))))</f>
        <v>id</v>
      </c>
      <c r="X264" s="3" t="str">
        <f t="shared" ref="X264:X270" si="119">CONCATENATE("""",W264,"""",":","""","""",",")</f>
        <v>"id":"",</v>
      </c>
      <c r="Y264" s="22" t="str">
        <f t="shared" ref="Y264:Y270" si="120">CONCATENATE("public static String ",,B264,,"=","""",W264,""";")</f>
        <v>public static String ID="id";</v>
      </c>
      <c r="Z264" s="7" t="str">
        <f t="shared" ref="Z264:Z270" si="121">CONCATENATE("private String ",W264,"=","""""",";")</f>
        <v>private String id="";</v>
      </c>
    </row>
    <row r="265" spans="2:26" ht="19.2" x14ac:dyDescent="0.45">
      <c r="B265" s="1" t="s">
        <v>3</v>
      </c>
      <c r="C265" s="1" t="s">
        <v>1</v>
      </c>
      <c r="D265" s="4">
        <v>10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STATUS VARCHAR(10);</v>
      </c>
      <c r="K265" s="21" t="str">
        <f>CONCATENATE(LEFT(CONCATENATE("  ALTER COLUMN  "," ",N265,";"),LEN(CONCATENATE("  ALTER COLUMN  "," ",N265,";"))-2),";")</f>
        <v xml:space="preserve">  ALTER COLUMN   STATUS VARCHAR(10);</v>
      </c>
      <c r="L265" s="12"/>
      <c r="M265" s="18" t="str">
        <f>CONCATENATE(B265,",")</f>
        <v>STATUS,</v>
      </c>
      <c r="N265" s="5" t="str">
        <f t="shared" ref="N265:N270" si="122">CONCATENATE(B265," ",C265,"(",D265,")",",")</f>
        <v>STATUS VARCHAR(10),</v>
      </c>
      <c r="O265" s="1" t="s">
        <v>3</v>
      </c>
      <c r="W265" s="17" t="str">
        <f t="shared" si="118"/>
        <v>status</v>
      </c>
      <c r="X265" s="3" t="str">
        <f t="shared" si="119"/>
        <v>"status":"",</v>
      </c>
      <c r="Y265" s="22" t="str">
        <f t="shared" si="120"/>
        <v>public static String STATUS="status";</v>
      </c>
      <c r="Z265" s="7" t="str">
        <f t="shared" si="121"/>
        <v>private String status="";</v>
      </c>
    </row>
    <row r="266" spans="2:26" ht="19.2" x14ac:dyDescent="0.45">
      <c r="B266" s="1" t="s">
        <v>4</v>
      </c>
      <c r="C266" s="1" t="s">
        <v>1</v>
      </c>
      <c r="D266" s="4">
        <v>30</v>
      </c>
      <c r="I266" t="str">
        <f>I265</f>
        <v>ALTER TABLE TM_TASK_PRIORITY</v>
      </c>
      <c r="J266" t="str">
        <f>CONCATENATE(LEFT(CONCATENATE(" ADD "," ",N266,";"),LEN(CONCATENATE(" ADD "," ",N266,";"))-2),";")</f>
        <v xml:space="preserve"> ADD  INSERT_DATE VARCHAR(30);</v>
      </c>
      <c r="K266" s="21" t="str">
        <f>CONCATENATE(LEFT(CONCATENATE("  ALTER COLUMN  "," ",N266,";"),LEN(CONCATENATE("  ALTER COLUMN  "," ",N266,";"))-2),";")</f>
        <v xml:space="preserve">  ALTER COLUMN   INSERT_DATE VARCHAR(30);</v>
      </c>
      <c r="L266" s="12"/>
      <c r="M266" s="18" t="str">
        <f>CONCATENATE(B266,",")</f>
        <v>INSERT_DATE,</v>
      </c>
      <c r="N266" s="5" t="str">
        <f t="shared" si="122"/>
        <v>INSERT_DATE VARCHAR(30),</v>
      </c>
      <c r="O266" s="1" t="s">
        <v>7</v>
      </c>
      <c r="P266" t="s">
        <v>8</v>
      </c>
      <c r="W266" s="17" t="str">
        <f t="shared" si="118"/>
        <v>insertDate</v>
      </c>
      <c r="X266" s="3" t="str">
        <f t="shared" si="119"/>
        <v>"insertDate":"",</v>
      </c>
      <c r="Y266" s="22" t="str">
        <f t="shared" si="120"/>
        <v>public static String INSERT_DATE="insertDate";</v>
      </c>
      <c r="Z266" s="7" t="str">
        <f t="shared" si="121"/>
        <v>private String insertDate="";</v>
      </c>
    </row>
    <row r="267" spans="2:26" ht="19.2" x14ac:dyDescent="0.45">
      <c r="B267" s="1" t="s">
        <v>5</v>
      </c>
      <c r="C267" s="1" t="s">
        <v>1</v>
      </c>
      <c r="D267" s="4">
        <v>30</v>
      </c>
      <c r="I267" t="str">
        <f>I266</f>
        <v>ALTER TABLE TM_TASK_PRIORITY</v>
      </c>
      <c r="J267" t="str">
        <f>CONCATENATE(LEFT(CONCATENATE(" ADD "," ",N267,";"),LEN(CONCATENATE(" ADD "," ",N267,";"))-2),";")</f>
        <v xml:space="preserve"> ADD  MODIFICATION_DATE VARCHAR(30);</v>
      </c>
      <c r="K267" s="21" t="str">
        <f>CONCATENATE(LEFT(CONCATENATE("  ALTER COLUMN  "," ",N267,";"),LEN(CONCATENATE("  ALTER COLUMN  "," ",N267,";"))-2),";")</f>
        <v xml:space="preserve">  ALTER COLUMN   MODIFICATION_DATE VARCHAR(30);</v>
      </c>
      <c r="L267" s="12"/>
      <c r="M267" s="18" t="str">
        <f>CONCATENATE(B267,",")</f>
        <v>MODIFICATION_DATE,</v>
      </c>
      <c r="N267" s="5" t="str">
        <f t="shared" si="122"/>
        <v>MODIFICATION_DATE VARCHAR(30),</v>
      </c>
      <c r="O267" s="1" t="s">
        <v>9</v>
      </c>
      <c r="P267" t="s">
        <v>8</v>
      </c>
      <c r="W267" s="17" t="str">
        <f t="shared" si="118"/>
        <v>modificationDate</v>
      </c>
      <c r="X267" s="3" t="str">
        <f t="shared" si="119"/>
        <v>"modificationDate":"",</v>
      </c>
      <c r="Y267" s="22" t="str">
        <f t="shared" si="120"/>
        <v>public static String MODIFICATION_DATE="modificationDate";</v>
      </c>
      <c r="Z267" s="7" t="str">
        <f t="shared" si="121"/>
        <v>private String modificationDate="";</v>
      </c>
    </row>
    <row r="268" spans="2:26" ht="19.2" x14ac:dyDescent="0.45">
      <c r="B268" s="1" t="s">
        <v>303</v>
      </c>
      <c r="C268" s="1" t="s">
        <v>1</v>
      </c>
      <c r="D268" s="4">
        <v>222</v>
      </c>
      <c r="I268">
        <f>I230</f>
        <v>0</v>
      </c>
      <c r="J268" t="str">
        <f>CONCATENATE(LEFT(CONCATENATE(" ADD "," ",N268,";"),LEN(CONCATENATE(" ADD "," ",N268,";"))-2),";")</f>
        <v xml:space="preserve"> ADD  PRIORITY_CODE VARCHAR(222);</v>
      </c>
      <c r="K268" s="21" t="str">
        <f>CONCATENATE(LEFT(CONCATENATE("  ALTER COLUMN  "," ",N268,";"),LEN(CONCATENATE("  ALTER COLUMN  "," ",N268,";"))-2),";")</f>
        <v xml:space="preserve">  ALTER COLUMN   PRIORITY_CODE VARCHAR(222);</v>
      </c>
      <c r="L268" s="12"/>
      <c r="M268" s="18" t="str">
        <f>CONCATENATE(B268,",")</f>
        <v>PRIORITY_CODE,</v>
      </c>
      <c r="N268" s="5" t="str">
        <f t="shared" si="122"/>
        <v>PRIORITY_CODE VARCHAR(222),</v>
      </c>
      <c r="O268" s="1" t="s">
        <v>305</v>
      </c>
      <c r="P268" t="s">
        <v>18</v>
      </c>
      <c r="W268" s="17" t="str">
        <f t="shared" si="118"/>
        <v>priorityCode</v>
      </c>
      <c r="X268" s="3" t="str">
        <f t="shared" si="119"/>
        <v>"priorityCode":"",</v>
      </c>
      <c r="Y268" s="22" t="str">
        <f t="shared" si="120"/>
        <v>public static String PRIORITY_CODE="priorityCode";</v>
      </c>
      <c r="Z268" s="7" t="str">
        <f t="shared" si="121"/>
        <v>private String priorityCode="";</v>
      </c>
    </row>
    <row r="269" spans="2:26" ht="19.2" x14ac:dyDescent="0.45">
      <c r="B269" s="1" t="s">
        <v>304</v>
      </c>
      <c r="C269" s="1" t="s">
        <v>1</v>
      </c>
      <c r="D269" s="4">
        <v>444</v>
      </c>
      <c r="L269" s="12"/>
      <c r="M269" s="18"/>
      <c r="N269" s="5" t="str">
        <f t="shared" si="122"/>
        <v>PRIORITY_NAME VARCHAR(444),</v>
      </c>
      <c r="O269" s="1" t="s">
        <v>305</v>
      </c>
      <c r="P269" t="s">
        <v>0</v>
      </c>
      <c r="W269" s="17" t="str">
        <f t="shared" si="118"/>
        <v>priorityName</v>
      </c>
      <c r="X269" s="3" t="str">
        <f t="shared" si="119"/>
        <v>"priorityName":"",</v>
      </c>
      <c r="Y269" s="22" t="str">
        <f t="shared" si="120"/>
        <v>public static String PRIORITY_NAME="priorityName";</v>
      </c>
      <c r="Z269" s="7" t="str">
        <f t="shared" si="121"/>
        <v>private String priorityName="";</v>
      </c>
    </row>
    <row r="270" spans="2:26" ht="19.2" x14ac:dyDescent="0.45">
      <c r="B270" s="1" t="s">
        <v>14</v>
      </c>
      <c r="C270" s="1" t="s">
        <v>1</v>
      </c>
      <c r="D270" s="4">
        <v>3000</v>
      </c>
      <c r="I270">
        <f>I244</f>
        <v>0</v>
      </c>
      <c r="J270" t="str">
        <f>CONCATENATE(LEFT(CONCATENATE(" ADD "," ",N270,";"),LEN(CONCATENATE(" ADD "," ",N270,";"))-2),";")</f>
        <v xml:space="preserve"> ADD  DESCRIPTION VARCHAR(3000);</v>
      </c>
      <c r="K270" s="21" t="str">
        <f>CONCATENATE(LEFT(CONCATENATE("  ALTER COLUMN  "," ",N270,";"),LEN(CONCATENATE("  ALTER COLUMN  "," ",N270,";"))-2),";")</f>
        <v xml:space="preserve">  ALTER COLUMN   DESCRIPTION VARCHAR(3000);</v>
      </c>
      <c r="L270" s="12"/>
      <c r="M270" s="18" t="str">
        <f>CONCATENATE(B270,",")</f>
        <v>DESCRIPTION,</v>
      </c>
      <c r="N270" s="5" t="str">
        <f t="shared" si="122"/>
        <v>DESCRIPTION VARCHAR(3000),</v>
      </c>
      <c r="O270" s="1" t="s">
        <v>14</v>
      </c>
      <c r="W270" s="17" t="str">
        <f t="shared" si="118"/>
        <v>description</v>
      </c>
      <c r="X270" s="3" t="str">
        <f t="shared" si="119"/>
        <v>"description":"",</v>
      </c>
      <c r="Y270" s="22" t="str">
        <f t="shared" si="120"/>
        <v>public static String DESCRIPTION="description";</v>
      </c>
      <c r="Z270" s="7" t="str">
        <f t="shared" si="121"/>
        <v>private String description="";</v>
      </c>
    </row>
    <row r="271" spans="2:26" ht="19.2" x14ac:dyDescent="0.45">
      <c r="C271" s="1"/>
      <c r="D271" s="8"/>
      <c r="M271" s="18"/>
      <c r="N271" s="33" t="s">
        <v>130</v>
      </c>
      <c r="O271" s="1"/>
      <c r="W271" s="17"/>
    </row>
    <row r="272" spans="2:26" ht="19.2" x14ac:dyDescent="0.45">
      <c r="C272" s="1"/>
      <c r="D272" s="8"/>
      <c r="M272" s="18"/>
      <c r="N272" s="31" t="s">
        <v>126</v>
      </c>
      <c r="O272" s="1"/>
      <c r="W272" s="17"/>
    </row>
    <row r="273" spans="2:26" ht="19.2" x14ac:dyDescent="0.45">
      <c r="C273" s="14"/>
      <c r="D273" s="9"/>
      <c r="M273" s="20"/>
      <c r="W273" s="17"/>
    </row>
    <row r="274" spans="2:26" x14ac:dyDescent="0.3">
      <c r="B274" s="2" t="s">
        <v>307</v>
      </c>
      <c r="I274" t="str">
        <f>CONCATENATE("ALTER TABLE"," ",B274)</f>
        <v>ALTER TABLE TM_TASK_CATEGORY</v>
      </c>
      <c r="N274" s="5" t="str">
        <f>CONCATENATE("CREATE TABLE ",B274," ","(")</f>
        <v>CREATE TABLE TM_TASK_CATEGORY (</v>
      </c>
    </row>
    <row r="275" spans="2:26" ht="19.2" x14ac:dyDescent="0.45">
      <c r="B275" s="1" t="s">
        <v>2</v>
      </c>
      <c r="C275" s="1" t="s">
        <v>1</v>
      </c>
      <c r="D275" s="4">
        <v>30</v>
      </c>
      <c r="E275" s="24" t="s">
        <v>113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ID VARCHAR(30) NOT NULL ;</v>
      </c>
      <c r="K275" s="21" t="str">
        <f>CONCATENATE(LEFT(CONCATENATE("  ALTER COLUMN  "," ",N275,";"),LEN(CONCATENATE("  ALTER COLUMN  "," ",N275,";"))-2),";")</f>
        <v xml:space="preserve">  ALTER COLUMN   ID VARCHAR(30) NOT NULL ;</v>
      </c>
      <c r="L275" s="12"/>
      <c r="M275" s="18" t="str">
        <f>CONCATENATE(B275,",")</f>
        <v>ID,</v>
      </c>
      <c r="N275" s="5" t="str">
        <f>CONCATENATE(B275," ",C275,"(",D275,") ",E275," ,")</f>
        <v>ID VARCHAR(30) NOT NULL ,</v>
      </c>
      <c r="O275" s="1" t="s">
        <v>2</v>
      </c>
      <c r="P275" s="6"/>
      <c r="Q275" s="6"/>
      <c r="R275" s="6"/>
      <c r="S275" s="6"/>
      <c r="T275" s="6"/>
      <c r="U275" s="6"/>
      <c r="V275" s="6"/>
      <c r="W275" s="17" t="str">
        <f t="shared" ref="W275:W281" si="123">CONCATENATE(,LOWER(O275),UPPER(LEFT(P275,1)),LOWER(RIGHT(P275,LEN(P275)-IF(LEN(P275)&gt;0,1,LEN(P275)))),UPPER(LEFT(Q275,1)),LOWER(RIGHT(Q275,LEN(Q275)-IF(LEN(Q275)&gt;0,1,LEN(Q275)))),UPPER(LEFT(R275,1)),LOWER(RIGHT(R275,LEN(R275)-IF(LEN(R275)&gt;0,1,LEN(R275)))),UPPER(LEFT(S275,1)),LOWER(RIGHT(S275,LEN(S275)-IF(LEN(S275)&gt;0,1,LEN(S275)))),UPPER(LEFT(T275,1)),LOWER(RIGHT(T275,LEN(T275)-IF(LEN(T275)&gt;0,1,LEN(T275)))),UPPER(LEFT(U275,1)),LOWER(RIGHT(U275,LEN(U275)-IF(LEN(U275)&gt;0,1,LEN(U275)))),UPPER(LEFT(V275,1)),LOWER(RIGHT(V275,LEN(V275)-IF(LEN(V275)&gt;0,1,LEN(V275)))))</f>
        <v>id</v>
      </c>
      <c r="X275" s="3" t="str">
        <f t="shared" ref="X275:X281" si="124">CONCATENATE("""",W275,"""",":","""","""",",")</f>
        <v>"id":"",</v>
      </c>
      <c r="Y275" s="22" t="str">
        <f t="shared" ref="Y275:Y281" si="125">CONCATENATE("public static String ",,B275,,"=","""",W275,""";")</f>
        <v>public static String ID="id";</v>
      </c>
      <c r="Z275" s="7" t="str">
        <f t="shared" ref="Z275:Z281" si="126">CONCATENATE("private String ",W275,"=","""""",";")</f>
        <v>private String id="";</v>
      </c>
    </row>
    <row r="276" spans="2:26" ht="19.2" x14ac:dyDescent="0.45">
      <c r="B276" s="1" t="s">
        <v>3</v>
      </c>
      <c r="C276" s="1" t="s">
        <v>1</v>
      </c>
      <c r="D276" s="4">
        <v>10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STATUS VARCHAR(10);</v>
      </c>
      <c r="K276" s="21" t="str">
        <f>CONCATENATE(LEFT(CONCATENATE("  ALTER COLUMN  "," ",N276,";"),LEN(CONCATENATE("  ALTER COLUMN  "," ",N276,";"))-2),";")</f>
        <v xml:space="preserve">  ALTER COLUMN   STATUS VARCHAR(10);</v>
      </c>
      <c r="L276" s="12"/>
      <c r="M276" s="18" t="str">
        <f>CONCATENATE(B276,",")</f>
        <v>STATUS,</v>
      </c>
      <c r="N276" s="5" t="str">
        <f t="shared" ref="N276:N281" si="127">CONCATENATE(B276," ",C276,"(",D276,")",",")</f>
        <v>STATUS VARCHAR(10),</v>
      </c>
      <c r="O276" s="1" t="s">
        <v>3</v>
      </c>
      <c r="W276" s="17" t="str">
        <f t="shared" si="123"/>
        <v>status</v>
      </c>
      <c r="X276" s="3" t="str">
        <f t="shared" si="124"/>
        <v>"status":"",</v>
      </c>
      <c r="Y276" s="22" t="str">
        <f t="shared" si="125"/>
        <v>public static String STATUS="status";</v>
      </c>
      <c r="Z276" s="7" t="str">
        <f t="shared" si="126"/>
        <v>private String status="";</v>
      </c>
    </row>
    <row r="277" spans="2:26" ht="19.2" x14ac:dyDescent="0.45">
      <c r="B277" s="1" t="s">
        <v>4</v>
      </c>
      <c r="C277" s="1" t="s">
        <v>1</v>
      </c>
      <c r="D277" s="4">
        <v>30</v>
      </c>
      <c r="I277" t="str">
        <f>I276</f>
        <v>ALTER TABLE TM_TASK_CATEGORY</v>
      </c>
      <c r="J277" t="str">
        <f>CONCATENATE(LEFT(CONCATENATE(" ADD "," ",N277,";"),LEN(CONCATENATE(" ADD "," ",N277,";"))-2),";")</f>
        <v xml:space="preserve"> ADD  INSERT_DATE VARCHAR(30);</v>
      </c>
      <c r="K277" s="21" t="str">
        <f>CONCATENATE(LEFT(CONCATENATE("  ALTER COLUMN  "," ",N277,";"),LEN(CONCATENATE("  ALTER COLUMN  "," ",N277,";"))-2),";")</f>
        <v xml:space="preserve">  ALTER COLUMN   INSERT_DATE VARCHAR(30);</v>
      </c>
      <c r="L277" s="12"/>
      <c r="M277" s="18" t="str">
        <f>CONCATENATE(B277,",")</f>
        <v>INSERT_DATE,</v>
      </c>
      <c r="N277" s="5" t="str">
        <f t="shared" si="127"/>
        <v>INSERT_DATE VARCHAR(30),</v>
      </c>
      <c r="O277" s="1" t="s">
        <v>7</v>
      </c>
      <c r="P277" t="s">
        <v>8</v>
      </c>
      <c r="W277" s="17" t="str">
        <f t="shared" si="123"/>
        <v>insertDate</v>
      </c>
      <c r="X277" s="3" t="str">
        <f t="shared" si="124"/>
        <v>"insertDate":"",</v>
      </c>
      <c r="Y277" s="22" t="str">
        <f t="shared" si="125"/>
        <v>public static String INSERT_DATE="insertDate";</v>
      </c>
      <c r="Z277" s="7" t="str">
        <f t="shared" si="126"/>
        <v>private String insertDate="";</v>
      </c>
    </row>
    <row r="278" spans="2:26" ht="19.2" x14ac:dyDescent="0.45">
      <c r="B278" s="1" t="s">
        <v>5</v>
      </c>
      <c r="C278" s="1" t="s">
        <v>1</v>
      </c>
      <c r="D278" s="4">
        <v>30</v>
      </c>
      <c r="I278" t="str">
        <f>I277</f>
        <v>ALTER TABLE TM_TASK_CATEGORY</v>
      </c>
      <c r="J278" t="str">
        <f>CONCATENATE(LEFT(CONCATENATE(" ADD "," ",N278,";"),LEN(CONCATENATE(" ADD "," ",N278,";"))-2),";")</f>
        <v xml:space="preserve"> ADD  MODIFICATION_DATE VARCHAR(30);</v>
      </c>
      <c r="K278" s="21" t="str">
        <f>CONCATENATE(LEFT(CONCATENATE("  ALTER COLUMN  "," ",N278,";"),LEN(CONCATENATE("  ALTER COLUMN  "," ",N278,";"))-2),";")</f>
        <v xml:space="preserve">  ALTER COLUMN   MODIFICATION_DATE VARCHAR(30);</v>
      </c>
      <c r="L278" s="12"/>
      <c r="M278" s="18" t="str">
        <f>CONCATENATE(B278,",")</f>
        <v>MODIFICATION_DATE,</v>
      </c>
      <c r="N278" s="5" t="str">
        <f t="shared" si="127"/>
        <v>MODIFICATION_DATE VARCHAR(30),</v>
      </c>
      <c r="O278" s="1" t="s">
        <v>9</v>
      </c>
      <c r="P278" t="s">
        <v>8</v>
      </c>
      <c r="W278" s="17" t="str">
        <f t="shared" si="123"/>
        <v>modificationDate</v>
      </c>
      <c r="X278" s="3" t="str">
        <f t="shared" si="124"/>
        <v>"modificationDate":"",</v>
      </c>
      <c r="Y278" s="22" t="str">
        <f t="shared" si="125"/>
        <v>public static String MODIFICATION_DATE="modificationDate";</v>
      </c>
      <c r="Z278" s="7" t="str">
        <f t="shared" si="126"/>
        <v>private String modificationDate="";</v>
      </c>
    </row>
    <row r="279" spans="2:26" ht="19.2" x14ac:dyDescent="0.45">
      <c r="B279" s="1" t="s">
        <v>308</v>
      </c>
      <c r="C279" s="1" t="s">
        <v>1</v>
      </c>
      <c r="D279" s="4">
        <v>222</v>
      </c>
      <c r="I279" t="str">
        <f>I241</f>
        <v>ALTER TABLE TM_PROGRESS</v>
      </c>
      <c r="J279" t="str">
        <f>CONCATENATE(LEFT(CONCATENATE(" ADD "," ",N279,";"),LEN(CONCATENATE(" ADD "," ",N279,";"))-2),";")</f>
        <v xml:space="preserve"> ADD  CATEGORY_CODE VARCHAR(222);</v>
      </c>
      <c r="K279" s="21" t="str">
        <f>CONCATENATE(LEFT(CONCATENATE("  ALTER COLUMN  "," ",N279,";"),LEN(CONCATENATE("  ALTER COLUMN  "," ",N279,";"))-2),";")</f>
        <v xml:space="preserve">  ALTER COLUMN   CATEGORY_CODE VARCHAR(222);</v>
      </c>
      <c r="L279" s="12"/>
      <c r="M279" s="18" t="str">
        <f>CONCATENATE(B279,",")</f>
        <v>CATEGORY_CODE,</v>
      </c>
      <c r="N279" s="5" t="str">
        <f t="shared" si="127"/>
        <v>CATEGORY_CODE VARCHAR(222),</v>
      </c>
      <c r="O279" s="1" t="s">
        <v>310</v>
      </c>
      <c r="P279" t="s">
        <v>18</v>
      </c>
      <c r="W279" s="17" t="str">
        <f t="shared" si="123"/>
        <v>categoryCode</v>
      </c>
      <c r="X279" s="3" t="str">
        <f t="shared" si="124"/>
        <v>"categoryCode":"",</v>
      </c>
      <c r="Y279" s="22" t="str">
        <f t="shared" si="125"/>
        <v>public static String CATEGORY_CODE="categoryCode";</v>
      </c>
      <c r="Z279" s="7" t="str">
        <f t="shared" si="126"/>
        <v>private String categoryCode="";</v>
      </c>
    </row>
    <row r="280" spans="2:26" ht="19.2" x14ac:dyDescent="0.45">
      <c r="B280" s="1" t="s">
        <v>309</v>
      </c>
      <c r="C280" s="1" t="s">
        <v>1</v>
      </c>
      <c r="D280" s="4">
        <v>444</v>
      </c>
      <c r="L280" s="12"/>
      <c r="M280" s="18"/>
      <c r="N280" s="5" t="str">
        <f t="shared" si="127"/>
        <v>CATEGORY_NAME VARCHAR(444),</v>
      </c>
      <c r="O280" s="1" t="s">
        <v>310</v>
      </c>
      <c r="P280" t="s">
        <v>0</v>
      </c>
      <c r="W280" s="17" t="str">
        <f t="shared" si="123"/>
        <v>categoryName</v>
      </c>
      <c r="X280" s="3" t="str">
        <f t="shared" si="124"/>
        <v>"categoryName":"",</v>
      </c>
      <c r="Y280" s="22" t="str">
        <f t="shared" si="125"/>
        <v>public static String CATEGORY_NAME="categoryName";</v>
      </c>
      <c r="Z280" s="7" t="str">
        <f t="shared" si="126"/>
        <v>private String categoryName="";</v>
      </c>
    </row>
    <row r="281" spans="2:26" ht="19.2" x14ac:dyDescent="0.45">
      <c r="B281" s="1" t="s">
        <v>14</v>
      </c>
      <c r="C281" s="1" t="s">
        <v>1</v>
      </c>
      <c r="D281" s="4">
        <v>3000</v>
      </c>
      <c r="I281" t="str">
        <f>I255</f>
        <v>ALTER TABLE TM_TASK_STATUS</v>
      </c>
      <c r="J281" t="str">
        <f>CONCATENATE(LEFT(CONCATENATE(" ADD "," ",N281,";"),LEN(CONCATENATE(" ADD "," ",N281,";"))-2),";")</f>
        <v xml:space="preserve"> ADD  DESCRIPTION VARCHAR(3000);</v>
      </c>
      <c r="K281" s="21" t="str">
        <f>CONCATENATE(LEFT(CONCATENATE("  ALTER COLUMN  "," ",N281,";"),LEN(CONCATENATE("  ALTER COLUMN  "," ",N281,";"))-2),";")</f>
        <v xml:space="preserve">  ALTER COLUMN   DESCRIPTION VARCHAR(3000);</v>
      </c>
      <c r="L281" s="12"/>
      <c r="M281" s="18" t="str">
        <f>CONCATENATE(B281,",")</f>
        <v>DESCRIPTION,</v>
      </c>
      <c r="N281" s="5" t="str">
        <f t="shared" si="127"/>
        <v>DESCRIPTION VARCHAR(3000),</v>
      </c>
      <c r="O281" s="1" t="s">
        <v>14</v>
      </c>
      <c r="W281" s="17" t="str">
        <f t="shared" si="123"/>
        <v>description</v>
      </c>
      <c r="X281" s="3" t="str">
        <f t="shared" si="124"/>
        <v>"description":"",</v>
      </c>
      <c r="Y281" s="22" t="str">
        <f t="shared" si="125"/>
        <v>public static String DESCRIPTION="description";</v>
      </c>
      <c r="Z281" s="7" t="str">
        <f t="shared" si="126"/>
        <v>private String description="";</v>
      </c>
    </row>
    <row r="282" spans="2:26" ht="19.2" x14ac:dyDescent="0.45">
      <c r="C282" s="1"/>
      <c r="D282" s="8"/>
      <c r="M282" s="18"/>
      <c r="N282" s="33" t="s">
        <v>130</v>
      </c>
      <c r="O282" s="1"/>
      <c r="W282" s="17"/>
    </row>
    <row r="283" spans="2:26" ht="19.2" x14ac:dyDescent="0.45">
      <c r="C283" s="1"/>
      <c r="D283" s="8"/>
      <c r="M283" s="18"/>
      <c r="N283" s="31" t="s">
        <v>126</v>
      </c>
      <c r="O283" s="1"/>
      <c r="W283" s="17"/>
    </row>
    <row r="284" spans="2:26" ht="19.2" x14ac:dyDescent="0.45">
      <c r="C284" s="14"/>
      <c r="D284" s="9"/>
      <c r="M284" s="20"/>
      <c r="W284" s="17"/>
    </row>
    <row r="286" spans="2:26" x14ac:dyDescent="0.3">
      <c r="B286" s="2" t="s">
        <v>317</v>
      </c>
      <c r="I286" t="str">
        <f>CONCATENATE("ALTER TABLE"," ",B286)</f>
        <v>ALTER TABLE TM_TASK_ASSIGNEE</v>
      </c>
      <c r="N286" s="5" t="str">
        <f>CONCATENATE("CREATE TABLE ",B286," ","(")</f>
        <v>CREATE TABLE TM_TASK_ASSIGNEE (</v>
      </c>
    </row>
    <row r="287" spans="2:26" ht="19.2" x14ac:dyDescent="0.45">
      <c r="B287" s="1" t="s">
        <v>2</v>
      </c>
      <c r="C287" s="1" t="s">
        <v>1</v>
      </c>
      <c r="D287" s="4">
        <v>30</v>
      </c>
      <c r="E287" s="24" t="s">
        <v>113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ID VARCHAR(30) NOT NULL ;</v>
      </c>
      <c r="K287" s="21" t="str">
        <f>CONCATENATE(LEFT(CONCATENATE("  ALTER COLUMN  "," ",N287,";"),LEN(CONCATENATE("  ALTER COLUMN  "," ",N287,";"))-2),";")</f>
        <v xml:space="preserve">  ALTER COLUMN   ID VARCHAR(30) NOT NULL ;</v>
      </c>
      <c r="L287" s="12"/>
      <c r="M287" s="18" t="str">
        <f>CONCATENATE(B287,",")</f>
        <v>ID,</v>
      </c>
      <c r="N287" s="5" t="str">
        <f>CONCATENATE(B287," ",C287,"(",D287,") ",E287," ,")</f>
        <v>ID VARCHAR(30) NOT NULL ,</v>
      </c>
      <c r="O287" s="1" t="s">
        <v>2</v>
      </c>
      <c r="P287" s="6"/>
      <c r="Q287" s="6"/>
      <c r="R287" s="6"/>
      <c r="S287" s="6"/>
      <c r="T287" s="6"/>
      <c r="U287" s="6"/>
      <c r="V287" s="6"/>
      <c r="W287" s="17" t="str">
        <f t="shared" ref="W287:W293" si="128">CONCATENATE(,LOWER(O287),UPPER(LEFT(P287,1)),LOWER(RIGHT(P287,LEN(P287)-IF(LEN(P287)&gt;0,1,LEN(P287)))),UPPER(LEFT(Q287,1)),LOWER(RIGHT(Q287,LEN(Q287)-IF(LEN(Q287)&gt;0,1,LEN(Q287)))),UPPER(LEFT(R287,1)),LOWER(RIGHT(R287,LEN(R287)-IF(LEN(R287)&gt;0,1,LEN(R287)))),UPPER(LEFT(S287,1)),LOWER(RIGHT(S287,LEN(S287)-IF(LEN(S287)&gt;0,1,LEN(S287)))),UPPER(LEFT(T287,1)),LOWER(RIGHT(T287,LEN(T287)-IF(LEN(T287)&gt;0,1,LEN(T287)))),UPPER(LEFT(U287,1)),LOWER(RIGHT(U287,LEN(U287)-IF(LEN(U287)&gt;0,1,LEN(U287)))),UPPER(LEFT(V287,1)),LOWER(RIGHT(V287,LEN(V287)-IF(LEN(V287)&gt;0,1,LEN(V287)))))</f>
        <v>id</v>
      </c>
      <c r="X287" s="3" t="str">
        <f t="shared" ref="X287:X293" si="129">CONCATENATE("""",W287,"""",":","""","""",",")</f>
        <v>"id":"",</v>
      </c>
      <c r="Y287" s="22" t="str">
        <f t="shared" ref="Y287:Y293" si="130">CONCATENATE("public static String ",,B287,,"=","""",W287,""";")</f>
        <v>public static String ID="id";</v>
      </c>
      <c r="Z287" s="7" t="str">
        <f t="shared" ref="Z287:Z293" si="131">CONCATENATE("private String ",W287,"=","""""",";")</f>
        <v>private String id="";</v>
      </c>
    </row>
    <row r="288" spans="2:26" ht="19.2" x14ac:dyDescent="0.45">
      <c r="B288" s="1" t="s">
        <v>3</v>
      </c>
      <c r="C288" s="1" t="s">
        <v>1</v>
      </c>
      <c r="D288" s="4">
        <v>10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STATUS VARCHAR(10);</v>
      </c>
      <c r="K288" s="21" t="str">
        <f>CONCATENATE(LEFT(CONCATENATE("  ALTER COLUMN  "," ",N288,";"),LEN(CONCATENATE("  ALTER COLUMN  "," ",N288,";"))-2),";")</f>
        <v xml:space="preserve">  ALTER COLUMN   STATUS VARCHAR(10);</v>
      </c>
      <c r="L288" s="12"/>
      <c r="M288" s="18" t="str">
        <f>CONCATENATE(B288,",")</f>
        <v>STATUS,</v>
      </c>
      <c r="N288" s="5" t="str">
        <f t="shared" ref="N288:N293" si="132">CONCATENATE(B288," ",C288,"(",D288,")",",")</f>
        <v>STATUS VARCHAR(10),</v>
      </c>
      <c r="O288" s="1" t="s">
        <v>3</v>
      </c>
      <c r="W288" s="17" t="str">
        <f t="shared" si="128"/>
        <v>status</v>
      </c>
      <c r="X288" s="3" t="str">
        <f t="shared" si="129"/>
        <v>"status":"",</v>
      </c>
      <c r="Y288" s="22" t="str">
        <f t="shared" si="130"/>
        <v>public static String STATUS="status";</v>
      </c>
      <c r="Z288" s="7" t="str">
        <f t="shared" si="131"/>
        <v>private String status="";</v>
      </c>
    </row>
    <row r="289" spans="2:26" ht="19.2" x14ac:dyDescent="0.45">
      <c r="B289" s="1" t="s">
        <v>4</v>
      </c>
      <c r="C289" s="1" t="s">
        <v>1</v>
      </c>
      <c r="D289" s="4">
        <v>30</v>
      </c>
      <c r="I289" t="str">
        <f>I288</f>
        <v>ALTER TABLE TM_TASK_ASSIGNEE</v>
      </c>
      <c r="J289" t="str">
        <f>CONCATENATE(LEFT(CONCATENATE(" ADD "," ",N289,";"),LEN(CONCATENATE(" ADD "," ",N289,";"))-2),";")</f>
        <v xml:space="preserve"> ADD  INSERT_DATE VARCHAR(30);</v>
      </c>
      <c r="K289" s="21" t="str">
        <f>CONCATENATE(LEFT(CONCATENATE("  ALTER COLUMN  "," ",N289,";"),LEN(CONCATENATE("  ALTER COLUMN  "," ",N289,";"))-2),";")</f>
        <v xml:space="preserve">  ALTER COLUMN   INSERT_DATE VARCHAR(30);</v>
      </c>
      <c r="L289" s="12"/>
      <c r="M289" s="18" t="str">
        <f>CONCATENATE(B289,",")</f>
        <v>INSERT_DATE,</v>
      </c>
      <c r="N289" s="5" t="str">
        <f t="shared" si="132"/>
        <v>INSERT_DATE VARCHAR(30),</v>
      </c>
      <c r="O289" s="1" t="s">
        <v>7</v>
      </c>
      <c r="P289" t="s">
        <v>8</v>
      </c>
      <c r="W289" s="17" t="str">
        <f t="shared" si="128"/>
        <v>insertDate</v>
      </c>
      <c r="X289" s="3" t="str">
        <f t="shared" si="129"/>
        <v>"insertDate":"",</v>
      </c>
      <c r="Y289" s="22" t="str">
        <f t="shared" si="130"/>
        <v>public static String INSERT_DATE="insertDate";</v>
      </c>
      <c r="Z289" s="7" t="str">
        <f t="shared" si="131"/>
        <v>private String insertDate="";</v>
      </c>
    </row>
    <row r="290" spans="2:26" ht="19.2" x14ac:dyDescent="0.45">
      <c r="B290" s="1" t="s">
        <v>5</v>
      </c>
      <c r="C290" s="1" t="s">
        <v>1</v>
      </c>
      <c r="D290" s="4">
        <v>30</v>
      </c>
      <c r="I290" t="str">
        <f>I289</f>
        <v>ALTER TABLE TM_TASK_ASSIGNEE</v>
      </c>
      <c r="J290" t="str">
        <f>CONCATENATE(LEFT(CONCATENATE(" ADD "," ",N290,";"),LEN(CONCATENATE(" ADD "," ",N290,";"))-2),";")</f>
        <v xml:space="preserve"> ADD  MODIFICATION_DATE VARCHAR(30);</v>
      </c>
      <c r="K290" s="21" t="str">
        <f>CONCATENATE(LEFT(CONCATENATE("  ALTER COLUMN  "," ",N290,";"),LEN(CONCATENATE("  ALTER COLUMN  "," ",N290,";"))-2),";")</f>
        <v xml:space="preserve">  ALTER COLUMN   MODIFICATION_DATE VARCHAR(30);</v>
      </c>
      <c r="L290" s="12"/>
      <c r="M290" s="18" t="str">
        <f>CONCATENATE(B290,",")</f>
        <v>MODIFICATION_DATE,</v>
      </c>
      <c r="N290" s="5" t="str">
        <f t="shared" si="132"/>
        <v>MODIFICATION_DATE VARCHAR(30),</v>
      </c>
      <c r="O290" s="1" t="s">
        <v>9</v>
      </c>
      <c r="P290" t="s">
        <v>8</v>
      </c>
      <c r="W290" s="17" t="str">
        <f t="shared" si="128"/>
        <v>modificationDate</v>
      </c>
      <c r="X290" s="3" t="str">
        <f t="shared" si="129"/>
        <v>"modificationDate":"",</v>
      </c>
      <c r="Y290" s="22" t="str">
        <f t="shared" si="130"/>
        <v>public static String MODIFICATION_DATE="modificationDate";</v>
      </c>
      <c r="Z290" s="7" t="str">
        <f t="shared" si="131"/>
        <v>private String modificationDate="";</v>
      </c>
    </row>
    <row r="291" spans="2:26" ht="19.2" x14ac:dyDescent="0.45">
      <c r="B291" s="1" t="s">
        <v>318</v>
      </c>
      <c r="C291" s="1" t="s">
        <v>1</v>
      </c>
      <c r="D291" s="4">
        <v>222</v>
      </c>
      <c r="I291" t="str">
        <f>I253</f>
        <v>ALTER TABLE TM_TASK_STATUS</v>
      </c>
      <c r="J291" t="str">
        <f>CONCATENATE(LEFT(CONCATENATE(" ADD "," ",N291,";"),LEN(CONCATENATE(" ADD "," ",N291,";"))-2),";")</f>
        <v xml:space="preserve"> ADD  FK_TASK_ID VARCHAR(222);</v>
      </c>
      <c r="K291" s="21" t="str">
        <f>CONCATENATE(LEFT(CONCATENATE("  ALTER COLUMN  "," ",N291,";"),LEN(CONCATENATE("  ALTER COLUMN  "," ",N291,";"))-2),";")</f>
        <v xml:space="preserve">  ALTER COLUMN   FK_TASK_ID VARCHAR(222);</v>
      </c>
      <c r="L291" s="12"/>
      <c r="M291" s="18" t="str">
        <f>CONCATENATE(B291,",")</f>
        <v>FK_TASK_ID,</v>
      </c>
      <c r="N291" s="5" t="str">
        <f t="shared" si="132"/>
        <v>FK_TASK_ID VARCHAR(222),</v>
      </c>
      <c r="O291" s="1" t="s">
        <v>10</v>
      </c>
      <c r="P291" t="s">
        <v>311</v>
      </c>
      <c r="Q291" t="s">
        <v>2</v>
      </c>
      <c r="W291" s="17" t="str">
        <f t="shared" si="128"/>
        <v>fkTaskId</v>
      </c>
      <c r="X291" s="3" t="str">
        <f t="shared" si="129"/>
        <v>"fkTaskId":"",</v>
      </c>
      <c r="Y291" s="22" t="str">
        <f t="shared" si="130"/>
        <v>public static String FK_TASK_ID="fkTaskId";</v>
      </c>
      <c r="Z291" s="7" t="str">
        <f t="shared" si="131"/>
        <v>private String fkTaskId="";</v>
      </c>
    </row>
    <row r="292" spans="2:26" ht="19.2" x14ac:dyDescent="0.45">
      <c r="B292" s="1" t="s">
        <v>11</v>
      </c>
      <c r="C292" s="1" t="s">
        <v>1</v>
      </c>
      <c r="D292" s="4">
        <v>444</v>
      </c>
      <c r="L292" s="12"/>
      <c r="M292" s="18"/>
      <c r="N292" s="5" t="str">
        <f t="shared" si="132"/>
        <v>FK_USER_ID VARCHAR(444),</v>
      </c>
      <c r="O292" s="1" t="s">
        <v>10</v>
      </c>
      <c r="P292" t="s">
        <v>12</v>
      </c>
      <c r="Q292" t="s">
        <v>2</v>
      </c>
      <c r="W292" s="17" t="str">
        <f t="shared" si="128"/>
        <v>fkUserId</v>
      </c>
      <c r="X292" s="3" t="str">
        <f t="shared" si="129"/>
        <v>"fkUserId":"",</v>
      </c>
      <c r="Y292" s="22" t="str">
        <f t="shared" si="130"/>
        <v>public static String FK_USER_ID="fkUserId";</v>
      </c>
      <c r="Z292" s="7" t="str">
        <f t="shared" si="131"/>
        <v>private String fkUserId="";</v>
      </c>
    </row>
    <row r="293" spans="2:26" ht="19.2" x14ac:dyDescent="0.45">
      <c r="B293" s="1" t="s">
        <v>14</v>
      </c>
      <c r="C293" s="1" t="s">
        <v>1</v>
      </c>
      <c r="D293" s="4">
        <v>3000</v>
      </c>
      <c r="I293" t="str">
        <f>I267</f>
        <v>ALTER TABLE TM_TASK_PRIORITY</v>
      </c>
      <c r="J293" t="str">
        <f>CONCATENATE(LEFT(CONCATENATE(" ADD "," ",N293,";"),LEN(CONCATENATE(" ADD "," ",N293,";"))-2),";")</f>
        <v xml:space="preserve"> ADD  DESCRIPTION VARCHAR(3000);</v>
      </c>
      <c r="K293" s="21" t="str">
        <f>CONCATENATE(LEFT(CONCATENATE("  ALTER COLUMN  "," ",N293,";"),LEN(CONCATENATE("  ALTER COLUMN  "," ",N293,";"))-2),";")</f>
        <v xml:space="preserve">  ALTER COLUMN   DESCRIPTION VARCHAR(3000);</v>
      </c>
      <c r="L293" s="12"/>
      <c r="M293" s="18" t="str">
        <f>CONCATENATE(B293,",")</f>
        <v>DESCRIPTION,</v>
      </c>
      <c r="N293" s="5" t="str">
        <f t="shared" si="132"/>
        <v>DESCRIPTION VARCHAR(3000),</v>
      </c>
      <c r="O293" s="1" t="s">
        <v>14</v>
      </c>
      <c r="W293" s="17" t="str">
        <f t="shared" si="128"/>
        <v>description</v>
      </c>
      <c r="X293" s="3" t="str">
        <f t="shared" si="129"/>
        <v>"description":"",</v>
      </c>
      <c r="Y293" s="22" t="str">
        <f t="shared" si="130"/>
        <v>public static String DESCRIPTION="description";</v>
      </c>
      <c r="Z293" s="7" t="str">
        <f t="shared" si="131"/>
        <v>private String description="";</v>
      </c>
    </row>
    <row r="294" spans="2:26" ht="19.2" x14ac:dyDescent="0.45">
      <c r="C294" s="1"/>
      <c r="D294" s="8"/>
      <c r="M294" s="18"/>
      <c r="N294" s="33" t="s">
        <v>130</v>
      </c>
      <c r="O294" s="1"/>
      <c r="W294" s="17"/>
    </row>
    <row r="295" spans="2:26" ht="19.2" x14ac:dyDescent="0.45">
      <c r="C295" s="1"/>
      <c r="D295" s="8"/>
      <c r="M295" s="18"/>
      <c r="N295" s="31" t="s">
        <v>126</v>
      </c>
      <c r="O295" s="1"/>
      <c r="W295" s="17"/>
    </row>
    <row r="296" spans="2:26" ht="19.2" x14ac:dyDescent="0.45">
      <c r="C296" s="14"/>
      <c r="D296" s="9"/>
      <c r="M296" s="20"/>
      <c r="W296" s="17"/>
    </row>
    <row r="297" spans="2:26" x14ac:dyDescent="0.3">
      <c r="B297" s="2" t="s">
        <v>319</v>
      </c>
      <c r="I297" t="str">
        <f>CONCATENATE("ALTER TABLE"," ",B297)</f>
        <v>ALTER TABLE TM_TASK_REPORTER</v>
      </c>
      <c r="N297" s="5" t="str">
        <f>CONCATENATE("CREATE TABLE ",B297," ","(")</f>
        <v>CREATE TABLE TM_TASK_REPORTER (</v>
      </c>
    </row>
    <row r="298" spans="2:26" ht="19.2" x14ac:dyDescent="0.45">
      <c r="B298" s="1" t="s">
        <v>2</v>
      </c>
      <c r="C298" s="1" t="s">
        <v>1</v>
      </c>
      <c r="D298" s="4">
        <v>30</v>
      </c>
      <c r="E298" s="24" t="s">
        <v>113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ID VARCHAR(30) NOT NULL ;</v>
      </c>
      <c r="K298" s="21" t="str">
        <f>CONCATENATE(LEFT(CONCATENATE("  ALTER COLUMN  "," ",N298,";"),LEN(CONCATENATE("  ALTER COLUMN  "," ",N298,";"))-2),";")</f>
        <v xml:space="preserve">  ALTER COLUMN   ID VARCHAR(30) NOT NULL ;</v>
      </c>
      <c r="L298" s="12"/>
      <c r="M298" s="18" t="str">
        <f>CONCATENATE(B298,",")</f>
        <v>ID,</v>
      </c>
      <c r="N298" s="5" t="str">
        <f>CONCATENATE(B298," ",C298,"(",D298,") ",E298," ,")</f>
        <v>ID VARCHAR(30) NOT NULL ,</v>
      </c>
      <c r="O298" s="1" t="s">
        <v>2</v>
      </c>
      <c r="P298" s="6"/>
      <c r="Q298" s="6"/>
      <c r="R298" s="6"/>
      <c r="S298" s="6"/>
      <c r="T298" s="6"/>
      <c r="U298" s="6"/>
      <c r="V298" s="6"/>
      <c r="W298" s="17" t="str">
        <f t="shared" ref="W298:W304" si="133">CONCATENATE(,LOWER(O298),UPPER(LEFT(P298,1)),LOWER(RIGHT(P298,LEN(P298)-IF(LEN(P298)&gt;0,1,LEN(P298)))),UPPER(LEFT(Q298,1)),LOWER(RIGHT(Q298,LEN(Q298)-IF(LEN(Q298)&gt;0,1,LEN(Q298)))),UPPER(LEFT(R298,1)),LOWER(RIGHT(R298,LEN(R298)-IF(LEN(R298)&gt;0,1,LEN(R298)))),UPPER(LEFT(S298,1)),LOWER(RIGHT(S298,LEN(S298)-IF(LEN(S298)&gt;0,1,LEN(S298)))),UPPER(LEFT(T298,1)),LOWER(RIGHT(T298,LEN(T298)-IF(LEN(T298)&gt;0,1,LEN(T298)))),UPPER(LEFT(U298,1)),LOWER(RIGHT(U298,LEN(U298)-IF(LEN(U298)&gt;0,1,LEN(U298)))),UPPER(LEFT(V298,1)),LOWER(RIGHT(V298,LEN(V298)-IF(LEN(V298)&gt;0,1,LEN(V298)))))</f>
        <v>id</v>
      </c>
      <c r="X298" s="3" t="str">
        <f t="shared" ref="X298:X304" si="134">CONCATENATE("""",W298,"""",":","""","""",",")</f>
        <v>"id":"",</v>
      </c>
      <c r="Y298" s="22" t="str">
        <f t="shared" ref="Y298:Y304" si="135">CONCATENATE("public static String ",,B298,,"=","""",W298,""";")</f>
        <v>public static String ID="id";</v>
      </c>
      <c r="Z298" s="7" t="str">
        <f t="shared" ref="Z298:Z304" si="136">CONCATENATE("private String ",W298,"=","""""",";")</f>
        <v>private String id="";</v>
      </c>
    </row>
    <row r="299" spans="2:26" ht="19.2" x14ac:dyDescent="0.45">
      <c r="B299" s="1" t="s">
        <v>3</v>
      </c>
      <c r="C299" s="1" t="s">
        <v>1</v>
      </c>
      <c r="D299" s="4">
        <v>10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STATUS VARCHAR(10);</v>
      </c>
      <c r="K299" s="21" t="str">
        <f>CONCATENATE(LEFT(CONCATENATE("  ALTER COLUMN  "," ",N299,";"),LEN(CONCATENATE("  ALTER COLUMN  "," ",N299,";"))-2),";")</f>
        <v xml:space="preserve">  ALTER COLUMN   STATUS VARCHAR(10);</v>
      </c>
      <c r="L299" s="12"/>
      <c r="M299" s="18" t="str">
        <f>CONCATENATE(B299,",")</f>
        <v>STATUS,</v>
      </c>
      <c r="N299" s="5" t="str">
        <f t="shared" ref="N299:N304" si="137">CONCATENATE(B299," ",C299,"(",D299,")",",")</f>
        <v>STATUS VARCHAR(10),</v>
      </c>
      <c r="O299" s="1" t="s">
        <v>3</v>
      </c>
      <c r="W299" s="17" t="str">
        <f t="shared" si="133"/>
        <v>status</v>
      </c>
      <c r="X299" s="3" t="str">
        <f t="shared" si="134"/>
        <v>"status":"",</v>
      </c>
      <c r="Y299" s="22" t="str">
        <f t="shared" si="135"/>
        <v>public static String STATUS="status";</v>
      </c>
      <c r="Z299" s="7" t="str">
        <f t="shared" si="136"/>
        <v>private String status="";</v>
      </c>
    </row>
    <row r="300" spans="2:26" ht="19.2" x14ac:dyDescent="0.45">
      <c r="B300" s="1" t="s">
        <v>4</v>
      </c>
      <c r="C300" s="1" t="s">
        <v>1</v>
      </c>
      <c r="D300" s="4">
        <v>30</v>
      </c>
      <c r="I300" t="str">
        <f>I299</f>
        <v>ALTER TABLE TM_TASK_REPORTER</v>
      </c>
      <c r="J300" t="str">
        <f>CONCATENATE(LEFT(CONCATENATE(" ADD "," ",N300,";"),LEN(CONCATENATE(" ADD "," ",N300,";"))-2),";")</f>
        <v xml:space="preserve"> ADD  INSERT_DATE VARCHAR(30);</v>
      </c>
      <c r="K300" s="21" t="str">
        <f>CONCATENATE(LEFT(CONCATENATE("  ALTER COLUMN  "," ",N300,";"),LEN(CONCATENATE("  ALTER COLUMN  "," ",N300,";"))-2),";")</f>
        <v xml:space="preserve">  ALTER COLUMN   INSERT_DATE VARCHAR(30);</v>
      </c>
      <c r="L300" s="12"/>
      <c r="M300" s="18" t="str">
        <f>CONCATENATE(B300,",")</f>
        <v>INSERT_DATE,</v>
      </c>
      <c r="N300" s="5" t="str">
        <f t="shared" si="137"/>
        <v>INSERT_DATE VARCHAR(30),</v>
      </c>
      <c r="O300" s="1" t="s">
        <v>7</v>
      </c>
      <c r="P300" t="s">
        <v>8</v>
      </c>
      <c r="W300" s="17" t="str">
        <f t="shared" si="133"/>
        <v>insertDate</v>
      </c>
      <c r="X300" s="3" t="str">
        <f t="shared" si="134"/>
        <v>"insertDate":"",</v>
      </c>
      <c r="Y300" s="22" t="str">
        <f t="shared" si="135"/>
        <v>public static String INSERT_DATE="insertDate";</v>
      </c>
      <c r="Z300" s="7" t="str">
        <f t="shared" si="136"/>
        <v>private String insertDate="";</v>
      </c>
    </row>
    <row r="301" spans="2:26" ht="19.2" x14ac:dyDescent="0.45">
      <c r="B301" s="1" t="s">
        <v>5</v>
      </c>
      <c r="C301" s="1" t="s">
        <v>1</v>
      </c>
      <c r="D301" s="4">
        <v>30</v>
      </c>
      <c r="I301" t="str">
        <f>I300</f>
        <v>ALTER TABLE TM_TASK_REPORTER</v>
      </c>
      <c r="J301" t="str">
        <f>CONCATENATE(LEFT(CONCATENATE(" ADD "," ",N301,";"),LEN(CONCATENATE(" ADD "," ",N301,";"))-2),";")</f>
        <v xml:space="preserve"> ADD  MODIFICATION_DATE VARCHAR(30);</v>
      </c>
      <c r="K301" s="21" t="str">
        <f>CONCATENATE(LEFT(CONCATENATE("  ALTER COLUMN  "," ",N301,";"),LEN(CONCATENATE("  ALTER COLUMN  "," ",N301,";"))-2),";")</f>
        <v xml:space="preserve">  ALTER COLUMN   MODIFICATION_DATE VARCHAR(30);</v>
      </c>
      <c r="L301" s="12"/>
      <c r="M301" s="18" t="str">
        <f>CONCATENATE(B301,",")</f>
        <v>MODIFICATION_DATE,</v>
      </c>
      <c r="N301" s="5" t="str">
        <f t="shared" si="137"/>
        <v>MODIFICATION_DATE VARCHAR(30),</v>
      </c>
      <c r="O301" s="1" t="s">
        <v>9</v>
      </c>
      <c r="P301" t="s">
        <v>8</v>
      </c>
      <c r="W301" s="17" t="str">
        <f t="shared" si="133"/>
        <v>modificationDate</v>
      </c>
      <c r="X301" s="3" t="str">
        <f t="shared" si="134"/>
        <v>"modificationDate":"",</v>
      </c>
      <c r="Y301" s="22" t="str">
        <f t="shared" si="135"/>
        <v>public static String MODIFICATION_DATE="modificationDate";</v>
      </c>
      <c r="Z301" s="7" t="str">
        <f t="shared" si="136"/>
        <v>private String modificationDate="";</v>
      </c>
    </row>
    <row r="302" spans="2:26" ht="19.2" x14ac:dyDescent="0.45">
      <c r="B302" s="1" t="s">
        <v>318</v>
      </c>
      <c r="C302" s="1" t="s">
        <v>1</v>
      </c>
      <c r="D302" s="4">
        <v>222</v>
      </c>
      <c r="I302" t="str">
        <f>I264</f>
        <v>ALTER TABLE TM_TASK_PRIORITY</v>
      </c>
      <c r="J302" t="str">
        <f>CONCATENATE(LEFT(CONCATENATE(" ADD "," ",N302,";"),LEN(CONCATENATE(" ADD "," ",N302,";"))-2),";")</f>
        <v xml:space="preserve"> ADD  FK_TASK_ID VARCHAR(222);</v>
      </c>
      <c r="K302" s="21" t="str">
        <f>CONCATENATE(LEFT(CONCATENATE("  ALTER COLUMN  "," ",N302,";"),LEN(CONCATENATE("  ALTER COLUMN  "," ",N302,";"))-2),";")</f>
        <v xml:space="preserve">  ALTER COLUMN   FK_TASK_ID VARCHAR(222);</v>
      </c>
      <c r="L302" s="12"/>
      <c r="M302" s="18" t="str">
        <f>CONCATENATE(B302,",")</f>
        <v>FK_TASK_ID,</v>
      </c>
      <c r="N302" s="5" t="str">
        <f t="shared" si="137"/>
        <v>FK_TASK_ID VARCHAR(222),</v>
      </c>
      <c r="O302" s="1" t="s">
        <v>10</v>
      </c>
      <c r="P302" t="s">
        <v>311</v>
      </c>
      <c r="Q302" t="s">
        <v>2</v>
      </c>
      <c r="W302" s="17" t="str">
        <f t="shared" si="133"/>
        <v>fkTaskId</v>
      </c>
      <c r="X302" s="3" t="str">
        <f t="shared" si="134"/>
        <v>"fkTaskId":"",</v>
      </c>
      <c r="Y302" s="22" t="str">
        <f t="shared" si="135"/>
        <v>public static String FK_TASK_ID="fkTaskId";</v>
      </c>
      <c r="Z302" s="7" t="str">
        <f t="shared" si="136"/>
        <v>private String fkTaskId="";</v>
      </c>
    </row>
    <row r="303" spans="2:26" ht="19.2" x14ac:dyDescent="0.45">
      <c r="B303" s="1" t="s">
        <v>11</v>
      </c>
      <c r="C303" s="1" t="s">
        <v>1</v>
      </c>
      <c r="D303" s="4">
        <v>444</v>
      </c>
      <c r="L303" s="12"/>
      <c r="M303" s="18"/>
      <c r="N303" s="5" t="str">
        <f t="shared" si="137"/>
        <v>FK_USER_ID VARCHAR(444),</v>
      </c>
      <c r="O303" s="1" t="s">
        <v>10</v>
      </c>
      <c r="P303" t="s">
        <v>12</v>
      </c>
      <c r="Q303" t="s">
        <v>2</v>
      </c>
      <c r="W303" s="17" t="str">
        <f t="shared" si="133"/>
        <v>fkUserId</v>
      </c>
      <c r="X303" s="3" t="str">
        <f t="shared" si="134"/>
        <v>"fkUserId":"",</v>
      </c>
      <c r="Y303" s="22" t="str">
        <f t="shared" si="135"/>
        <v>public static String FK_USER_ID="fkUserId";</v>
      </c>
      <c r="Z303" s="7" t="str">
        <f t="shared" si="136"/>
        <v>private String fkUserId="";</v>
      </c>
    </row>
    <row r="304" spans="2:26" ht="19.2" x14ac:dyDescent="0.45">
      <c r="B304" s="1" t="s">
        <v>14</v>
      </c>
      <c r="C304" s="1" t="s">
        <v>1</v>
      </c>
      <c r="D304" s="4">
        <v>3000</v>
      </c>
      <c r="I304" t="str">
        <f>I278</f>
        <v>ALTER TABLE TM_TASK_CATEGORY</v>
      </c>
      <c r="J304" t="str">
        <f>CONCATENATE(LEFT(CONCATENATE(" ADD "," ",N304,";"),LEN(CONCATENATE(" ADD "," ",N304,";"))-2),";")</f>
        <v xml:space="preserve"> ADD  DESCRIPTION VARCHAR(3000);</v>
      </c>
      <c r="K304" s="21" t="str">
        <f>CONCATENATE(LEFT(CONCATENATE("  ALTER COLUMN  "," ",N304,";"),LEN(CONCATENATE("  ALTER COLUMN  "," ",N304,";"))-2),";")</f>
        <v xml:space="preserve">  ALTER COLUMN   DESCRIPTION VARCHAR(3000);</v>
      </c>
      <c r="L304" s="12"/>
      <c r="M304" s="18" t="str">
        <f>CONCATENATE(B304,",")</f>
        <v>DESCRIPTION,</v>
      </c>
      <c r="N304" s="5" t="str">
        <f t="shared" si="137"/>
        <v>DESCRIPTION VARCHAR(3000),</v>
      </c>
      <c r="O304" s="1" t="s">
        <v>14</v>
      </c>
      <c r="W304" s="17" t="str">
        <f t="shared" si="133"/>
        <v>description</v>
      </c>
      <c r="X304" s="3" t="str">
        <f t="shared" si="134"/>
        <v>"description":"",</v>
      </c>
      <c r="Y304" s="22" t="str">
        <f t="shared" si="135"/>
        <v>public static String DESCRIPTION="description";</v>
      </c>
      <c r="Z304" s="7" t="str">
        <f t="shared" si="136"/>
        <v>private String description="";</v>
      </c>
    </row>
    <row r="305" spans="2:26" ht="19.2" x14ac:dyDescent="0.45">
      <c r="C305" s="1"/>
      <c r="D305" s="8"/>
      <c r="M305" s="18"/>
      <c r="N305" s="33" t="s">
        <v>130</v>
      </c>
      <c r="O305" s="1"/>
      <c r="W305" s="17"/>
    </row>
    <row r="306" spans="2:26" ht="19.2" x14ac:dyDescent="0.45">
      <c r="C306" s="14"/>
      <c r="D306" s="9"/>
      <c r="M306" s="20"/>
      <c r="N306" s="33"/>
      <c r="O306" s="14"/>
      <c r="W306" s="17"/>
    </row>
    <row r="307" spans="2:26" x14ac:dyDescent="0.3">
      <c r="B307" s="2" t="s">
        <v>357</v>
      </c>
      <c r="I307" t="str">
        <f>CONCATENATE("ALTER TABLE"," ",B307)</f>
        <v>ALTER TABLE TM_TASK_LABEL</v>
      </c>
      <c r="N307" s="5" t="str">
        <f>CONCATENATE("CREATE TABLE ",B307," ","(")</f>
        <v>CREATE TABLE TM_TASK_LABEL (</v>
      </c>
    </row>
    <row r="308" spans="2:26" ht="19.2" x14ac:dyDescent="0.45">
      <c r="B308" s="1" t="s">
        <v>2</v>
      </c>
      <c r="C308" s="1" t="s">
        <v>1</v>
      </c>
      <c r="D308" s="4">
        <v>30</v>
      </c>
      <c r="E308" s="24" t="s">
        <v>113</v>
      </c>
      <c r="I308" t="str">
        <f t="shared" ref="I308:I315" si="138">I307</f>
        <v>ALTER TABLE TM_TASK_LABEL</v>
      </c>
      <c r="J308" t="str">
        <f t="shared" ref="J308:J315" si="139">CONCATENATE(LEFT(CONCATENATE(" ADD "," ",N308,";"),LEN(CONCATENATE(" ADD "," ",N308,";"))-2),";")</f>
        <v xml:space="preserve"> ADD  ID VARCHAR(30) NOT NULL ;</v>
      </c>
      <c r="K308" s="21" t="str">
        <f t="shared" ref="K308:K315" si="140">CONCATENATE(LEFT(CONCATENATE("  ALTER COLUMN  "," ",N308,";"),LEN(CONCATENATE("  ALTER COLUMN  "," ",N308,";"))-2),";")</f>
        <v xml:space="preserve">  ALTER COLUMN   ID VARCHAR(30) NOT NULL ;</v>
      </c>
      <c r="L308" s="12"/>
      <c r="M308" s="18" t="str">
        <f t="shared" ref="M308:M313" si="141">CONCATENATE(B308,",")</f>
        <v>ID,</v>
      </c>
      <c r="N308" s="5" t="str">
        <f>CONCATENATE(B308," ",C308,"(",D308,") ",E308," ,")</f>
        <v>ID VARCHAR(30) NOT NULL ,</v>
      </c>
      <c r="O308" s="1" t="s">
        <v>2</v>
      </c>
      <c r="P308" s="6"/>
      <c r="Q308" s="6"/>
      <c r="R308" s="6"/>
      <c r="S308" s="6"/>
      <c r="T308" s="6"/>
      <c r="U308" s="6"/>
      <c r="V308" s="6"/>
      <c r="W308" s="17" t="str">
        <f t="shared" ref="W308:W313" si="142">CONCATENATE(,LOWER(O308),UPPER(LEFT(P308,1)),LOWER(RIGHT(P308,LEN(P308)-IF(LEN(P308)&gt;0,1,LEN(P308)))),UPPER(LEFT(Q308,1)),LOWER(RIGHT(Q308,LEN(Q308)-IF(LEN(Q308)&gt;0,1,LEN(Q308)))),UPPER(LEFT(R308,1)),LOWER(RIGHT(R308,LEN(R308)-IF(LEN(R308)&gt;0,1,LEN(R308)))),UPPER(LEFT(S308,1)),LOWER(RIGHT(S308,LEN(S308)-IF(LEN(S308)&gt;0,1,LEN(S308)))),UPPER(LEFT(T308,1)),LOWER(RIGHT(T308,LEN(T308)-IF(LEN(T308)&gt;0,1,LEN(T308)))),UPPER(LEFT(U308,1)),LOWER(RIGHT(U308,LEN(U308)-IF(LEN(U308)&gt;0,1,LEN(U308)))),UPPER(LEFT(V308,1)),LOWER(RIGHT(V308,LEN(V308)-IF(LEN(V308)&gt;0,1,LEN(V308)))))</f>
        <v>id</v>
      </c>
      <c r="X308" s="3" t="str">
        <f t="shared" ref="X308:X313" si="143">CONCATENATE("""",W308,"""",":","""","""",",")</f>
        <v>"id":"",</v>
      </c>
      <c r="Y308" s="22" t="str">
        <f t="shared" ref="Y308:Y313" si="144">CONCATENATE("public static String ",,B308,,"=","""",W308,""";")</f>
        <v>public static String ID="id";</v>
      </c>
      <c r="Z308" s="7" t="str">
        <f t="shared" ref="Z308:Z313" si="145">CONCATENATE("private String ",W308,"=","""""",";")</f>
        <v>private String id="";</v>
      </c>
    </row>
    <row r="309" spans="2:26" ht="19.2" x14ac:dyDescent="0.45">
      <c r="B309" s="1" t="s">
        <v>3</v>
      </c>
      <c r="C309" s="1" t="s">
        <v>1</v>
      </c>
      <c r="D309" s="4">
        <v>10</v>
      </c>
      <c r="I309" t="str">
        <f t="shared" si="138"/>
        <v>ALTER TABLE TM_TASK_LABEL</v>
      </c>
      <c r="J309" t="str">
        <f t="shared" si="139"/>
        <v xml:space="preserve"> ADD  STATUS VARCHAR(10);</v>
      </c>
      <c r="K309" s="21" t="str">
        <f t="shared" si="140"/>
        <v xml:space="preserve">  ALTER COLUMN   STATUS VARCHAR(10);</v>
      </c>
      <c r="L309" s="12"/>
      <c r="M309" s="18" t="str">
        <f t="shared" si="141"/>
        <v>STATUS,</v>
      </c>
      <c r="N309" s="5" t="str">
        <f t="shared" ref="N309:N315" si="146">CONCATENATE(B309," ",C309,"(",D309,")",",")</f>
        <v>STATUS VARCHAR(10),</v>
      </c>
      <c r="O309" s="1" t="s">
        <v>3</v>
      </c>
      <c r="W309" s="17" t="str">
        <f t="shared" si="142"/>
        <v>status</v>
      </c>
      <c r="X309" s="3" t="str">
        <f t="shared" si="143"/>
        <v>"status":"",</v>
      </c>
      <c r="Y309" s="22" t="str">
        <f t="shared" si="144"/>
        <v>public static String STATUS="status";</v>
      </c>
      <c r="Z309" s="7" t="str">
        <f t="shared" si="145"/>
        <v>private String status="";</v>
      </c>
    </row>
    <row r="310" spans="2:26" ht="19.2" x14ac:dyDescent="0.45">
      <c r="B310" s="1" t="s">
        <v>4</v>
      </c>
      <c r="C310" s="1" t="s">
        <v>1</v>
      </c>
      <c r="D310" s="4">
        <v>30</v>
      </c>
      <c r="I310" t="str">
        <f t="shared" si="138"/>
        <v>ALTER TABLE TM_TASK_LABEL</v>
      </c>
      <c r="J310" t="str">
        <f t="shared" si="139"/>
        <v xml:space="preserve"> ADD  INSERT_DATE VARCHAR(30);</v>
      </c>
      <c r="K310" s="21" t="str">
        <f t="shared" si="140"/>
        <v xml:space="preserve">  ALTER COLUMN   INSERT_DATE VARCHAR(30);</v>
      </c>
      <c r="L310" s="12"/>
      <c r="M310" s="18" t="str">
        <f t="shared" si="141"/>
        <v>INSERT_DATE,</v>
      </c>
      <c r="N310" s="5" t="str">
        <f t="shared" si="146"/>
        <v>INSERT_DATE VARCHAR(30),</v>
      </c>
      <c r="O310" s="1" t="s">
        <v>7</v>
      </c>
      <c r="P310" t="s">
        <v>8</v>
      </c>
      <c r="W310" s="17" t="str">
        <f t="shared" si="142"/>
        <v>insertDate</v>
      </c>
      <c r="X310" s="3" t="str">
        <f t="shared" si="143"/>
        <v>"insertDate":"",</v>
      </c>
      <c r="Y310" s="22" t="str">
        <f t="shared" si="144"/>
        <v>public static String INSERT_DATE="insertDate";</v>
      </c>
      <c r="Z310" s="7" t="str">
        <f t="shared" si="145"/>
        <v>private String insertDate="";</v>
      </c>
    </row>
    <row r="311" spans="2:26" ht="19.2" x14ac:dyDescent="0.45">
      <c r="B311" s="1" t="s">
        <v>5</v>
      </c>
      <c r="C311" s="1" t="s">
        <v>1</v>
      </c>
      <c r="D311" s="4">
        <v>30</v>
      </c>
      <c r="I311" t="str">
        <f t="shared" si="138"/>
        <v>ALTER TABLE TM_TASK_LABEL</v>
      </c>
      <c r="J311" t="str">
        <f t="shared" si="139"/>
        <v xml:space="preserve"> ADD  MODIFICATION_DATE VARCHAR(30);</v>
      </c>
      <c r="K311" s="21" t="str">
        <f t="shared" si="140"/>
        <v xml:space="preserve">  ALTER COLUMN   MODIFICATION_DATE VARCHAR(30);</v>
      </c>
      <c r="L311" s="12"/>
      <c r="M311" s="18" t="str">
        <f t="shared" si="141"/>
        <v>MODIFICATION_DATE,</v>
      </c>
      <c r="N311" s="5" t="str">
        <f t="shared" si="146"/>
        <v>MODIFICATION_DATE VARCHAR(30),</v>
      </c>
      <c r="O311" s="1" t="s">
        <v>9</v>
      </c>
      <c r="P311" t="s">
        <v>8</v>
      </c>
      <c r="W311" s="17" t="str">
        <f t="shared" si="142"/>
        <v>modificationDate</v>
      </c>
      <c r="X311" s="3" t="str">
        <f t="shared" si="143"/>
        <v>"modificationDate":"",</v>
      </c>
      <c r="Y311" s="22" t="str">
        <f t="shared" si="144"/>
        <v>public static String MODIFICATION_DATE="modificationDate";</v>
      </c>
      <c r="Z311" s="7" t="str">
        <f t="shared" si="145"/>
        <v>private String modificationDate="";</v>
      </c>
    </row>
    <row r="312" spans="2:26" ht="19.2" x14ac:dyDescent="0.45">
      <c r="B312" s="1" t="s">
        <v>274</v>
      </c>
      <c r="C312" s="1" t="s">
        <v>1</v>
      </c>
      <c r="D312" s="4">
        <v>222</v>
      </c>
      <c r="I312" t="str">
        <f t="shared" si="138"/>
        <v>ALTER TABLE TM_TASK_LABEL</v>
      </c>
      <c r="J312" t="str">
        <f t="shared" si="139"/>
        <v xml:space="preserve"> ADD  FK_PROJECT_ID VARCHAR(222);</v>
      </c>
      <c r="K312" s="21" t="str">
        <f t="shared" si="140"/>
        <v xml:space="preserve">  ALTER COLUMN   FK_PROJECT_ID VARCHAR(222);</v>
      </c>
      <c r="L312" s="12"/>
      <c r="M312" s="18" t="str">
        <f t="shared" si="141"/>
        <v>FK_PROJECT_ID,</v>
      </c>
      <c r="N312" s="5" t="str">
        <f t="shared" si="146"/>
        <v>FK_PROJECT_ID VARCHAR(222),</v>
      </c>
      <c r="O312" s="1" t="s">
        <v>0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name</v>
      </c>
      <c r="X312" s="3" t="str">
        <f>CONCATENATE("""",W312,"""",":","""","""",",")</f>
        <v>"name":"",</v>
      </c>
      <c r="Y312" s="22" t="str">
        <f>CONCATENATE("public static String ",,B312,,"=","""",W312,""";")</f>
        <v>public static String FK_PROJECT_ID="name";</v>
      </c>
      <c r="Z312" s="7" t="str">
        <f>CONCATENATE("private String ",W312,"=","""""",";")</f>
        <v>private String name="";</v>
      </c>
    </row>
    <row r="313" spans="2:26" ht="19.2" x14ac:dyDescent="0.45">
      <c r="B313" s="1" t="s">
        <v>0</v>
      </c>
      <c r="C313" s="1" t="s">
        <v>1</v>
      </c>
      <c r="D313" s="4">
        <v>222</v>
      </c>
      <c r="I313" t="str">
        <f t="shared" si="138"/>
        <v>ALTER TABLE TM_TASK_LABEL</v>
      </c>
      <c r="J313" t="str">
        <f t="shared" si="139"/>
        <v xml:space="preserve"> ADD  NAME VARCHAR(222);</v>
      </c>
      <c r="K313" s="21" t="str">
        <f t="shared" si="140"/>
        <v xml:space="preserve">  ALTER COLUMN   NAME VARCHAR(222);</v>
      </c>
      <c r="L313" s="12"/>
      <c r="M313" s="18" t="str">
        <f t="shared" si="141"/>
        <v>NAME,</v>
      </c>
      <c r="N313" s="5" t="str">
        <f t="shared" si="146"/>
        <v>NAME VARCHAR(222),</v>
      </c>
      <c r="O313" s="1" t="s">
        <v>0</v>
      </c>
      <c r="W313" s="17" t="str">
        <f t="shared" si="142"/>
        <v>name</v>
      </c>
      <c r="X313" s="3" t="str">
        <f t="shared" si="143"/>
        <v>"name":"",</v>
      </c>
      <c r="Y313" s="22" t="str">
        <f t="shared" si="144"/>
        <v>public static String NAME="name";</v>
      </c>
      <c r="Z313" s="7" t="str">
        <f t="shared" si="145"/>
        <v>private String name="";</v>
      </c>
    </row>
    <row r="314" spans="2:26" ht="19.2" x14ac:dyDescent="0.45">
      <c r="B314" s="1" t="s">
        <v>634</v>
      </c>
      <c r="C314" s="1" t="s">
        <v>1</v>
      </c>
      <c r="D314" s="4">
        <v>20</v>
      </c>
      <c r="I314" t="str">
        <f t="shared" si="138"/>
        <v>ALTER TABLE TM_TASK_LABEL</v>
      </c>
      <c r="J314" t="str">
        <f t="shared" si="139"/>
        <v xml:space="preserve"> ADD  IS_MENU VARCHAR(20);</v>
      </c>
      <c r="K314" s="21" t="str">
        <f t="shared" si="140"/>
        <v xml:space="preserve">  ALTER COLUMN   IS_MENU VARCHAR(20);</v>
      </c>
      <c r="L314" s="12"/>
      <c r="M314" s="18" t="s">
        <v>635</v>
      </c>
      <c r="N314" s="5" t="str">
        <f>CONCATENATE(B314," ",C314,"(",D314,")",",")</f>
        <v>IS_MENU VARCHAR(20),</v>
      </c>
      <c r="O314" s="1" t="s">
        <v>112</v>
      </c>
      <c r="P314" t="s">
        <v>636</v>
      </c>
      <c r="W314" s="17" t="str">
        <f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isMenu</v>
      </c>
      <c r="X314" s="3" t="str">
        <f>CONCATENATE("""",W314,"""",":","""","""",",")</f>
        <v>"isMenu":"",</v>
      </c>
      <c r="Y314" s="22" t="str">
        <f>CONCATENATE("public static String ",,B314,,"=","""",W314,""";")</f>
        <v>public static String IS_MENU="isMenu";</v>
      </c>
      <c r="Z314" s="7" t="str">
        <f>CONCATENATE("private String ",W314,"=","""""",";")</f>
        <v>private String isMenu="";</v>
      </c>
    </row>
    <row r="315" spans="2:26" ht="19.2" x14ac:dyDescent="0.45">
      <c r="B315" s="1" t="s">
        <v>358</v>
      </c>
      <c r="C315" s="1" t="s">
        <v>1</v>
      </c>
      <c r="D315" s="4">
        <v>444</v>
      </c>
      <c r="I315" t="str">
        <f t="shared" si="138"/>
        <v>ALTER TABLE TM_TASK_LABEL</v>
      </c>
      <c r="J315" t="str">
        <f t="shared" si="139"/>
        <v xml:space="preserve"> ADD  COLOR VARCHAR(444);</v>
      </c>
      <c r="K315" s="21" t="str">
        <f t="shared" si="140"/>
        <v xml:space="preserve">  ALTER COLUMN   COLOR VARCHAR(444);</v>
      </c>
      <c r="L315" s="12"/>
      <c r="M315" s="18"/>
      <c r="N315" s="5" t="str">
        <f t="shared" si="146"/>
        <v>COLOR VARCHAR(444),</v>
      </c>
      <c r="O315" s="1" t="s">
        <v>358</v>
      </c>
      <c r="W315" s="17" t="str">
        <f>CONCATENATE(,LOWER(O315),UPPER(LEFT(P315,1)),LOWER(RIGHT(P315,LEN(P315)-IF(LEN(P315)&gt;0,1,LEN(P315)))),UPPER(LEFT(Q315,1)),LOWER(RIGHT(Q315,LEN(Q315)-IF(LEN(Q315)&gt;0,1,LEN(Q315)))),UPPER(LEFT(R315,1)),LOWER(RIGHT(R315,LEN(R315)-IF(LEN(R315)&gt;0,1,LEN(R315)))),UPPER(LEFT(S315,1)),LOWER(RIGHT(S315,LEN(S315)-IF(LEN(S315)&gt;0,1,LEN(S315)))),UPPER(LEFT(T315,1)),LOWER(RIGHT(T315,LEN(T315)-IF(LEN(T315)&gt;0,1,LEN(T315)))),UPPER(LEFT(U315,1)),LOWER(RIGHT(U315,LEN(U315)-IF(LEN(U315)&gt;0,1,LEN(U315)))),UPPER(LEFT(V315,1)),LOWER(RIGHT(V315,LEN(V315)-IF(LEN(V315)&gt;0,1,LEN(V315)))))</f>
        <v>color</v>
      </c>
      <c r="X315" s="3" t="str">
        <f>CONCATENATE("""",W315,"""",":","""","""",",")</f>
        <v>"color":"",</v>
      </c>
      <c r="Y315" s="22" t="str">
        <f>CONCATENATE("public static String ",,B315,,"=","""",W315,""";")</f>
        <v>public static String COLOR="color";</v>
      </c>
      <c r="Z315" s="7" t="str">
        <f>CONCATENATE("private String ",W315,"=","""""",";")</f>
        <v>private String color="";</v>
      </c>
    </row>
    <row r="316" spans="2:26" ht="19.2" x14ac:dyDescent="0.45">
      <c r="B316" s="1"/>
      <c r="C316" s="1"/>
      <c r="D316" s="4"/>
      <c r="L316" s="12"/>
      <c r="M316" s="18"/>
      <c r="O316" s="1"/>
      <c r="W316" s="17"/>
    </row>
    <row r="317" spans="2:26" ht="19.2" x14ac:dyDescent="0.45">
      <c r="C317" s="1"/>
      <c r="D317" s="8"/>
      <c r="M317" s="18"/>
      <c r="N317" s="33" t="s">
        <v>130</v>
      </c>
      <c r="O317" s="1"/>
      <c r="W317" s="17"/>
    </row>
    <row r="318" spans="2:26" ht="19.2" x14ac:dyDescent="0.45">
      <c r="C318" s="1"/>
      <c r="D318" s="8"/>
      <c r="M318" s="18"/>
      <c r="N318" s="31" t="s">
        <v>126</v>
      </c>
      <c r="O318" s="1"/>
      <c r="W318" s="17"/>
    </row>
    <row r="319" spans="2:26" ht="19.2" x14ac:dyDescent="0.45">
      <c r="C319" s="14"/>
      <c r="D319" s="9"/>
      <c r="M319" s="20"/>
      <c r="W319" s="17"/>
    </row>
    <row r="320" spans="2:26" ht="19.2" x14ac:dyDescent="0.45">
      <c r="C320" s="1"/>
      <c r="D320" s="8"/>
      <c r="M320" s="18"/>
      <c r="N320" s="31"/>
      <c r="O320" s="1"/>
      <c r="W320" s="17"/>
    </row>
    <row r="321" spans="2:26" x14ac:dyDescent="0.3">
      <c r="B321" s="2" t="s">
        <v>520</v>
      </c>
      <c r="I321" t="str">
        <f>CONCATENATE("ALTER TABLE"," ",B321)</f>
        <v>ALTER TABLE TM_TASK_LABEL_LIST</v>
      </c>
      <c r="J321" t="s">
        <v>293</v>
      </c>
      <c r="K321" s="26" t="str">
        <f>CONCATENATE(J321," VIEW ",B321," AS SELECT")</f>
        <v>create OR REPLACE VIEW TM_TASK_LABEL_LIST AS SELECT</v>
      </c>
      <c r="N321" s="5" t="str">
        <f>CONCATENATE("CREATE TABLE ",B321," ","(")</f>
        <v>CREATE TABLE TM_TASK_LABEL_LIST (</v>
      </c>
    </row>
    <row r="322" spans="2:26" ht="19.2" x14ac:dyDescent="0.45">
      <c r="B322" s="1" t="s">
        <v>2</v>
      </c>
      <c r="C322" s="1" t="s">
        <v>1</v>
      </c>
      <c r="D322" s="4">
        <v>30</v>
      </c>
      <c r="E322" s="24" t="s">
        <v>113</v>
      </c>
      <c r="I322" t="str">
        <f>I321</f>
        <v>ALTER TABLE TM_TASK_LABEL_LIST</v>
      </c>
      <c r="K322" s="25" t="str">
        <f t="shared" ref="K322:K329" si="147">CONCATENATE(B322,",")</f>
        <v>ID,</v>
      </c>
      <c r="L322" s="12"/>
      <c r="M322" s="18" t="str">
        <f t="shared" ref="M322:M327" si="148">CONCATENATE(B322,",")</f>
        <v>ID,</v>
      </c>
      <c r="N322" s="5" t="str">
        <f>CONCATENATE(B322," ",C322,"(",D322,") ",E322," ,")</f>
        <v>ID VARCHAR(30) NOT NULL ,</v>
      </c>
      <c r="O322" s="1" t="s">
        <v>2</v>
      </c>
      <c r="P322" s="6"/>
      <c r="Q322" s="6"/>
      <c r="R322" s="6"/>
      <c r="S322" s="6"/>
      <c r="T322" s="6"/>
      <c r="U322" s="6"/>
      <c r="V322" s="6"/>
      <c r="W322" s="17" t="str">
        <f t="shared" ref="W322:W330" si="149">CONCATENATE(,LOWER(O322),UPPER(LEFT(P322,1)),LOWER(RIGHT(P322,LEN(P322)-IF(LEN(P322)&gt;0,1,LEN(P322)))),UPPER(LEFT(Q322,1)),LOWER(RIGHT(Q322,LEN(Q322)-IF(LEN(Q322)&gt;0,1,LEN(Q322)))),UPPER(LEFT(R322,1)),LOWER(RIGHT(R322,LEN(R322)-IF(LEN(R322)&gt;0,1,LEN(R322)))),UPPER(LEFT(S322,1)),LOWER(RIGHT(S322,LEN(S322)-IF(LEN(S322)&gt;0,1,LEN(S322)))),UPPER(LEFT(T322,1)),LOWER(RIGHT(T322,LEN(T322)-IF(LEN(T322)&gt;0,1,LEN(T322)))),UPPER(LEFT(U322,1)),LOWER(RIGHT(U322,LEN(U322)-IF(LEN(U322)&gt;0,1,LEN(U322)))),UPPER(LEFT(V322,1)),LOWER(RIGHT(V322,LEN(V322)-IF(LEN(V322)&gt;0,1,LEN(V322)))))</f>
        <v>id</v>
      </c>
      <c r="X322" s="3" t="str">
        <f t="shared" ref="X322:X330" si="150">CONCATENATE("""",W322,"""",":","""","""",",")</f>
        <v>"id":"",</v>
      </c>
      <c r="Y322" s="22" t="str">
        <f t="shared" ref="Y322:Y330" si="151">CONCATENATE("public static String ",,B322,,"=","""",W322,""";")</f>
        <v>public static String ID="id";</v>
      </c>
      <c r="Z322" s="7" t="str">
        <f t="shared" ref="Z322:Z330" si="152">CONCATENATE("private String ",W322,"=","""""",";")</f>
        <v>private String id="";</v>
      </c>
    </row>
    <row r="323" spans="2:26" ht="19.2" x14ac:dyDescent="0.45">
      <c r="B323" s="1" t="s">
        <v>3</v>
      </c>
      <c r="C323" s="1" t="s">
        <v>1</v>
      </c>
      <c r="D323" s="4">
        <v>10</v>
      </c>
      <c r="I323" t="str">
        <f>I322</f>
        <v>ALTER TABLE TM_TASK_LABEL_LIST</v>
      </c>
      <c r="K323" s="25" t="str">
        <f t="shared" si="147"/>
        <v>STATUS,</v>
      </c>
      <c r="L323" s="12"/>
      <c r="M323" s="18" t="str">
        <f t="shared" si="148"/>
        <v>STATUS,</v>
      </c>
      <c r="N323" s="5" t="str">
        <f t="shared" ref="N323:N330" si="153">CONCATENATE(B323," ",C323,"(",D323,")",",")</f>
        <v>STATUS VARCHAR(10),</v>
      </c>
      <c r="O323" s="1" t="s">
        <v>3</v>
      </c>
      <c r="W323" s="17" t="str">
        <f t="shared" si="149"/>
        <v>status</v>
      </c>
      <c r="X323" s="3" t="str">
        <f t="shared" si="150"/>
        <v>"status":"",</v>
      </c>
      <c r="Y323" s="22" t="str">
        <f t="shared" si="151"/>
        <v>public static String STATUS="status";</v>
      </c>
      <c r="Z323" s="7" t="str">
        <f t="shared" si="152"/>
        <v>private String status="";</v>
      </c>
    </row>
    <row r="324" spans="2:26" ht="19.2" x14ac:dyDescent="0.45">
      <c r="B324" s="1" t="s">
        <v>4</v>
      </c>
      <c r="C324" s="1" t="s">
        <v>1</v>
      </c>
      <c r="D324" s="4">
        <v>30</v>
      </c>
      <c r="I324" t="str">
        <f>I323</f>
        <v>ALTER TABLE TM_TASK_LABEL_LIST</v>
      </c>
      <c r="K324" s="25" t="str">
        <f t="shared" si="147"/>
        <v>INSERT_DATE,</v>
      </c>
      <c r="L324" s="12"/>
      <c r="M324" s="18" t="str">
        <f t="shared" si="148"/>
        <v>INSERT_DATE,</v>
      </c>
      <c r="N324" s="5" t="str">
        <f t="shared" si="153"/>
        <v>INSERT_DATE VARCHAR(30),</v>
      </c>
      <c r="O324" s="1" t="s">
        <v>7</v>
      </c>
      <c r="P324" t="s">
        <v>8</v>
      </c>
      <c r="W324" s="17" t="str">
        <f t="shared" si="149"/>
        <v>insertDate</v>
      </c>
      <c r="X324" s="3" t="str">
        <f t="shared" si="150"/>
        <v>"insertDate":"",</v>
      </c>
      <c r="Y324" s="22" t="str">
        <f t="shared" si="151"/>
        <v>public static String INSERT_DATE="insertDate";</v>
      </c>
      <c r="Z324" s="7" t="str">
        <f t="shared" si="152"/>
        <v>private String insertDate="";</v>
      </c>
    </row>
    <row r="325" spans="2:26" ht="19.2" x14ac:dyDescent="0.45">
      <c r="B325" s="1" t="s">
        <v>5</v>
      </c>
      <c r="C325" s="1" t="s">
        <v>1</v>
      </c>
      <c r="D325" s="4">
        <v>30</v>
      </c>
      <c r="I325" t="str">
        <f>I324</f>
        <v>ALTER TABLE TM_TASK_LABEL_LIST</v>
      </c>
      <c r="K325" s="25" t="str">
        <f t="shared" si="147"/>
        <v>MODIFICATION_DATE,</v>
      </c>
      <c r="L325" s="12"/>
      <c r="M325" s="18" t="str">
        <f t="shared" si="148"/>
        <v>MODIFICATION_DATE,</v>
      </c>
      <c r="N325" s="5" t="str">
        <f t="shared" si="153"/>
        <v>MODIFICATION_DATE VARCHAR(30),</v>
      </c>
      <c r="O325" s="1" t="s">
        <v>9</v>
      </c>
      <c r="P325" t="s">
        <v>8</v>
      </c>
      <c r="W325" s="17" t="str">
        <f t="shared" si="149"/>
        <v>modificationDate</v>
      </c>
      <c r="X325" s="3" t="str">
        <f t="shared" si="150"/>
        <v>"modificationDate":"",</v>
      </c>
      <c r="Y325" s="22" t="str">
        <f t="shared" si="151"/>
        <v>public static String MODIFICATION_DATE="modificationDate";</v>
      </c>
      <c r="Z325" s="7" t="str">
        <f t="shared" si="152"/>
        <v>private String modificationDate="";</v>
      </c>
    </row>
    <row r="326" spans="2:26" ht="19.2" x14ac:dyDescent="0.45">
      <c r="B326" s="1" t="s">
        <v>274</v>
      </c>
      <c r="C326" s="1" t="s">
        <v>1</v>
      </c>
      <c r="D326" s="4">
        <v>222</v>
      </c>
      <c r="I326">
        <f>I273</f>
        <v>0</v>
      </c>
      <c r="K326" s="25" t="str">
        <f t="shared" si="147"/>
        <v>FK_PROJECT_ID,</v>
      </c>
      <c r="L326" s="12"/>
      <c r="M326" s="18" t="str">
        <f t="shared" si="148"/>
        <v>FK_PROJECT_ID,</v>
      </c>
      <c r="N326" s="5" t="str">
        <f t="shared" si="153"/>
        <v>FK_PROJECT_ID VARCHAR(222),</v>
      </c>
      <c r="O326" s="1" t="s">
        <v>10</v>
      </c>
      <c r="P326" t="s">
        <v>288</v>
      </c>
      <c r="Q326" t="s">
        <v>2</v>
      </c>
      <c r="W326" s="17" t="str">
        <f t="shared" si="149"/>
        <v>fkProjectId</v>
      </c>
      <c r="X326" s="3" t="str">
        <f t="shared" si="150"/>
        <v>"fkProjectId":"",</v>
      </c>
      <c r="Y326" s="22" t="str">
        <f t="shared" si="151"/>
        <v>public static String FK_PROJECT_ID="fkProjectId";</v>
      </c>
      <c r="Z326" s="7" t="str">
        <f t="shared" si="152"/>
        <v>private String fkProjectId="";</v>
      </c>
    </row>
    <row r="327" spans="2:26" ht="19.2" x14ac:dyDescent="0.45">
      <c r="B327" s="1" t="s">
        <v>0</v>
      </c>
      <c r="C327" s="1" t="s">
        <v>1</v>
      </c>
      <c r="D327" s="4">
        <v>222</v>
      </c>
      <c r="I327" t="str">
        <f>I274</f>
        <v>ALTER TABLE TM_TASK_CATEGORY</v>
      </c>
      <c r="J327" s="23"/>
      <c r="K327" s="25" t="str">
        <f t="shared" si="147"/>
        <v>NAME,</v>
      </c>
      <c r="L327" s="12"/>
      <c r="M327" s="18" t="str">
        <f t="shared" si="148"/>
        <v>NAME,</v>
      </c>
      <c r="N327" s="5" t="str">
        <f t="shared" si="153"/>
        <v>NAME VARCHAR(222),</v>
      </c>
      <c r="O327" s="1" t="s">
        <v>0</v>
      </c>
      <c r="W327" s="17" t="str">
        <f t="shared" si="149"/>
        <v>name</v>
      </c>
      <c r="X327" s="3" t="str">
        <f t="shared" si="150"/>
        <v>"name":"",</v>
      </c>
      <c r="Y327" s="22" t="str">
        <f t="shared" si="151"/>
        <v>public static String NAME="name";</v>
      </c>
      <c r="Z327" s="7" t="str">
        <f t="shared" si="152"/>
        <v>private String name="";</v>
      </c>
    </row>
    <row r="328" spans="2:26" ht="19.2" x14ac:dyDescent="0.45">
      <c r="B328" s="1" t="s">
        <v>518</v>
      </c>
      <c r="C328" s="1" t="s">
        <v>1</v>
      </c>
      <c r="D328" s="4">
        <v>3333</v>
      </c>
      <c r="I328">
        <f>I260</f>
        <v>0</v>
      </c>
      <c r="K328" s="25" t="s">
        <v>673</v>
      </c>
      <c r="L328" s="12"/>
      <c r="M328" s="18"/>
      <c r="N328" s="5" t="str">
        <f t="shared" si="153"/>
        <v>BACKLOG_COUNT VARCHAR(3333),</v>
      </c>
      <c r="O328" s="1" t="s">
        <v>354</v>
      </c>
      <c r="P328" t="s">
        <v>214</v>
      </c>
      <c r="W328" s="17" t="str">
        <f t="shared" si="149"/>
        <v>backlogCount</v>
      </c>
      <c r="X328" s="3" t="str">
        <f t="shared" si="150"/>
        <v>"backlogCount":"",</v>
      </c>
      <c r="Y328" s="22" t="str">
        <f t="shared" si="151"/>
        <v>public static String BACKLOG_COUNT="backlogCount";</v>
      </c>
      <c r="Z328" s="7" t="str">
        <f t="shared" si="152"/>
        <v>private String backlogCount="";</v>
      </c>
    </row>
    <row r="329" spans="2:26" ht="19.2" x14ac:dyDescent="0.45">
      <c r="B329" s="1" t="s">
        <v>634</v>
      </c>
      <c r="C329" s="1" t="s">
        <v>1</v>
      </c>
      <c r="D329" s="4">
        <v>20</v>
      </c>
      <c r="I329">
        <f>I328</f>
        <v>0</v>
      </c>
      <c r="J329" t="str">
        <f>CONCATENATE(LEFT(CONCATENATE(" ADD "," ",N329,";"),LEN(CONCATENATE(" ADD "," ",N329,";"))-2),";")</f>
        <v xml:space="preserve"> ADD  IS_MENU VARCHAR(20);</v>
      </c>
      <c r="K329" s="25" t="str">
        <f t="shared" si="147"/>
        <v>IS_MENU,</v>
      </c>
      <c r="L329" s="12"/>
      <c r="M329" s="18" t="s">
        <v>635</v>
      </c>
      <c r="N329" s="5" t="str">
        <f t="shared" si="153"/>
        <v>IS_MENU VARCHAR(20),</v>
      </c>
      <c r="O329" s="1" t="s">
        <v>112</v>
      </c>
      <c r="P329" t="s">
        <v>636</v>
      </c>
      <c r="W329" s="17" t="str">
        <f>CONCATENATE(,LOWER(O329),UPPER(LEFT(P329,1)),LOWER(RIGHT(P329,LEN(P329)-IF(LEN(P329)&gt;0,1,LEN(P329)))),UPPER(LEFT(Q329,1)),LOWER(RIGHT(Q329,LEN(Q329)-IF(LEN(Q329)&gt;0,1,LEN(Q329)))),UPPER(LEFT(R329,1)),LOWER(RIGHT(R329,LEN(R329)-IF(LEN(R329)&gt;0,1,LEN(R329)))),UPPER(LEFT(S329,1)),LOWER(RIGHT(S329,LEN(S329)-IF(LEN(S329)&gt;0,1,LEN(S329)))),UPPER(LEFT(T329,1)),LOWER(RIGHT(T329,LEN(T329)-IF(LEN(T329)&gt;0,1,LEN(T329)))),UPPER(LEFT(U329,1)),LOWER(RIGHT(U329,LEN(U329)-IF(LEN(U329)&gt;0,1,LEN(U329)))),UPPER(LEFT(V329,1)),LOWER(RIGHT(V329,LEN(V329)-IF(LEN(V329)&gt;0,1,LEN(V329)))))</f>
        <v>isMenu</v>
      </c>
      <c r="X329" s="3" t="str">
        <f>CONCATENATE("""",W329,"""",":","""","""",",")</f>
        <v>"isMenu":"",</v>
      </c>
      <c r="Y329" s="22" t="str">
        <f>CONCATENATE("public static String ",,B329,,"=","""",W329,""";")</f>
        <v>public static String IS_MENU="isMenu";</v>
      </c>
      <c r="Z329" s="7" t="str">
        <f>CONCATENATE("private String ",W329,"=","""""",";")</f>
        <v>private String isMenu="";</v>
      </c>
    </row>
    <row r="330" spans="2:26" ht="19.2" x14ac:dyDescent="0.45">
      <c r="B330" s="1" t="s">
        <v>358</v>
      </c>
      <c r="C330" s="1" t="s">
        <v>1</v>
      </c>
      <c r="D330" s="4">
        <v>444</v>
      </c>
      <c r="K330" s="25" t="str">
        <f>CONCATENATE(B330,"")</f>
        <v>COLOR</v>
      </c>
      <c r="L330" s="12"/>
      <c r="M330" s="18"/>
      <c r="N330" s="5" t="str">
        <f t="shared" si="153"/>
        <v>COLOR VARCHAR(444),</v>
      </c>
      <c r="O330" s="1" t="s">
        <v>358</v>
      </c>
      <c r="W330" s="17" t="str">
        <f t="shared" si="149"/>
        <v>color</v>
      </c>
      <c r="X330" s="3" t="str">
        <f t="shared" si="150"/>
        <v>"color":"",</v>
      </c>
      <c r="Y330" s="22" t="str">
        <f t="shared" si="151"/>
        <v>public static String COLOR="color";</v>
      </c>
      <c r="Z330" s="7" t="str">
        <f t="shared" si="152"/>
        <v>private String color="";</v>
      </c>
    </row>
    <row r="331" spans="2:26" ht="19.2" x14ac:dyDescent="0.45">
      <c r="B331" s="1"/>
      <c r="C331" s="1"/>
      <c r="D331" s="4"/>
      <c r="K331" s="29" t="str">
        <f>CONCATENATE(" FROM ",LEFT(B321,LEN(B321)-5)," T")</f>
        <v xml:space="preserve"> FROM TM_TASK_LABEL T</v>
      </c>
      <c r="L331" s="12"/>
      <c r="M331" s="18"/>
      <c r="O331" s="1"/>
      <c r="W331" s="17"/>
    </row>
    <row r="332" spans="2:26" ht="19.2" x14ac:dyDescent="0.45">
      <c r="C332" s="1"/>
      <c r="D332" s="8"/>
      <c r="M332" s="18"/>
      <c r="N332" s="33" t="s">
        <v>130</v>
      </c>
      <c r="O332" s="1"/>
      <c r="W332" s="17"/>
    </row>
    <row r="333" spans="2:26" ht="19.2" x14ac:dyDescent="0.45">
      <c r="C333" s="1"/>
      <c r="D333" s="8"/>
      <c r="M333" s="18"/>
      <c r="N333" s="31" t="s">
        <v>126</v>
      </c>
      <c r="O333" s="1"/>
      <c r="W333" s="17"/>
    </row>
    <row r="334" spans="2:26" ht="19.2" x14ac:dyDescent="0.45">
      <c r="C334" s="14"/>
      <c r="D334" s="9"/>
      <c r="M334" s="20"/>
      <c r="W334" s="17"/>
    </row>
    <row r="335" spans="2:26" ht="19.2" x14ac:dyDescent="0.45">
      <c r="C335" s="1"/>
      <c r="D335" s="8"/>
      <c r="M335" s="18"/>
      <c r="N335" s="31"/>
      <c r="O335" s="1"/>
      <c r="W335" s="17"/>
    </row>
    <row r="336" spans="2:26" x14ac:dyDescent="0.3">
      <c r="B336" s="2" t="s">
        <v>359</v>
      </c>
      <c r="I336" t="str">
        <f>CONCATENATE("ALTER TABLE"," ",B336)</f>
        <v>ALTER TABLE TM_TASK_SPRINT</v>
      </c>
      <c r="N336" s="5" t="str">
        <f>CONCATENATE("CREATE TABLE ",B336," ","(")</f>
        <v>CREATE TABLE TM_TASK_SPRINT (</v>
      </c>
    </row>
    <row r="337" spans="2:26" ht="19.2" x14ac:dyDescent="0.45">
      <c r="B337" s="1" t="s">
        <v>2</v>
      </c>
      <c r="C337" s="1" t="s">
        <v>1</v>
      </c>
      <c r="D337" s="4">
        <v>30</v>
      </c>
      <c r="E337" s="24" t="s">
        <v>113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ID VARCHAR(30) NOT NULL ;</v>
      </c>
      <c r="K337" s="21" t="str">
        <f>CONCATENATE(LEFT(CONCATENATE("  ALTER COLUMN  "," ",N337,";"),LEN(CONCATENATE("  ALTER COLUMN  "," ",N337,";"))-2),";")</f>
        <v xml:space="preserve">  ALTER COLUMN   ID VARCHAR(30) NOT NULL ;</v>
      </c>
      <c r="L337" s="12"/>
      <c r="M337" s="18" t="str">
        <f>CONCATENATE(B337,",")</f>
        <v>ID,</v>
      </c>
      <c r="N337" s="5" t="str">
        <f>CONCATENATE(B337," ",C337,"(",D337,") ",E337," ,")</f>
        <v>ID VARCHAR(30) NOT NULL ,</v>
      </c>
      <c r="O337" s="1" t="s">
        <v>2</v>
      </c>
      <c r="P337" s="6"/>
      <c r="Q337" s="6"/>
      <c r="R337" s="6"/>
      <c r="S337" s="6"/>
      <c r="T337" s="6"/>
      <c r="U337" s="6"/>
      <c r="V337" s="6"/>
      <c r="W337" s="17" t="str">
        <f t="shared" ref="W337:W347" si="154">CONCATENATE(,LOWER(O337),UPPER(LEFT(P337,1)),LOWER(RIGHT(P337,LEN(P337)-IF(LEN(P337)&gt;0,1,LEN(P337)))),UPPER(LEFT(Q337,1)),LOWER(RIGHT(Q337,LEN(Q337)-IF(LEN(Q337)&gt;0,1,LEN(Q337)))),UPPER(LEFT(R337,1)),LOWER(RIGHT(R337,LEN(R337)-IF(LEN(R337)&gt;0,1,LEN(R337)))),UPPER(LEFT(S337,1)),LOWER(RIGHT(S337,LEN(S337)-IF(LEN(S337)&gt;0,1,LEN(S337)))),UPPER(LEFT(T337,1)),LOWER(RIGHT(T337,LEN(T337)-IF(LEN(T337)&gt;0,1,LEN(T337)))),UPPER(LEFT(U337,1)),LOWER(RIGHT(U337,LEN(U337)-IF(LEN(U337)&gt;0,1,LEN(U337)))),UPPER(LEFT(V337,1)),LOWER(RIGHT(V337,LEN(V337)-IF(LEN(V337)&gt;0,1,LEN(V337)))))</f>
        <v>id</v>
      </c>
      <c r="X337" s="3" t="str">
        <f t="shared" ref="X337:X347" si="155">CONCATENATE("""",W337,"""",":","""","""",",")</f>
        <v>"id":"",</v>
      </c>
      <c r="Y337" s="22" t="str">
        <f t="shared" ref="Y337:Y347" si="156">CONCATENATE("public static String ",,B337,,"=","""",W337,""";")</f>
        <v>public static String ID="id";</v>
      </c>
      <c r="Z337" s="7" t="str">
        <f t="shared" ref="Z337:Z347" si="157">CONCATENATE("private String ",W337,"=","""""",";")</f>
        <v>private String id="";</v>
      </c>
    </row>
    <row r="338" spans="2:26" ht="19.2" x14ac:dyDescent="0.45">
      <c r="B338" s="1" t="s">
        <v>3</v>
      </c>
      <c r="C338" s="1" t="s">
        <v>1</v>
      </c>
      <c r="D338" s="4">
        <v>10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STATUS VARCHAR(10);</v>
      </c>
      <c r="K338" s="21" t="str">
        <f>CONCATENATE(LEFT(CONCATENATE("  ALTER COLUMN  "," ",N338,";"),LEN(CONCATENATE("  ALTER COLUMN  "," ",N338,";"))-2),";")</f>
        <v xml:space="preserve">  ALTER COLUMN   STATUS VARCHAR(10);</v>
      </c>
      <c r="L338" s="12"/>
      <c r="M338" s="18" t="str">
        <f>CONCATENATE(B338,",")</f>
        <v>STATUS,</v>
      </c>
      <c r="N338" s="5" t="str">
        <f t="shared" ref="N338:N347" si="158">CONCATENATE(B338," ",C338,"(",D338,")",",")</f>
        <v>STATUS VARCHAR(10),</v>
      </c>
      <c r="O338" s="1" t="s">
        <v>3</v>
      </c>
      <c r="W338" s="17" t="str">
        <f t="shared" si="154"/>
        <v>status</v>
      </c>
      <c r="X338" s="3" t="str">
        <f t="shared" si="155"/>
        <v>"status":"",</v>
      </c>
      <c r="Y338" s="22" t="str">
        <f t="shared" si="156"/>
        <v>public static String STATUS="status";</v>
      </c>
      <c r="Z338" s="7" t="str">
        <f t="shared" si="157"/>
        <v>private String status="";</v>
      </c>
    </row>
    <row r="339" spans="2:26" ht="19.2" x14ac:dyDescent="0.45">
      <c r="B339" s="1" t="s">
        <v>4</v>
      </c>
      <c r="C339" s="1" t="s">
        <v>1</v>
      </c>
      <c r="D339" s="4">
        <v>30</v>
      </c>
      <c r="I339" t="str">
        <f>I338</f>
        <v>ALTER TABLE TM_TASK_SPRINT</v>
      </c>
      <c r="J339" t="str">
        <f>CONCATENATE(LEFT(CONCATENATE(" ADD "," ",N339,";"),LEN(CONCATENATE(" ADD "," ",N339,";"))-2),";")</f>
        <v xml:space="preserve"> ADD  INSERT_DATE VARCHAR(30);</v>
      </c>
      <c r="K339" s="21" t="str">
        <f>CONCATENATE(LEFT(CONCATENATE("  ALTER COLUMN  "," ",N339,";"),LEN(CONCATENATE("  ALTER COLUMN  "," ",N339,";"))-2),";")</f>
        <v xml:space="preserve">  ALTER COLUMN   INSERT_DATE VARCHAR(30);</v>
      </c>
      <c r="L339" s="12"/>
      <c r="M339" s="18" t="str">
        <f>CONCATENATE(B339,",")</f>
        <v>INSERT_DATE,</v>
      </c>
      <c r="N339" s="5" t="str">
        <f t="shared" si="158"/>
        <v>INSERT_DATE VARCHAR(30),</v>
      </c>
      <c r="O339" s="1" t="s">
        <v>7</v>
      </c>
      <c r="P339" t="s">
        <v>8</v>
      </c>
      <c r="W339" s="17" t="str">
        <f t="shared" si="154"/>
        <v>insertDate</v>
      </c>
      <c r="X339" s="3" t="str">
        <f t="shared" si="155"/>
        <v>"insertDate":"",</v>
      </c>
      <c r="Y339" s="22" t="str">
        <f t="shared" si="156"/>
        <v>public static String INSERT_DATE="insertDate";</v>
      </c>
      <c r="Z339" s="7" t="str">
        <f t="shared" si="157"/>
        <v>private String insertDate="";</v>
      </c>
    </row>
    <row r="340" spans="2:26" ht="19.2" x14ac:dyDescent="0.45">
      <c r="B340" s="1" t="s">
        <v>5</v>
      </c>
      <c r="C340" s="1" t="s">
        <v>1</v>
      </c>
      <c r="D340" s="4">
        <v>30</v>
      </c>
      <c r="I340" t="str">
        <f>I339</f>
        <v>ALTER TABLE TM_TASK_SPRINT</v>
      </c>
      <c r="J340" t="str">
        <f>CONCATENATE(LEFT(CONCATENATE(" ADD "," ",N340,";"),LEN(CONCATENATE(" ADD "," ",N340,";"))-2),";")</f>
        <v xml:space="preserve"> ADD  MODIFICATION_DATE VARCHAR(30);</v>
      </c>
      <c r="K340" s="21" t="str">
        <f>CONCATENATE(LEFT(CONCATENATE("  ALTER COLUMN  "," ",N340,";"),LEN(CONCATENATE("  ALTER COLUMN  "," ",N340,";"))-2),";")</f>
        <v xml:space="preserve">  ALTER COLUMN   MODIFICATION_DATE VARCHAR(30);</v>
      </c>
      <c r="L340" s="12"/>
      <c r="M340" s="18" t="str">
        <f>CONCATENATE(B340,",")</f>
        <v>MODIFICATION_DATE,</v>
      </c>
      <c r="N340" s="5" t="str">
        <f t="shared" si="158"/>
        <v>MODIFICATION_DATE VARCHAR(30),</v>
      </c>
      <c r="O340" s="1" t="s">
        <v>9</v>
      </c>
      <c r="P340" t="s">
        <v>8</v>
      </c>
      <c r="W340" s="17" t="str">
        <f t="shared" si="154"/>
        <v>modificationDate</v>
      </c>
      <c r="X340" s="3" t="str">
        <f t="shared" si="155"/>
        <v>"modificationDate":"",</v>
      </c>
      <c r="Y340" s="22" t="str">
        <f t="shared" si="156"/>
        <v>public static String MODIFICATION_DATE="modificationDate";</v>
      </c>
      <c r="Z340" s="7" t="str">
        <f t="shared" si="157"/>
        <v>private String modificationDate="";</v>
      </c>
    </row>
    <row r="341" spans="2:26" ht="19.2" x14ac:dyDescent="0.45">
      <c r="B341" s="1" t="s">
        <v>360</v>
      </c>
      <c r="C341" s="1" t="s">
        <v>1</v>
      </c>
      <c r="D341" s="4">
        <v>500</v>
      </c>
      <c r="I341">
        <f>I273</f>
        <v>0</v>
      </c>
      <c r="J341" t="str">
        <f>CONCATENATE(LEFT(CONCATENATE(" ADD "," ",N341,";"),LEN(CONCATENATE(" ADD "," ",N341,";"))-2),";")</f>
        <v xml:space="preserve"> ADD  SPRINT_NAME VARCHAR(500);</v>
      </c>
      <c r="K341" s="21" t="str">
        <f>CONCATENATE(LEFT(CONCATENATE("  ALTER COLUMN  "," ",N341,";"),LEN(CONCATENATE("  ALTER COLUMN  "," ",N341,";"))-2),";")</f>
        <v xml:space="preserve">  ALTER COLUMN   SPRINT_NAME VARCHAR(500);</v>
      </c>
      <c r="L341" s="12"/>
      <c r="M341" s="18" t="str">
        <f>CONCATENATE(B341,",")</f>
        <v>SPRINT_NAME,</v>
      </c>
      <c r="N341" s="5" t="str">
        <f t="shared" si="158"/>
        <v>SPRINT_NAME VARCHAR(500),</v>
      </c>
      <c r="O341" s="1" t="s">
        <v>366</v>
      </c>
      <c r="P341" t="s">
        <v>0</v>
      </c>
      <c r="W341" s="17" t="str">
        <f t="shared" si="154"/>
        <v>sprintName</v>
      </c>
      <c r="X341" s="3" t="str">
        <f t="shared" si="155"/>
        <v>"sprintName":"",</v>
      </c>
      <c r="Y341" s="22" t="str">
        <f t="shared" si="156"/>
        <v>public static String SPRINT_NAME="sprintName";</v>
      </c>
      <c r="Z341" s="7" t="str">
        <f t="shared" si="157"/>
        <v>private String sprintName="";</v>
      </c>
    </row>
    <row r="342" spans="2:26" ht="19.2" x14ac:dyDescent="0.45">
      <c r="B342" s="1" t="s">
        <v>361</v>
      </c>
      <c r="C342" s="1" t="s">
        <v>1</v>
      </c>
      <c r="D342" s="4">
        <v>32</v>
      </c>
      <c r="L342" s="12"/>
      <c r="M342" s="18"/>
      <c r="N342" s="5" t="str">
        <f t="shared" si="158"/>
        <v>SPRINT_START_DATE VARCHAR(32),</v>
      </c>
      <c r="O342" s="1" t="s">
        <v>366</v>
      </c>
      <c r="P342" t="s">
        <v>289</v>
      </c>
      <c r="Q342" t="s">
        <v>8</v>
      </c>
      <c r="W342" s="17" t="str">
        <f t="shared" si="154"/>
        <v>sprintStartDate</v>
      </c>
      <c r="X342" s="3" t="str">
        <f t="shared" si="155"/>
        <v>"sprintStartDate":"",</v>
      </c>
      <c r="Y342" s="22" t="str">
        <f t="shared" si="156"/>
        <v>public static String SPRINT_START_DATE="sprintStartDate";</v>
      </c>
      <c r="Z342" s="7" t="str">
        <f t="shared" si="157"/>
        <v>private String sprintStartDate="";</v>
      </c>
    </row>
    <row r="343" spans="2:26" ht="19.2" x14ac:dyDescent="0.45">
      <c r="B343" s="1" t="s">
        <v>362</v>
      </c>
      <c r="C343" s="1" t="s">
        <v>1</v>
      </c>
      <c r="D343" s="4">
        <v>32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SPRINT_END_DATE VARCHAR(32);</v>
      </c>
      <c r="K343" s="21" t="str">
        <f>CONCATENATE(LEFT(CONCATENATE("  ALTER COLUMN  "," ",N343,";"),LEN(CONCATENATE("  ALTER COLUMN  "," ",N343,";"))-2),";")</f>
        <v xml:space="preserve">  ALTER COLUMN   SPRINT_END_DATE VARCHAR(32);</v>
      </c>
      <c r="L343" s="12"/>
      <c r="M343" s="18" t="str">
        <f>CONCATENATE(B343,",")</f>
        <v>SPRINT_END_DATE,</v>
      </c>
      <c r="N343" s="5" t="str">
        <f t="shared" si="158"/>
        <v>SPRINT_END_DATE VARCHAR(32),</v>
      </c>
      <c r="O343" s="1" t="s">
        <v>366</v>
      </c>
      <c r="P343" t="s">
        <v>290</v>
      </c>
      <c r="Q343" t="s">
        <v>8</v>
      </c>
      <c r="W343" s="17" t="str">
        <f t="shared" si="154"/>
        <v>sprintEndDate</v>
      </c>
      <c r="X343" s="3" t="str">
        <f t="shared" si="155"/>
        <v>"sprintEndDate":"",</v>
      </c>
      <c r="Y343" s="22" t="str">
        <f t="shared" si="156"/>
        <v>public static String SPRINT_END_DATE="sprintEndDate";</v>
      </c>
      <c r="Z343" s="7" t="str">
        <f t="shared" si="157"/>
        <v>private String sprintEndDate="";</v>
      </c>
    </row>
    <row r="344" spans="2:26" ht="19.2" x14ac:dyDescent="0.45">
      <c r="B344" s="1" t="s">
        <v>274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FK_PROJECT_ID VARCHAR(54);</v>
      </c>
      <c r="L344" s="12"/>
      <c r="M344" s="18"/>
      <c r="N344" s="5" t="str">
        <f t="shared" si="158"/>
        <v>FK_PROJECT_ID VARCHAR(54),</v>
      </c>
      <c r="O344" s="1" t="s">
        <v>10</v>
      </c>
      <c r="P344" t="s">
        <v>288</v>
      </c>
      <c r="Q344" t="s">
        <v>2</v>
      </c>
      <c r="W344" s="17" t="str">
        <f t="shared" si="154"/>
        <v>fkProjectId</v>
      </c>
      <c r="X344" s="3" t="str">
        <f t="shared" si="155"/>
        <v>"fkProjectId":"",</v>
      </c>
      <c r="Y344" s="22" t="str">
        <f t="shared" si="156"/>
        <v>public static String FK_PROJECT_ID="fkProjectId";</v>
      </c>
      <c r="Z344" s="7" t="str">
        <f t="shared" si="157"/>
        <v>private String fkProjectId="";</v>
      </c>
    </row>
    <row r="345" spans="2:26" ht="19.2" x14ac:dyDescent="0.45">
      <c r="B345" s="1" t="s">
        <v>364</v>
      </c>
      <c r="C345" s="1" t="s">
        <v>1</v>
      </c>
      <c r="D345" s="4">
        <v>54</v>
      </c>
      <c r="I345" t="str">
        <f>I277</f>
        <v>ALTER TABLE TM_TASK_CATEGORY</v>
      </c>
      <c r="J345" t="str">
        <f>CONCATENATE(LEFT(CONCATENATE(" ADD "," ",N345,";"),LEN(CONCATENATE(" ADD "," ",N345,";"))-2),";")</f>
        <v xml:space="preserve"> ADD  SPRINT_STATUS VARCHAR(54);</v>
      </c>
      <c r="L345" s="12"/>
      <c r="M345" s="18"/>
      <c r="N345" s="5" t="str">
        <f t="shared" si="158"/>
        <v>SPRINT_STATUS VARCHAR(54),</v>
      </c>
      <c r="O345" s="1" t="s">
        <v>366</v>
      </c>
      <c r="P345" t="s">
        <v>3</v>
      </c>
      <c r="W345" s="17" t="str">
        <f t="shared" si="154"/>
        <v>sprintStatus</v>
      </c>
      <c r="X345" s="3" t="str">
        <f t="shared" si="155"/>
        <v>"sprintStatus":"",</v>
      </c>
      <c r="Y345" s="22" t="str">
        <f t="shared" si="156"/>
        <v>public static String SPRINT_STATUS="sprintStatus";</v>
      </c>
      <c r="Z345" s="7" t="str">
        <f t="shared" si="157"/>
        <v>private String sprintStatus="";</v>
      </c>
    </row>
    <row r="346" spans="2:26" ht="19.2" x14ac:dyDescent="0.45">
      <c r="B346" s="1" t="s">
        <v>365</v>
      </c>
      <c r="C346" s="1" t="s">
        <v>1</v>
      </c>
      <c r="D346" s="4">
        <v>54</v>
      </c>
      <c r="I346" t="str">
        <f>I278</f>
        <v>ALTER TABLE TM_TASK_CATEGORY</v>
      </c>
      <c r="J346" t="str">
        <f>CONCATENATE(LEFT(CONCATENATE(" ADD "," ",N346,";"),LEN(CONCATENATE(" ADD "," ",N346,";"))-2),";")</f>
        <v xml:space="preserve"> ADD  SPRINT_COLOR VARCHAR(54);</v>
      </c>
      <c r="L346" s="12"/>
      <c r="M346" s="18"/>
      <c r="N346" s="5" t="str">
        <f t="shared" si="158"/>
        <v>SPRINT_COLOR VARCHAR(54),</v>
      </c>
      <c r="O346" s="1" t="s">
        <v>366</v>
      </c>
      <c r="P346" t="s">
        <v>358</v>
      </c>
      <c r="W346" s="17" t="str">
        <f t="shared" si="154"/>
        <v>sprintColor</v>
      </c>
      <c r="X346" s="3" t="str">
        <f t="shared" si="155"/>
        <v>"sprintColor":"",</v>
      </c>
      <c r="Y346" s="22" t="str">
        <f t="shared" si="156"/>
        <v>public static String SPRINT_COLOR="sprintColor";</v>
      </c>
      <c r="Z346" s="7" t="str">
        <f t="shared" si="157"/>
        <v>private String sprintColor="";</v>
      </c>
    </row>
    <row r="347" spans="2:26" ht="19.2" x14ac:dyDescent="0.45">
      <c r="B347" s="1" t="s">
        <v>363</v>
      </c>
      <c r="C347" s="1" t="s">
        <v>1</v>
      </c>
      <c r="D347" s="4">
        <v>3333</v>
      </c>
      <c r="I347" t="str">
        <f>I279</f>
        <v>ALTER TABLE TM_PROGRESS</v>
      </c>
      <c r="J347" t="str">
        <f>CONCATENATE(LEFT(CONCATENATE(" ADD "," ",N347,";"),LEN(CONCATENATE(" ADD "," ",N347,";"))-2),";")</f>
        <v xml:space="preserve"> ADD  SPRINT_DESCRIPTION VARCHAR(3333);</v>
      </c>
      <c r="L347" s="12"/>
      <c r="M347" s="18"/>
      <c r="N347" s="5" t="str">
        <f t="shared" si="158"/>
        <v>SPRINT_DESCRIPTION VARCHAR(3333),</v>
      </c>
      <c r="O347" s="1" t="s">
        <v>366</v>
      </c>
      <c r="P347" t="s">
        <v>14</v>
      </c>
      <c r="W347" s="17" t="str">
        <f t="shared" si="154"/>
        <v>sprintDescription</v>
      </c>
      <c r="X347" s="3" t="str">
        <f t="shared" si="155"/>
        <v>"sprintDescription":"",</v>
      </c>
      <c r="Y347" s="22" t="str">
        <f t="shared" si="156"/>
        <v>public static String SPRINT_DESCRIPTION="sprintDescription";</v>
      </c>
      <c r="Z347" s="7" t="str">
        <f t="shared" si="157"/>
        <v>private String sprintDescription="";</v>
      </c>
    </row>
    <row r="348" spans="2:26" ht="19.2" x14ac:dyDescent="0.45">
      <c r="B348" s="1"/>
      <c r="C348" s="1"/>
      <c r="D348" s="4"/>
      <c r="L348" s="12"/>
      <c r="M348" s="18"/>
      <c r="O348" s="1"/>
      <c r="W348" s="17"/>
    </row>
    <row r="349" spans="2:26" ht="19.2" x14ac:dyDescent="0.45">
      <c r="C349" s="1"/>
      <c r="D349" s="8"/>
      <c r="M349" s="18"/>
      <c r="N349" s="33" t="s">
        <v>130</v>
      </c>
      <c r="O349" s="1"/>
      <c r="W349" s="17"/>
    </row>
    <row r="350" spans="2:26" ht="19.2" x14ac:dyDescent="0.45">
      <c r="C350" s="1"/>
      <c r="D350" s="8"/>
      <c r="M350" s="18"/>
      <c r="N350" s="31" t="s">
        <v>126</v>
      </c>
      <c r="O350" s="1"/>
      <c r="W350" s="17"/>
    </row>
    <row r="351" spans="2:26" x14ac:dyDescent="0.3">
      <c r="B351" s="2" t="s">
        <v>517</v>
      </c>
      <c r="I351" t="str">
        <f>CONCATENATE("ALTER TABLE"," ",B351)</f>
        <v>ALTER TABLE TM_TASK_SPRINT_LIST</v>
      </c>
      <c r="J351" t="s">
        <v>293</v>
      </c>
      <c r="K351" s="26" t="str">
        <f>CONCATENATE(J351," VIEW ",B351," AS SELECT")</f>
        <v>create OR REPLACE VIEW TM_TASK_SPRINT_LIST AS SELECT</v>
      </c>
      <c r="N351" s="5" t="str">
        <f>CONCATENATE("CREATE TABLE ",B351," ","(")</f>
        <v>CREATE TABLE TM_TASK_SPRINT_LIST (</v>
      </c>
    </row>
    <row r="352" spans="2:26" ht="19.2" x14ac:dyDescent="0.45">
      <c r="B352" s="1" t="s">
        <v>2</v>
      </c>
      <c r="C352" s="1" t="s">
        <v>1</v>
      </c>
      <c r="D352" s="4">
        <v>30</v>
      </c>
      <c r="E352" s="24" t="s">
        <v>113</v>
      </c>
      <c r="I352" t="str">
        <f>I351</f>
        <v>ALTER TABLE TM_TASK_SPRINT_LIST</v>
      </c>
      <c r="K352" s="25" t="str">
        <f t="shared" ref="K352:K358" si="159">CONCATENATE(B352,",")</f>
        <v>ID,</v>
      </c>
      <c r="L352" s="12"/>
      <c r="M352" s="18" t="str">
        <f>CONCATENATE(B352,",")</f>
        <v>ID,</v>
      </c>
      <c r="N352" s="5" t="str">
        <f>CONCATENATE(B352," ",C352,"(",D352,") ",E352," ,")</f>
        <v>ID VARCHAR(30) NOT NULL ,</v>
      </c>
      <c r="O352" s="1" t="s">
        <v>2</v>
      </c>
      <c r="P352" s="6"/>
      <c r="Q352" s="6"/>
      <c r="R352" s="6"/>
      <c r="S352" s="6"/>
      <c r="T352" s="6"/>
      <c r="U352" s="6"/>
      <c r="V352" s="6"/>
      <c r="W352" s="17" t="str">
        <f t="shared" ref="W352:W363" si="160">CONCATENATE(,LOWER(O352),UPPER(LEFT(P352,1)),LOWER(RIGHT(P352,LEN(P352)-IF(LEN(P352)&gt;0,1,LEN(P352)))),UPPER(LEFT(Q352,1)),LOWER(RIGHT(Q352,LEN(Q352)-IF(LEN(Q352)&gt;0,1,LEN(Q352)))),UPPER(LEFT(R352,1)),LOWER(RIGHT(R352,LEN(R352)-IF(LEN(R352)&gt;0,1,LEN(R352)))),UPPER(LEFT(S352,1)),LOWER(RIGHT(S352,LEN(S352)-IF(LEN(S352)&gt;0,1,LEN(S352)))),UPPER(LEFT(T352,1)),LOWER(RIGHT(T352,LEN(T352)-IF(LEN(T352)&gt;0,1,LEN(T352)))),UPPER(LEFT(U352,1)),LOWER(RIGHT(U352,LEN(U352)-IF(LEN(U352)&gt;0,1,LEN(U352)))),UPPER(LEFT(V352,1)),LOWER(RIGHT(V352,LEN(V352)-IF(LEN(V352)&gt;0,1,LEN(V352)))))</f>
        <v>id</v>
      </c>
      <c r="X352" s="3" t="str">
        <f t="shared" ref="X352:X363" si="161">CONCATENATE("""",W352,"""",":","""","""",",")</f>
        <v>"id":"",</v>
      </c>
      <c r="Y352" s="22" t="str">
        <f t="shared" ref="Y352:Y363" si="162">CONCATENATE("public static String ",,B352,,"=","""",W352,""";")</f>
        <v>public static String ID="id";</v>
      </c>
      <c r="Z352" s="7" t="str">
        <f t="shared" ref="Z352:Z363" si="163">CONCATENATE("private String ",W352,"=","""""",";")</f>
        <v>private String id="";</v>
      </c>
    </row>
    <row r="353" spans="2:26" ht="19.2" x14ac:dyDescent="0.45">
      <c r="B353" s="1" t="s">
        <v>3</v>
      </c>
      <c r="C353" s="1" t="s">
        <v>1</v>
      </c>
      <c r="D353" s="4">
        <v>10</v>
      </c>
      <c r="I353" t="str">
        <f>I352</f>
        <v>ALTER TABLE TM_TASK_SPRINT_LIST</v>
      </c>
      <c r="K353" s="25" t="str">
        <f t="shared" si="159"/>
        <v>STATUS,</v>
      </c>
      <c r="L353" s="12"/>
      <c r="M353" s="18" t="str">
        <f>CONCATENATE(B353,",")</f>
        <v>STATUS,</v>
      </c>
      <c r="N353" s="5" t="str">
        <f t="shared" ref="N353:N363" si="164">CONCATENATE(B353," ",C353,"(",D353,")",",")</f>
        <v>STATUS VARCHAR(10),</v>
      </c>
      <c r="O353" s="1" t="s">
        <v>3</v>
      </c>
      <c r="W353" s="17" t="str">
        <f t="shared" si="160"/>
        <v>status</v>
      </c>
      <c r="X353" s="3" t="str">
        <f t="shared" si="161"/>
        <v>"status":"",</v>
      </c>
      <c r="Y353" s="22" t="str">
        <f t="shared" si="162"/>
        <v>public static String STATUS="status";</v>
      </c>
      <c r="Z353" s="7" t="str">
        <f t="shared" si="163"/>
        <v>private String status="";</v>
      </c>
    </row>
    <row r="354" spans="2:26" ht="19.2" x14ac:dyDescent="0.45">
      <c r="B354" s="1" t="s">
        <v>4</v>
      </c>
      <c r="C354" s="1" t="s">
        <v>1</v>
      </c>
      <c r="D354" s="4">
        <v>30</v>
      </c>
      <c r="I354" t="str">
        <f>I353</f>
        <v>ALTER TABLE TM_TASK_SPRINT_LIST</v>
      </c>
      <c r="K354" s="25" t="str">
        <f t="shared" si="159"/>
        <v>INSERT_DATE,</v>
      </c>
      <c r="L354" s="12"/>
      <c r="M354" s="18" t="str">
        <f>CONCATENATE(B354,",")</f>
        <v>INSERT_DATE,</v>
      </c>
      <c r="N354" s="5" t="str">
        <f t="shared" si="164"/>
        <v>INSERT_DATE VARCHAR(30),</v>
      </c>
      <c r="O354" s="1" t="s">
        <v>7</v>
      </c>
      <c r="P354" t="s">
        <v>8</v>
      </c>
      <c r="W354" s="17" t="str">
        <f t="shared" si="160"/>
        <v>insertDate</v>
      </c>
      <c r="X354" s="3" t="str">
        <f t="shared" si="161"/>
        <v>"insertDate":"",</v>
      </c>
      <c r="Y354" s="22" t="str">
        <f t="shared" si="162"/>
        <v>public static String INSERT_DATE="insertDate";</v>
      </c>
      <c r="Z354" s="7" t="str">
        <f t="shared" si="163"/>
        <v>private String insertDate="";</v>
      </c>
    </row>
    <row r="355" spans="2:26" ht="19.2" x14ac:dyDescent="0.45">
      <c r="B355" s="1" t="s">
        <v>5</v>
      </c>
      <c r="C355" s="1" t="s">
        <v>1</v>
      </c>
      <c r="D355" s="4">
        <v>30</v>
      </c>
      <c r="I355" t="str">
        <f>I354</f>
        <v>ALTER TABLE TM_TASK_SPRINT_LIST</v>
      </c>
      <c r="K355" s="25" t="str">
        <f t="shared" si="159"/>
        <v>MODIFICATION_DATE,</v>
      </c>
      <c r="L355" s="12"/>
      <c r="M355" s="18" t="str">
        <f>CONCATENATE(B355,",")</f>
        <v>MODIFICATION_DATE,</v>
      </c>
      <c r="N355" s="5" t="str">
        <f t="shared" si="164"/>
        <v>MODIFICATION_DATE VARCHAR(30),</v>
      </c>
      <c r="O355" s="1" t="s">
        <v>9</v>
      </c>
      <c r="P355" t="s">
        <v>8</v>
      </c>
      <c r="W355" s="17" t="str">
        <f t="shared" si="160"/>
        <v>modificationDate</v>
      </c>
      <c r="X355" s="3" t="str">
        <f t="shared" si="161"/>
        <v>"modificationDate":"",</v>
      </c>
      <c r="Y355" s="22" t="str">
        <f t="shared" si="162"/>
        <v>public static String MODIFICATION_DATE="modificationDate";</v>
      </c>
      <c r="Z355" s="7" t="str">
        <f t="shared" si="163"/>
        <v>private String modificationDate="";</v>
      </c>
    </row>
    <row r="356" spans="2:26" ht="19.2" x14ac:dyDescent="0.45">
      <c r="B356" s="1" t="s">
        <v>360</v>
      </c>
      <c r="C356" s="1" t="s">
        <v>1</v>
      </c>
      <c r="D356" s="4">
        <v>500</v>
      </c>
      <c r="I356" t="str">
        <f>I288</f>
        <v>ALTER TABLE TM_TASK_ASSIGNEE</v>
      </c>
      <c r="K356" s="25" t="str">
        <f t="shared" si="159"/>
        <v>SPRINT_NAME,</v>
      </c>
      <c r="L356" s="12"/>
      <c r="M356" s="18" t="str">
        <f>CONCATENATE(B356,",")</f>
        <v>SPRINT_NAME,</v>
      </c>
      <c r="N356" s="5" t="str">
        <f t="shared" si="164"/>
        <v>SPRINT_NAME VARCHAR(500),</v>
      </c>
      <c r="O356" s="1" t="s">
        <v>366</v>
      </c>
      <c r="P356" t="s">
        <v>0</v>
      </c>
      <c r="W356" s="17" t="str">
        <f t="shared" si="160"/>
        <v>sprintName</v>
      </c>
      <c r="X356" s="3" t="str">
        <f t="shared" si="161"/>
        <v>"sprintName":"",</v>
      </c>
      <c r="Y356" s="22" t="str">
        <f t="shared" si="162"/>
        <v>public static String SPRINT_NAME="sprintName";</v>
      </c>
      <c r="Z356" s="7" t="str">
        <f t="shared" si="163"/>
        <v>private String sprintName="";</v>
      </c>
    </row>
    <row r="357" spans="2:26" ht="19.2" x14ac:dyDescent="0.45">
      <c r="B357" s="1" t="s">
        <v>361</v>
      </c>
      <c r="C357" s="1" t="s">
        <v>1</v>
      </c>
      <c r="D357" s="4">
        <v>32</v>
      </c>
      <c r="J357" s="23"/>
      <c r="K357" s="25" t="str">
        <f t="shared" si="159"/>
        <v>SPRINT_START_DATE,</v>
      </c>
      <c r="L357" s="12"/>
      <c r="M357" s="18"/>
      <c r="N357" s="5" t="str">
        <f t="shared" si="164"/>
        <v>SPRINT_START_DATE VARCHAR(32),</v>
      </c>
      <c r="O357" s="1" t="s">
        <v>366</v>
      </c>
      <c r="P357" t="s">
        <v>289</v>
      </c>
      <c r="Q357" t="s">
        <v>8</v>
      </c>
      <c r="W357" s="17" t="str">
        <f t="shared" si="160"/>
        <v>sprintStartDate</v>
      </c>
      <c r="X357" s="3" t="str">
        <f t="shared" si="161"/>
        <v>"sprintStartDate":"",</v>
      </c>
      <c r="Y357" s="22" t="str">
        <f t="shared" si="162"/>
        <v>public static String SPRINT_START_DATE="sprintStartDate";</v>
      </c>
      <c r="Z357" s="7" t="str">
        <f t="shared" si="163"/>
        <v>private String sprintStartDate="";</v>
      </c>
    </row>
    <row r="358" spans="2:26" ht="19.2" x14ac:dyDescent="0.45">
      <c r="B358" s="1" t="s">
        <v>362</v>
      </c>
      <c r="C358" s="1" t="s">
        <v>1</v>
      </c>
      <c r="D358" s="4">
        <v>32</v>
      </c>
      <c r="I358" t="str">
        <f>I290</f>
        <v>ALTER TABLE TM_TASK_ASSIGNEE</v>
      </c>
      <c r="J358" s="23"/>
      <c r="K358" s="25" t="str">
        <f t="shared" si="159"/>
        <v>SPRINT_END_DATE,</v>
      </c>
      <c r="L358" s="12"/>
      <c r="M358" s="18" t="str">
        <f>CONCATENATE(B358,",")</f>
        <v>SPRINT_END_DATE,</v>
      </c>
      <c r="N358" s="5" t="str">
        <f t="shared" si="164"/>
        <v>SPRINT_END_DATE VARCHAR(32),</v>
      </c>
      <c r="O358" s="1" t="s">
        <v>366</v>
      </c>
      <c r="P358" t="s">
        <v>290</v>
      </c>
      <c r="Q358" t="s">
        <v>8</v>
      </c>
      <c r="W358" s="17" t="str">
        <f t="shared" si="160"/>
        <v>sprintEndDate</v>
      </c>
      <c r="X358" s="3" t="str">
        <f t="shared" si="161"/>
        <v>"sprintEndDate":"",</v>
      </c>
      <c r="Y358" s="22" t="str">
        <f t="shared" si="162"/>
        <v>public static String SPRINT_END_DATE="sprintEndDate";</v>
      </c>
      <c r="Z358" s="7" t="str">
        <f t="shared" si="163"/>
        <v>private String sprintEndDate="";</v>
      </c>
    </row>
    <row r="359" spans="2:26" ht="19.2" x14ac:dyDescent="0.45">
      <c r="B359" s="1" t="s">
        <v>274</v>
      </c>
      <c r="C359" s="1" t="s">
        <v>1</v>
      </c>
      <c r="D359" s="4">
        <v>54</v>
      </c>
      <c r="I359" t="str">
        <f>I291</f>
        <v>ALTER TABLE TM_TASK_STATUS</v>
      </c>
      <c r="J359" s="23"/>
      <c r="K359" s="25" t="str">
        <f>CONCATENATE(B359,",")</f>
        <v>FK_PROJECT_ID,</v>
      </c>
      <c r="L359" s="12"/>
      <c r="M359" s="18"/>
      <c r="N359" s="5" t="str">
        <f t="shared" si="164"/>
        <v>FK_PROJECT_ID VARCHAR(54),</v>
      </c>
      <c r="O359" s="1" t="s">
        <v>10</v>
      </c>
      <c r="P359" t="s">
        <v>288</v>
      </c>
      <c r="Q359" t="s">
        <v>2</v>
      </c>
      <c r="W359" s="17" t="str">
        <f t="shared" si="160"/>
        <v>fkProjectId</v>
      </c>
      <c r="X359" s="3" t="str">
        <f t="shared" si="161"/>
        <v>"fkProjectId":"",</v>
      </c>
      <c r="Y359" s="22" t="str">
        <f t="shared" si="162"/>
        <v>public static String FK_PROJECT_ID="fkProjectId";</v>
      </c>
      <c r="Z359" s="7" t="str">
        <f t="shared" si="163"/>
        <v>private String fkProjectId="";</v>
      </c>
    </row>
    <row r="360" spans="2:26" ht="19.2" x14ac:dyDescent="0.45">
      <c r="B360" s="1" t="s">
        <v>364</v>
      </c>
      <c r="C360" s="1" t="s">
        <v>1</v>
      </c>
      <c r="D360" s="4">
        <v>54</v>
      </c>
      <c r="I360">
        <f>I292</f>
        <v>0</v>
      </c>
      <c r="K360" s="25" t="str">
        <f>CONCATENATE(B360,",")</f>
        <v>SPRINT_STATUS,</v>
      </c>
      <c r="L360" s="12"/>
      <c r="M360" s="18"/>
      <c r="N360" s="5" t="str">
        <f t="shared" si="164"/>
        <v>SPRINT_STATUS VARCHAR(54),</v>
      </c>
      <c r="O360" s="1" t="s">
        <v>366</v>
      </c>
      <c r="P360" t="s">
        <v>3</v>
      </c>
      <c r="W360" s="17" t="str">
        <f t="shared" si="160"/>
        <v>sprintStatus</v>
      </c>
      <c r="X360" s="3" t="str">
        <f t="shared" si="161"/>
        <v>"sprintStatus":"",</v>
      </c>
      <c r="Y360" s="22" t="str">
        <f t="shared" si="162"/>
        <v>public static String SPRINT_STATUS="sprintStatus";</v>
      </c>
      <c r="Z360" s="7" t="str">
        <f t="shared" si="163"/>
        <v>private String sprintStatus="";</v>
      </c>
    </row>
    <row r="361" spans="2:26" ht="19.2" x14ac:dyDescent="0.45">
      <c r="B361" s="1" t="s">
        <v>365</v>
      </c>
      <c r="C361" s="1" t="s">
        <v>1</v>
      </c>
      <c r="D361" s="4">
        <v>54</v>
      </c>
      <c r="I361" t="str">
        <f>I293</f>
        <v>ALTER TABLE TM_TASK_PRIORITY</v>
      </c>
      <c r="K361" s="25" t="str">
        <f>CONCATENATE(B361,",")</f>
        <v>SPRINT_COLOR,</v>
      </c>
      <c r="L361" s="12"/>
      <c r="M361" s="18"/>
      <c r="N361" s="5" t="str">
        <f t="shared" si="164"/>
        <v>SPRINT_COLOR VARCHAR(54),</v>
      </c>
      <c r="O361" s="1" t="s">
        <v>366</v>
      </c>
      <c r="P361" t="s">
        <v>358</v>
      </c>
      <c r="W361" s="17" t="str">
        <f t="shared" si="160"/>
        <v>sprintColor</v>
      </c>
      <c r="X361" s="3" t="str">
        <f t="shared" si="161"/>
        <v>"sprintColor":"",</v>
      </c>
      <c r="Y361" s="22" t="str">
        <f t="shared" si="162"/>
        <v>public static String SPRINT_COLOR="sprintColor";</v>
      </c>
      <c r="Z361" s="7" t="str">
        <f t="shared" si="163"/>
        <v>private String sprintColor="";</v>
      </c>
    </row>
    <row r="362" spans="2:26" ht="19.2" x14ac:dyDescent="0.45">
      <c r="B362" s="1" t="s">
        <v>518</v>
      </c>
      <c r="C362" s="1" t="s">
        <v>1</v>
      </c>
      <c r="D362" s="4">
        <v>3333</v>
      </c>
      <c r="I362" t="str">
        <f>I293</f>
        <v>ALTER TABLE TM_TASK_PRIORITY</v>
      </c>
      <c r="K362" s="25" t="s">
        <v>519</v>
      </c>
      <c r="L362" s="12"/>
      <c r="M362" s="18"/>
      <c r="N362" s="5" t="str">
        <f>CONCATENATE(B362," ",C362,"(",D362,")",",")</f>
        <v>BACKLOG_COUNT VARCHAR(3333),</v>
      </c>
      <c r="O362" s="1" t="s">
        <v>354</v>
      </c>
      <c r="P362" t="s">
        <v>214</v>
      </c>
      <c r="W362" s="17" t="str">
        <f>CONCATENATE(,LOWER(O362),UPPER(LEFT(P362,1)),LOWER(RIGHT(P362,LEN(P362)-IF(LEN(P362)&gt;0,1,LEN(P362)))),UPPER(LEFT(Q362,1)),LOWER(RIGHT(Q362,LEN(Q362)-IF(LEN(Q362)&gt;0,1,LEN(Q362)))),UPPER(LEFT(R362,1)),LOWER(RIGHT(R362,LEN(R362)-IF(LEN(R362)&gt;0,1,LEN(R362)))),UPPER(LEFT(S362,1)),LOWER(RIGHT(S362,LEN(S362)-IF(LEN(S362)&gt;0,1,LEN(S362)))),UPPER(LEFT(T362,1)),LOWER(RIGHT(T362,LEN(T362)-IF(LEN(T362)&gt;0,1,LEN(T362)))),UPPER(LEFT(U362,1)),LOWER(RIGHT(U362,LEN(U362)-IF(LEN(U362)&gt;0,1,LEN(U362)))),UPPER(LEFT(V362,1)),LOWER(RIGHT(V362,LEN(V362)-IF(LEN(V362)&gt;0,1,LEN(V362)))))</f>
        <v>backlogCount</v>
      </c>
      <c r="X362" s="3" t="str">
        <f>CONCATENATE("""",W362,"""",":","""","""",",")</f>
        <v>"backlogCount":"",</v>
      </c>
      <c r="Y362" s="22" t="str">
        <f>CONCATENATE("public static String ",,B362,,"=","""",W362,""";")</f>
        <v>public static String BACKLOG_COUNT="backlogCount";</v>
      </c>
      <c r="Z362" s="7" t="str">
        <f>CONCATENATE("private String ",W362,"=","""""",";")</f>
        <v>private String backlogCount="";</v>
      </c>
    </row>
    <row r="363" spans="2:26" ht="19.2" x14ac:dyDescent="0.45">
      <c r="B363" s="1" t="s">
        <v>363</v>
      </c>
      <c r="C363" s="1" t="s">
        <v>1</v>
      </c>
      <c r="D363" s="4">
        <v>3333</v>
      </c>
      <c r="I363">
        <f>I294</f>
        <v>0</v>
      </c>
      <c r="K363" s="25" t="str">
        <f>CONCATENATE(B363,"")</f>
        <v>SPRINT_DESCRIPTION</v>
      </c>
      <c r="L363" s="12"/>
      <c r="M363" s="18"/>
      <c r="N363" s="5" t="str">
        <f t="shared" si="164"/>
        <v>SPRINT_DESCRIPTION VARCHAR(3333),</v>
      </c>
      <c r="O363" s="1" t="s">
        <v>366</v>
      </c>
      <c r="P363" t="s">
        <v>14</v>
      </c>
      <c r="W363" s="17" t="str">
        <f t="shared" si="160"/>
        <v>sprintDescription</v>
      </c>
      <c r="X363" s="3" t="str">
        <f t="shared" si="161"/>
        <v>"sprintDescription":"",</v>
      </c>
      <c r="Y363" s="22" t="str">
        <f t="shared" si="162"/>
        <v>public static String SPRINT_DESCRIPTION="sprintDescription";</v>
      </c>
      <c r="Z363" s="7" t="str">
        <f t="shared" si="163"/>
        <v>private String sprintDescription="";</v>
      </c>
    </row>
    <row r="364" spans="2:26" ht="19.2" x14ac:dyDescent="0.45">
      <c r="B364" s="1"/>
      <c r="C364" s="1"/>
      <c r="D364" s="4"/>
      <c r="K364" s="29" t="str">
        <f>CONCATENATE(" FROM ",LEFT(B351,LEN(B351)-5)," T")</f>
        <v xml:space="preserve"> FROM TM_TASK_SPRINT T</v>
      </c>
      <c r="L364" s="12"/>
      <c r="M364" s="18"/>
      <c r="O364" s="1"/>
      <c r="W364" s="17"/>
    </row>
    <row r="365" spans="2:26" ht="19.2" x14ac:dyDescent="0.45">
      <c r="C365" s="1"/>
      <c r="D365" s="8"/>
      <c r="K365" s="25" t="str">
        <f>CONCATENATE(B365,"")</f>
        <v/>
      </c>
      <c r="M365" s="18"/>
      <c r="N365" s="33" t="s">
        <v>130</v>
      </c>
      <c r="O365" s="1"/>
      <c r="W365" s="17"/>
    </row>
    <row r="366" spans="2:26" ht="19.2" x14ac:dyDescent="0.45">
      <c r="C366" s="1"/>
      <c r="D366" s="8"/>
      <c r="M366" s="18"/>
      <c r="N366" s="31" t="s">
        <v>126</v>
      </c>
      <c r="O366" s="1"/>
      <c r="W366" s="17"/>
    </row>
    <row r="367" spans="2:26" ht="19.2" x14ac:dyDescent="0.45">
      <c r="C367" s="14"/>
      <c r="D367" s="9"/>
      <c r="M367" s="20"/>
      <c r="W367" s="17"/>
    </row>
    <row r="368" spans="2:26" ht="19.2" x14ac:dyDescent="0.45">
      <c r="C368" s="1"/>
      <c r="D368" s="8"/>
      <c r="M368" s="18"/>
      <c r="N368" s="31"/>
      <c r="O368" s="1"/>
      <c r="W368" s="17"/>
    </row>
    <row r="369" spans="2:26" ht="19.2" x14ac:dyDescent="0.45">
      <c r="C369" s="14"/>
      <c r="D369" s="9"/>
      <c r="M369" s="20"/>
      <c r="W369" s="17"/>
    </row>
    <row r="370" spans="2:26" x14ac:dyDescent="0.3">
      <c r="B370" s="2" t="s">
        <v>320</v>
      </c>
      <c r="I370" t="str">
        <f>CONCATENATE("ALTER TABLE"," ",B370)</f>
        <v>ALTER TABLE TM_TASK_FILE</v>
      </c>
      <c r="N370" s="5" t="str">
        <f>CONCATENATE("CREATE TABLE ",B370," ","(")</f>
        <v>CREATE TABLE TM_TASK_FILE (</v>
      </c>
    </row>
    <row r="371" spans="2:26" ht="19.2" x14ac:dyDescent="0.45">
      <c r="B371" s="1" t="s">
        <v>2</v>
      </c>
      <c r="C371" s="1" t="s">
        <v>1</v>
      </c>
      <c r="D371" s="4">
        <v>30</v>
      </c>
      <c r="E371" s="24" t="s">
        <v>113</v>
      </c>
      <c r="I371" t="str">
        <f t="shared" ref="I371:I378" si="165">I370</f>
        <v>ALTER TABLE TM_TASK_FILE</v>
      </c>
      <c r="J371" t="str">
        <f t="shared" ref="J371:J379" si="166">CONCATENATE(LEFT(CONCATENATE(" ADD "," ",N371,";"),LEN(CONCATENATE(" ADD "," ",N371,";"))-2),";")</f>
        <v xml:space="preserve"> ADD  ID VARCHAR(30) NOT NULL ;</v>
      </c>
      <c r="K371" s="21" t="str">
        <f t="shared" ref="K371:K377" si="167">CONCATENATE(LEFT(CONCATENATE("  ALTER COLUMN  "," ",N371,";"),LEN(CONCATENATE("  ALTER COLUMN  "," ",N371,";"))-2),";")</f>
        <v xml:space="preserve">  ALTER COLUMN   ID VARCHAR(30) NOT NULL ;</v>
      </c>
      <c r="L371" s="12"/>
      <c r="M371" s="18" t="str">
        <f>CONCATENATE(B371,",")</f>
        <v>ID,</v>
      </c>
      <c r="N371" s="5" t="str">
        <f>CONCATENATE(B371," ",C371,"(",D371,") ",E371," ,")</f>
        <v>ID VARCHAR(30) NOT NULL ,</v>
      </c>
      <c r="O371" s="1" t="s">
        <v>2</v>
      </c>
      <c r="P371" s="6"/>
      <c r="Q371" s="6"/>
      <c r="R371" s="6"/>
      <c r="S371" s="6"/>
      <c r="T371" s="6"/>
      <c r="U371" s="6"/>
      <c r="V371" s="6"/>
      <c r="W371" s="17" t="str">
        <f t="shared" ref="W371:W379" si="168">CONCATENATE(,LOWER(O371),UPPER(LEFT(P371,1)),LOWER(RIGHT(P371,LEN(P371)-IF(LEN(P371)&gt;0,1,LEN(P371)))),UPPER(LEFT(Q371,1)),LOWER(RIGHT(Q371,LEN(Q371)-IF(LEN(Q371)&gt;0,1,LEN(Q371)))),UPPER(LEFT(R371,1)),LOWER(RIGHT(R371,LEN(R371)-IF(LEN(R371)&gt;0,1,LEN(R371)))),UPPER(LEFT(S371,1)),LOWER(RIGHT(S371,LEN(S371)-IF(LEN(S371)&gt;0,1,LEN(S371)))),UPPER(LEFT(T371,1)),LOWER(RIGHT(T371,LEN(T371)-IF(LEN(T371)&gt;0,1,LEN(T371)))),UPPER(LEFT(U371,1)),LOWER(RIGHT(U371,LEN(U371)-IF(LEN(U371)&gt;0,1,LEN(U371)))),UPPER(LEFT(V371,1)),LOWER(RIGHT(V371,LEN(V371)-IF(LEN(V371)&gt;0,1,LEN(V371)))))</f>
        <v>id</v>
      </c>
      <c r="X371" s="3" t="str">
        <f t="shared" ref="X371:X379" si="169">CONCATENATE("""",W371,"""",":","""","""",",")</f>
        <v>"id":"",</v>
      </c>
      <c r="Y371" s="22" t="str">
        <f t="shared" ref="Y371:Y379" si="170">CONCATENATE("public static String ",,B371,,"=","""",W371,""";")</f>
        <v>public static String ID="id";</v>
      </c>
      <c r="Z371" s="7" t="str">
        <f t="shared" ref="Z371:Z379" si="171">CONCATENATE("private String ",W371,"=","""""",";")</f>
        <v>private String id="";</v>
      </c>
    </row>
    <row r="372" spans="2:26" ht="19.2" x14ac:dyDescent="0.45">
      <c r="B372" s="1" t="s">
        <v>3</v>
      </c>
      <c r="C372" s="1" t="s">
        <v>1</v>
      </c>
      <c r="D372" s="4">
        <v>10</v>
      </c>
      <c r="I372" t="str">
        <f t="shared" si="165"/>
        <v>ALTER TABLE TM_TASK_FILE</v>
      </c>
      <c r="J372" t="str">
        <f t="shared" si="166"/>
        <v xml:space="preserve"> ADD  STATUS VARCHAR(10);</v>
      </c>
      <c r="K372" s="21" t="str">
        <f t="shared" si="167"/>
        <v xml:space="preserve">  ALTER COLUMN   STATUS VARCHAR(10);</v>
      </c>
      <c r="L372" s="12"/>
      <c r="M372" s="18" t="str">
        <f>CONCATENATE(B372,",")</f>
        <v>STATUS,</v>
      </c>
      <c r="N372" s="5" t="str">
        <f t="shared" ref="N372:N379" si="172">CONCATENATE(B372," ",C372,"(",D372,")",",")</f>
        <v>STATUS VARCHAR(10),</v>
      </c>
      <c r="O372" s="1" t="s">
        <v>3</v>
      </c>
      <c r="W372" s="17" t="str">
        <f t="shared" si="168"/>
        <v>status</v>
      </c>
      <c r="X372" s="3" t="str">
        <f t="shared" si="169"/>
        <v>"status":"",</v>
      </c>
      <c r="Y372" s="22" t="str">
        <f t="shared" si="170"/>
        <v>public static String STATUS="status";</v>
      </c>
      <c r="Z372" s="7" t="str">
        <f t="shared" si="171"/>
        <v>private String status="";</v>
      </c>
    </row>
    <row r="373" spans="2:26" ht="19.2" x14ac:dyDescent="0.45">
      <c r="B373" s="1" t="s">
        <v>4</v>
      </c>
      <c r="C373" s="1" t="s">
        <v>1</v>
      </c>
      <c r="D373" s="4">
        <v>30</v>
      </c>
      <c r="I373" t="str">
        <f t="shared" si="165"/>
        <v>ALTER TABLE TM_TASK_FILE</v>
      </c>
      <c r="J373" t="str">
        <f t="shared" si="166"/>
        <v xml:space="preserve"> ADD  INSERT_DATE VARCHAR(30);</v>
      </c>
      <c r="K373" s="21" t="str">
        <f t="shared" si="167"/>
        <v xml:space="preserve">  ALTER COLUMN   INSERT_DATE VARCHAR(30);</v>
      </c>
      <c r="L373" s="12"/>
      <c r="M373" s="18" t="str">
        <f>CONCATENATE(B373,",")</f>
        <v>INSERT_DATE,</v>
      </c>
      <c r="N373" s="5" t="str">
        <f t="shared" si="172"/>
        <v>INSERT_DATE VARCHAR(30),</v>
      </c>
      <c r="O373" s="1" t="s">
        <v>7</v>
      </c>
      <c r="P373" t="s">
        <v>8</v>
      </c>
      <c r="W373" s="17" t="str">
        <f t="shared" si="168"/>
        <v>insertDate</v>
      </c>
      <c r="X373" s="3" t="str">
        <f t="shared" si="169"/>
        <v>"insertDate":"",</v>
      </c>
      <c r="Y373" s="22" t="str">
        <f t="shared" si="170"/>
        <v>public static String INSERT_DATE="insertDate";</v>
      </c>
      <c r="Z373" s="7" t="str">
        <f t="shared" si="171"/>
        <v>private String insertDate="";</v>
      </c>
    </row>
    <row r="374" spans="2:26" ht="19.2" x14ac:dyDescent="0.45">
      <c r="B374" s="1" t="s">
        <v>5</v>
      </c>
      <c r="C374" s="1" t="s">
        <v>1</v>
      </c>
      <c r="D374" s="4">
        <v>30</v>
      </c>
      <c r="I374" t="str">
        <f t="shared" si="165"/>
        <v>ALTER TABLE TM_TASK_FILE</v>
      </c>
      <c r="J374" t="str">
        <f t="shared" si="166"/>
        <v xml:space="preserve"> ADD  MODIFICATION_DATE VARCHAR(30);</v>
      </c>
      <c r="K374" s="21" t="str">
        <f t="shared" si="167"/>
        <v xml:space="preserve">  ALTER COLUMN   MODIFICATION_DATE VARCHAR(30);</v>
      </c>
      <c r="L374" s="12"/>
      <c r="M374" s="18" t="str">
        <f>CONCATENATE(B374,",")</f>
        <v>MODIFICATION_DATE,</v>
      </c>
      <c r="N374" s="5" t="str">
        <f t="shared" si="172"/>
        <v>MODIFICATION_DATE VARCHAR(30),</v>
      </c>
      <c r="O374" s="1" t="s">
        <v>9</v>
      </c>
      <c r="P374" t="s">
        <v>8</v>
      </c>
      <c r="W374" s="17" t="str">
        <f t="shared" si="168"/>
        <v>modificationDate</v>
      </c>
      <c r="X374" s="3" t="str">
        <f t="shared" si="169"/>
        <v>"modificationDate":"",</v>
      </c>
      <c r="Y374" s="22" t="str">
        <f t="shared" si="170"/>
        <v>public static String MODIFICATION_DATE="modificationDate";</v>
      </c>
      <c r="Z374" s="7" t="str">
        <f t="shared" si="171"/>
        <v>private String modificationDate="";</v>
      </c>
    </row>
    <row r="375" spans="2:26" ht="19.2" x14ac:dyDescent="0.45">
      <c r="B375" s="1" t="s">
        <v>318</v>
      </c>
      <c r="C375" s="1" t="s">
        <v>1</v>
      </c>
      <c r="D375" s="4">
        <v>222</v>
      </c>
      <c r="I375" t="str">
        <f t="shared" si="165"/>
        <v>ALTER TABLE TM_TASK_FILE</v>
      </c>
      <c r="J375" t="str">
        <f t="shared" si="166"/>
        <v xml:space="preserve"> ADD  FK_TASK_ID VARCHAR(222);</v>
      </c>
      <c r="K375" s="21" t="str">
        <f t="shared" si="167"/>
        <v xml:space="preserve">  ALTER COLUMN   FK_TASK_ID VARCHAR(222);</v>
      </c>
      <c r="L375" s="12"/>
      <c r="M375" s="18" t="str">
        <f>CONCATENATE(B375,",")</f>
        <v>FK_TASK_ID,</v>
      </c>
      <c r="N375" s="5" t="str">
        <f t="shared" si="172"/>
        <v>FK_TASK_ID VARCHAR(222),</v>
      </c>
      <c r="O375" s="1" t="s">
        <v>10</v>
      </c>
      <c r="P375" t="s">
        <v>311</v>
      </c>
      <c r="Q375" t="s">
        <v>2</v>
      </c>
      <c r="W375" s="17" t="str">
        <f t="shared" si="168"/>
        <v>fkTaskId</v>
      </c>
      <c r="X375" s="3" t="str">
        <f t="shared" si="169"/>
        <v>"fkTaskId":"",</v>
      </c>
      <c r="Y375" s="22" t="str">
        <f t="shared" si="170"/>
        <v>public static String FK_TASK_ID="fkTaskId";</v>
      </c>
      <c r="Z375" s="7" t="str">
        <f t="shared" si="171"/>
        <v>private String fkTaskId="";</v>
      </c>
    </row>
    <row r="376" spans="2:26" ht="19.2" x14ac:dyDescent="0.45">
      <c r="B376" s="1" t="s">
        <v>322</v>
      </c>
      <c r="C376" s="1" t="s">
        <v>1</v>
      </c>
      <c r="D376" s="4">
        <v>444</v>
      </c>
      <c r="I376" t="str">
        <f t="shared" si="165"/>
        <v>ALTER TABLE TM_TASK_FILE</v>
      </c>
      <c r="J376" t="str">
        <f t="shared" si="166"/>
        <v xml:space="preserve"> ADD  FK_COMMENT_ID VARCHAR(444);</v>
      </c>
      <c r="K376" s="21" t="str">
        <f t="shared" si="167"/>
        <v xml:space="preserve">  ALTER COLUMN   FK_COMMENT_ID VARCHAR(444);</v>
      </c>
      <c r="L376" s="12"/>
      <c r="M376" s="18"/>
      <c r="N376" s="5" t="str">
        <f>CONCATENATE(B376," ",C376,"(",D376,")",",")</f>
        <v>FK_COMMENT_ID VARCHAR(444),</v>
      </c>
      <c r="O376" s="1" t="s">
        <v>10</v>
      </c>
      <c r="P376" t="s">
        <v>323</v>
      </c>
      <c r="Q376" t="s">
        <v>2</v>
      </c>
      <c r="W376" s="17" t="str">
        <f>CONCATENATE(,LOWER(O376),UPPER(LEFT(P376,1)),LOWER(RIGHT(P376,LEN(P376)-IF(LEN(P376)&gt;0,1,LEN(P376)))),UPPER(LEFT(Q376,1)),LOWER(RIGHT(Q376,LEN(Q376)-IF(LEN(Q376)&gt;0,1,LEN(Q376)))),UPPER(LEFT(R376,1)),LOWER(RIGHT(R376,LEN(R376)-IF(LEN(R376)&gt;0,1,LEN(R376)))),UPPER(LEFT(S376,1)),LOWER(RIGHT(S376,LEN(S376)-IF(LEN(S376)&gt;0,1,LEN(S376)))),UPPER(LEFT(T376,1)),LOWER(RIGHT(T376,LEN(T376)-IF(LEN(T376)&gt;0,1,LEN(T376)))),UPPER(LEFT(U376,1)),LOWER(RIGHT(U376,LEN(U376)-IF(LEN(U376)&gt;0,1,LEN(U376)))),UPPER(LEFT(V376,1)),LOWER(RIGHT(V376,LEN(V376)-IF(LEN(V376)&gt;0,1,LEN(V376)))))</f>
        <v>fkCommentId</v>
      </c>
      <c r="X376" s="3" t="str">
        <f>CONCATENATE("""",W376,"""",":","""","""",",")</f>
        <v>"fkCommentId":"",</v>
      </c>
      <c r="Y376" s="22" t="str">
        <f>CONCATENATE("public static String ",,B376,,"=","""",W376,""";")</f>
        <v>public static String FK_COMMENT_ID="fkCommentId";</v>
      </c>
      <c r="Z376" s="7" t="str">
        <f>CONCATENATE("private String ",W376,"=","""""",";")</f>
        <v>private String fkCommentId="";</v>
      </c>
    </row>
    <row r="377" spans="2:26" ht="19.2" x14ac:dyDescent="0.45">
      <c r="B377" s="1" t="s">
        <v>734</v>
      </c>
      <c r="C377" s="1" t="s">
        <v>1</v>
      </c>
      <c r="D377" s="4">
        <v>20</v>
      </c>
      <c r="I377" t="str">
        <f t="shared" si="165"/>
        <v>ALTER TABLE TM_TASK_FILE</v>
      </c>
      <c r="J377" t="str">
        <f t="shared" si="166"/>
        <v xml:space="preserve"> ADD  IS_PINNED VARCHAR(20);</v>
      </c>
      <c r="K377" s="21" t="str">
        <f t="shared" si="167"/>
        <v xml:space="preserve">  ALTER COLUMN   IS_PINNED VARCHAR(20);</v>
      </c>
      <c r="L377" s="12"/>
      <c r="M377" s="18"/>
      <c r="N377" s="5" t="str">
        <f>CONCATENATE(B377," ",C377,"(",D377,")",",")</f>
        <v>IS_PINNED VARCHAR(20),</v>
      </c>
      <c r="O377" s="1" t="s">
        <v>112</v>
      </c>
      <c r="P377" t="s">
        <v>735</v>
      </c>
      <c r="W377" s="17" t="str">
        <f>CONCATENATE(,LOWER(O377),UPPER(LEFT(P377,1)),LOWER(RIGHT(P377,LEN(P377)-IF(LEN(P377)&gt;0,1,LEN(P377)))),UPPER(LEFT(Q377,1)),LOWER(RIGHT(Q377,LEN(Q377)-IF(LEN(Q377)&gt;0,1,LEN(Q377)))),UPPER(LEFT(R377,1)),LOWER(RIGHT(R377,LEN(R377)-IF(LEN(R377)&gt;0,1,LEN(R377)))),UPPER(LEFT(S377,1)),LOWER(RIGHT(S377,LEN(S377)-IF(LEN(S377)&gt;0,1,LEN(S377)))),UPPER(LEFT(T377,1)),LOWER(RIGHT(T377,LEN(T377)-IF(LEN(T377)&gt;0,1,LEN(T377)))),UPPER(LEFT(U377,1)),LOWER(RIGHT(U377,LEN(U377)-IF(LEN(U377)&gt;0,1,LEN(U377)))),UPPER(LEFT(V377,1)),LOWER(RIGHT(V377,LEN(V377)-IF(LEN(V377)&gt;0,1,LEN(V377)))))</f>
        <v>isPinned</v>
      </c>
      <c r="X377" s="3" t="str">
        <f>CONCATENATE("""",W377,"""",":","""","""",",")</f>
        <v>"isPinned":"",</v>
      </c>
      <c r="Y377" s="22" t="str">
        <f>CONCATENATE("public static String ",,B377,,"=","""",W377,""";")</f>
        <v>public static String IS_PINNED="isPinned";</v>
      </c>
      <c r="Z377" s="7" t="str">
        <f>CONCATENATE("private String ",W377,"=","""""",";")</f>
        <v>private String isPinned="";</v>
      </c>
    </row>
    <row r="378" spans="2:26" ht="19.2" x14ac:dyDescent="0.45">
      <c r="B378" s="1" t="s">
        <v>321</v>
      </c>
      <c r="C378" s="1" t="s">
        <v>1</v>
      </c>
      <c r="D378" s="4">
        <v>444</v>
      </c>
      <c r="I378" t="str">
        <f t="shared" si="165"/>
        <v>ALTER TABLE TM_TASK_FILE</v>
      </c>
      <c r="J378" t="str">
        <f t="shared" si="166"/>
        <v xml:space="preserve"> ADD  FILE_URL VARCHAR(444);</v>
      </c>
      <c r="L378" s="12"/>
      <c r="M378" s="18"/>
      <c r="N378" s="5" t="str">
        <f t="shared" si="172"/>
        <v>FILE_URL VARCHAR(444),</v>
      </c>
      <c r="O378" s="1" t="s">
        <v>324</v>
      </c>
      <c r="P378" t="s">
        <v>325</v>
      </c>
      <c r="W378" s="17" t="str">
        <f t="shared" si="168"/>
        <v>fileUrl</v>
      </c>
      <c r="X378" s="3" t="str">
        <f t="shared" si="169"/>
        <v>"fileUrl":"",</v>
      </c>
      <c r="Y378" s="22" t="str">
        <f t="shared" si="170"/>
        <v>public static String FILE_URL="fileUrl";</v>
      </c>
      <c r="Z378" s="7" t="str">
        <f t="shared" si="171"/>
        <v>private String fileUrl="";</v>
      </c>
    </row>
    <row r="379" spans="2:26" ht="19.2" x14ac:dyDescent="0.45">
      <c r="B379" s="1" t="s">
        <v>14</v>
      </c>
      <c r="C379" s="1" t="s">
        <v>1</v>
      </c>
      <c r="D379" s="4">
        <v>3000</v>
      </c>
      <c r="I379" t="str">
        <f>I289</f>
        <v>ALTER TABLE TM_TASK_ASSIGNEE</v>
      </c>
      <c r="J379" t="str">
        <f t="shared" si="166"/>
        <v xml:space="preserve"> ADD  DESCRIPTION VARCHAR(3000);</v>
      </c>
      <c r="K379" s="21" t="str">
        <f>CONCATENATE(LEFT(CONCATENATE("  ALTER COLUMN  "," ",N379,";"),LEN(CONCATENATE("  ALTER COLUMN  "," ",N379,";"))-2),";")</f>
        <v xml:space="preserve">  ALTER COLUMN   DESCRIPTION VARCHAR(3000);</v>
      </c>
      <c r="L379" s="12"/>
      <c r="M379" s="18" t="str">
        <f>CONCATENATE(B379,",")</f>
        <v>DESCRIPTION,</v>
      </c>
      <c r="N379" s="5" t="str">
        <f t="shared" si="172"/>
        <v>DESCRIPTION VARCHAR(3000),</v>
      </c>
      <c r="O379" s="1" t="s">
        <v>14</v>
      </c>
      <c r="W379" s="17" t="str">
        <f t="shared" si="168"/>
        <v>description</v>
      </c>
      <c r="X379" s="3" t="str">
        <f t="shared" si="169"/>
        <v>"description":"",</v>
      </c>
      <c r="Y379" s="22" t="str">
        <f t="shared" si="170"/>
        <v>public static String DESCRIPTION="description";</v>
      </c>
      <c r="Z379" s="7" t="str">
        <f t="shared" si="171"/>
        <v>private String description="";</v>
      </c>
    </row>
    <row r="380" spans="2:26" ht="19.2" x14ac:dyDescent="0.45">
      <c r="C380" s="1"/>
      <c r="D380" s="8"/>
      <c r="M380" s="18"/>
      <c r="N380" s="33" t="s">
        <v>130</v>
      </c>
      <c r="O380" s="1"/>
      <c r="W380" s="17"/>
    </row>
    <row r="381" spans="2:26" ht="19.2" x14ac:dyDescent="0.45">
      <c r="C381" s="1"/>
      <c r="D381" s="8"/>
      <c r="M381" s="18"/>
      <c r="N381" s="31" t="s">
        <v>126</v>
      </c>
      <c r="O381" s="1"/>
      <c r="W381" s="17"/>
    </row>
    <row r="382" spans="2:26" ht="19.2" x14ac:dyDescent="0.45">
      <c r="C382" s="14"/>
      <c r="D382" s="9"/>
      <c r="M382" s="20"/>
      <c r="W382" s="17"/>
    </row>
    <row r="383" spans="2:26" x14ac:dyDescent="0.3">
      <c r="B383" s="2" t="s">
        <v>326</v>
      </c>
      <c r="I383" t="str">
        <f>CONCATENATE("ALTER TABLE"," ",B383)</f>
        <v>ALTER TABLE TM_TASK_COMMENT</v>
      </c>
      <c r="N383" s="5" t="str">
        <f>CONCATENATE("CREATE TABLE ",B383," ","(")</f>
        <v>CREATE TABLE TM_TASK_COMMENT (</v>
      </c>
    </row>
    <row r="384" spans="2:26" ht="19.2" x14ac:dyDescent="0.45">
      <c r="B384" s="1" t="s">
        <v>2</v>
      </c>
      <c r="C384" s="1" t="s">
        <v>1</v>
      </c>
      <c r="D384" s="4">
        <v>30</v>
      </c>
      <c r="E384" s="24" t="s">
        <v>113</v>
      </c>
      <c r="I384" t="str">
        <f>I383</f>
        <v>ALTER TABLE TM_TASK_COMMENT</v>
      </c>
      <c r="J384" t="str">
        <f>CONCATENATE(LEFT(CONCATENATE(" ADD "," ",N384,";"),LEN(CONCATENATE(" ADD "," ",N384,";"))-2),";")</f>
        <v xml:space="preserve"> ADD  ID VARCHAR(30) NOT NULL ;</v>
      </c>
      <c r="K384" s="21" t="str">
        <f>CONCATENATE(LEFT(CONCATENATE("  ALTER COLUMN  "," ",N384,";"),LEN(CONCATENATE("  ALTER COLUMN  "," ",N384,";"))-2),";")</f>
        <v xml:space="preserve">  ALTER COLUMN   ID VARCHAR(30) NOT NULL ;</v>
      </c>
      <c r="L384" s="12"/>
      <c r="M384" s="18" t="str">
        <f>CONCATENATE(B384,",")</f>
        <v>ID,</v>
      </c>
      <c r="N384" s="5" t="str">
        <f>CONCATENATE(B384," ",C384,"(",D384,") ",E384," ,")</f>
        <v>ID VARCHAR(30) NOT NULL ,</v>
      </c>
      <c r="O384" s="1" t="s">
        <v>2</v>
      </c>
      <c r="P384" s="6"/>
      <c r="Q384" s="6"/>
      <c r="R384" s="6"/>
      <c r="S384" s="6"/>
      <c r="T384" s="6"/>
      <c r="U384" s="6"/>
      <c r="V384" s="6"/>
      <c r="W384" s="17" t="str">
        <f t="shared" ref="W384:W392" si="173"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id</v>
      </c>
      <c r="X384" s="3" t="str">
        <f t="shared" ref="X384:X392" si="174">CONCATENATE("""",W384,"""",":","""","""",",")</f>
        <v>"id":"",</v>
      </c>
      <c r="Y384" s="22" t="str">
        <f t="shared" ref="Y384:Y392" si="175">CONCATENATE("public static String ",,B384,,"=","""",W384,""";")</f>
        <v>public static String ID="id";</v>
      </c>
      <c r="Z384" s="7" t="str">
        <f t="shared" ref="Z384:Z392" si="176">CONCATENATE("private String ",W384,"=","""""",";")</f>
        <v>private String id="";</v>
      </c>
    </row>
    <row r="385" spans="2:26" ht="19.2" x14ac:dyDescent="0.45">
      <c r="B385" s="1" t="s">
        <v>3</v>
      </c>
      <c r="C385" s="1" t="s">
        <v>1</v>
      </c>
      <c r="D385" s="4">
        <v>10</v>
      </c>
      <c r="I385" t="str">
        <f t="shared" ref="I385:I393" si="177">I384</f>
        <v>ALTER TABLE TM_TASK_COMMENT</v>
      </c>
      <c r="J385" t="str">
        <f t="shared" ref="J385:J396" si="178">CONCATENATE(LEFT(CONCATENATE(" ADD "," ",N385,";"),LEN(CONCATENATE(" ADD "," ",N385,";"))-2),";")</f>
        <v xml:space="preserve"> ADD  STATUS VARCHAR(10);</v>
      </c>
      <c r="K385" s="21" t="str">
        <f>CONCATENATE(LEFT(CONCATENATE("  ALTER COLUMN  "," ",N385,";"),LEN(CONCATENATE("  ALTER COLUMN  "," ",N385,";"))-2),";")</f>
        <v xml:space="preserve">  ALTER COLUMN   STATUS VARCHAR(10);</v>
      </c>
      <c r="L385" s="12"/>
      <c r="M385" s="18" t="str">
        <f>CONCATENATE(B385,",")</f>
        <v>STATUS,</v>
      </c>
      <c r="N385" s="5" t="str">
        <f t="shared" ref="N385:N392" si="179">CONCATENATE(B385," ",C385,"(",D385,")",",")</f>
        <v>STATUS VARCHAR(10),</v>
      </c>
      <c r="O385" s="1" t="s">
        <v>3</v>
      </c>
      <c r="W385" s="17" t="str">
        <f t="shared" si="173"/>
        <v>status</v>
      </c>
      <c r="X385" s="3" t="str">
        <f t="shared" si="174"/>
        <v>"status":"",</v>
      </c>
      <c r="Y385" s="22" t="str">
        <f t="shared" si="175"/>
        <v>public static String STATUS="status";</v>
      </c>
      <c r="Z385" s="7" t="str">
        <f t="shared" si="176"/>
        <v>private String status="";</v>
      </c>
    </row>
    <row r="386" spans="2:26" ht="19.2" x14ac:dyDescent="0.45">
      <c r="B386" s="1" t="s">
        <v>4</v>
      </c>
      <c r="C386" s="1" t="s">
        <v>1</v>
      </c>
      <c r="D386" s="4">
        <v>30</v>
      </c>
      <c r="I386" t="str">
        <f t="shared" si="177"/>
        <v>ALTER TABLE TM_TASK_COMMENT</v>
      </c>
      <c r="J386" t="str">
        <f t="shared" si="178"/>
        <v xml:space="preserve"> ADD  INSERT_DATE VARCHAR(30);</v>
      </c>
      <c r="K386" s="21" t="str">
        <f>CONCATENATE(LEFT(CONCATENATE("  ALTER COLUMN  "," ",N386,";"),LEN(CONCATENATE("  ALTER COLUMN  "," ",N386,";"))-2),";")</f>
        <v xml:space="preserve">  ALTER COLUMN   INSERT_DATE VARCHAR(30);</v>
      </c>
      <c r="L386" s="12"/>
      <c r="M386" s="18" t="str">
        <f>CONCATENATE(B386,",")</f>
        <v>INSERT_DATE,</v>
      </c>
      <c r="N386" s="5" t="str">
        <f t="shared" si="179"/>
        <v>INSERT_DATE VARCHAR(30),</v>
      </c>
      <c r="O386" s="1" t="s">
        <v>7</v>
      </c>
      <c r="P386" t="s">
        <v>8</v>
      </c>
      <c r="W386" s="17" t="str">
        <f t="shared" si="173"/>
        <v>insertDate</v>
      </c>
      <c r="X386" s="3" t="str">
        <f t="shared" si="174"/>
        <v>"insertDate":"",</v>
      </c>
      <c r="Y386" s="22" t="str">
        <f t="shared" si="175"/>
        <v>public static String INSERT_DATE="insertDate";</v>
      </c>
      <c r="Z386" s="7" t="str">
        <f t="shared" si="176"/>
        <v>private String insertDate="";</v>
      </c>
    </row>
    <row r="387" spans="2:26" ht="19.2" x14ac:dyDescent="0.45">
      <c r="B387" s="1" t="s">
        <v>5</v>
      </c>
      <c r="C387" s="1" t="s">
        <v>1</v>
      </c>
      <c r="D387" s="4">
        <v>30</v>
      </c>
      <c r="I387" t="str">
        <f t="shared" si="177"/>
        <v>ALTER TABLE TM_TASK_COMMENT</v>
      </c>
      <c r="J387" t="str">
        <f t="shared" si="178"/>
        <v xml:space="preserve"> ADD  MODIFICATION_DATE VARCHAR(30);</v>
      </c>
      <c r="K387" s="21" t="str">
        <f>CONCATENATE(LEFT(CONCATENATE("  ALTER COLUMN  "," ",N387,";"),LEN(CONCATENATE("  ALTER COLUMN  "," ",N387,";"))-2),";")</f>
        <v xml:space="preserve">  ALTER COLUMN   MODIFICATION_DATE VARCHAR(30);</v>
      </c>
      <c r="L387" s="12"/>
      <c r="M387" s="18" t="str">
        <f>CONCATENATE(B387,",")</f>
        <v>MODIFICATION_DATE,</v>
      </c>
      <c r="N387" s="5" t="str">
        <f t="shared" si="179"/>
        <v>MODIFICATION_DATE VARCHAR(30),</v>
      </c>
      <c r="O387" s="1" t="s">
        <v>9</v>
      </c>
      <c r="P387" t="s">
        <v>8</v>
      </c>
      <c r="W387" s="17" t="str">
        <f t="shared" si="173"/>
        <v>modificationDate</v>
      </c>
      <c r="X387" s="3" t="str">
        <f t="shared" si="174"/>
        <v>"modificationDate":"",</v>
      </c>
      <c r="Y387" s="22" t="str">
        <f t="shared" si="175"/>
        <v>public static String MODIFICATION_DATE="modificationDate";</v>
      </c>
      <c r="Z387" s="7" t="str">
        <f t="shared" si="176"/>
        <v>private String modificationDate="";</v>
      </c>
    </row>
    <row r="388" spans="2:26" ht="19.2" x14ac:dyDescent="0.45">
      <c r="B388" s="1" t="s">
        <v>367</v>
      </c>
      <c r="C388" s="1" t="s">
        <v>1</v>
      </c>
      <c r="D388" s="4">
        <v>222</v>
      </c>
      <c r="I388" t="str">
        <f t="shared" si="177"/>
        <v>ALTER TABLE TM_TASK_COMMENT</v>
      </c>
      <c r="J388" t="str">
        <f t="shared" si="178"/>
        <v xml:space="preserve"> ADD  FK_BACKLOG_ID VARCHAR(222);</v>
      </c>
      <c r="K388" s="21" t="str">
        <f>CONCATENATE(LEFT(CONCATENATE("  ALTER COLUMN  "," ",N388,";"),LEN(CONCATENATE("  ALTER COLUMN  "," ",N388,";"))-2),";")</f>
        <v xml:space="preserve">  ALTER COLUMN   FK_BACKLOG_ID VARCHAR(222);</v>
      </c>
      <c r="L388" s="12"/>
      <c r="M388" s="18" t="str">
        <f>CONCATENATE(B388,",")</f>
        <v>FK_BACKLOG_ID,</v>
      </c>
      <c r="N388" s="5" t="str">
        <f t="shared" si="179"/>
        <v>FK_BACKLOG_ID VARCHAR(222),</v>
      </c>
      <c r="O388" s="1" t="s">
        <v>10</v>
      </c>
      <c r="P388" t="s">
        <v>354</v>
      </c>
      <c r="Q388" t="s">
        <v>2</v>
      </c>
      <c r="W388" s="17" t="str">
        <f t="shared" si="173"/>
        <v>fkBacklogId</v>
      </c>
      <c r="X388" s="3" t="str">
        <f t="shared" si="174"/>
        <v>"fkBacklogId":"",</v>
      </c>
      <c r="Y388" s="22" t="str">
        <f t="shared" si="175"/>
        <v>public static String FK_BACKLOG_ID="fkBacklogId";</v>
      </c>
      <c r="Z388" s="7" t="str">
        <f t="shared" si="176"/>
        <v>private String fkBacklogId="";</v>
      </c>
    </row>
    <row r="389" spans="2:26" ht="19.2" x14ac:dyDescent="0.45">
      <c r="B389" s="1" t="s">
        <v>11</v>
      </c>
      <c r="C389" s="1" t="s">
        <v>1</v>
      </c>
      <c r="D389" s="4">
        <v>444</v>
      </c>
      <c r="I389" t="str">
        <f t="shared" si="177"/>
        <v>ALTER TABLE TM_TASK_COMMENT</v>
      </c>
      <c r="J389" t="str">
        <f t="shared" si="178"/>
        <v xml:space="preserve"> ADD  FK_USER_ID VARCHAR(444);</v>
      </c>
      <c r="L389" s="12"/>
      <c r="M389" s="18"/>
      <c r="N389" s="5" t="str">
        <f t="shared" si="179"/>
        <v>FK_USER_ID VARCHAR(444),</v>
      </c>
      <c r="O389" s="1" t="s">
        <v>10</v>
      </c>
      <c r="P389" t="s">
        <v>12</v>
      </c>
      <c r="Q389" t="s">
        <v>2</v>
      </c>
      <c r="W389" s="17" t="str">
        <f t="shared" si="173"/>
        <v>fkUserId</v>
      </c>
      <c r="X389" s="3" t="str">
        <f t="shared" si="174"/>
        <v>"fkUserId":"",</v>
      </c>
      <c r="Y389" s="22" t="str">
        <f t="shared" si="175"/>
        <v>public static String FK_USER_ID="fkUserId";</v>
      </c>
      <c r="Z389" s="7" t="str">
        <f t="shared" si="176"/>
        <v>private String fkUserId="";</v>
      </c>
    </row>
    <row r="390" spans="2:26" ht="19.2" x14ac:dyDescent="0.45">
      <c r="B390" s="1" t="s">
        <v>323</v>
      </c>
      <c r="C390" s="1" t="s">
        <v>1</v>
      </c>
      <c r="D390" s="4">
        <v>3000</v>
      </c>
      <c r="I390" t="str">
        <f t="shared" si="177"/>
        <v>ALTER TABLE TM_TASK_COMMENT</v>
      </c>
      <c r="J390" t="str">
        <f t="shared" si="178"/>
        <v xml:space="preserve"> ADD  COMMENT VARCHAR(3000);</v>
      </c>
      <c r="L390" s="12"/>
      <c r="M390" s="18"/>
      <c r="N390" s="5" t="str">
        <f t="shared" si="179"/>
        <v>COMMENT VARCHAR(3000),</v>
      </c>
      <c r="O390" s="1" t="s">
        <v>323</v>
      </c>
      <c r="W390" s="17" t="str">
        <f t="shared" si="173"/>
        <v>comment</v>
      </c>
      <c r="X390" s="3" t="str">
        <f t="shared" si="174"/>
        <v>"comment":"",</v>
      </c>
      <c r="Y390" s="22" t="str">
        <f t="shared" si="175"/>
        <v>public static String COMMENT="comment";</v>
      </c>
      <c r="Z390" s="7" t="str">
        <f t="shared" si="176"/>
        <v>private String comment="";</v>
      </c>
    </row>
    <row r="391" spans="2:26" ht="19.2" x14ac:dyDescent="0.45">
      <c r="B391" s="1" t="s">
        <v>327</v>
      </c>
      <c r="C391" s="1" t="s">
        <v>1</v>
      </c>
      <c r="D391" s="4">
        <v>30</v>
      </c>
      <c r="I391" t="str">
        <f t="shared" si="177"/>
        <v>ALTER TABLE TM_TASK_COMMENT</v>
      </c>
      <c r="J391" t="str">
        <f t="shared" si="178"/>
        <v xml:space="preserve"> ADD  COMMENT_DATE VARCHAR(30);</v>
      </c>
      <c r="K391" s="21" t="str">
        <f>CONCATENATE(LEFT(CONCATENATE("  ALTER COLUMN  "," ",N391,";"),LEN(CONCATENATE("  ALTER COLUMN  "," ",N391,";"))-2),";")</f>
        <v xml:space="preserve">  ALTER COLUMN   COMMENT_DATE VARCHAR(30);</v>
      </c>
      <c r="L391" s="12"/>
      <c r="M391" s="18" t="str">
        <f>CONCATENATE(B391,",")</f>
        <v>COMMENT_DATE,</v>
      </c>
      <c r="N391" s="5" t="str">
        <f>CONCATENATE(B391," ",C391,"(",D391,")",",")</f>
        <v>COMMENT_DATE VARCHAR(30),</v>
      </c>
      <c r="O391" s="1" t="s">
        <v>323</v>
      </c>
      <c r="P391" t="s">
        <v>8</v>
      </c>
      <c r="W391" s="17" t="str">
        <f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commentDate</v>
      </c>
      <c r="X391" s="3" t="str">
        <f>CONCATENATE("""",W391,"""",":","""","""",",")</f>
        <v>"commentDate":"",</v>
      </c>
      <c r="Y391" s="22" t="str">
        <f>CONCATENATE("public static String ",,B391,,"=","""",W391,""";")</f>
        <v>public static String COMMENT_DATE="commentDate";</v>
      </c>
      <c r="Z391" s="7" t="str">
        <f>CONCATENATE("private String ",W391,"=","""""",";")</f>
        <v>private String commentDate="";</v>
      </c>
    </row>
    <row r="392" spans="2:26" ht="19.2" x14ac:dyDescent="0.45">
      <c r="B392" s="1" t="s">
        <v>368</v>
      </c>
      <c r="C392" s="1" t="s">
        <v>1</v>
      </c>
      <c r="D392" s="4">
        <v>30</v>
      </c>
      <c r="I392" t="str">
        <f t="shared" si="177"/>
        <v>ALTER TABLE TM_TASK_COMMENT</v>
      </c>
      <c r="J392" t="str">
        <f t="shared" si="178"/>
        <v xml:space="preserve"> ADD  COMMENT_TIME VARCHAR(30);</v>
      </c>
      <c r="K392" s="21" t="str">
        <f>CONCATENATE(LEFT(CONCATENATE("  ALTER COLUMN  "," ",N392,";"),LEN(CONCATENATE("  ALTER COLUMN  "," ",N392,";"))-2),";")</f>
        <v xml:space="preserve">  ALTER COLUMN   COMMENT_TIME VARCHAR(30);</v>
      </c>
      <c r="L392" s="12"/>
      <c r="M392" s="18" t="str">
        <f>CONCATENATE(B392,",")</f>
        <v>COMMENT_TIME,</v>
      </c>
      <c r="N392" s="5" t="str">
        <f t="shared" si="179"/>
        <v>COMMENT_TIME VARCHAR(30),</v>
      </c>
      <c r="O392" s="1" t="s">
        <v>323</v>
      </c>
      <c r="P392" t="s">
        <v>133</v>
      </c>
      <c r="W392" s="17" t="str">
        <f t="shared" si="173"/>
        <v>commentTime</v>
      </c>
      <c r="X392" s="3" t="str">
        <f t="shared" si="174"/>
        <v>"commentTime":"",</v>
      </c>
      <c r="Y392" s="22" t="str">
        <f t="shared" si="175"/>
        <v>public static String COMMENT_TIME="commentTime";</v>
      </c>
      <c r="Z392" s="7" t="str">
        <f t="shared" si="176"/>
        <v>private String commentTime="";</v>
      </c>
    </row>
    <row r="393" spans="2:26" ht="19.2" x14ac:dyDescent="0.45">
      <c r="B393" s="1" t="s">
        <v>421</v>
      </c>
      <c r="C393" s="1" t="s">
        <v>1</v>
      </c>
      <c r="D393" s="4">
        <v>444</v>
      </c>
      <c r="I393" t="str">
        <f t="shared" si="177"/>
        <v>ALTER TABLE TM_TASK_COMMENT</v>
      </c>
      <c r="J393" t="str">
        <f t="shared" si="178"/>
        <v xml:space="preserve"> ADD  COMMENT_TYPE VARCHAR(444);</v>
      </c>
      <c r="L393" s="12"/>
      <c r="M393" s="18"/>
      <c r="N393" s="5" t="str">
        <f t="shared" ref="N393:N411" si="180">CONCATENATE(B393," ",C393,"(",D393,")",",")</f>
        <v>COMMENT_TYPE VARCHAR(444),</v>
      </c>
      <c r="O393" s="1" t="s">
        <v>323</v>
      </c>
      <c r="P393" t="s">
        <v>51</v>
      </c>
      <c r="W393" s="17" t="str">
        <f t="shared" ref="W393:W411" si="181">CONCATENATE(,LOWER(O393),UPPER(LEFT(P393,1)),LOWER(RIGHT(P393,LEN(P393)-IF(LEN(P393)&gt;0,1,LEN(P393)))),UPPER(LEFT(Q393,1)),LOWER(RIGHT(Q393,LEN(Q393)-IF(LEN(Q393)&gt;0,1,LEN(Q393)))),UPPER(LEFT(R393,1)),LOWER(RIGHT(R393,LEN(R393)-IF(LEN(R393)&gt;0,1,LEN(R393)))),UPPER(LEFT(S393,1)),LOWER(RIGHT(S393,LEN(S393)-IF(LEN(S393)&gt;0,1,LEN(S393)))),UPPER(LEFT(T393,1)),LOWER(RIGHT(T393,LEN(T393)-IF(LEN(T393)&gt;0,1,LEN(T393)))),UPPER(LEFT(U393,1)),LOWER(RIGHT(U393,LEN(U393)-IF(LEN(U393)&gt;0,1,LEN(U393)))),UPPER(LEFT(V393,1)),LOWER(RIGHT(V393,LEN(V393)-IF(LEN(V393)&gt;0,1,LEN(V393)))))</f>
        <v>commentType</v>
      </c>
      <c r="X393" s="3" t="str">
        <f t="shared" ref="X393:X411" si="182">CONCATENATE("""",W393,"""",":","""","""",",")</f>
        <v>"commentType":"",</v>
      </c>
      <c r="Y393" s="22" t="str">
        <f t="shared" ref="Y393:Y411" si="183">CONCATENATE("public static String ",,B393,,"=","""",W393,""";")</f>
        <v>public static String COMMENT_TYPE="commentType";</v>
      </c>
      <c r="Z393" s="7" t="str">
        <f t="shared" ref="Z393:Z411" si="184">CONCATENATE("private String ",W393,"=","""""",";")</f>
        <v>private String commentType="";</v>
      </c>
    </row>
    <row r="394" spans="2:26" ht="19.2" x14ac:dyDescent="0.45">
      <c r="B394" s="1" t="s">
        <v>318</v>
      </c>
      <c r="C394" s="1" t="s">
        <v>1</v>
      </c>
      <c r="D394" s="4">
        <v>222</v>
      </c>
      <c r="I394" t="str">
        <f>I392</f>
        <v>ALTER TABLE TM_TASK_COMMENT</v>
      </c>
      <c r="J394" t="str">
        <f t="shared" si="178"/>
        <v xml:space="preserve"> ADD  FK_TASK_ID VARCHAR(222);</v>
      </c>
      <c r="K394" s="21" t="str">
        <f t="shared" ref="K394:K401" si="185">CONCATENATE(LEFT(CONCATENATE("  ALTER COLUMN  "," ",N394,";"),LEN(CONCATENATE("  ALTER COLUMN  "," ",N394,";"))-2),";")</f>
        <v xml:space="preserve">  ALTER COLUMN   FK_TASK_ID VARCHAR(222);</v>
      </c>
      <c r="L394" s="12"/>
      <c r="M394" s="18" t="str">
        <f>CONCATENATE(B394,",")</f>
        <v>FK_TASK_ID,</v>
      </c>
      <c r="N394" s="5" t="str">
        <f t="shared" si="180"/>
        <v>FK_TASK_ID VARCHAR(222),</v>
      </c>
      <c r="O394" s="1" t="s">
        <v>10</v>
      </c>
      <c r="P394" t="s">
        <v>311</v>
      </c>
      <c r="Q394" t="s">
        <v>2</v>
      </c>
      <c r="W394" s="17" t="str">
        <f t="shared" si="181"/>
        <v>fkTaskId</v>
      </c>
      <c r="X394" s="3" t="str">
        <f t="shared" si="182"/>
        <v>"fkTaskId":"",</v>
      </c>
      <c r="Y394" s="22" t="str">
        <f t="shared" si="183"/>
        <v>public static String FK_TASK_ID="fkTaskId";</v>
      </c>
      <c r="Z394" s="7" t="str">
        <f t="shared" si="184"/>
        <v>private String fkTaskId="";</v>
      </c>
    </row>
    <row r="395" spans="2:26" ht="19.2" x14ac:dyDescent="0.45">
      <c r="B395" s="1" t="s">
        <v>545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IS_BUG VARCHAR(222);</v>
      </c>
      <c r="K395" s="21" t="str">
        <f t="shared" si="185"/>
        <v xml:space="preserve">  ALTER COLUMN   IS_BUG VARCHAR(222);</v>
      </c>
      <c r="L395" s="12"/>
      <c r="M395" s="18" t="str">
        <f>CONCATENATE(B395,",")</f>
        <v>IS_BUG,</v>
      </c>
      <c r="N395" s="5" t="str">
        <f t="shared" si="180"/>
        <v>IS_BUG VARCHAR(222),</v>
      </c>
      <c r="O395" s="1" t="s">
        <v>112</v>
      </c>
      <c r="P395" t="s">
        <v>409</v>
      </c>
      <c r="W395" s="17" t="str">
        <f t="shared" si="181"/>
        <v>isBug</v>
      </c>
      <c r="X395" s="3" t="str">
        <f t="shared" si="182"/>
        <v>"isBug":"",</v>
      </c>
      <c r="Y395" s="22" t="str">
        <f t="shared" si="183"/>
        <v>public static String IS_BUG="isBug";</v>
      </c>
      <c r="Z395" s="7" t="str">
        <f t="shared" si="184"/>
        <v>private String isBug="";</v>
      </c>
    </row>
    <row r="396" spans="2:26" ht="19.2" x14ac:dyDescent="0.45">
      <c r="B396" s="1" t="s">
        <v>546</v>
      </c>
      <c r="C396" s="1" t="s">
        <v>1</v>
      </c>
      <c r="D396" s="4">
        <v>222</v>
      </c>
      <c r="I396" t="str">
        <f>I392</f>
        <v>ALTER TABLE TM_TASK_COMMENT</v>
      </c>
      <c r="J396" t="str">
        <f t="shared" si="178"/>
        <v xml:space="preserve"> ADD  IS_REQUEST VARCHAR(222);</v>
      </c>
      <c r="K396" s="21" t="str">
        <f t="shared" si="185"/>
        <v xml:space="preserve">  ALTER COLUMN   IS_REQUEST VARCHAR(222);</v>
      </c>
      <c r="L396" s="12"/>
      <c r="M396" s="18" t="str">
        <f>CONCATENATE(B396,",")</f>
        <v>IS_REQUEST,</v>
      </c>
      <c r="N396" s="5" t="str">
        <f t="shared" si="180"/>
        <v>IS_REQUEST VARCHAR(222),</v>
      </c>
      <c r="O396" s="1" t="s">
        <v>112</v>
      </c>
      <c r="P396" t="s">
        <v>547</v>
      </c>
      <c r="W396" s="17" t="str">
        <f t="shared" si="181"/>
        <v>isRequest</v>
      </c>
      <c r="X396" s="3" t="str">
        <f t="shared" si="182"/>
        <v>"isRequest":"",</v>
      </c>
      <c r="Y396" s="22" t="str">
        <f t="shared" si="183"/>
        <v>public static String IS_REQUEST="isRequest";</v>
      </c>
      <c r="Z396" s="7" t="str">
        <f t="shared" si="184"/>
        <v>private String isRequest="";</v>
      </c>
    </row>
    <row r="397" spans="2:26" ht="19.2" x14ac:dyDescent="0.45">
      <c r="B397" s="1" t="s">
        <v>544</v>
      </c>
      <c r="C397" s="1" t="s">
        <v>1</v>
      </c>
      <c r="D397" s="4">
        <v>222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IS_SUBTASK VARCHAR(222);</v>
      </c>
      <c r="K397" s="21" t="str">
        <f t="shared" si="185"/>
        <v xml:space="preserve">  ALTER COLUMN   IS_SUBTASK VARCHAR(222);</v>
      </c>
      <c r="L397" s="12"/>
      <c r="M397" s="18" t="str">
        <f>CONCATENATE(B397,",")</f>
        <v>IS_SUBTASK,</v>
      </c>
      <c r="N397" s="5" t="str">
        <f t="shared" si="180"/>
        <v>IS_SUBTASK VARCHAR(222),</v>
      </c>
      <c r="O397" s="1" t="s">
        <v>112</v>
      </c>
      <c r="P397" t="s">
        <v>548</v>
      </c>
      <c r="W397" s="17" t="str">
        <f t="shared" si="181"/>
        <v>isSubtask</v>
      </c>
      <c r="X397" s="3" t="str">
        <f t="shared" si="182"/>
        <v>"isSubtask":"",</v>
      </c>
      <c r="Y397" s="22" t="str">
        <f t="shared" si="183"/>
        <v>public static String IS_SUBTASK="isSubtask";</v>
      </c>
      <c r="Z397" s="7" t="str">
        <f t="shared" si="184"/>
        <v>private String isSubtask="";</v>
      </c>
    </row>
    <row r="398" spans="2:26" ht="19.2" x14ac:dyDescent="0.45">
      <c r="B398" s="1" t="s">
        <v>620</v>
      </c>
      <c r="C398" s="1" t="s">
        <v>1</v>
      </c>
      <c r="D398" s="4">
        <v>444</v>
      </c>
      <c r="I398" t="str">
        <f>I394</f>
        <v>ALTER TABLE TM_TASK_COMMENT</v>
      </c>
      <c r="J398" t="str">
        <f>CONCATENATE(LEFT(CONCATENATE(" ADD "," ",N398,";"),LEN(CONCATENATE(" ADD "," ",N398,";"))-2),";")</f>
        <v xml:space="preserve"> ADD  IS_NOTIFIED_BUG VARCHAR(444);</v>
      </c>
      <c r="K398" s="21" t="str">
        <f t="shared" si="185"/>
        <v xml:space="preserve">  ALTER COLUMN   IS_NOTIFIED_BUG VARCHAR(444);</v>
      </c>
      <c r="L398" s="12"/>
      <c r="M398" s="18"/>
      <c r="N398" s="5" t="str">
        <f>CONCATENATE(B398," ",C398,"(",D398,")",",")</f>
        <v>IS_NOTIFIED_BUG VARCHAR(444),</v>
      </c>
      <c r="O398" s="1" t="s">
        <v>112</v>
      </c>
      <c r="P398" t="s">
        <v>574</v>
      </c>
      <c r="Q398" t="s">
        <v>409</v>
      </c>
      <c r="W398" s="17" t="str">
        <f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isNotifiedBug</v>
      </c>
      <c r="X398" s="3" t="str">
        <f>CONCATENATE("""",W398,"""",":","""","""",",")</f>
        <v>"isNotifiedBug":"",</v>
      </c>
      <c r="Y398" s="22" t="str">
        <f>CONCATENATE("public static String ",,B398,,"=","""",W398,""";")</f>
        <v>public static String IS_NOTIFIED_BUG="isNotifiedBug";</v>
      </c>
      <c r="Z398" s="7" t="str">
        <f>CONCATENATE("private String ",W398,"=","""""",";")</f>
        <v>private String isNotifiedBug="";</v>
      </c>
    </row>
    <row r="399" spans="2:26" ht="19.2" x14ac:dyDescent="0.45">
      <c r="B399" s="1" t="s">
        <v>689</v>
      </c>
      <c r="C399" s="1" t="s">
        <v>1</v>
      </c>
      <c r="D399" s="4">
        <v>444</v>
      </c>
      <c r="I399" t="str">
        <f>I395</f>
        <v>ALTER TABLE TM_TASK_COMMENT</v>
      </c>
      <c r="J399" t="str">
        <f>CONCATENATE(LEFT(CONCATENATE(" ADD "," ",N399,";"),LEN(CONCATENATE(" ADD "," ",N399,";"))-2),";")</f>
        <v xml:space="preserve"> ADD  IS_NOTIFIED_REQUEST VARCHAR(444);</v>
      </c>
      <c r="K399" s="21" t="str">
        <f t="shared" si="185"/>
        <v xml:space="preserve">  ALTER COLUMN   IS_NOTIFIED_REQUEST VARCHAR(444);</v>
      </c>
      <c r="L399" s="12"/>
      <c r="M399" s="18"/>
      <c r="N399" s="5" t="str">
        <f>CONCATENATE(B399," ",C399,"(",D399,")",",")</f>
        <v>IS_NOTIFIED_REQUEST VARCHAR(444),</v>
      </c>
      <c r="O399" s="1" t="s">
        <v>112</v>
      </c>
      <c r="P399" t="s">
        <v>574</v>
      </c>
      <c r="Q399" t="s">
        <v>547</v>
      </c>
      <c r="W399" s="17" t="str">
        <f>CONCATENATE(,LOWER(O399),UPPER(LEFT(P399,1)),LOWER(RIGHT(P399,LEN(P399)-IF(LEN(P399)&gt;0,1,LEN(P399)))),UPPER(LEFT(Q399,1)),LOWER(RIGHT(Q399,LEN(Q399)-IF(LEN(Q399)&gt;0,1,LEN(Q399)))),UPPER(LEFT(R399,1)),LOWER(RIGHT(R399,LEN(R399)-IF(LEN(R399)&gt;0,1,LEN(R399)))),UPPER(LEFT(S399,1)),LOWER(RIGHT(S399,LEN(S399)-IF(LEN(S399)&gt;0,1,LEN(S399)))),UPPER(LEFT(T399,1)),LOWER(RIGHT(T399,LEN(T399)-IF(LEN(T399)&gt;0,1,LEN(T399)))),UPPER(LEFT(U399,1)),LOWER(RIGHT(U399,LEN(U399)-IF(LEN(U399)&gt;0,1,LEN(U399)))),UPPER(LEFT(V399,1)),LOWER(RIGHT(V399,LEN(V399)-IF(LEN(V399)&gt;0,1,LEN(V399)))))</f>
        <v>isNotifiedRequest</v>
      </c>
      <c r="X399" s="3" t="str">
        <f>CONCATENATE("""",W399,"""",":","""","""",",")</f>
        <v>"isNotifiedRequest":"",</v>
      </c>
      <c r="Y399" s="22" t="str">
        <f>CONCATENATE("public static String ",,B399,,"=","""",W399,""";")</f>
        <v>public static String IS_NOTIFIED_REQUEST="isNotifiedRequest";</v>
      </c>
      <c r="Z399" s="7" t="str">
        <f>CONCATENATE("private String ",W399,"=","""""",";")</f>
        <v>private String isNotifiedRequest="";</v>
      </c>
    </row>
    <row r="400" spans="2:26" ht="19.2" x14ac:dyDescent="0.45">
      <c r="B400" s="1" t="s">
        <v>400</v>
      </c>
      <c r="C400" s="1" t="s">
        <v>1</v>
      </c>
      <c r="D400" s="4">
        <v>50</v>
      </c>
      <c r="I400" t="str">
        <f>I394</f>
        <v>ALTER TABLE TM_TASK_COMMENT</v>
      </c>
      <c r="J400" t="str">
        <f t="shared" ref="J400:J410" si="186">CONCATENATE(LEFT(CONCATENATE(" ADD "," ",N400,";"),LEN(CONCATENATE(" ADD "," ",N400,";"))-2),";")</f>
        <v xml:space="preserve"> ADD  ESTIMATED_HOURS VARCHAR(50);</v>
      </c>
      <c r="K400" s="21" t="str">
        <f t="shared" si="185"/>
        <v xml:space="preserve">  ALTER COLUMN   ESTIMATED_HOURS VARCHAR(50);</v>
      </c>
      <c r="L400" s="12"/>
      <c r="M400" s="18" t="str">
        <f>CONCATENATE(B400,",")</f>
        <v>ESTIMATED_HOURS,</v>
      </c>
      <c r="N400" s="5" t="str">
        <f t="shared" si="180"/>
        <v>ESTIMATED_HOURS VARCHAR(50),</v>
      </c>
      <c r="O400" s="1" t="s">
        <v>405</v>
      </c>
      <c r="P400" t="s">
        <v>406</v>
      </c>
      <c r="W400" s="17" t="str">
        <f t="shared" si="181"/>
        <v>estimatedHours</v>
      </c>
      <c r="X400" s="3" t="str">
        <f t="shared" si="182"/>
        <v>"estimatedHours":"",</v>
      </c>
      <c r="Y400" s="22" t="str">
        <f t="shared" si="183"/>
        <v>public static String ESTIMATED_HOURS="estimatedHours";</v>
      </c>
      <c r="Z400" s="7" t="str">
        <f t="shared" si="184"/>
        <v>private String estimatedHours="";</v>
      </c>
    </row>
    <row r="401" spans="2:26" ht="19.2" x14ac:dyDescent="0.45">
      <c r="B401" s="1" t="s">
        <v>401</v>
      </c>
      <c r="C401" s="1" t="s">
        <v>1</v>
      </c>
      <c r="D401" s="4">
        <v>50</v>
      </c>
      <c r="I401" t="str">
        <f>I395</f>
        <v>ALTER TABLE TM_TASK_COMMENT</v>
      </c>
      <c r="J401" t="str">
        <f t="shared" si="186"/>
        <v xml:space="preserve"> ADD  SPENT_HOURS VARCHAR(50);</v>
      </c>
      <c r="K401" s="21" t="str">
        <f t="shared" si="185"/>
        <v xml:space="preserve">  ALTER COLUMN   SPENT_HOURS VARCHAR(50);</v>
      </c>
      <c r="L401" s="12"/>
      <c r="M401" s="18" t="str">
        <f>CONCATENATE(B401,",")</f>
        <v>SPENT_HOURS,</v>
      </c>
      <c r="N401" s="5" t="str">
        <f t="shared" si="180"/>
        <v>SPENT_HOURS VARCHAR(50),</v>
      </c>
      <c r="O401" s="1" t="s">
        <v>407</v>
      </c>
      <c r="P401" t="s">
        <v>406</v>
      </c>
      <c r="W401" s="17" t="str">
        <f t="shared" si="181"/>
        <v>spentHours</v>
      </c>
      <c r="X401" s="3" t="str">
        <f t="shared" si="182"/>
        <v>"spentHours":"",</v>
      </c>
      <c r="Y401" s="22" t="str">
        <f t="shared" si="183"/>
        <v>public static String SPENT_HOURS="spentHours";</v>
      </c>
      <c r="Z401" s="7" t="str">
        <f t="shared" si="184"/>
        <v>private String spentHours="";</v>
      </c>
    </row>
    <row r="402" spans="2:26" ht="19.2" x14ac:dyDescent="0.45">
      <c r="B402" s="8" t="s">
        <v>275</v>
      </c>
      <c r="C402" s="1" t="s">
        <v>1</v>
      </c>
      <c r="D402" s="12">
        <v>40</v>
      </c>
      <c r="I402" t="str">
        <f>I396</f>
        <v>ALTER TABLE TM_TASK_COMMENT</v>
      </c>
      <c r="J402" t="str">
        <f t="shared" si="186"/>
        <v xml:space="preserve"> ADD  UPDATED_BY VARCHAR(40);</v>
      </c>
      <c r="L402" s="14"/>
      <c r="M402" s="18" t="str">
        <f t="shared" ref="M402:M407" si="187">CONCATENATE(B402,",")</f>
        <v>UPDATED_BY,</v>
      </c>
      <c r="N402" s="5" t="str">
        <f t="shared" si="180"/>
        <v>UPDATED_BY VARCHAR(40),</v>
      </c>
      <c r="O402" s="1" t="s">
        <v>315</v>
      </c>
      <c r="P402" t="s">
        <v>128</v>
      </c>
      <c r="W402" s="17" t="str">
        <f t="shared" si="181"/>
        <v>updatedBy</v>
      </c>
      <c r="X402" s="3" t="str">
        <f t="shared" si="182"/>
        <v>"updatedBy":"",</v>
      </c>
      <c r="Y402" s="22" t="str">
        <f t="shared" si="183"/>
        <v>public static String UPDATED_BY="updatedBy";</v>
      </c>
      <c r="Z402" s="7" t="str">
        <f t="shared" si="184"/>
        <v>private String updatedBy="";</v>
      </c>
    </row>
    <row r="403" spans="2:26" ht="19.2" x14ac:dyDescent="0.45">
      <c r="B403" s="8" t="s">
        <v>276</v>
      </c>
      <c r="C403" s="1" t="s">
        <v>1</v>
      </c>
      <c r="D403" s="12">
        <v>42</v>
      </c>
      <c r="I403" t="str">
        <f>I395</f>
        <v>ALTER TABLE TM_TASK_COMMENT</v>
      </c>
      <c r="J403" t="str">
        <f>CONCATENATE(LEFT(CONCATENATE(" ADD "," ",N403,";"),LEN(CONCATENATE(" ADD "," ",N403,";"))-2),";")</f>
        <v xml:space="preserve"> ADD  LAST_UPDATED_DATE VARCHAR(42);</v>
      </c>
      <c r="L403" s="14"/>
      <c r="M403" s="18" t="str">
        <f>CONCATENATE(B403,",")</f>
        <v>LAST_UPDATED_DATE,</v>
      </c>
      <c r="N403" s="5" t="str">
        <f>CONCATENATE(B403," ",C403,"(",D403,")",",")</f>
        <v>LAST_UPDATED_DATE VARCHAR(42),</v>
      </c>
      <c r="O403" s="1" t="s">
        <v>316</v>
      </c>
      <c r="P403" t="s">
        <v>315</v>
      </c>
      <c r="Q403" t="s">
        <v>8</v>
      </c>
      <c r="W403" s="17" t="str">
        <f>CONCATENATE(,LOWER(O403),UPPER(LEFT(P403,1)),LOWER(RIGHT(P403,LEN(P403)-IF(LEN(P403)&gt;0,1,LEN(P403)))),UPPER(LEFT(Q403,1)),LOWER(RIGHT(Q403,LEN(Q403)-IF(LEN(Q403)&gt;0,1,LEN(Q403)))),UPPER(LEFT(R403,1)),LOWER(RIGHT(R403,LEN(R403)-IF(LEN(R403)&gt;0,1,LEN(R403)))),UPPER(LEFT(S403,1)),LOWER(RIGHT(S403,LEN(S403)-IF(LEN(S403)&gt;0,1,LEN(S403)))),UPPER(LEFT(T403,1)),LOWER(RIGHT(T403,LEN(T403)-IF(LEN(T403)&gt;0,1,LEN(T403)))),UPPER(LEFT(U403,1)),LOWER(RIGHT(U403,LEN(U403)-IF(LEN(U403)&gt;0,1,LEN(U403)))),UPPER(LEFT(V403,1)),LOWER(RIGHT(V403,LEN(V403)-IF(LEN(V403)&gt;0,1,LEN(V403)))))</f>
        <v>lastUpdatedDate</v>
      </c>
      <c r="X403" s="3" t="str">
        <f>CONCATENATE("""",W403,"""",":","""","""",",")</f>
        <v>"lastUpdatedDate":"",</v>
      </c>
      <c r="Y403" s="22" t="str">
        <f>CONCATENATE("public static String ",,B403,,"=","""",W403,""";")</f>
        <v>public static String LAST_UPDATED_DATE="lastUpdatedDate";</v>
      </c>
      <c r="Z403" s="7" t="str">
        <f>CONCATENATE("private String ",W403,"=","""""",";")</f>
        <v>private String lastUpdatedDate="";</v>
      </c>
    </row>
    <row r="404" spans="2:26" ht="19.2" x14ac:dyDescent="0.45">
      <c r="B404" s="8" t="s">
        <v>277</v>
      </c>
      <c r="C404" s="1" t="s">
        <v>1</v>
      </c>
      <c r="D404" s="12">
        <v>111</v>
      </c>
      <c r="I404" t="str">
        <f>I398</f>
        <v>ALTER TABLE TM_TASK_COMMENT</v>
      </c>
      <c r="J404" t="str">
        <f>CONCATENATE(LEFT(CONCATENATE(" ADD "," ",N404,";"),LEN(CONCATENATE(" ADD "," ",N404,";"))-2),";")</f>
        <v xml:space="preserve"> ADD  LAST_UPDATED_TIME VARCHAR(111);</v>
      </c>
      <c r="L404" s="14"/>
      <c r="M404" s="18" t="str">
        <f>CONCATENATE(B404,",")</f>
        <v>LAST_UPDATED_TIME,</v>
      </c>
      <c r="N404" s="5" t="str">
        <f>CONCATENATE(B404," ",C404,"(",D404,")",",")</f>
        <v>LAST_UPDATED_TIME VARCHAR(111),</v>
      </c>
      <c r="O404" s="1" t="s">
        <v>316</v>
      </c>
      <c r="P404" t="s">
        <v>315</v>
      </c>
      <c r="Q404" t="s">
        <v>133</v>
      </c>
      <c r="W404" s="17" t="str">
        <f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lastUpdatedTime</v>
      </c>
      <c r="X404" s="3" t="str">
        <f>CONCATENATE("""",W404,"""",":","""","""",",")</f>
        <v>"lastUpdatedTime":"",</v>
      </c>
      <c r="Y404" s="22" t="str">
        <f>CONCATENATE("public static String ",,B404,,"=","""",W404,""";")</f>
        <v>public static String LAST_UPDATED_TIME="lastUpdatedTime";</v>
      </c>
      <c r="Z404" s="7" t="str">
        <f>CONCATENATE("private String ",W404,"=","""""",";")</f>
        <v>private String lastUpdatedTime="";</v>
      </c>
    </row>
    <row r="405" spans="2:26" ht="19.2" x14ac:dyDescent="0.45">
      <c r="B405" s="8" t="s">
        <v>706</v>
      </c>
      <c r="C405" s="1" t="s">
        <v>1</v>
      </c>
      <c r="D405" s="12">
        <v>111</v>
      </c>
      <c r="I405" t="str">
        <f>I397</f>
        <v>ALTER TABLE TM_TASK_COMMENT</v>
      </c>
      <c r="J405" t="str">
        <f t="shared" si="186"/>
        <v xml:space="preserve"> ADD  COMMENT_JIRA_ID VARCHAR(111);</v>
      </c>
      <c r="L405" s="14"/>
      <c r="M405" s="18" t="str">
        <f t="shared" si="187"/>
        <v>COMMENT_JIRA_ID,</v>
      </c>
      <c r="N405" s="5" t="str">
        <f t="shared" si="180"/>
        <v>COMMENT_JIRA_ID VARCHAR(111),</v>
      </c>
      <c r="O405" s="1" t="s">
        <v>323</v>
      </c>
      <c r="P405" t="s">
        <v>699</v>
      </c>
      <c r="Q405" t="s">
        <v>2</v>
      </c>
      <c r="W405" s="17" t="str">
        <f t="shared" si="181"/>
        <v>commentJiraId</v>
      </c>
      <c r="X405" s="3" t="str">
        <f t="shared" si="182"/>
        <v>"commentJiraId":"",</v>
      </c>
      <c r="Y405" s="22" t="str">
        <f t="shared" si="183"/>
        <v>public static String COMMENT_JIRA_ID="commentJiraId";</v>
      </c>
      <c r="Z405" s="7" t="str">
        <f t="shared" si="184"/>
        <v>private String commentJiraId="";</v>
      </c>
    </row>
    <row r="406" spans="2:26" ht="19.2" x14ac:dyDescent="0.45">
      <c r="B406" s="8" t="s">
        <v>707</v>
      </c>
      <c r="C406" s="1" t="s">
        <v>1</v>
      </c>
      <c r="D406" s="12">
        <v>111</v>
      </c>
      <c r="I406" t="str">
        <f>I400</f>
        <v>ALTER TABLE TM_TASK_COMMENT</v>
      </c>
      <c r="J406" t="str">
        <f t="shared" si="186"/>
        <v xml:space="preserve"> ADD  COMMENT_JIRA_KEY VARCHAR(111);</v>
      </c>
      <c r="L406" s="14"/>
      <c r="M406" s="18" t="str">
        <f t="shared" si="187"/>
        <v>COMMENT_JIRA_KEY,</v>
      </c>
      <c r="N406" s="5" t="str">
        <f t="shared" si="180"/>
        <v>COMMENT_JIRA_KEY VARCHAR(111),</v>
      </c>
      <c r="O406" s="1" t="s">
        <v>323</v>
      </c>
      <c r="P406" t="s">
        <v>699</v>
      </c>
      <c r="Q406" t="s">
        <v>43</v>
      </c>
      <c r="W406" s="17" t="str">
        <f t="shared" si="181"/>
        <v>commentJiraKey</v>
      </c>
      <c r="X406" s="3" t="str">
        <f t="shared" si="182"/>
        <v>"commentJiraKey":"",</v>
      </c>
      <c r="Y406" s="22" t="str">
        <f t="shared" si="183"/>
        <v>public static String COMMENT_JIRA_KEY="commentJiraKey";</v>
      </c>
      <c r="Z406" s="7" t="str">
        <f t="shared" si="184"/>
        <v>private String commentJiraKey="";</v>
      </c>
    </row>
    <row r="407" spans="2:26" ht="19.2" x14ac:dyDescent="0.45">
      <c r="B407" s="8" t="s">
        <v>265</v>
      </c>
      <c r="C407" s="1" t="s">
        <v>1</v>
      </c>
      <c r="D407" s="12">
        <v>42</v>
      </c>
      <c r="I407" t="str">
        <f>I401</f>
        <v>ALTER TABLE TM_TASK_COMMENT</v>
      </c>
      <c r="J407" t="str">
        <f t="shared" si="186"/>
        <v xml:space="preserve"> ADD  START_DATE VARCHAR(42);</v>
      </c>
      <c r="L407" s="14"/>
      <c r="M407" s="18" t="str">
        <f t="shared" si="187"/>
        <v>START_DATE,</v>
      </c>
      <c r="N407" s="5" t="str">
        <f t="shared" si="180"/>
        <v>START_DATE VARCHAR(42),</v>
      </c>
      <c r="O407" s="1" t="s">
        <v>289</v>
      </c>
      <c r="P407" t="s">
        <v>8</v>
      </c>
      <c r="W407" s="17" t="str">
        <f t="shared" si="181"/>
        <v>startDate</v>
      </c>
      <c r="X407" s="3" t="str">
        <f t="shared" si="182"/>
        <v>"startDate":"",</v>
      </c>
      <c r="Y407" s="22" t="str">
        <f t="shared" si="183"/>
        <v>public static String START_DATE="startDate";</v>
      </c>
      <c r="Z407" s="7" t="str">
        <f t="shared" si="184"/>
        <v>private String startDate="";</v>
      </c>
    </row>
    <row r="408" spans="2:26" ht="19.2" x14ac:dyDescent="0.45">
      <c r="B408" s="8" t="s">
        <v>266</v>
      </c>
      <c r="C408" s="1" t="s">
        <v>1</v>
      </c>
      <c r="D408" s="12">
        <v>42</v>
      </c>
      <c r="I408" t="str">
        <f>I402</f>
        <v>ALTER TABLE TM_TASK_COMMENT</v>
      </c>
      <c r="J408" t="str">
        <f t="shared" si="186"/>
        <v xml:space="preserve"> ADD  START_TIME VARCHAR(42);</v>
      </c>
      <c r="L408" s="14"/>
      <c r="M408" s="18" t="str">
        <f>CONCATENATE(B408,",")</f>
        <v>START_TIME,</v>
      </c>
      <c r="N408" s="5" t="str">
        <f t="shared" si="180"/>
        <v>START_TIME VARCHAR(42),</v>
      </c>
      <c r="O408" s="1" t="s">
        <v>289</v>
      </c>
      <c r="P408" t="s">
        <v>133</v>
      </c>
      <c r="W408" s="17" t="str">
        <f t="shared" si="181"/>
        <v>startTime</v>
      </c>
      <c r="X408" s="3" t="str">
        <f t="shared" si="182"/>
        <v>"startTime":"",</v>
      </c>
      <c r="Y408" s="22" t="str">
        <f t="shared" si="183"/>
        <v>public static String START_TIME="startTime";</v>
      </c>
      <c r="Z408" s="7" t="str">
        <f t="shared" si="184"/>
        <v>private String startTime="";</v>
      </c>
    </row>
    <row r="409" spans="2:26" ht="19.2" x14ac:dyDescent="0.45">
      <c r="B409" s="8" t="s">
        <v>629</v>
      </c>
      <c r="C409" s="1" t="s">
        <v>1</v>
      </c>
      <c r="D409" s="12">
        <v>42</v>
      </c>
      <c r="I409" t="str">
        <f>I405</f>
        <v>ALTER TABLE TM_TASK_COMMENT</v>
      </c>
      <c r="J409" t="str">
        <f t="shared" si="186"/>
        <v xml:space="preserve"> ADD  START_TYPE VARCHAR(42);</v>
      </c>
      <c r="L409" s="14"/>
      <c r="M409" s="18" t="str">
        <f>CONCATENATE(B409,",")</f>
        <v>START_TYPE,</v>
      </c>
      <c r="N409" s="5" t="str">
        <f t="shared" si="180"/>
        <v>START_TYPE VARCHAR(42),</v>
      </c>
      <c r="O409" s="1" t="s">
        <v>289</v>
      </c>
      <c r="P409" t="s">
        <v>51</v>
      </c>
      <c r="W409" s="17" t="str">
        <f t="shared" si="181"/>
        <v>startType</v>
      </c>
      <c r="X409" s="3" t="str">
        <f t="shared" si="182"/>
        <v>"startType":"",</v>
      </c>
      <c r="Y409" s="22" t="str">
        <f t="shared" si="183"/>
        <v>public static String START_TYPE="startType";</v>
      </c>
      <c r="Z409" s="7" t="str">
        <f t="shared" si="184"/>
        <v>private String startType="";</v>
      </c>
    </row>
    <row r="410" spans="2:26" ht="19.2" x14ac:dyDescent="0.45">
      <c r="B410" s="8" t="s">
        <v>686</v>
      </c>
      <c r="C410" s="1" t="s">
        <v>1</v>
      </c>
      <c r="D410" s="12">
        <v>42</v>
      </c>
      <c r="I410" t="str">
        <f>I406</f>
        <v>ALTER TABLE TM_TASK_COMMENT</v>
      </c>
      <c r="J410" t="str">
        <f t="shared" si="186"/>
        <v xml:space="preserve"> ADD  COMMENT_STATUS VARCHAR(42);</v>
      </c>
      <c r="L410" s="14"/>
      <c r="M410" s="18" t="str">
        <f>CONCATENATE(B410,",")</f>
        <v>COMMENT_STATUS,</v>
      </c>
      <c r="N410" s="5" t="str">
        <f t="shared" si="180"/>
        <v>COMMENT_STATUS VARCHAR(42),</v>
      </c>
      <c r="O410" s="1" t="s">
        <v>323</v>
      </c>
      <c r="P410" t="s">
        <v>3</v>
      </c>
      <c r="W410" s="17" t="str">
        <f t="shared" si="181"/>
        <v>commentStatus</v>
      </c>
      <c r="X410" s="3" t="str">
        <f t="shared" si="182"/>
        <v>"commentStatus":"",</v>
      </c>
      <c r="Y410" s="22" t="str">
        <f t="shared" si="183"/>
        <v>public static String COMMENT_STATUS="commentStatus";</v>
      </c>
      <c r="Z410" s="7" t="str">
        <f t="shared" si="184"/>
        <v>private String commentStatus="";</v>
      </c>
    </row>
    <row r="411" spans="2:26" ht="19.2" x14ac:dyDescent="0.45">
      <c r="B411" s="1" t="s">
        <v>328</v>
      </c>
      <c r="C411" s="1" t="s">
        <v>1</v>
      </c>
      <c r="D411" s="4">
        <v>444</v>
      </c>
      <c r="L411" s="12"/>
      <c r="M411" s="18"/>
      <c r="N411" s="5" t="str">
        <f t="shared" si="180"/>
        <v>FK_PARENT_COMMENT_ID VARCHAR(444),</v>
      </c>
      <c r="O411" s="1" t="s">
        <v>10</v>
      </c>
      <c r="P411" t="s">
        <v>131</v>
      </c>
      <c r="Q411" t="s">
        <v>323</v>
      </c>
      <c r="R411" t="s">
        <v>329</v>
      </c>
      <c r="W411" s="17" t="str">
        <f t="shared" si="181"/>
        <v>fkParentCommentİd</v>
      </c>
      <c r="X411" s="3" t="str">
        <f t="shared" si="182"/>
        <v>"fkParentCommentİd":"",</v>
      </c>
      <c r="Y411" s="22" t="str">
        <f t="shared" si="183"/>
        <v>public static String FK_PARENT_COMMENT_ID="fkParentCommentİd";</v>
      </c>
      <c r="Z411" s="7" t="str">
        <f t="shared" si="184"/>
        <v>private String fkParentCommentİd="";</v>
      </c>
    </row>
    <row r="412" spans="2:26" ht="19.2" x14ac:dyDescent="0.45">
      <c r="C412" s="1"/>
      <c r="D412" s="8"/>
      <c r="M412" s="18"/>
      <c r="N412" s="33" t="s">
        <v>130</v>
      </c>
      <c r="O412" s="1"/>
      <c r="W412" s="17"/>
    </row>
    <row r="413" spans="2:26" ht="19.2" x14ac:dyDescent="0.45">
      <c r="C413" s="1"/>
      <c r="D413" s="8"/>
      <c r="M413" s="18"/>
      <c r="N413" s="31" t="s">
        <v>126</v>
      </c>
      <c r="O413" s="1"/>
      <c r="W413" s="17"/>
    </row>
    <row r="414" spans="2:26" ht="19.2" x14ac:dyDescent="0.45">
      <c r="C414" s="14"/>
      <c r="D414" s="9"/>
      <c r="M414" s="20"/>
      <c r="W414" s="17"/>
    </row>
    <row r="415" spans="2:26" x14ac:dyDescent="0.3">
      <c r="B415" s="2" t="s">
        <v>369</v>
      </c>
      <c r="I415" t="str">
        <f>CONCATENATE("ALTER TABLE"," ",B415)</f>
        <v>ALTER TABLE TM_TASK_COMMENT_LIST</v>
      </c>
      <c r="J415" t="s">
        <v>293</v>
      </c>
      <c r="K415" s="26" t="str">
        <f>CONCATENATE(J415," VIEW ",B415," AS SELECT")</f>
        <v>create OR REPLACE VIEW TM_TASK_COMMENT_LIST AS SELECT</v>
      </c>
      <c r="N415" s="5" t="str">
        <f>CONCATENATE("CREATE TABLE ",B415," ","(")</f>
        <v>CREATE TABLE TM_TASK_COMMENT_LIST (</v>
      </c>
    </row>
    <row r="416" spans="2:26" ht="19.2" x14ac:dyDescent="0.45">
      <c r="B416" s="1" t="s">
        <v>2</v>
      </c>
      <c r="C416" s="1" t="s">
        <v>1</v>
      </c>
      <c r="D416" s="4">
        <v>30</v>
      </c>
      <c r="E416" s="24" t="s">
        <v>113</v>
      </c>
      <c r="I416" t="str">
        <f>I415</f>
        <v>ALTER TABLE TM_TASK_COMMENT_LIST</v>
      </c>
      <c r="K416" s="25" t="str">
        <f t="shared" ref="K416:K443" si="188">CONCATENATE(B416,",")</f>
        <v>ID,</v>
      </c>
      <c r="L416" s="12"/>
      <c r="M416" s="18" t="str">
        <f>CONCATENATE(B416,",")</f>
        <v>ID,</v>
      </c>
      <c r="N416" s="5" t="str">
        <f>CONCATENATE(B416," ",C416,"(",D416,") ",E416," ,")</f>
        <v>ID VARCHAR(30) NOT NULL ,</v>
      </c>
      <c r="O416" s="1" t="s">
        <v>2</v>
      </c>
      <c r="P416" s="6"/>
      <c r="Q416" s="6"/>
      <c r="R416" s="6"/>
      <c r="S416" s="6"/>
      <c r="T416" s="6"/>
      <c r="U416" s="6"/>
      <c r="V416" s="6"/>
      <c r="W416" s="17" t="str">
        <f t="shared" ref="W416:W426" si="189">CONCATENATE(,LOWER(O416),UPPER(LEFT(P416,1)),LOWER(RIGHT(P416,LEN(P416)-IF(LEN(P416)&gt;0,1,LEN(P416)))),UPPER(LEFT(Q416,1)),LOWER(RIGHT(Q416,LEN(Q416)-IF(LEN(Q416)&gt;0,1,LEN(Q416)))),UPPER(LEFT(R416,1)),LOWER(RIGHT(R416,LEN(R416)-IF(LEN(R416)&gt;0,1,LEN(R416)))),UPPER(LEFT(S416,1)),LOWER(RIGHT(S416,LEN(S416)-IF(LEN(S416)&gt;0,1,LEN(S416)))),UPPER(LEFT(T416,1)),LOWER(RIGHT(T416,LEN(T416)-IF(LEN(T416)&gt;0,1,LEN(T416)))),UPPER(LEFT(U416,1)),LOWER(RIGHT(U416,LEN(U416)-IF(LEN(U416)&gt;0,1,LEN(U416)))),UPPER(LEFT(V416,1)),LOWER(RIGHT(V416,LEN(V416)-IF(LEN(V416)&gt;0,1,LEN(V416)))))</f>
        <v>id</v>
      </c>
      <c r="X416" s="3" t="str">
        <f t="shared" ref="X416:X426" si="190">CONCATENATE("""",W416,"""",":","""","""",",")</f>
        <v>"id":"",</v>
      </c>
      <c r="Y416" s="22" t="str">
        <f t="shared" ref="Y416:Y426" si="191">CONCATENATE("public static String ",,B416,,"=","""",W416,""";")</f>
        <v>public static String ID="id";</v>
      </c>
      <c r="Z416" s="7" t="str">
        <f t="shared" ref="Z416:Z426" si="192">CONCATENATE("private String ",W416,"=","""""",";")</f>
        <v>private String id="";</v>
      </c>
    </row>
    <row r="417" spans="2:26" ht="19.2" x14ac:dyDescent="0.45">
      <c r="B417" s="1" t="s">
        <v>3</v>
      </c>
      <c r="C417" s="1" t="s">
        <v>1</v>
      </c>
      <c r="D417" s="4">
        <v>10</v>
      </c>
      <c r="I417" t="str">
        <f>I416</f>
        <v>ALTER TABLE TM_TASK_COMMENT_LIST</v>
      </c>
      <c r="K417" s="25" t="str">
        <f t="shared" si="188"/>
        <v>STATUS,</v>
      </c>
      <c r="L417" s="12"/>
      <c r="M417" s="18" t="str">
        <f>CONCATENATE(B417,",")</f>
        <v>STATUS,</v>
      </c>
      <c r="N417" s="5" t="str">
        <f t="shared" ref="N417:N426" si="193">CONCATENATE(B417," ",C417,"(",D417,")",",")</f>
        <v>STATUS VARCHAR(10),</v>
      </c>
      <c r="O417" s="1" t="s">
        <v>3</v>
      </c>
      <c r="W417" s="17" t="str">
        <f t="shared" si="189"/>
        <v>status</v>
      </c>
      <c r="X417" s="3" t="str">
        <f t="shared" si="190"/>
        <v>"status":"",</v>
      </c>
      <c r="Y417" s="22" t="str">
        <f t="shared" si="191"/>
        <v>public static String STATUS="status";</v>
      </c>
      <c r="Z417" s="7" t="str">
        <f t="shared" si="192"/>
        <v>private String status="";</v>
      </c>
    </row>
    <row r="418" spans="2:26" ht="19.2" x14ac:dyDescent="0.45">
      <c r="B418" s="1" t="s">
        <v>4</v>
      </c>
      <c r="C418" s="1" t="s">
        <v>1</v>
      </c>
      <c r="D418" s="4">
        <v>30</v>
      </c>
      <c r="I418" t="str">
        <f>I417</f>
        <v>ALTER TABLE TM_TASK_COMMENT_LIST</v>
      </c>
      <c r="K418" s="25" t="str">
        <f t="shared" si="188"/>
        <v>INSERT_DATE,</v>
      </c>
      <c r="L418" s="12"/>
      <c r="M418" s="18" t="str">
        <f>CONCATENATE(B418,",")</f>
        <v>INSERT_DATE,</v>
      </c>
      <c r="N418" s="5" t="str">
        <f t="shared" si="193"/>
        <v>INSERT_DATE VARCHAR(30),</v>
      </c>
      <c r="O418" s="1" t="s">
        <v>7</v>
      </c>
      <c r="P418" t="s">
        <v>8</v>
      </c>
      <c r="W418" s="17" t="str">
        <f t="shared" si="189"/>
        <v>insertDate</v>
      </c>
      <c r="X418" s="3" t="str">
        <f t="shared" si="190"/>
        <v>"insertDate":"",</v>
      </c>
      <c r="Y418" s="22" t="str">
        <f t="shared" si="191"/>
        <v>public static String INSERT_DATE="insertDate";</v>
      </c>
      <c r="Z418" s="7" t="str">
        <f t="shared" si="192"/>
        <v>private String insertDate="";</v>
      </c>
    </row>
    <row r="419" spans="2:26" ht="19.2" x14ac:dyDescent="0.45">
      <c r="B419" s="1" t="s">
        <v>5</v>
      </c>
      <c r="C419" s="1" t="s">
        <v>1</v>
      </c>
      <c r="D419" s="4">
        <v>30</v>
      </c>
      <c r="I419" t="str">
        <f>I418</f>
        <v>ALTER TABLE TM_TASK_COMMENT_LIST</v>
      </c>
      <c r="K419" s="25" t="str">
        <f t="shared" si="188"/>
        <v>MODIFICATION_DATE,</v>
      </c>
      <c r="L419" s="12"/>
      <c r="M419" s="18" t="str">
        <f>CONCATENATE(B419,",")</f>
        <v>MODIFICATION_DATE,</v>
      </c>
      <c r="N419" s="5" t="str">
        <f t="shared" si="193"/>
        <v>MODIFICATION_DATE VARCHAR(30),</v>
      </c>
      <c r="O419" s="1" t="s">
        <v>9</v>
      </c>
      <c r="P419" t="s">
        <v>8</v>
      </c>
      <c r="W419" s="17" t="str">
        <f t="shared" si="189"/>
        <v>modificationDate</v>
      </c>
      <c r="X419" s="3" t="str">
        <f t="shared" si="190"/>
        <v>"modificationDate":"",</v>
      </c>
      <c r="Y419" s="22" t="str">
        <f t="shared" si="191"/>
        <v>public static String MODIFICATION_DATE="modificationDate";</v>
      </c>
      <c r="Z419" s="7" t="str">
        <f t="shared" si="192"/>
        <v>private String modificationDate="";</v>
      </c>
    </row>
    <row r="420" spans="2:26" ht="19.2" x14ac:dyDescent="0.45">
      <c r="B420" s="1" t="s">
        <v>367</v>
      </c>
      <c r="C420" s="1" t="s">
        <v>1</v>
      </c>
      <c r="D420" s="4">
        <v>222</v>
      </c>
      <c r="I420" t="str">
        <f>I301</f>
        <v>ALTER TABLE TM_TASK_REPORTER</v>
      </c>
      <c r="K420" s="25" t="str">
        <f t="shared" si="188"/>
        <v>FK_BACKLOG_ID,</v>
      </c>
      <c r="L420" s="12"/>
      <c r="M420" s="18" t="str">
        <f>CONCATENATE(B420,",")</f>
        <v>FK_BACKLOG_ID,</v>
      </c>
      <c r="N420" s="5" t="str">
        <f t="shared" si="193"/>
        <v>FK_BACKLOG_ID VARCHAR(222),</v>
      </c>
      <c r="O420" s="1" t="s">
        <v>10</v>
      </c>
      <c r="P420" t="s">
        <v>354</v>
      </c>
      <c r="Q420" t="s">
        <v>2</v>
      </c>
      <c r="W420" s="17" t="str">
        <f t="shared" si="189"/>
        <v>fkBacklogId</v>
      </c>
      <c r="X420" s="3" t="str">
        <f t="shared" si="190"/>
        <v>"fkBacklogId":"",</v>
      </c>
      <c r="Y420" s="22" t="str">
        <f t="shared" si="191"/>
        <v>public static String FK_BACKLOG_ID="fkBacklogId";</v>
      </c>
      <c r="Z420" s="7" t="str">
        <f t="shared" si="192"/>
        <v>private String fkBacklogId="";</v>
      </c>
    </row>
    <row r="421" spans="2:26" ht="19.2" x14ac:dyDescent="0.45">
      <c r="B421" s="1" t="s">
        <v>21</v>
      </c>
      <c r="C421" s="1" t="s">
        <v>1</v>
      </c>
      <c r="D421" s="4">
        <v>444</v>
      </c>
      <c r="J421" s="23"/>
      <c r="K421" s="25" t="s">
        <v>370</v>
      </c>
      <c r="L421" s="12"/>
      <c r="M421" s="18"/>
      <c r="N421" s="5" t="str">
        <f>CONCATENATE(B421," ",C421,"(",D421,")",",")</f>
        <v>USERNAME VARCHAR(444),</v>
      </c>
      <c r="O421" s="1" t="s">
        <v>21</v>
      </c>
      <c r="W421" s="17" t="str">
        <f>CONCATENATE(,LOWER(O421),UPPER(LEFT(P421,1)),LOWER(RIGHT(P421,LEN(P421)-IF(LEN(P421)&gt;0,1,LEN(P421)))),UPPER(LEFT(Q421,1)),LOWER(RIGHT(Q421,LEN(Q421)-IF(LEN(Q421)&gt;0,1,LEN(Q421)))),UPPER(LEFT(R421,1)),LOWER(RIGHT(R421,LEN(R421)-IF(LEN(R421)&gt;0,1,LEN(R421)))),UPPER(LEFT(S421,1)),LOWER(RIGHT(S421,LEN(S421)-IF(LEN(S421)&gt;0,1,LEN(S421)))),UPPER(LEFT(T421,1)),LOWER(RIGHT(T421,LEN(T421)-IF(LEN(T421)&gt;0,1,LEN(T421)))),UPPER(LEFT(U421,1)),LOWER(RIGHT(U421,LEN(U421)-IF(LEN(U421)&gt;0,1,LEN(U421)))),UPPER(LEFT(V421,1)),LOWER(RIGHT(V421,LEN(V421)-IF(LEN(V421)&gt;0,1,LEN(V421)))))</f>
        <v>username</v>
      </c>
      <c r="X421" s="3" t="str">
        <f>CONCATENATE("""",W421,"""",":","""","""",",")</f>
        <v>"username":"",</v>
      </c>
      <c r="Y421" s="22" t="str">
        <f>CONCATENATE("public static String ",,B421,,"=","""",W421,""";")</f>
        <v>public static String USERNAME="username";</v>
      </c>
      <c r="Z421" s="7" t="str">
        <f>CONCATENATE("private String ",W421,"=","""""",";")</f>
        <v>private String username="";</v>
      </c>
    </row>
    <row r="422" spans="2:26" ht="19.2" x14ac:dyDescent="0.45">
      <c r="B422" s="1" t="s">
        <v>371</v>
      </c>
      <c r="C422" s="1" t="s">
        <v>1</v>
      </c>
      <c r="D422" s="4">
        <v>444</v>
      </c>
      <c r="J422" s="23"/>
      <c r="K422" s="25" t="s">
        <v>437</v>
      </c>
      <c r="L422" s="12"/>
      <c r="M422" s="18"/>
      <c r="N422" s="5" t="str">
        <f>CONCATENATE(B422," ",C422,"(",D422,")",",")</f>
        <v>AVATAR_URL VARCHAR(444),</v>
      </c>
      <c r="O422" s="1" t="s">
        <v>372</v>
      </c>
      <c r="P422" t="s">
        <v>325</v>
      </c>
      <c r="W422" s="17" t="str">
        <f>CONCATENATE(,LOWER(O422),UPPER(LEFT(P422,1)),LOWER(RIGHT(P422,LEN(P422)-IF(LEN(P422)&gt;0,1,LEN(P422)))),UPPER(LEFT(Q422,1)),LOWER(RIGHT(Q422,LEN(Q422)-IF(LEN(Q422)&gt;0,1,LEN(Q422)))),UPPER(LEFT(R422,1)),LOWER(RIGHT(R422,LEN(R422)-IF(LEN(R422)&gt;0,1,LEN(R422)))),UPPER(LEFT(S422,1)),LOWER(RIGHT(S422,LEN(S422)-IF(LEN(S422)&gt;0,1,LEN(S422)))),UPPER(LEFT(T422,1)),LOWER(RIGHT(T422,LEN(T422)-IF(LEN(T422)&gt;0,1,LEN(T422)))),UPPER(LEFT(U422,1)),LOWER(RIGHT(U422,LEN(U422)-IF(LEN(U422)&gt;0,1,LEN(U422)))),UPPER(LEFT(V422,1)),LOWER(RIGHT(V422,LEN(V422)-IF(LEN(V422)&gt;0,1,LEN(V422)))))</f>
        <v>avatarUrl</v>
      </c>
      <c r="X422" s="3" t="str">
        <f>CONCATENATE("""",W422,"""",":","""","""",",")</f>
        <v>"avatarUrl":"",</v>
      </c>
      <c r="Y422" s="22" t="str">
        <f>CONCATENATE("public static String ",,B422,,"=","""",W422,""";")</f>
        <v>public static String AVATAR_URL="avatarUrl";</v>
      </c>
      <c r="Z422" s="7" t="str">
        <f>CONCATENATE("private String ",W422,"=","""""",";")</f>
        <v>private String avatarUrl="";</v>
      </c>
    </row>
    <row r="423" spans="2:26" ht="19.2" x14ac:dyDescent="0.45">
      <c r="B423" s="1" t="s">
        <v>11</v>
      </c>
      <c r="C423" s="1" t="s">
        <v>1</v>
      </c>
      <c r="D423" s="4">
        <v>444</v>
      </c>
      <c r="J423" s="23"/>
      <c r="K423" s="25" t="str">
        <f t="shared" si="188"/>
        <v>FK_USER_ID,</v>
      </c>
      <c r="L423" s="12"/>
      <c r="M423" s="18"/>
      <c r="N423" s="5" t="str">
        <f t="shared" si="193"/>
        <v>FK_USER_ID VARCHAR(444),</v>
      </c>
      <c r="O423" s="1" t="s">
        <v>10</v>
      </c>
      <c r="P423" t="s">
        <v>12</v>
      </c>
      <c r="Q423" t="s">
        <v>2</v>
      </c>
      <c r="W423" s="17" t="str">
        <f t="shared" si="189"/>
        <v>fkUserId</v>
      </c>
      <c r="X423" s="3" t="str">
        <f t="shared" si="190"/>
        <v>"fkUserId":"",</v>
      </c>
      <c r="Y423" s="22" t="str">
        <f t="shared" si="191"/>
        <v>public static String FK_USER_ID="fkUserId";</v>
      </c>
      <c r="Z423" s="7" t="str">
        <f t="shared" si="192"/>
        <v>private String fkUserId="";</v>
      </c>
    </row>
    <row r="424" spans="2:26" ht="19.2" x14ac:dyDescent="0.45">
      <c r="B424" s="1" t="s">
        <v>323</v>
      </c>
      <c r="C424" s="1" t="s">
        <v>1</v>
      </c>
      <c r="D424" s="4">
        <v>3000</v>
      </c>
      <c r="K424" s="25" t="str">
        <f t="shared" si="188"/>
        <v>COMMENT,</v>
      </c>
      <c r="L424" s="12"/>
      <c r="M424" s="18"/>
      <c r="N424" s="5" t="str">
        <f t="shared" si="193"/>
        <v>COMMENT VARCHAR(3000),</v>
      </c>
      <c r="O424" s="1" t="s">
        <v>323</v>
      </c>
      <c r="W424" s="17" t="str">
        <f t="shared" si="189"/>
        <v>comment</v>
      </c>
      <c r="X424" s="3" t="str">
        <f t="shared" si="190"/>
        <v>"comment":"",</v>
      </c>
      <c r="Y424" s="22" t="str">
        <f t="shared" si="191"/>
        <v>public static String COMMENT="comment";</v>
      </c>
      <c r="Z424" s="7" t="str">
        <f t="shared" si="192"/>
        <v>private String comment="";</v>
      </c>
    </row>
    <row r="425" spans="2:26" ht="19.2" x14ac:dyDescent="0.45">
      <c r="B425" s="1" t="s">
        <v>327</v>
      </c>
      <c r="C425" s="1" t="s">
        <v>1</v>
      </c>
      <c r="D425" s="4">
        <v>30</v>
      </c>
      <c r="I425" t="str">
        <f>I308</f>
        <v>ALTER TABLE TM_TASK_LABEL</v>
      </c>
      <c r="K425" s="25" t="str">
        <f t="shared" si="188"/>
        <v>COMMENT_DATE,</v>
      </c>
      <c r="L425" s="12"/>
      <c r="M425" s="18" t="str">
        <f>CONCATENATE(B425,",")</f>
        <v>COMMENT_DATE,</v>
      </c>
      <c r="N425" s="5" t="str">
        <f t="shared" si="193"/>
        <v>COMMENT_DATE VARCHAR(30),</v>
      </c>
      <c r="O425" s="1" t="s">
        <v>323</v>
      </c>
      <c r="P425" t="s">
        <v>8</v>
      </c>
      <c r="W425" s="17" t="str">
        <f t="shared" si="189"/>
        <v>commentDate</v>
      </c>
      <c r="X425" s="3" t="str">
        <f t="shared" si="190"/>
        <v>"commentDate":"",</v>
      </c>
      <c r="Y425" s="22" t="str">
        <f t="shared" si="191"/>
        <v>public static String COMMENT_DATE="commentDate";</v>
      </c>
      <c r="Z425" s="7" t="str">
        <f t="shared" si="192"/>
        <v>private String commentDate="";</v>
      </c>
    </row>
    <row r="426" spans="2:26" ht="19.2" x14ac:dyDescent="0.45">
      <c r="B426" s="1" t="s">
        <v>368</v>
      </c>
      <c r="C426" s="1" t="s">
        <v>1</v>
      </c>
      <c r="D426" s="4">
        <v>30</v>
      </c>
      <c r="I426" t="str">
        <f>I309</f>
        <v>ALTER TABLE TM_TASK_LABEL</v>
      </c>
      <c r="K426" s="25" t="str">
        <f t="shared" si="188"/>
        <v>COMMENT_TIME,</v>
      </c>
      <c r="L426" s="12"/>
      <c r="M426" s="18" t="str">
        <f>CONCATENATE(B426,",")</f>
        <v>COMMENT_TIME,</v>
      </c>
      <c r="N426" s="5" t="str">
        <f t="shared" si="193"/>
        <v>COMMENT_TIME VARCHAR(30),</v>
      </c>
      <c r="O426" s="1" t="s">
        <v>323</v>
      </c>
      <c r="P426" t="s">
        <v>133</v>
      </c>
      <c r="W426" s="17" t="str">
        <f t="shared" si="189"/>
        <v>commentTime</v>
      </c>
      <c r="X426" s="3" t="str">
        <f t="shared" si="190"/>
        <v>"commentTime":"",</v>
      </c>
      <c r="Y426" s="22" t="str">
        <f t="shared" si="191"/>
        <v>public static String COMMENT_TIME="commentTime";</v>
      </c>
      <c r="Z426" s="7" t="str">
        <f t="shared" si="192"/>
        <v>private String commentTime="";</v>
      </c>
    </row>
    <row r="427" spans="2:26" ht="19.2" x14ac:dyDescent="0.45">
      <c r="B427" s="1" t="s">
        <v>421</v>
      </c>
      <c r="C427" s="1" t="s">
        <v>1</v>
      </c>
      <c r="D427" s="4">
        <v>444</v>
      </c>
      <c r="I427" t="str">
        <f>I426</f>
        <v>ALTER TABLE TM_TASK_LABEL</v>
      </c>
      <c r="J427" t="str">
        <f>CONCATENATE(LEFT(CONCATENATE(" ADD "," ",N427,";"),LEN(CONCATENATE(" ADD "," ",N427,";"))-2),";")</f>
        <v xml:space="preserve"> ADD  COMMENT_TYPE VARCHAR(444);</v>
      </c>
      <c r="K427" s="25" t="str">
        <f t="shared" si="188"/>
        <v>COMMENT_TYPE,</v>
      </c>
      <c r="L427" s="12"/>
      <c r="M427" s="18"/>
      <c r="N427" s="5" t="str">
        <f t="shared" ref="N427:N432" si="194">CONCATENATE(B427," ",C427,"(",D427,")",",")</f>
        <v>COMMENT_TYPE VARCHAR(444),</v>
      </c>
      <c r="O427" s="1" t="s">
        <v>323</v>
      </c>
      <c r="P427" t="s">
        <v>51</v>
      </c>
      <c r="W427" s="17" t="str">
        <f t="shared" ref="W427:W432" si="195">CONCATENATE(,LOWER(O427),UPPER(LEFT(P427,1)),LOWER(RIGHT(P427,LEN(P427)-IF(LEN(P427)&gt;0,1,LEN(P427)))),UPPER(LEFT(Q427,1)),LOWER(RIGHT(Q427,LEN(Q427)-IF(LEN(Q427)&gt;0,1,LEN(Q427)))),UPPER(LEFT(R427,1)),LOWER(RIGHT(R427,LEN(R427)-IF(LEN(R427)&gt;0,1,LEN(R427)))),UPPER(LEFT(S427,1)),LOWER(RIGHT(S427,LEN(S427)-IF(LEN(S427)&gt;0,1,LEN(S427)))),UPPER(LEFT(T427,1)),LOWER(RIGHT(T427,LEN(T427)-IF(LEN(T427)&gt;0,1,LEN(T427)))),UPPER(LEFT(U427,1)),LOWER(RIGHT(U427,LEN(U427)-IF(LEN(U427)&gt;0,1,LEN(U427)))),UPPER(LEFT(V427,1)),LOWER(RIGHT(V427,LEN(V427)-IF(LEN(V427)&gt;0,1,LEN(V427)))))</f>
        <v>commentType</v>
      </c>
      <c r="X427" s="3" t="str">
        <f t="shared" ref="X427:X432" si="196">CONCATENATE("""",W427,"""",":","""","""",",")</f>
        <v>"commentType":"",</v>
      </c>
      <c r="Y427" s="22" t="str">
        <f t="shared" ref="Y427:Y432" si="197">CONCATENATE("public static String ",,B427,,"=","""",W427,""";")</f>
        <v>public static String COMMENT_TYPE="commentType";</v>
      </c>
      <c r="Z427" s="7" t="str">
        <f t="shared" ref="Z427:Z432" si="198">CONCATENATE("private String ",W427,"=","""""",";")</f>
        <v>private String commentType="";</v>
      </c>
    </row>
    <row r="428" spans="2:26" ht="19.2" x14ac:dyDescent="0.45">
      <c r="B428" s="1" t="s">
        <v>318</v>
      </c>
      <c r="C428" s="1" t="s">
        <v>1</v>
      </c>
      <c r="D428" s="4">
        <v>222</v>
      </c>
      <c r="I428" t="str">
        <f>I426</f>
        <v>ALTER TABLE TM_TASK_LABEL</v>
      </c>
      <c r="J428" t="str">
        <f>CONCATENATE(LEFT(CONCATENATE(" ADD "," ",N428,";"),LEN(CONCATENATE(" ADD "," ",N428,";"))-2),";")</f>
        <v xml:space="preserve"> ADD  FK_TASK_ID VARCHAR(222);</v>
      </c>
      <c r="K428" s="25" t="str">
        <f t="shared" si="188"/>
        <v>FK_TASK_ID,</v>
      </c>
      <c r="L428" s="12"/>
      <c r="M428" s="18" t="str">
        <f>CONCATENATE(B428,",")</f>
        <v>FK_TASK_ID,</v>
      </c>
      <c r="N428" s="5" t="str">
        <f t="shared" si="194"/>
        <v>FK_TASK_ID VARCHAR(222),</v>
      </c>
      <c r="O428" s="1" t="s">
        <v>10</v>
      </c>
      <c r="P428" t="s">
        <v>311</v>
      </c>
      <c r="Q428" t="s">
        <v>2</v>
      </c>
      <c r="W428" s="17" t="str">
        <f t="shared" si="195"/>
        <v>fkTaskId</v>
      </c>
      <c r="X428" s="3" t="str">
        <f t="shared" si="196"/>
        <v>"fkTaskId":"",</v>
      </c>
      <c r="Y428" s="22" t="str">
        <f t="shared" si="197"/>
        <v>public static String FK_TASK_ID="fkTaskId";</v>
      </c>
      <c r="Z428" s="7" t="str">
        <f t="shared" si="198"/>
        <v>private String fkTaskId="";</v>
      </c>
    </row>
    <row r="429" spans="2:26" ht="19.2" x14ac:dyDescent="0.45">
      <c r="B429" s="1" t="s">
        <v>545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IS_BUG VARCHAR(222);</v>
      </c>
      <c r="K429" s="25" t="str">
        <f t="shared" si="188"/>
        <v>IS_BUG,</v>
      </c>
      <c r="L429" s="12"/>
      <c r="M429" s="18" t="str">
        <f>CONCATENATE(B429,",")</f>
        <v>IS_BUG,</v>
      </c>
      <c r="N429" s="5" t="str">
        <f t="shared" si="194"/>
        <v>IS_BUG VARCHAR(222),</v>
      </c>
      <c r="O429" s="1" t="s">
        <v>112</v>
      </c>
      <c r="P429" t="s">
        <v>409</v>
      </c>
      <c r="W429" s="17" t="str">
        <f t="shared" si="195"/>
        <v>isBug</v>
      </c>
      <c r="X429" s="3" t="str">
        <f t="shared" si="196"/>
        <v>"isBug":"",</v>
      </c>
      <c r="Y429" s="22" t="str">
        <f t="shared" si="197"/>
        <v>public static String IS_BUG="isBug";</v>
      </c>
      <c r="Z429" s="7" t="str">
        <f t="shared" si="198"/>
        <v>private String isBug="";</v>
      </c>
    </row>
    <row r="430" spans="2:26" ht="19.2" x14ac:dyDescent="0.45">
      <c r="B430" s="1" t="s">
        <v>546</v>
      </c>
      <c r="C430" s="1" t="s">
        <v>1</v>
      </c>
      <c r="D430" s="4">
        <v>222</v>
      </c>
      <c r="I430" t="str">
        <f>I426</f>
        <v>ALTER TABLE TM_TASK_LABEL</v>
      </c>
      <c r="J430" t="str">
        <f>CONCATENATE(LEFT(CONCATENATE(" ADD "," ",N430,";"),LEN(CONCATENATE(" ADD "," ",N430,";"))-2),";")</f>
        <v xml:space="preserve"> ADD  IS_REQUEST VARCHAR(222);</v>
      </c>
      <c r="K430" s="25" t="str">
        <f t="shared" si="188"/>
        <v>IS_REQUEST,</v>
      </c>
      <c r="L430" s="12"/>
      <c r="M430" s="18" t="str">
        <f>CONCATENATE(B430,",")</f>
        <v>IS_REQUEST,</v>
      </c>
      <c r="N430" s="5" t="str">
        <f t="shared" si="194"/>
        <v>IS_REQUEST VARCHAR(222),</v>
      </c>
      <c r="O430" s="1" t="s">
        <v>112</v>
      </c>
      <c r="P430" t="s">
        <v>547</v>
      </c>
      <c r="W430" s="17" t="str">
        <f t="shared" si="195"/>
        <v>isRequest</v>
      </c>
      <c r="X430" s="3" t="str">
        <f t="shared" si="196"/>
        <v>"isRequest":"",</v>
      </c>
      <c r="Y430" s="22" t="str">
        <f t="shared" si="197"/>
        <v>public static String IS_REQUEST="isRequest";</v>
      </c>
      <c r="Z430" s="7" t="str">
        <f t="shared" si="198"/>
        <v>private String isRequest="";</v>
      </c>
    </row>
    <row r="431" spans="2:26" ht="19.2" x14ac:dyDescent="0.45">
      <c r="B431" s="1" t="s">
        <v>544</v>
      </c>
      <c r="C431" s="1" t="s">
        <v>1</v>
      </c>
      <c r="D431" s="4">
        <v>222</v>
      </c>
      <c r="I431" t="str">
        <f>I427</f>
        <v>ALTER TABLE TM_TASK_LABEL</v>
      </c>
      <c r="J431" t="str">
        <f>CONCATENATE(LEFT(CONCATENATE(" ADD "," ",N431,";"),LEN(CONCATENATE(" ADD "," ",N431,";"))-2),";")</f>
        <v xml:space="preserve"> ADD  IS_SUBTASK VARCHAR(222);</v>
      </c>
      <c r="K431" s="25" t="str">
        <f t="shared" si="188"/>
        <v>IS_SUBTASK,</v>
      </c>
      <c r="L431" s="12"/>
      <c r="M431" s="18" t="str">
        <f>CONCATENATE(B431,",")</f>
        <v>IS_SUBTASK,</v>
      </c>
      <c r="N431" s="5" t="str">
        <f t="shared" si="194"/>
        <v>IS_SUBTASK VARCHAR(222),</v>
      </c>
      <c r="O431" s="1" t="s">
        <v>112</v>
      </c>
      <c r="P431" t="s">
        <v>548</v>
      </c>
      <c r="W431" s="17" t="str">
        <f t="shared" si="195"/>
        <v>isSubtask</v>
      </c>
      <c r="X431" s="3" t="str">
        <f t="shared" si="196"/>
        <v>"isSubtask":"",</v>
      </c>
      <c r="Y431" s="22" t="str">
        <f t="shared" si="197"/>
        <v>public static String IS_SUBTASK="isSubtask";</v>
      </c>
      <c r="Z431" s="7" t="str">
        <f t="shared" si="198"/>
        <v>private String isSubtask="";</v>
      </c>
    </row>
    <row r="432" spans="2:26" ht="19.2" x14ac:dyDescent="0.45">
      <c r="B432" s="1" t="s">
        <v>620</v>
      </c>
      <c r="C432" s="1" t="s">
        <v>1</v>
      </c>
      <c r="D432" s="4">
        <v>444</v>
      </c>
      <c r="K432" s="25" t="str">
        <f t="shared" si="188"/>
        <v>IS_NOTIFIED_BUG,</v>
      </c>
      <c r="L432" s="12"/>
      <c r="M432" s="18"/>
      <c r="N432" s="5" t="str">
        <f t="shared" si="194"/>
        <v>IS_NOTIFIED_BUG VARCHAR(444),</v>
      </c>
      <c r="O432" s="1" t="s">
        <v>10</v>
      </c>
      <c r="P432" t="s">
        <v>131</v>
      </c>
      <c r="Q432" t="s">
        <v>323</v>
      </c>
      <c r="R432" t="s">
        <v>329</v>
      </c>
      <c r="W432" s="17" t="str">
        <f t="shared" si="195"/>
        <v>fkParentCommentİd</v>
      </c>
      <c r="X432" s="3" t="str">
        <f t="shared" si="196"/>
        <v>"fkParentCommentİd":"",</v>
      </c>
      <c r="Y432" s="22" t="str">
        <f t="shared" si="197"/>
        <v>public static String IS_NOTIFIED_BUG="fkParentCommentİd";</v>
      </c>
      <c r="Z432" s="7" t="str">
        <f t="shared" si="198"/>
        <v>private String fkParentCommentİd="";</v>
      </c>
    </row>
    <row r="433" spans="2:26" ht="19.2" x14ac:dyDescent="0.45">
      <c r="B433" s="1" t="s">
        <v>400</v>
      </c>
      <c r="C433" s="1" t="s">
        <v>1</v>
      </c>
      <c r="D433" s="4">
        <v>50</v>
      </c>
      <c r="I433" t="str">
        <f>I429</f>
        <v>ALTER TABLE TM_TASK_LABEL</v>
      </c>
      <c r="J433" t="str">
        <f t="shared" ref="J433:J443" si="199">CONCATENATE(LEFT(CONCATENATE(" ADD "," ",N433,";"),LEN(CONCATENATE(" ADD "," ",N433,";"))-2),";")</f>
        <v xml:space="preserve"> ADD  ESTIMATED_HOURS VARCHAR(50);</v>
      </c>
      <c r="K433" s="25" t="str">
        <f t="shared" si="188"/>
        <v>ESTIMATED_HOURS,</v>
      </c>
      <c r="L433" s="12"/>
      <c r="M433" s="18" t="str">
        <f>CONCATENATE(B433,",")</f>
        <v>ESTIMATED_HOURS,</v>
      </c>
      <c r="N433" s="5" t="str">
        <f t="shared" ref="N433:N443" si="200">CONCATENATE(B433," ",C433,"(",D433,")",",")</f>
        <v>ESTIMATED_HOURS VARCHAR(50),</v>
      </c>
      <c r="O433" s="1" t="s">
        <v>405</v>
      </c>
      <c r="P433" t="s">
        <v>406</v>
      </c>
      <c r="W433" s="17" t="str">
        <f t="shared" ref="W433:W443" si="201">CONCATENATE(,LOWER(O433),UPPER(LEFT(P433,1)),LOWER(RIGHT(P433,LEN(P433)-IF(LEN(P433)&gt;0,1,LEN(P433)))),UPPER(LEFT(Q433,1)),LOWER(RIGHT(Q433,LEN(Q433)-IF(LEN(Q433)&gt;0,1,LEN(Q433)))),UPPER(LEFT(R433,1)),LOWER(RIGHT(R433,LEN(R433)-IF(LEN(R433)&gt;0,1,LEN(R433)))),UPPER(LEFT(S433,1)),LOWER(RIGHT(S433,LEN(S433)-IF(LEN(S433)&gt;0,1,LEN(S433)))),UPPER(LEFT(T433,1)),LOWER(RIGHT(T433,LEN(T433)-IF(LEN(T433)&gt;0,1,LEN(T433)))),UPPER(LEFT(U433,1)),LOWER(RIGHT(U433,LEN(U433)-IF(LEN(U433)&gt;0,1,LEN(U433)))),UPPER(LEFT(V433,1)),LOWER(RIGHT(V433,LEN(V433)-IF(LEN(V433)&gt;0,1,LEN(V433)))))</f>
        <v>estimatedHours</v>
      </c>
      <c r="X433" s="3" t="str">
        <f t="shared" ref="X433:X443" si="202">CONCATENATE("""",W433,"""",":","""","""",",")</f>
        <v>"estimatedHours":"",</v>
      </c>
      <c r="Y433" s="22" t="str">
        <f t="shared" ref="Y433:Y443" si="203">CONCATENATE("public static String ",,B433,,"=","""",W433,""";")</f>
        <v>public static String ESTIMATED_HOURS="estimatedHours";</v>
      </c>
      <c r="Z433" s="7" t="str">
        <f t="shared" ref="Z433:Z443" si="204">CONCATENATE("private String ",W433,"=","""""",";")</f>
        <v>private String estimatedHours="";</v>
      </c>
    </row>
    <row r="434" spans="2:26" ht="19.2" x14ac:dyDescent="0.45">
      <c r="B434" s="1" t="s">
        <v>401</v>
      </c>
      <c r="C434" s="1" t="s">
        <v>1</v>
      </c>
      <c r="D434" s="4">
        <v>50</v>
      </c>
      <c r="I434" t="str">
        <f>I430</f>
        <v>ALTER TABLE TM_TASK_LABEL</v>
      </c>
      <c r="J434" t="str">
        <f t="shared" si="199"/>
        <v xml:space="preserve"> ADD  SPENT_HOURS VARCHAR(50);</v>
      </c>
      <c r="K434" s="25" t="str">
        <f t="shared" si="188"/>
        <v>SPENT_HOURS,</v>
      </c>
      <c r="L434" s="12"/>
      <c r="M434" s="18" t="str">
        <f>CONCATENATE(B434,",")</f>
        <v>SPENT_HOURS,</v>
      </c>
      <c r="N434" s="5" t="str">
        <f t="shared" si="200"/>
        <v>SPENT_HOURS VARCHAR(50),</v>
      </c>
      <c r="O434" s="1" t="s">
        <v>407</v>
      </c>
      <c r="P434" t="s">
        <v>406</v>
      </c>
      <c r="W434" s="17" t="str">
        <f t="shared" si="201"/>
        <v>spentHours</v>
      </c>
      <c r="X434" s="3" t="str">
        <f t="shared" si="202"/>
        <v>"spentHours":"",</v>
      </c>
      <c r="Y434" s="22" t="str">
        <f t="shared" si="203"/>
        <v>public static String SPENT_HOURS="spentHours";</v>
      </c>
      <c r="Z434" s="7" t="str">
        <f t="shared" si="204"/>
        <v>private String spentHours="";</v>
      </c>
    </row>
    <row r="435" spans="2:26" ht="19.2" x14ac:dyDescent="0.45">
      <c r="B435" s="8" t="s">
        <v>275</v>
      </c>
      <c r="C435" s="1" t="s">
        <v>1</v>
      </c>
      <c r="D435" s="12">
        <v>40</v>
      </c>
      <c r="I435" t="str">
        <f>I431</f>
        <v>ALTER TABLE TM_TASK_LABEL</v>
      </c>
      <c r="J435" t="str">
        <f t="shared" si="199"/>
        <v xml:space="preserve"> ADD  UPDATED_BY VARCHAR(40);</v>
      </c>
      <c r="K435" s="25" t="str">
        <f t="shared" si="188"/>
        <v>UPDATED_BY,</v>
      </c>
      <c r="L435" s="14"/>
      <c r="M435" s="18" t="str">
        <f t="shared" ref="M435:M440" si="205">CONCATENATE(B435,",")</f>
        <v>UPDATED_BY,</v>
      </c>
      <c r="N435" s="5" t="str">
        <f t="shared" si="200"/>
        <v>UPDATED_BY VARCHAR(40),</v>
      </c>
      <c r="O435" s="1" t="s">
        <v>315</v>
      </c>
      <c r="P435" t="s">
        <v>128</v>
      </c>
      <c r="W435" s="17" t="str">
        <f t="shared" si="201"/>
        <v>updatedBy</v>
      </c>
      <c r="X435" s="3" t="str">
        <f t="shared" si="202"/>
        <v>"updatedBy":"",</v>
      </c>
      <c r="Y435" s="22" t="str">
        <f t="shared" si="203"/>
        <v>public static String UPDATED_BY="updatedBy";</v>
      </c>
      <c r="Z435" s="7" t="str">
        <f t="shared" si="204"/>
        <v>private String updatedBy="";</v>
      </c>
    </row>
    <row r="436" spans="2:26" ht="19.2" x14ac:dyDescent="0.45">
      <c r="B436" s="8" t="s">
        <v>276</v>
      </c>
      <c r="C436" s="1" t="s">
        <v>1</v>
      </c>
      <c r="D436" s="12">
        <v>42</v>
      </c>
      <c r="I436">
        <f>I432</f>
        <v>0</v>
      </c>
      <c r="J436" t="str">
        <f t="shared" si="199"/>
        <v xml:space="preserve"> ADD  LAST_UPDATED_DATE VARCHAR(42);</v>
      </c>
      <c r="K436" s="25" t="str">
        <f t="shared" si="188"/>
        <v>LAST_UPDATED_DATE,</v>
      </c>
      <c r="L436" s="14"/>
      <c r="M436" s="18" t="str">
        <f t="shared" si="205"/>
        <v>LAST_UPDATED_DATE,</v>
      </c>
      <c r="N436" s="5" t="str">
        <f t="shared" si="200"/>
        <v>LAST_UPDATED_DATE VARCHAR(42),</v>
      </c>
      <c r="O436" s="1" t="s">
        <v>316</v>
      </c>
      <c r="P436" t="s">
        <v>315</v>
      </c>
      <c r="Q436" t="s">
        <v>8</v>
      </c>
      <c r="W436" s="17" t="str">
        <f t="shared" si="201"/>
        <v>lastUpdatedDate</v>
      </c>
      <c r="X436" s="3" t="str">
        <f t="shared" si="202"/>
        <v>"lastUpdatedDate":"",</v>
      </c>
      <c r="Y436" s="22" t="str">
        <f t="shared" si="203"/>
        <v>public static String LAST_UPDATED_DATE="lastUpdatedDate";</v>
      </c>
      <c r="Z436" s="7" t="str">
        <f t="shared" si="204"/>
        <v>private String lastUpdatedDate="";</v>
      </c>
    </row>
    <row r="437" spans="2:26" ht="19.2" x14ac:dyDescent="0.45">
      <c r="B437" s="8" t="s">
        <v>277</v>
      </c>
      <c r="C437" s="1" t="s">
        <v>1</v>
      </c>
      <c r="D437" s="12">
        <v>42</v>
      </c>
      <c r="I437" t="str">
        <f>I433</f>
        <v>ALTER TABLE TM_TASK_LABEL</v>
      </c>
      <c r="J437" t="str">
        <f t="shared" si="199"/>
        <v xml:space="preserve"> ADD  LAST_UPDATED_TIME VARCHAR(42);</v>
      </c>
      <c r="K437" s="25" t="str">
        <f t="shared" si="188"/>
        <v>LAST_UPDATED_TIME,</v>
      </c>
      <c r="L437" s="14"/>
      <c r="M437" s="18" t="str">
        <f t="shared" si="205"/>
        <v>LAST_UPDATED_TIME,</v>
      </c>
      <c r="N437" s="5" t="str">
        <f t="shared" si="200"/>
        <v>LAST_UPDATED_TIME VARCHAR(42),</v>
      </c>
      <c r="O437" s="1" t="s">
        <v>316</v>
      </c>
      <c r="P437" t="s">
        <v>315</v>
      </c>
      <c r="Q437" t="s">
        <v>133</v>
      </c>
      <c r="W437" s="17" t="str">
        <f t="shared" si="201"/>
        <v>lastUpdatedTime</v>
      </c>
      <c r="X437" s="3" t="str">
        <f t="shared" si="202"/>
        <v>"lastUpdatedTime":"",</v>
      </c>
      <c r="Y437" s="22" t="str">
        <f t="shared" si="203"/>
        <v>public static String LAST_UPDATED_TIME="lastUpdatedTime";</v>
      </c>
      <c r="Z437" s="7" t="str">
        <f t="shared" si="204"/>
        <v>private String lastUpdatedTime="";</v>
      </c>
    </row>
    <row r="438" spans="2:26" ht="19.2" x14ac:dyDescent="0.45">
      <c r="B438" s="8" t="s">
        <v>706</v>
      </c>
      <c r="C438" s="1" t="s">
        <v>1</v>
      </c>
      <c r="D438" s="12">
        <v>111</v>
      </c>
      <c r="I438" t="str">
        <f>I430</f>
        <v>ALTER TABLE TM_TASK_LABEL</v>
      </c>
      <c r="J438" t="str">
        <f t="shared" si="199"/>
        <v xml:space="preserve"> ADD  COMMENT_JIRA_ID VARCHAR(111);</v>
      </c>
      <c r="K438" s="25" t="str">
        <f t="shared" si="188"/>
        <v>COMMENT_JIRA_ID,</v>
      </c>
      <c r="L438" s="14"/>
      <c r="M438" s="18" t="str">
        <f t="shared" si="205"/>
        <v>COMMENT_JIRA_ID,</v>
      </c>
      <c r="N438" s="5" t="str">
        <f t="shared" si="200"/>
        <v>COMMENT_JIRA_ID VARCHAR(111),</v>
      </c>
      <c r="O438" s="1" t="s">
        <v>323</v>
      </c>
      <c r="P438" t="s">
        <v>699</v>
      </c>
      <c r="Q438" t="s">
        <v>2</v>
      </c>
      <c r="W438" s="17" t="str">
        <f t="shared" si="201"/>
        <v>commentJiraId</v>
      </c>
      <c r="X438" s="3" t="str">
        <f t="shared" si="202"/>
        <v>"commentJiraId":"",</v>
      </c>
      <c r="Y438" s="22" t="str">
        <f t="shared" si="203"/>
        <v>public static String COMMENT_JIRA_ID="commentJiraId";</v>
      </c>
      <c r="Z438" s="7" t="str">
        <f t="shared" si="204"/>
        <v>private String commentJiraId="";</v>
      </c>
    </row>
    <row r="439" spans="2:26" ht="19.2" x14ac:dyDescent="0.45">
      <c r="B439" s="8" t="s">
        <v>707</v>
      </c>
      <c r="C439" s="1" t="s">
        <v>1</v>
      </c>
      <c r="D439" s="12">
        <v>111</v>
      </c>
      <c r="I439" t="str">
        <f>I433</f>
        <v>ALTER TABLE TM_TASK_LABEL</v>
      </c>
      <c r="J439" t="str">
        <f t="shared" si="199"/>
        <v xml:space="preserve"> ADD  COMMENT_JIRA_KEY VARCHAR(111);</v>
      </c>
      <c r="K439" s="25" t="str">
        <f t="shared" si="188"/>
        <v>COMMENT_JIRA_KEY,</v>
      </c>
      <c r="L439" s="14"/>
      <c r="M439" s="18" t="str">
        <f t="shared" si="205"/>
        <v>COMMENT_JIRA_KEY,</v>
      </c>
      <c r="N439" s="5" t="str">
        <f t="shared" si="200"/>
        <v>COMMENT_JIRA_KEY VARCHAR(111),</v>
      </c>
      <c r="O439" s="1" t="s">
        <v>323</v>
      </c>
      <c r="P439" t="s">
        <v>699</v>
      </c>
      <c r="Q439" t="s">
        <v>43</v>
      </c>
      <c r="W439" s="17" t="str">
        <f t="shared" si="201"/>
        <v>commentJiraKey</v>
      </c>
      <c r="X439" s="3" t="str">
        <f t="shared" si="202"/>
        <v>"commentJiraKey":"",</v>
      </c>
      <c r="Y439" s="22" t="str">
        <f t="shared" si="203"/>
        <v>public static String COMMENT_JIRA_KEY="commentJiraKey";</v>
      </c>
      <c r="Z439" s="7" t="str">
        <f t="shared" si="204"/>
        <v>private String commentJiraKey="";</v>
      </c>
    </row>
    <row r="440" spans="2:26" ht="19.2" x14ac:dyDescent="0.45">
      <c r="B440" s="8" t="s">
        <v>265</v>
      </c>
      <c r="C440" s="1" t="s">
        <v>1</v>
      </c>
      <c r="D440" s="12">
        <v>42</v>
      </c>
      <c r="I440" t="str">
        <f>I434</f>
        <v>ALTER TABLE TM_TASK_LABEL</v>
      </c>
      <c r="J440" t="str">
        <f t="shared" si="199"/>
        <v xml:space="preserve"> ADD  START_DATE VARCHAR(42);</v>
      </c>
      <c r="K440" s="25" t="str">
        <f t="shared" si="188"/>
        <v>START_DATE,</v>
      </c>
      <c r="L440" s="14"/>
      <c r="M440" s="18" t="str">
        <f t="shared" si="205"/>
        <v>START_DATE,</v>
      </c>
      <c r="N440" s="5" t="str">
        <f t="shared" si="200"/>
        <v>START_DATE VARCHAR(42),</v>
      </c>
      <c r="O440" s="1" t="s">
        <v>289</v>
      </c>
      <c r="P440" t="s">
        <v>8</v>
      </c>
      <c r="W440" s="17" t="str">
        <f t="shared" si="201"/>
        <v>startDate</v>
      </c>
      <c r="X440" s="3" t="str">
        <f t="shared" si="202"/>
        <v>"startDate":"",</v>
      </c>
      <c r="Y440" s="22" t="str">
        <f t="shared" si="203"/>
        <v>public static String START_DATE="startDate";</v>
      </c>
      <c r="Z440" s="7" t="str">
        <f t="shared" si="204"/>
        <v>private String startDate="";</v>
      </c>
    </row>
    <row r="441" spans="2:26" ht="19.2" x14ac:dyDescent="0.45">
      <c r="B441" s="8" t="s">
        <v>266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99"/>
        <v xml:space="preserve"> ADD  START_TIME VARCHAR(42);</v>
      </c>
      <c r="K441" s="25" t="str">
        <f t="shared" si="188"/>
        <v>START_TIME,</v>
      </c>
      <c r="L441" s="14"/>
      <c r="M441" s="18" t="str">
        <f>CONCATENATE(B441,",")</f>
        <v>START_TIME,</v>
      </c>
      <c r="N441" s="5" t="str">
        <f t="shared" si="200"/>
        <v>START_TIME VARCHAR(42),</v>
      </c>
      <c r="O441" s="1" t="s">
        <v>289</v>
      </c>
      <c r="P441" t="s">
        <v>133</v>
      </c>
      <c r="W441" s="17" t="str">
        <f t="shared" si="201"/>
        <v>startTime</v>
      </c>
      <c r="X441" s="3" t="str">
        <f t="shared" si="202"/>
        <v>"startTime":"",</v>
      </c>
      <c r="Y441" s="22" t="str">
        <f t="shared" si="203"/>
        <v>public static String START_TIME="startTime";</v>
      </c>
      <c r="Z441" s="7" t="str">
        <f t="shared" si="204"/>
        <v>private String startTime="";</v>
      </c>
    </row>
    <row r="442" spans="2:26" ht="19.2" x14ac:dyDescent="0.45">
      <c r="B442" s="8" t="s">
        <v>629</v>
      </c>
      <c r="C442" s="1" t="s">
        <v>1</v>
      </c>
      <c r="D442" s="12">
        <v>42</v>
      </c>
      <c r="I442">
        <f>I436</f>
        <v>0</v>
      </c>
      <c r="J442" t="str">
        <f t="shared" si="199"/>
        <v xml:space="preserve"> ADD  START_TYPE VARCHAR(42);</v>
      </c>
      <c r="K442" s="25" t="str">
        <f t="shared" si="188"/>
        <v>START_TYPE,</v>
      </c>
      <c r="L442" s="14"/>
      <c r="M442" s="18" t="str">
        <f>CONCATENATE(B442,",")</f>
        <v>START_TYPE,</v>
      </c>
      <c r="N442" s="5" t="str">
        <f t="shared" si="200"/>
        <v>START_TYPE VARCHAR(42),</v>
      </c>
      <c r="O442" s="1" t="s">
        <v>289</v>
      </c>
      <c r="P442" t="s">
        <v>51</v>
      </c>
      <c r="W442" s="17" t="str">
        <f t="shared" si="201"/>
        <v>startType</v>
      </c>
      <c r="X442" s="3" t="str">
        <f t="shared" si="202"/>
        <v>"startType":"",</v>
      </c>
      <c r="Y442" s="22" t="str">
        <f t="shared" si="203"/>
        <v>public static String START_TYPE="startType";</v>
      </c>
      <c r="Z442" s="7" t="str">
        <f t="shared" si="204"/>
        <v>private String startType="";</v>
      </c>
    </row>
    <row r="443" spans="2:26" ht="19.2" x14ac:dyDescent="0.45">
      <c r="B443" s="8" t="s">
        <v>686</v>
      </c>
      <c r="C443" s="1" t="s">
        <v>1</v>
      </c>
      <c r="D443" s="12">
        <v>42</v>
      </c>
      <c r="I443" t="str">
        <f>I437</f>
        <v>ALTER TABLE TM_TASK_LABEL</v>
      </c>
      <c r="J443" t="str">
        <f t="shared" si="199"/>
        <v xml:space="preserve"> ADD  COMMENT_STATUS VARCHAR(42);</v>
      </c>
      <c r="K443" s="25" t="str">
        <f t="shared" si="188"/>
        <v>COMMENT_STATUS,</v>
      </c>
      <c r="L443" s="14"/>
      <c r="M443" s="18" t="str">
        <f>CONCATENATE(B443,",")</f>
        <v>COMMENT_STATUS,</v>
      </c>
      <c r="N443" s="5" t="str">
        <f t="shared" si="200"/>
        <v>COMMENT_STATUS VARCHAR(42),</v>
      </c>
      <c r="O443" s="1" t="s">
        <v>323</v>
      </c>
      <c r="P443" t="s">
        <v>3</v>
      </c>
      <c r="W443" s="17" t="str">
        <f t="shared" si="201"/>
        <v>commentStatus</v>
      </c>
      <c r="X443" s="3" t="str">
        <f t="shared" si="202"/>
        <v>"commentStatus":"",</v>
      </c>
      <c r="Y443" s="22" t="str">
        <f t="shared" si="203"/>
        <v>public static String COMMENT_STATUS="commentStatus";</v>
      </c>
      <c r="Z443" s="7" t="str">
        <f t="shared" si="204"/>
        <v>private String commentStatus="";</v>
      </c>
    </row>
    <row r="444" spans="2:26" ht="19.2" x14ac:dyDescent="0.45">
      <c r="B444" s="1" t="s">
        <v>328</v>
      </c>
      <c r="C444" s="1" t="s">
        <v>1</v>
      </c>
      <c r="D444" s="4">
        <v>444</v>
      </c>
      <c r="K444" s="25" t="str">
        <f>CONCATENATE(B444,"")</f>
        <v>FK_PARENT_COMMENT_ID</v>
      </c>
      <c r="L444" s="12"/>
      <c r="M444" s="18"/>
      <c r="N444" s="5" t="str">
        <f>CONCATENATE(B444," ",C444,"(",D444,")",",")</f>
        <v>FK_PARENT_COMMENT_ID VARCHAR(444),</v>
      </c>
      <c r="O444" s="1" t="s">
        <v>10</v>
      </c>
      <c r="P444" t="s">
        <v>131</v>
      </c>
      <c r="Q444" t="s">
        <v>323</v>
      </c>
      <c r="R444" t="s">
        <v>329</v>
      </c>
      <c r="W444" s="17" t="str">
        <f>CONCATENATE(,LOWER(O444),UPPER(LEFT(P444,1)),LOWER(RIGHT(P444,LEN(P444)-IF(LEN(P444)&gt;0,1,LEN(P444)))),UPPER(LEFT(Q444,1)),LOWER(RIGHT(Q444,LEN(Q444)-IF(LEN(Q444)&gt;0,1,LEN(Q444)))),UPPER(LEFT(R444,1)),LOWER(RIGHT(R444,LEN(R444)-IF(LEN(R444)&gt;0,1,LEN(R444)))),UPPER(LEFT(S444,1)),LOWER(RIGHT(S444,LEN(S444)-IF(LEN(S444)&gt;0,1,LEN(S444)))),UPPER(LEFT(T444,1)),LOWER(RIGHT(T444,LEN(T444)-IF(LEN(T444)&gt;0,1,LEN(T444)))),UPPER(LEFT(U444,1)),LOWER(RIGHT(U444,LEN(U444)-IF(LEN(U444)&gt;0,1,LEN(U444)))),UPPER(LEFT(V444,1)),LOWER(RIGHT(V444,LEN(V444)-IF(LEN(V444)&gt;0,1,LEN(V444)))))</f>
        <v>fkParentCommentİd</v>
      </c>
      <c r="X444" s="3" t="str">
        <f>CONCATENATE("""",W444,"""",":","""","""",",")</f>
        <v>"fkParentCommentİd":"",</v>
      </c>
      <c r="Y444" s="22" t="str">
        <f>CONCATENATE("public static String ",,B444,,"=","""",W444,""";")</f>
        <v>public static String FK_PARENT_COMMENT_ID="fkParentCommentİd";</v>
      </c>
      <c r="Z444" s="7" t="str">
        <f>CONCATENATE("private String ",W444,"=","""""",";")</f>
        <v>private String fkParentCommentİd="";</v>
      </c>
    </row>
    <row r="445" spans="2:26" ht="19.2" x14ac:dyDescent="0.45">
      <c r="C445" s="1"/>
      <c r="D445" s="8"/>
      <c r="K445" s="29" t="str">
        <f>CONCATENATE(" FROM ",LEFT(B415,LEN(B415)-5)," T")</f>
        <v xml:space="preserve"> FROM TM_TASK_COMMENT T</v>
      </c>
      <c r="M445" s="18"/>
      <c r="N445" s="33" t="s">
        <v>130</v>
      </c>
      <c r="O445" s="1"/>
      <c r="W445" s="17"/>
    </row>
    <row r="446" spans="2:26" ht="19.2" x14ac:dyDescent="0.45">
      <c r="C446" s="1"/>
      <c r="D446" s="8"/>
      <c r="M446" s="18"/>
      <c r="N446" s="31" t="s">
        <v>126</v>
      </c>
      <c r="O446" s="1"/>
      <c r="W446" s="17"/>
    </row>
    <row r="447" spans="2:26" x14ac:dyDescent="0.3">
      <c r="K447" s="29"/>
    </row>
    <row r="448" spans="2:26" x14ac:dyDescent="0.3">
      <c r="K448" s="29"/>
    </row>
    <row r="449" spans="2:26" x14ac:dyDescent="0.3">
      <c r="B449" s="2" t="s">
        <v>260</v>
      </c>
      <c r="I449" t="str">
        <f>CONCATENATE("ALTER TABLE"," ",B449)</f>
        <v>ALTER TABLE TM_TASK</v>
      </c>
      <c r="N449" s="5" t="str">
        <f>CONCATENATE("CREATE TABLE ",B449," ","(")</f>
        <v>CREATE TABLE TM_TASK (</v>
      </c>
    </row>
    <row r="450" spans="2:26" ht="19.2" x14ac:dyDescent="0.45">
      <c r="B450" s="1" t="s">
        <v>2</v>
      </c>
      <c r="C450" s="1" t="s">
        <v>1</v>
      </c>
      <c r="D450" s="4">
        <v>30</v>
      </c>
      <c r="E450" s="24" t="s">
        <v>113</v>
      </c>
      <c r="I450" t="str">
        <f>I449</f>
        <v>ALTER TABLE TM_TASK</v>
      </c>
      <c r="J450" t="str">
        <f>CONCATENATE(LEFT(CONCATENATE(" ADD "," ",N450,";"),LEN(CONCATENATE(" ADD "," ",N450,";"))-2),";")</f>
        <v xml:space="preserve"> ADD  ID VARCHAR(30) NOT NULL ;</v>
      </c>
      <c r="K450" s="21" t="str">
        <f>CONCATENATE(LEFT(CONCATENATE("  ALTER COLUMN  "," ",N450,";"),LEN(CONCATENATE("  ALTER COLUMN  "," ",N450,";"))-2),";")</f>
        <v xml:space="preserve">  ALTER COLUMN   ID VARCHAR(30) NOT NULL ;</v>
      </c>
      <c r="L450" s="12"/>
      <c r="M450" s="18" t="str">
        <f>CONCATENATE(B450,",")</f>
        <v>ID,</v>
      </c>
      <c r="N450" s="5" t="str">
        <f>CONCATENATE(B450," ",C450,"(",D450,") ",E450," ,")</f>
        <v>ID VARCHAR(30) NOT NULL ,</v>
      </c>
      <c r="O450" s="1" t="s">
        <v>2</v>
      </c>
      <c r="P450" s="6"/>
      <c r="Q450" s="6"/>
      <c r="R450" s="6"/>
      <c r="S450" s="6"/>
      <c r="T450" s="6"/>
      <c r="U450" s="6"/>
      <c r="V450" s="6"/>
      <c r="W450" s="17" t="str">
        <f t="shared" ref="W450:W480" si="206">CONCATENATE(,LOWER(O450),UPPER(LEFT(P450,1)),LOWER(RIGHT(P450,LEN(P450)-IF(LEN(P450)&gt;0,1,LEN(P450)))),UPPER(LEFT(Q450,1)),LOWER(RIGHT(Q450,LEN(Q450)-IF(LEN(Q450)&gt;0,1,LEN(Q450)))),UPPER(LEFT(R450,1)),LOWER(RIGHT(R450,LEN(R450)-IF(LEN(R450)&gt;0,1,LEN(R450)))),UPPER(LEFT(S450,1)),LOWER(RIGHT(S450,LEN(S450)-IF(LEN(S450)&gt;0,1,LEN(S450)))),UPPER(LEFT(T450,1)),LOWER(RIGHT(T450,LEN(T450)-IF(LEN(T450)&gt;0,1,LEN(T450)))),UPPER(LEFT(U450,1)),LOWER(RIGHT(U450,LEN(U450)-IF(LEN(U450)&gt;0,1,LEN(U450)))),UPPER(LEFT(V450,1)),LOWER(RIGHT(V450,LEN(V450)-IF(LEN(V450)&gt;0,1,LEN(V450)))))</f>
        <v>id</v>
      </c>
      <c r="X450" s="3" t="str">
        <f>CONCATENATE("""",W450,"""",":","""","""",",")</f>
        <v>"id":"",</v>
      </c>
      <c r="Y450" s="22" t="str">
        <f>CONCATENATE("public static String ",,B450,,"=","""",W450,""";")</f>
        <v>public static String ID="id";</v>
      </c>
      <c r="Z450" s="7" t="str">
        <f>CONCATENATE("private String ",W450,"=","""""",";")</f>
        <v>private String id="";</v>
      </c>
    </row>
    <row r="451" spans="2:26" ht="19.2" x14ac:dyDescent="0.45">
      <c r="B451" s="1" t="s">
        <v>3</v>
      </c>
      <c r="C451" s="1" t="s">
        <v>1</v>
      </c>
      <c r="D451" s="4">
        <v>10</v>
      </c>
      <c r="I451" t="str">
        <f t="shared" ref="I451:I479" si="207">I450</f>
        <v>ALTER TABLE TM_TASK</v>
      </c>
      <c r="J451" t="str">
        <f>CONCATENATE(LEFT(CONCATENATE(" ADD "," ",N451,";"),LEN(CONCATENATE(" ADD "," ",N451,";"))-2),";")</f>
        <v xml:space="preserve"> ADD  STATUS VARCHAR(10);</v>
      </c>
      <c r="K451" s="21" t="str">
        <f>CONCATENATE(LEFT(CONCATENATE("  ALTER COLUMN  "," ",N451,";"),LEN(CONCATENATE("  ALTER COLUMN  "," ",N451,";"))-2),";")</f>
        <v xml:space="preserve">  ALTER COLUMN   STATUS VARCHAR(10);</v>
      </c>
      <c r="L451" s="12"/>
      <c r="M451" s="18" t="str">
        <f>CONCATENATE(B451,",")</f>
        <v>STATUS,</v>
      </c>
      <c r="N451" s="5" t="str">
        <f t="shared" ref="N451:N480" si="208">CONCATENATE(B451," ",C451,"(",D451,")",",")</f>
        <v>STATUS VARCHAR(10),</v>
      </c>
      <c r="O451" s="1" t="s">
        <v>3</v>
      </c>
      <c r="W451" s="17" t="str">
        <f t="shared" si="206"/>
        <v>status</v>
      </c>
      <c r="X451" s="3" t="str">
        <f>CONCATENATE("""",W451,"""",":","""","""",",")</f>
        <v>"status":"",</v>
      </c>
      <c r="Y451" s="22" t="str">
        <f>CONCATENATE("public static String ",,B451,,"=","""",W451,""";")</f>
        <v>public static String STATUS="status";</v>
      </c>
      <c r="Z451" s="7" t="str">
        <f>CONCATENATE("private String ",W451,"=","""""",";")</f>
        <v>private String status="";</v>
      </c>
    </row>
    <row r="452" spans="2:26" ht="19.2" x14ac:dyDescent="0.45">
      <c r="B452" s="1" t="s">
        <v>4</v>
      </c>
      <c r="C452" s="1" t="s">
        <v>1</v>
      </c>
      <c r="D452" s="4">
        <v>20</v>
      </c>
      <c r="I452" t="str">
        <f t="shared" si="207"/>
        <v>ALTER TABLE TM_TASK</v>
      </c>
      <c r="J452" t="str">
        <f>CONCATENATE(LEFT(CONCATENATE(" ADD "," ",N452,";"),LEN(CONCATENATE(" ADD "," ",N452,";"))-2),";")</f>
        <v xml:space="preserve"> ADD  INSERT_DATE VARCHAR(20);</v>
      </c>
      <c r="K452" s="21" t="str">
        <f>CONCATENATE(LEFT(CONCATENATE("  ALTER COLUMN  "," ",N452,";"),LEN(CONCATENATE("  ALTER COLUMN  "," ",N452,";"))-2),";")</f>
        <v xml:space="preserve">  ALTER COLUMN   INSERT_DATE VARCHAR(20);</v>
      </c>
      <c r="L452" s="12"/>
      <c r="M452" s="18" t="str">
        <f>CONCATENATE(B452,",")</f>
        <v>INSERT_DATE,</v>
      </c>
      <c r="N452" s="5" t="str">
        <f t="shared" si="208"/>
        <v>INSERT_DATE VARCHAR(20),</v>
      </c>
      <c r="O452" s="1" t="s">
        <v>7</v>
      </c>
      <c r="P452" t="s">
        <v>8</v>
      </c>
      <c r="W452" s="17" t="str">
        <f t="shared" si="206"/>
        <v>insertDate</v>
      </c>
      <c r="X452" s="3" t="str">
        <f t="shared" ref="X452:X480" si="209">CONCATENATE("""",W452,"""",":","""","""",",")</f>
        <v>"insertDate":"",</v>
      </c>
      <c r="Y452" s="22" t="str">
        <f t="shared" ref="Y452:Y480" si="210">CONCATENATE("public static String ",,B452,,"=","""",W452,""";")</f>
        <v>public static String INSERT_DATE="insertDate";</v>
      </c>
      <c r="Z452" s="7" t="str">
        <f t="shared" ref="Z452:Z480" si="211">CONCATENATE("private String ",W452,"=","""""",";")</f>
        <v>private String insertDate="";</v>
      </c>
    </row>
    <row r="453" spans="2:26" ht="19.2" x14ac:dyDescent="0.45">
      <c r="B453" s="1" t="s">
        <v>5</v>
      </c>
      <c r="C453" s="1" t="s">
        <v>1</v>
      </c>
      <c r="D453" s="4">
        <v>20</v>
      </c>
      <c r="I453" t="str">
        <f t="shared" si="207"/>
        <v>ALTER TABLE TM_TASK</v>
      </c>
      <c r="J453" t="str">
        <f>CONCATENATE(LEFT(CONCATENATE(" ADD "," ",N453,";"),LEN(CONCATENATE(" ADD "," ",N453,";"))-2),";")</f>
        <v xml:space="preserve"> ADD  MODIFICATION_DATE VARCHAR(20);</v>
      </c>
      <c r="K453" s="21" t="str">
        <f>CONCATENATE(LEFT(CONCATENATE("  ALTER COLUMN  "," ",N453,";"),LEN(CONCATENATE("  ALTER COLUMN  "," ",N453,";"))-2),";")</f>
        <v xml:space="preserve">  ALTER COLUMN   MODIFICATION_DATE VARCHAR(20);</v>
      </c>
      <c r="L453" s="12"/>
      <c r="M453" s="18" t="str">
        <f>CONCATENATE(B453,",")</f>
        <v>MODIFICATION_DATE,</v>
      </c>
      <c r="N453" s="5" t="str">
        <f t="shared" si="208"/>
        <v>MODIFICATION_DATE VARCHAR(20),</v>
      </c>
      <c r="O453" s="1" t="s">
        <v>9</v>
      </c>
      <c r="P453" t="s">
        <v>8</v>
      </c>
      <c r="W453" s="17" t="str">
        <f t="shared" si="206"/>
        <v>modificationDate</v>
      </c>
      <c r="X453" s="3" t="str">
        <f t="shared" si="209"/>
        <v>"modificationDate":"",</v>
      </c>
      <c r="Y453" s="22" t="str">
        <f t="shared" si="210"/>
        <v>public static String MODIFICATION_DATE="modificationDate";</v>
      </c>
      <c r="Z453" s="7" t="str">
        <f t="shared" si="211"/>
        <v>private String modificationDate="";</v>
      </c>
    </row>
    <row r="454" spans="2:26" ht="19.2" x14ac:dyDescent="0.45">
      <c r="B454" s="1" t="s">
        <v>0</v>
      </c>
      <c r="C454" s="1" t="s">
        <v>1</v>
      </c>
      <c r="D454" s="4">
        <v>400</v>
      </c>
      <c r="I454" t="str">
        <f t="shared" si="207"/>
        <v>ALTER TABLE TM_TASK</v>
      </c>
      <c r="J454" t="str">
        <f>CONCATENATE(LEFT(CONCATENATE(" ADD "," ",N454,";"),LEN(CONCATENATE(" ADD "," ",N454,";"))-2),";")</f>
        <v xml:space="preserve"> ADD  NAME VARCHAR(400);</v>
      </c>
      <c r="K454" s="21" t="str">
        <f>CONCATENATE(LEFT(CONCATENATE("  ALTER COLUMN  "," ",N454,";"),LEN(CONCATENATE("  ALTER COLUMN  "," ",N454,";"))-2),";")</f>
        <v xml:space="preserve">  ALTER COLUMN   NAME VARCHAR(400);</v>
      </c>
      <c r="L454" s="12"/>
      <c r="M454" s="18" t="str">
        <f>CONCATENATE(B454,",")</f>
        <v>NAME,</v>
      </c>
      <c r="N454" s="5" t="str">
        <f t="shared" si="208"/>
        <v>NAME VARCHAR(400),</v>
      </c>
      <c r="O454" s="1" t="s">
        <v>0</v>
      </c>
      <c r="W454" s="17" t="str">
        <f t="shared" si="206"/>
        <v>name</v>
      </c>
      <c r="X454" s="3" t="str">
        <f t="shared" si="209"/>
        <v>"name":"",</v>
      </c>
      <c r="Y454" s="22" t="str">
        <f t="shared" si="210"/>
        <v>public static String NAME="name";</v>
      </c>
      <c r="Z454" s="7" t="str">
        <f t="shared" si="211"/>
        <v>private String name="";</v>
      </c>
    </row>
    <row r="455" spans="2:26" ht="19.2" x14ac:dyDescent="0.45">
      <c r="B455" s="1" t="s">
        <v>261</v>
      </c>
      <c r="C455" s="1" t="s">
        <v>1</v>
      </c>
      <c r="D455" s="4">
        <v>40</v>
      </c>
      <c r="I455" t="str">
        <f t="shared" si="207"/>
        <v>ALTER TABLE TM_TASK</v>
      </c>
      <c r="L455" s="12"/>
      <c r="M455" s="18"/>
      <c r="N455" s="5" t="str">
        <f t="shared" si="208"/>
        <v>FK_PARENT_TASK_ID VARCHAR(40),</v>
      </c>
      <c r="O455" s="1" t="s">
        <v>10</v>
      </c>
      <c r="P455" t="s">
        <v>131</v>
      </c>
      <c r="Q455" t="s">
        <v>311</v>
      </c>
      <c r="R455" t="s">
        <v>2</v>
      </c>
      <c r="W455" s="17" t="str">
        <f t="shared" si="206"/>
        <v>fkParentTaskId</v>
      </c>
      <c r="X455" s="3" t="str">
        <f t="shared" si="209"/>
        <v>"fkParentTaskId":"",</v>
      </c>
      <c r="Y455" s="22" t="str">
        <f t="shared" si="210"/>
        <v>public static String FK_PARENT_TASK_ID="fkParentTaskId";</v>
      </c>
      <c r="Z455" s="7" t="str">
        <f t="shared" si="211"/>
        <v>private String fkParentTaskId="";</v>
      </c>
    </row>
    <row r="456" spans="2:26" ht="19.2" x14ac:dyDescent="0.45">
      <c r="B456" s="10" t="s">
        <v>262</v>
      </c>
      <c r="C456" s="1" t="s">
        <v>1</v>
      </c>
      <c r="D456" s="4">
        <v>40</v>
      </c>
      <c r="I456" t="str">
        <f t="shared" si="207"/>
        <v>ALTER TABLE TM_TASK</v>
      </c>
      <c r="J456" t="str">
        <f>CONCATENATE(LEFT(CONCATENATE(" ADD "," ",N456,";"),LEN(CONCATENATE(" ADD "," ",N456,";"))-2),";")</f>
        <v xml:space="preserve"> ADD  CREATED_BY VARCHAR(40);</v>
      </c>
      <c r="K456" s="21" t="str">
        <f>CONCATENATE(LEFT(CONCATENATE("  ALTER COLUMN  "," ",N456,";"),LEN(CONCATENATE("  ALTER COLUMN  "," ",N456,";"))-2),";")</f>
        <v xml:space="preserve">  ALTER COLUMN   CREATED_BY VARCHAR(40);</v>
      </c>
      <c r="L456" s="12"/>
      <c r="M456" s="18" t="str">
        <f>CONCATENATE(B455,",")</f>
        <v>FK_PARENT_TASK_ID,</v>
      </c>
      <c r="N456" s="5" t="str">
        <f t="shared" si="208"/>
        <v>CREATED_BY VARCHAR(40),</v>
      </c>
      <c r="O456" s="1" t="s">
        <v>282</v>
      </c>
      <c r="P456" t="s">
        <v>128</v>
      </c>
      <c r="W456" s="17" t="str">
        <f t="shared" si="206"/>
        <v>createdBy</v>
      </c>
      <c r="X456" s="3" t="str">
        <f t="shared" si="209"/>
        <v>"createdBy":"",</v>
      </c>
      <c r="Y456" s="22" t="str">
        <f t="shared" si="210"/>
        <v>public static String CREATED_BY="createdBy";</v>
      </c>
      <c r="Z456" s="7" t="str">
        <f t="shared" si="211"/>
        <v>private String createdBy="";</v>
      </c>
    </row>
    <row r="457" spans="2:26" ht="19.2" x14ac:dyDescent="0.45">
      <c r="B457" s="1" t="s">
        <v>263</v>
      </c>
      <c r="C457" s="1" t="s">
        <v>1</v>
      </c>
      <c r="D457" s="4">
        <v>40</v>
      </c>
      <c r="I457" t="str">
        <f t="shared" si="207"/>
        <v>ALTER TABLE TM_TASK</v>
      </c>
      <c r="J457" t="str">
        <f>CONCATENATE(LEFT(CONCATENATE(" ADD "," ",N457,";"),LEN(CONCATENATE(" ADD "," ",N457,";"))-2),";")</f>
        <v xml:space="preserve"> ADD  CREATED_DATE VARCHAR(40);</v>
      </c>
      <c r="K457" s="21" t="str">
        <f>CONCATENATE(LEFT(CONCATENATE("  ALTER COLUMN  "," ",N457,";"),LEN(CONCATENATE("  ALTER COLUMN  "," ",N457,";"))-2),";")</f>
        <v xml:space="preserve">  ALTER COLUMN   CREATED_DATE VARCHAR(40);</v>
      </c>
      <c r="L457" s="12"/>
      <c r="M457" s="18" t="str">
        <f>CONCATENATE(B457,",")</f>
        <v>CREATED_DATE,</v>
      </c>
      <c r="N457" s="5" t="str">
        <f t="shared" si="208"/>
        <v>CREATED_DATE VARCHAR(40),</v>
      </c>
      <c r="O457" s="1" t="s">
        <v>282</v>
      </c>
      <c r="P457" t="s">
        <v>8</v>
      </c>
      <c r="W457" s="17" t="str">
        <f t="shared" si="206"/>
        <v>createdDate</v>
      </c>
      <c r="X457" s="3" t="str">
        <f t="shared" si="209"/>
        <v>"createdDate":"",</v>
      </c>
      <c r="Y457" s="22" t="str">
        <f t="shared" si="210"/>
        <v>public static String CREATED_DATE="createdDate";</v>
      </c>
      <c r="Z457" s="7" t="str">
        <f t="shared" si="211"/>
        <v>private String createdDate="";</v>
      </c>
    </row>
    <row r="458" spans="2:26" ht="19.2" x14ac:dyDescent="0.45">
      <c r="B458" s="1" t="s">
        <v>264</v>
      </c>
      <c r="C458" s="1" t="s">
        <v>1</v>
      </c>
      <c r="D458" s="4">
        <v>40</v>
      </c>
      <c r="I458" t="str">
        <f t="shared" si="207"/>
        <v>ALTER TABLE TM_TASK</v>
      </c>
      <c r="L458" s="12"/>
      <c r="M458" s="18"/>
      <c r="N458" s="5" t="str">
        <f t="shared" si="208"/>
        <v>CREATED_TIME VARCHAR(40),</v>
      </c>
      <c r="O458" s="1" t="s">
        <v>282</v>
      </c>
      <c r="P458" t="s">
        <v>133</v>
      </c>
      <c r="W458" s="17" t="str">
        <f t="shared" si="206"/>
        <v>createdTime</v>
      </c>
      <c r="X458" s="3" t="str">
        <f t="shared" si="209"/>
        <v>"createdTime":"",</v>
      </c>
      <c r="Y458" s="22" t="str">
        <f t="shared" si="210"/>
        <v>public static String CREATED_TIME="createdTime";</v>
      </c>
      <c r="Z458" s="7" t="str">
        <f t="shared" si="211"/>
        <v>private String createdTime="";</v>
      </c>
    </row>
    <row r="459" spans="2:26" ht="19.2" x14ac:dyDescent="0.45">
      <c r="B459" s="1" t="s">
        <v>265</v>
      </c>
      <c r="C459" s="1" t="s">
        <v>1</v>
      </c>
      <c r="D459" s="4">
        <v>50</v>
      </c>
      <c r="I459" t="str">
        <f t="shared" si="207"/>
        <v>ALTER TABLE TM_TASK</v>
      </c>
      <c r="J459" t="str">
        <f>CONCATENATE(LEFT(CONCATENATE(" ADD "," ",N459,";"),LEN(CONCATENATE(" ADD "," ",N459,";"))-2),";")</f>
        <v xml:space="preserve"> ADD  START_DATE VARCHAR(50);</v>
      </c>
      <c r="K459" s="21" t="str">
        <f>CONCATENATE(LEFT(CONCATENATE("  ALTER COLUMN  "," ",N459,";"),LEN(CONCATENATE("  ALTER COLUMN  "," ",N459,";"))-2),";")</f>
        <v xml:space="preserve">  ALTER COLUMN   START_DATE VARCHAR(50);</v>
      </c>
      <c r="L459" s="12"/>
      <c r="M459" s="18" t="str">
        <f>CONCATENATE(B459,",")</f>
        <v>START_DATE,</v>
      </c>
      <c r="N459" s="5" t="str">
        <f t="shared" si="208"/>
        <v>START_DATE VARCHAR(50),</v>
      </c>
      <c r="O459" s="1" t="s">
        <v>289</v>
      </c>
      <c r="P459" t="s">
        <v>8</v>
      </c>
      <c r="W459" s="17" t="str">
        <f t="shared" si="206"/>
        <v>startDate</v>
      </c>
      <c r="X459" s="3" t="str">
        <f t="shared" si="209"/>
        <v>"startDate":"",</v>
      </c>
      <c r="Y459" s="22" t="str">
        <f t="shared" si="210"/>
        <v>public static String START_DATE="startDate";</v>
      </c>
      <c r="Z459" s="7" t="str">
        <f t="shared" si="211"/>
        <v>private String startDate="";</v>
      </c>
    </row>
    <row r="460" spans="2:26" ht="19.2" x14ac:dyDescent="0.45">
      <c r="B460" s="1" t="s">
        <v>266</v>
      </c>
      <c r="C460" s="1" t="s">
        <v>1</v>
      </c>
      <c r="D460" s="4">
        <v>50</v>
      </c>
      <c r="I460" t="str">
        <f t="shared" si="207"/>
        <v>ALTER TABLE TM_TASK</v>
      </c>
      <c r="J460" t="str">
        <f>CONCATENATE(LEFT(CONCATENATE(" ADD "," ",N460,";"),LEN(CONCATENATE(" ADD "," ",N460,";"))-2),";")</f>
        <v xml:space="preserve"> ADD  START_TIME VARCHAR(50);</v>
      </c>
      <c r="K460" s="21" t="str">
        <f>CONCATENATE(LEFT(CONCATENATE("  ALTER COLUMN  "," ",N460,";"),LEN(CONCATENATE("  ALTER COLUMN  "," ",N460,";"))-2),";")</f>
        <v xml:space="preserve">  ALTER COLUMN   START_TIME VARCHAR(50);</v>
      </c>
      <c r="L460" s="12"/>
      <c r="M460" s="18" t="str">
        <f>CONCATENATE(B460,",")</f>
        <v>START_TIME,</v>
      </c>
      <c r="N460" s="5" t="str">
        <f t="shared" si="208"/>
        <v>START_TIME VARCHAR(50),</v>
      </c>
      <c r="O460" s="1" t="s">
        <v>289</v>
      </c>
      <c r="P460" t="s">
        <v>133</v>
      </c>
      <c r="W460" s="17" t="str">
        <f t="shared" si="206"/>
        <v>startTime</v>
      </c>
      <c r="X460" s="3" t="str">
        <f t="shared" si="209"/>
        <v>"startTime":"",</v>
      </c>
      <c r="Y460" s="22" t="str">
        <f t="shared" si="210"/>
        <v>public static String START_TIME="startTime";</v>
      </c>
      <c r="Z460" s="7" t="str">
        <f t="shared" si="211"/>
        <v>private String startTime="";</v>
      </c>
    </row>
    <row r="461" spans="2:26" ht="19.2" x14ac:dyDescent="0.45">
      <c r="B461" s="1" t="s">
        <v>267</v>
      </c>
      <c r="C461" s="1" t="s">
        <v>1</v>
      </c>
      <c r="D461" s="4">
        <v>40</v>
      </c>
      <c r="I461" t="str">
        <f t="shared" si="207"/>
        <v>ALTER TABLE TM_TASK</v>
      </c>
      <c r="L461" s="12"/>
      <c r="M461" s="18"/>
      <c r="N461" s="5" t="str">
        <f t="shared" si="208"/>
        <v>END_DATE VARCHAR(40),</v>
      </c>
      <c r="O461" s="1" t="s">
        <v>290</v>
      </c>
      <c r="P461" t="s">
        <v>8</v>
      </c>
      <c r="W461" s="17" t="str">
        <f t="shared" si="206"/>
        <v>endDate</v>
      </c>
      <c r="X461" s="3" t="str">
        <f t="shared" si="209"/>
        <v>"endDate":"",</v>
      </c>
      <c r="Y461" s="22" t="str">
        <f t="shared" si="210"/>
        <v>public static String END_DATE="endDate";</v>
      </c>
      <c r="Z461" s="7" t="str">
        <f t="shared" si="211"/>
        <v>private String endDate="";</v>
      </c>
    </row>
    <row r="462" spans="2:26" ht="19.2" x14ac:dyDescent="0.45">
      <c r="B462" s="1" t="s">
        <v>268</v>
      </c>
      <c r="C462" s="1" t="s">
        <v>1</v>
      </c>
      <c r="D462" s="4">
        <v>40</v>
      </c>
      <c r="I462" t="str">
        <f>I461</f>
        <v>ALTER TABLE TM_TASK</v>
      </c>
      <c r="J462" t="str">
        <f>CONCATENATE(LEFT(CONCATENATE(" ADD "," ",N462,";"),LEN(CONCATENATE(" ADD "," ",N462,";"))-2),";")</f>
        <v xml:space="preserve"> ADD  END_TIME VARCHAR(40);</v>
      </c>
      <c r="K462" s="21" t="str">
        <f>CONCATENATE(LEFT(CONCATENATE("  ALTER COLUMN  "," ",N462,";"),LEN(CONCATENATE("  ALTER COLUMN  "," ",N462,";"))-2),";")</f>
        <v xml:space="preserve">  ALTER COLUMN   END_TIME VARCHAR(40);</v>
      </c>
      <c r="L462" s="12"/>
      <c r="M462" s="18" t="str">
        <f>CONCATENATE(B462,",")</f>
        <v>END_TIME,</v>
      </c>
      <c r="N462" s="5" t="str">
        <f t="shared" si="208"/>
        <v>END_TIME VARCHAR(40),</v>
      </c>
      <c r="O462" s="1" t="s">
        <v>290</v>
      </c>
      <c r="P462" t="s">
        <v>133</v>
      </c>
      <c r="W462" s="17" t="str">
        <f t="shared" si="206"/>
        <v>endTime</v>
      </c>
      <c r="X462" s="3" t="str">
        <f t="shared" si="209"/>
        <v>"endTime":"",</v>
      </c>
      <c r="Y462" s="22" t="str">
        <f t="shared" si="210"/>
        <v>public static String END_TIME="endTime";</v>
      </c>
      <c r="Z462" s="7" t="str">
        <f t="shared" si="211"/>
        <v>private String endTime="";</v>
      </c>
    </row>
    <row r="463" spans="2:26" ht="19.2" x14ac:dyDescent="0.45">
      <c r="B463" s="1" t="s">
        <v>269</v>
      </c>
      <c r="C463" s="1" t="s">
        <v>1</v>
      </c>
      <c r="D463" s="4">
        <v>40</v>
      </c>
      <c r="I463" t="str">
        <f t="shared" si="207"/>
        <v>ALTER TABLE TM_TASK</v>
      </c>
      <c r="J463" t="str">
        <f>CONCATENATE(LEFT(CONCATENATE(" ADD "," ",N463,";"),LEN(CONCATENATE(" ADD "," ",N463,";"))-2),";")</f>
        <v xml:space="preserve"> ADD  FINISH_DATE VARCHAR(40);</v>
      </c>
      <c r="K463" s="21" t="str">
        <f>CONCATENATE(LEFT(CONCATENATE("  ALTER COLUMN  "," ",N463,";"),LEN(CONCATENATE("  ALTER COLUMN  "," ",N463,";"))-2),";")</f>
        <v xml:space="preserve">  ALTER COLUMN   FINISH_DATE VARCHAR(40);</v>
      </c>
      <c r="L463" s="12"/>
      <c r="M463" s="18" t="str">
        <f>CONCATENATE(B463,",")</f>
        <v>FINISH_DATE,</v>
      </c>
      <c r="N463" s="5" t="str">
        <f t="shared" si="208"/>
        <v>FINISH_DATE VARCHAR(40),</v>
      </c>
      <c r="O463" s="1" t="s">
        <v>312</v>
      </c>
      <c r="P463" t="s">
        <v>8</v>
      </c>
      <c r="W463" s="17" t="str">
        <f t="shared" si="206"/>
        <v>finishDate</v>
      </c>
      <c r="X463" s="3" t="str">
        <f t="shared" si="209"/>
        <v>"finishDate":"",</v>
      </c>
      <c r="Y463" s="22" t="str">
        <f t="shared" si="210"/>
        <v>public static String FINISH_DATE="finishDate";</v>
      </c>
      <c r="Z463" s="7" t="str">
        <f t="shared" si="211"/>
        <v>private String finishDate="";</v>
      </c>
    </row>
    <row r="464" spans="2:26" ht="19.2" x14ac:dyDescent="0.45">
      <c r="B464" s="1" t="s">
        <v>270</v>
      </c>
      <c r="C464" s="1" t="s">
        <v>1</v>
      </c>
      <c r="D464" s="4">
        <v>40</v>
      </c>
      <c r="I464" t="str">
        <f t="shared" si="207"/>
        <v>ALTER TABLE TM_TASK</v>
      </c>
      <c r="L464" s="12"/>
      <c r="M464" s="18" t="str">
        <f>CONCATENATE(B464,",")</f>
        <v>FINISH_TIME,</v>
      </c>
      <c r="N464" s="5" t="str">
        <f t="shared" si="208"/>
        <v>FINISH_TIME VARCHAR(40),</v>
      </c>
      <c r="O464" s="1" t="s">
        <v>312</v>
      </c>
      <c r="P464" t="s">
        <v>133</v>
      </c>
      <c r="W464" s="17" t="str">
        <f t="shared" si="206"/>
        <v>finishTime</v>
      </c>
      <c r="X464" s="3" t="str">
        <f t="shared" si="209"/>
        <v>"finishTime":"",</v>
      </c>
      <c r="Y464" s="22" t="str">
        <f t="shared" si="210"/>
        <v>public static String FINISH_TIME="finishTime";</v>
      </c>
      <c r="Z464" s="7" t="str">
        <f t="shared" si="211"/>
        <v>private String finishTime="";</v>
      </c>
    </row>
    <row r="465" spans="2:26" ht="19.2" x14ac:dyDescent="0.45">
      <c r="B465" s="1" t="s">
        <v>271</v>
      </c>
      <c r="C465" s="1" t="s">
        <v>1</v>
      </c>
      <c r="D465" s="4">
        <v>30</v>
      </c>
      <c r="I465" t="str">
        <f t="shared" si="207"/>
        <v>ALTER TABLE TM_TASK</v>
      </c>
      <c r="J465" t="str">
        <f>CONCATENATE(LEFT(CONCATENATE(" ADD "," ",N465,";"),LEN(CONCATENATE(" ADD "," ",N465,";"))-2),";")</f>
        <v xml:space="preserve"> ADD  COMPLETED_DURATION VARCHAR(30);</v>
      </c>
      <c r="K465" s="21" t="str">
        <f>CONCATENATE(LEFT(CONCATENATE("  ALTER COLUMN  "," ",N465,";"),LEN(CONCATENATE("  ALTER COLUMN  "," ",N465,";"))-2),";")</f>
        <v xml:space="preserve">  ALTER COLUMN   COMPLETED_DURATION VARCHAR(30);</v>
      </c>
      <c r="L465" s="12"/>
      <c r="M465" s="18" t="str">
        <f>CONCATENATE(B465,",")</f>
        <v>COMPLETED_DURATION,</v>
      </c>
      <c r="N465" s="5" t="str">
        <f t="shared" si="208"/>
        <v>COMPLETED_DURATION VARCHAR(30),</v>
      </c>
      <c r="O465" s="1" t="s">
        <v>313</v>
      </c>
      <c r="P465" t="s">
        <v>314</v>
      </c>
      <c r="W465" s="17" t="str">
        <f t="shared" si="206"/>
        <v>completedDuration</v>
      </c>
      <c r="X465" s="3" t="str">
        <f t="shared" si="209"/>
        <v>"completedDuration":"",</v>
      </c>
      <c r="Y465" s="22" t="str">
        <f t="shared" si="210"/>
        <v>public static String COMPLETED_DURATION="completedDuration";</v>
      </c>
      <c r="Z465" s="7" t="str">
        <f t="shared" si="211"/>
        <v>private String completedDuration="";</v>
      </c>
    </row>
    <row r="466" spans="2:26" ht="19.2" x14ac:dyDescent="0.45">
      <c r="B466" s="8" t="s">
        <v>14</v>
      </c>
      <c r="C466" s="1" t="s">
        <v>1</v>
      </c>
      <c r="D466" s="4">
        <v>2000</v>
      </c>
      <c r="I466" t="str">
        <f t="shared" si="207"/>
        <v>ALTER TABLE TM_TASK</v>
      </c>
      <c r="J466" t="str">
        <f>CONCATENATE(LEFT(CONCATENATE(" ADD "," ",N466,";"),LEN(CONCATENATE(" ADD "," ",N466,";"))-2),";")</f>
        <v xml:space="preserve"> ADD  DESCRIPTION VARCHAR(2000);</v>
      </c>
      <c r="K466" s="21" t="str">
        <f>CONCATENATE(LEFT(CONCATENATE("  ALTER COLUMN  "," ",N466,";"),LEN(CONCATENATE("  ALTER COLUMN  "," ",N466,";"))-2),";")</f>
        <v xml:space="preserve">  ALTER COLUMN   DESCRIPTION VARCHAR(2000);</v>
      </c>
      <c r="L466" s="14"/>
      <c r="M466" s="18" t="str">
        <f t="shared" ref="M466:M480" si="212">CONCATENATE(B466,",")</f>
        <v>DESCRIPTION,</v>
      </c>
      <c r="N466" s="5" t="str">
        <f t="shared" si="208"/>
        <v>DESCRIPTION VARCHAR(2000),</v>
      </c>
      <c r="O466" s="1" t="s">
        <v>14</v>
      </c>
      <c r="W466" s="17" t="str">
        <f t="shared" si="206"/>
        <v>description</v>
      </c>
      <c r="X466" s="3" t="str">
        <f t="shared" si="209"/>
        <v>"description":"",</v>
      </c>
      <c r="Y466" s="22" t="str">
        <f t="shared" si="210"/>
        <v>public static String DESCRIPTION="description";</v>
      </c>
      <c r="Z466" s="7" t="str">
        <f t="shared" si="211"/>
        <v>private String description="";</v>
      </c>
    </row>
    <row r="467" spans="2:26" ht="19.2" x14ac:dyDescent="0.45">
      <c r="B467" s="8" t="s">
        <v>272</v>
      </c>
      <c r="C467" s="1" t="s">
        <v>1</v>
      </c>
      <c r="D467" s="12">
        <v>40</v>
      </c>
      <c r="I467" t="str">
        <f t="shared" si="207"/>
        <v>ALTER TABLE TM_TASK</v>
      </c>
      <c r="L467" s="14"/>
      <c r="M467" s="18" t="str">
        <f t="shared" si="212"/>
        <v>FK_TASK_TYPE_ID,</v>
      </c>
      <c r="N467" s="5" t="str">
        <f t="shared" si="208"/>
        <v>FK_TASK_TYPE_ID VARCHAR(40),</v>
      </c>
      <c r="O467" s="1" t="s">
        <v>10</v>
      </c>
      <c r="P467" t="s">
        <v>311</v>
      </c>
      <c r="Q467" t="s">
        <v>51</v>
      </c>
      <c r="R467" t="s">
        <v>2</v>
      </c>
      <c r="W467" s="17" t="str">
        <f t="shared" si="206"/>
        <v>fkTaskTypeId</v>
      </c>
      <c r="X467" s="3" t="str">
        <f t="shared" si="209"/>
        <v>"fkTaskTypeId":"",</v>
      </c>
      <c r="Y467" s="22" t="str">
        <f t="shared" si="210"/>
        <v>public static String FK_TASK_TYPE_ID="fkTaskTypeId";</v>
      </c>
      <c r="Z467" s="7" t="str">
        <f t="shared" si="211"/>
        <v>private String fkTaskTypeId="";</v>
      </c>
    </row>
    <row r="468" spans="2:26" ht="19.2" x14ac:dyDescent="0.45">
      <c r="B468" s="8" t="s">
        <v>273</v>
      </c>
      <c r="C468" s="1" t="s">
        <v>1</v>
      </c>
      <c r="D468" s="12">
        <v>40</v>
      </c>
      <c r="I468" t="str">
        <f t="shared" si="207"/>
        <v>ALTER TABLE TM_TASK</v>
      </c>
      <c r="L468" s="14"/>
      <c r="M468" s="18" t="str">
        <f t="shared" si="212"/>
        <v>FK_TASK_STATUS_ID,</v>
      </c>
      <c r="N468" s="5" t="str">
        <f t="shared" si="208"/>
        <v>FK_TASK_STATUS_ID VARCHAR(40),</v>
      </c>
      <c r="O468" s="1" t="s">
        <v>10</v>
      </c>
      <c r="P468" t="s">
        <v>311</v>
      </c>
      <c r="Q468" t="s">
        <v>3</v>
      </c>
      <c r="R468" t="s">
        <v>2</v>
      </c>
      <c r="W468" s="17" t="str">
        <f t="shared" si="206"/>
        <v>fkTaskStatusId</v>
      </c>
      <c r="X468" s="3" t="str">
        <f t="shared" si="209"/>
        <v>"fkTaskStatusId":"",</v>
      </c>
      <c r="Y468" s="22" t="str">
        <f t="shared" si="210"/>
        <v>public static String FK_TASK_STATUS_ID="fkTaskStatusId";</v>
      </c>
      <c r="Z468" s="7" t="str">
        <f t="shared" si="211"/>
        <v>private String fkTaskStatusId="";</v>
      </c>
    </row>
    <row r="469" spans="2:26" ht="19.2" x14ac:dyDescent="0.45">
      <c r="B469" s="8" t="s">
        <v>274</v>
      </c>
      <c r="C469" s="1" t="s">
        <v>1</v>
      </c>
      <c r="D469" s="12">
        <v>40</v>
      </c>
      <c r="I469" t="str">
        <f t="shared" si="207"/>
        <v>ALTER TABLE TM_TASK</v>
      </c>
      <c r="L469" s="14"/>
      <c r="M469" s="18" t="str">
        <f t="shared" si="212"/>
        <v>FK_PROJECT_ID,</v>
      </c>
      <c r="N469" s="5" t="str">
        <f t="shared" si="208"/>
        <v>FK_PROJECT_ID VARCHAR(40),</v>
      </c>
      <c r="O469" s="1" t="s">
        <v>10</v>
      </c>
      <c r="P469" t="s">
        <v>288</v>
      </c>
      <c r="Q469" t="s">
        <v>2</v>
      </c>
      <c r="W469" s="17" t="str">
        <f t="shared" si="206"/>
        <v>fkProjectId</v>
      </c>
      <c r="X469" s="3" t="str">
        <f t="shared" si="209"/>
        <v>"fkProjectId":"",</v>
      </c>
      <c r="Y469" s="22" t="str">
        <f t="shared" si="210"/>
        <v>public static String FK_PROJECT_ID="fkProjectId";</v>
      </c>
      <c r="Z469" s="7" t="str">
        <f t="shared" si="211"/>
        <v>private String fkProjectId="";</v>
      </c>
    </row>
    <row r="470" spans="2:26" ht="19.2" x14ac:dyDescent="0.45">
      <c r="B470" s="8" t="s">
        <v>275</v>
      </c>
      <c r="C470" s="1" t="s">
        <v>1</v>
      </c>
      <c r="D470" s="12">
        <v>40</v>
      </c>
      <c r="I470" t="str">
        <f t="shared" si="207"/>
        <v>ALTER TABLE TM_TASK</v>
      </c>
      <c r="L470" s="14"/>
      <c r="M470" s="18" t="str">
        <f t="shared" si="212"/>
        <v>UPDATED_BY,</v>
      </c>
      <c r="N470" s="5" t="str">
        <f t="shared" si="208"/>
        <v>UPDATED_BY VARCHAR(40),</v>
      </c>
      <c r="O470" s="1" t="s">
        <v>315</v>
      </c>
      <c r="P470" t="s">
        <v>128</v>
      </c>
      <c r="W470" s="17" t="str">
        <f t="shared" si="206"/>
        <v>updatedBy</v>
      </c>
      <c r="X470" s="3" t="str">
        <f t="shared" si="209"/>
        <v>"updatedBy":"",</v>
      </c>
      <c r="Y470" s="22" t="str">
        <f t="shared" si="210"/>
        <v>public static String UPDATED_BY="updatedBy";</v>
      </c>
      <c r="Z470" s="7" t="str">
        <f t="shared" si="211"/>
        <v>private String updatedBy="";</v>
      </c>
    </row>
    <row r="471" spans="2:26" ht="19.2" x14ac:dyDescent="0.45">
      <c r="B471" s="8" t="s">
        <v>276</v>
      </c>
      <c r="C471" s="1" t="s">
        <v>1</v>
      </c>
      <c r="D471" s="12">
        <v>42</v>
      </c>
      <c r="I471" t="str">
        <f t="shared" si="207"/>
        <v>ALTER TABLE TM_TASK</v>
      </c>
      <c r="L471" s="14"/>
      <c r="M471" s="18" t="str">
        <f t="shared" si="212"/>
        <v>LAST_UPDATED_DATE,</v>
      </c>
      <c r="N471" s="5" t="str">
        <f t="shared" si="208"/>
        <v>LAST_UPDATED_DATE VARCHAR(42),</v>
      </c>
      <c r="O471" s="1" t="s">
        <v>316</v>
      </c>
      <c r="P471" t="s">
        <v>315</v>
      </c>
      <c r="Q471" t="s">
        <v>8</v>
      </c>
      <c r="W471" s="17" t="str">
        <f t="shared" si="206"/>
        <v>lastUpdatedDate</v>
      </c>
      <c r="X471" s="3" t="str">
        <f t="shared" si="209"/>
        <v>"lastUpdatedDate":"",</v>
      </c>
      <c r="Y471" s="22" t="str">
        <f t="shared" si="210"/>
        <v>public static String LAST_UPDATED_DATE="lastUpdatedDate";</v>
      </c>
      <c r="Z471" s="7" t="str">
        <f t="shared" si="211"/>
        <v>private String lastUpdatedDate="";</v>
      </c>
    </row>
    <row r="472" spans="2:26" ht="19.2" x14ac:dyDescent="0.45">
      <c r="B472" s="8" t="s">
        <v>277</v>
      </c>
      <c r="C472" s="1" t="s">
        <v>1</v>
      </c>
      <c r="D472" s="12">
        <v>42</v>
      </c>
      <c r="I472" t="str">
        <f t="shared" si="207"/>
        <v>ALTER TABLE TM_TASK</v>
      </c>
      <c r="L472" s="14"/>
      <c r="M472" s="18" t="str">
        <f t="shared" si="212"/>
        <v>LAST_UPDATED_TIME,</v>
      </c>
      <c r="N472" s="5" t="str">
        <f t="shared" si="208"/>
        <v>LAST_UPDATED_TIME VARCHAR(42),</v>
      </c>
      <c r="O472" s="1" t="s">
        <v>316</v>
      </c>
      <c r="P472" t="s">
        <v>315</v>
      </c>
      <c r="Q472" t="s">
        <v>133</v>
      </c>
      <c r="W472" s="17" t="str">
        <f t="shared" si="206"/>
        <v>lastUpdatedTime</v>
      </c>
      <c r="X472" s="3" t="str">
        <f t="shared" si="209"/>
        <v>"lastUpdatedTime":"",</v>
      </c>
      <c r="Y472" s="22" t="str">
        <f t="shared" si="210"/>
        <v>public static String LAST_UPDATED_TIME="lastUpdatedTime";</v>
      </c>
      <c r="Z472" s="7" t="str">
        <f t="shared" si="211"/>
        <v>private String lastUpdatedTime="";</v>
      </c>
    </row>
    <row r="473" spans="2:26" ht="19.2" x14ac:dyDescent="0.45">
      <c r="B473" s="8" t="s">
        <v>258</v>
      </c>
      <c r="C473" s="1" t="s">
        <v>1</v>
      </c>
      <c r="D473" s="12">
        <v>30</v>
      </c>
      <c r="I473" t="str">
        <f>I472</f>
        <v>ALTER TABLE TM_TASK</v>
      </c>
      <c r="L473" s="14"/>
      <c r="M473" s="18" t="str">
        <f t="shared" si="212"/>
        <v>ORDER_NO,</v>
      </c>
      <c r="N473" s="5" t="str">
        <f t="shared" si="208"/>
        <v>ORDER_NO VARCHAR(30),</v>
      </c>
      <c r="O473" s="1" t="s">
        <v>259</v>
      </c>
      <c r="P473" t="s">
        <v>173</v>
      </c>
      <c r="W473" s="17" t="str">
        <f t="shared" si="206"/>
        <v>orderNo</v>
      </c>
      <c r="X473" s="3" t="str">
        <f t="shared" si="209"/>
        <v>"orderNo":"",</v>
      </c>
      <c r="Y473" s="22" t="str">
        <f t="shared" si="210"/>
        <v>public static String ORDER_NO="orderNo";</v>
      </c>
      <c r="Z473" s="7" t="str">
        <f t="shared" si="211"/>
        <v>private String orderNo="";</v>
      </c>
    </row>
    <row r="474" spans="2:26" ht="19.2" x14ac:dyDescent="0.45">
      <c r="B474" s="8" t="s">
        <v>301</v>
      </c>
      <c r="C474" s="1" t="s">
        <v>1</v>
      </c>
      <c r="D474" s="8">
        <v>43</v>
      </c>
      <c r="I474" t="str">
        <f t="shared" si="207"/>
        <v>ALTER TABLE TM_TASK</v>
      </c>
      <c r="M474" s="18" t="str">
        <f t="shared" ref="M474:M479" si="213">CONCATENATE(B474,",")</f>
        <v>FK_PRIORITY_ID,</v>
      </c>
      <c r="N474" s="5" t="str">
        <f>CONCATENATE(B474," ",C474,"(",D474,")",",")</f>
        <v>FK_PRIORITY_ID VARCHAR(43),</v>
      </c>
      <c r="O474" s="1" t="s">
        <v>10</v>
      </c>
      <c r="P474" t="s">
        <v>305</v>
      </c>
      <c r="Q474" t="s">
        <v>2</v>
      </c>
      <c r="W474" s="17" t="str">
        <f t="shared" si="206"/>
        <v>fkPriorityId</v>
      </c>
      <c r="X474" s="3" t="str">
        <f t="shared" si="209"/>
        <v>"fkPriorityId":"",</v>
      </c>
      <c r="Y474" s="22" t="str">
        <f t="shared" si="210"/>
        <v>public static String FK_PRIORITY_ID="fkPriorityId";</v>
      </c>
      <c r="Z474" s="7" t="str">
        <f t="shared" si="211"/>
        <v>private String fkPriorityId="";</v>
      </c>
    </row>
    <row r="475" spans="2:26" ht="19.2" x14ac:dyDescent="0.45">
      <c r="B475" s="8" t="s">
        <v>333</v>
      </c>
      <c r="C475" s="1" t="s">
        <v>1</v>
      </c>
      <c r="D475" s="8">
        <v>43</v>
      </c>
      <c r="I475" t="str">
        <f t="shared" si="207"/>
        <v>ALTER TABLE TM_TASK</v>
      </c>
      <c r="M475" s="18" t="str">
        <f t="shared" si="213"/>
        <v>FK_PROGRESS_ID,</v>
      </c>
      <c r="N475" s="5" t="str">
        <f>CONCATENATE(B475," ",C475,"(",D475,")",",")</f>
        <v>FK_PROGRESS_ID VARCHAR(43),</v>
      </c>
      <c r="O475" s="1" t="s">
        <v>10</v>
      </c>
      <c r="P475" t="s">
        <v>297</v>
      </c>
      <c r="Q475" t="s">
        <v>2</v>
      </c>
      <c r="W475" s="17" t="str">
        <f t="shared" si="206"/>
        <v>fkProgressId</v>
      </c>
      <c r="X475" s="3" t="str">
        <f t="shared" si="209"/>
        <v>"fkProgressId":"",</v>
      </c>
      <c r="Y475" s="22" t="str">
        <f t="shared" si="210"/>
        <v>public static String FK_PROGRESS_ID="fkProgressId";</v>
      </c>
      <c r="Z475" s="7" t="str">
        <f t="shared" si="211"/>
        <v>private String fkProgressId="";</v>
      </c>
    </row>
    <row r="476" spans="2:26" ht="19.2" x14ac:dyDescent="0.45">
      <c r="B476" s="1" t="s">
        <v>829</v>
      </c>
      <c r="C476" s="1" t="s">
        <v>701</v>
      </c>
      <c r="D476" s="4"/>
      <c r="I476" t="str">
        <f t="shared" si="207"/>
        <v>ALTER TABLE TM_TASK</v>
      </c>
      <c r="J476" t="str">
        <f>CONCATENATE(LEFT(CONCATENATE(" ADD "," ",N476,";"),LEN(CONCATENATE(" ADD "," ",N476,";"))-2),";")</f>
        <v xml:space="preserve"> ADD  ESTIMATED_COUNTER TEXT;</v>
      </c>
      <c r="K476" s="21" t="str">
        <f>CONCATENATE(LEFT(CONCATENATE("  ALTER COLUMN  "," ",N476,";"),LEN(CONCATENATE("  ALTER COLUMN  "," ",N476,";"))-2),";")</f>
        <v xml:space="preserve">  ALTER COLUMN   ESTIMATED_COUNTER TEXT;</v>
      </c>
      <c r="L476" s="12"/>
      <c r="M476" s="18" t="str">
        <f t="shared" si="213"/>
        <v>ESTIMATED_COUNTER,</v>
      </c>
      <c r="N476" s="5" t="str">
        <f>CONCATENATE(B476," ",C476,"",D476,"",",")</f>
        <v>ESTIMATED_COUNTER TEXT,</v>
      </c>
      <c r="O476" s="1" t="s">
        <v>405</v>
      </c>
      <c r="P476" t="s">
        <v>834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estimatedCounter</v>
      </c>
      <c r="X476" s="3" t="str">
        <f>CONCATENATE("""",W476,"""",":","""","""",",")</f>
        <v>"estimatedCounter":"",</v>
      </c>
      <c r="Y476" s="22" t="str">
        <f>CONCATENATE("public static String ",,B476,,"=","""",W476,""";")</f>
        <v>public static String ESTIMATED_COUNTER="estimatedCounter";</v>
      </c>
      <c r="Z476" s="7" t="str">
        <f>CONCATENATE("private String ",W476,"=","""""",";")</f>
        <v>private String estimatedCounter="";</v>
      </c>
    </row>
    <row r="477" spans="2:26" ht="19.2" x14ac:dyDescent="0.45">
      <c r="B477" s="1" t="s">
        <v>830</v>
      </c>
      <c r="C477" s="1" t="s">
        <v>701</v>
      </c>
      <c r="D477" s="4"/>
      <c r="I477" t="str">
        <f t="shared" si="207"/>
        <v>ALTER TABLE TM_TASK</v>
      </c>
      <c r="J477" t="str">
        <f>CONCATENATE(LEFT(CONCATENATE(" ADD "," ",N477,";"),LEN(CONCATENATE(" ADD "," ",N477,";"))-2),";")</f>
        <v xml:space="preserve"> ADD  EXECUTED_COUNTER TEXT;</v>
      </c>
      <c r="K477" s="21" t="str">
        <f>CONCATENATE(LEFT(CONCATENATE("  ALTER COLUMN  "," ",N477,";"),LEN(CONCATENATE("  ALTER COLUMN  "," ",N477,";"))-2),";")</f>
        <v xml:space="preserve">  ALTER COLUMN   EXECUTED_COUNTER TEXT;</v>
      </c>
      <c r="L477" s="12"/>
      <c r="M477" s="18" t="str">
        <f t="shared" si="213"/>
        <v>EXECUTED_COUNTER,</v>
      </c>
      <c r="N477" s="5" t="str">
        <f>CONCATENATE(B477," ",C477,"",D477,"",",")</f>
        <v>EXECUTED_COUNTER TEXT,</v>
      </c>
      <c r="O477" s="1" t="s">
        <v>833</v>
      </c>
      <c r="P477" t="s">
        <v>834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executedCounter</v>
      </c>
      <c r="X477" s="3" t="str">
        <f>CONCATENATE("""",W477,"""",":","""","""",",")</f>
        <v>"executedCounter":"",</v>
      </c>
      <c r="Y477" s="22" t="str">
        <f>CONCATENATE("public static String ",,B477,,"=","""",W477,""";")</f>
        <v>public static String EXECUTED_COUNTER="executedCounter";</v>
      </c>
      <c r="Z477" s="7" t="str">
        <f>CONCATENATE("private String ",W477,"=","""""",";")</f>
        <v>private String executedCounter="";</v>
      </c>
    </row>
    <row r="478" spans="2:26" ht="19.2" x14ac:dyDescent="0.45">
      <c r="B478" s="1" t="s">
        <v>831</v>
      </c>
      <c r="C478" s="1" t="s">
        <v>701</v>
      </c>
      <c r="D478" s="4"/>
      <c r="I478" t="str">
        <f t="shared" si="207"/>
        <v>ALTER TABLE TM_TASK</v>
      </c>
      <c r="J478" t="str">
        <f>CONCATENATE(LEFT(CONCATENATE(" ADD "," ",N478,";"),LEN(CONCATENATE(" ADD "," ",N478,";"))-2),";")</f>
        <v xml:space="preserve"> ADD  ESTIMATED_BUDGET TEXT;</v>
      </c>
      <c r="K478" s="21" t="str">
        <f>CONCATENATE(LEFT(CONCATENATE("  ALTER COLUMN  "," ",N478,";"),LEN(CONCATENATE("  ALTER COLUMN  "," ",N478,";"))-2),";")</f>
        <v xml:space="preserve">  ALTER COLUMN   ESTIMATED_BUDGET TEXT;</v>
      </c>
      <c r="L478" s="12"/>
      <c r="M478" s="18" t="str">
        <f t="shared" si="213"/>
        <v>ESTIMATED_BUDGET,</v>
      </c>
      <c r="N478" s="5" t="str">
        <f>CONCATENATE(B478," ",C478,"",D478,"",",")</f>
        <v>ESTIMATED_BUDGET TEXT,</v>
      </c>
      <c r="O478" s="1" t="s">
        <v>405</v>
      </c>
      <c r="P478" t="s">
        <v>835</v>
      </c>
      <c r="W478" s="17" t="str">
        <f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estimatedBudget</v>
      </c>
      <c r="X478" s="3" t="str">
        <f>CONCATENATE("""",W478,"""",":","""","""",",")</f>
        <v>"estimatedBudget":"",</v>
      </c>
      <c r="Y478" s="22" t="str">
        <f>CONCATENATE("public static String ",,B478,,"=","""",W478,""";")</f>
        <v>public static String ESTIMATED_BUDGET="estimatedBudget";</v>
      </c>
      <c r="Z478" s="7" t="str">
        <f>CONCATENATE("private String ",W478,"=","""""",";")</f>
        <v>private String estimatedBudget="";</v>
      </c>
    </row>
    <row r="479" spans="2:26" ht="19.2" x14ac:dyDescent="0.45">
      <c r="B479" s="1" t="s">
        <v>832</v>
      </c>
      <c r="C479" s="1" t="s">
        <v>701</v>
      </c>
      <c r="D479" s="4"/>
      <c r="I479" t="str">
        <f t="shared" si="207"/>
        <v>ALTER TABLE TM_TASK</v>
      </c>
      <c r="J479" t="str">
        <f>CONCATENATE(LEFT(CONCATENATE(" ADD "," ",N479,";"),LEN(CONCATENATE(" ADD "," ",N479,";"))-2),";")</f>
        <v xml:space="preserve"> ADD  SPENT_BUDGET TEXT;</v>
      </c>
      <c r="K479" s="21" t="str">
        <f>CONCATENATE(LEFT(CONCATENATE("  ALTER COLUMN  "," ",N479,";"),LEN(CONCATENATE("  ALTER COLUMN  "," ",N479,";"))-2),";")</f>
        <v xml:space="preserve">  ALTER COLUMN   SPENT_BUDGET TEXT;</v>
      </c>
      <c r="L479" s="12"/>
      <c r="M479" s="18" t="str">
        <f t="shared" si="213"/>
        <v>SPENT_BUDGET,</v>
      </c>
      <c r="N479" s="5" t="str">
        <f>CONCATENATE(B479," ",C479,"",D479,"",",")</f>
        <v>SPENT_BUDGET TEXT,</v>
      </c>
      <c r="O479" s="1" t="s">
        <v>407</v>
      </c>
      <c r="P479" t="s">
        <v>835</v>
      </c>
      <c r="W479" s="17" t="str">
        <f>CONCATENATE(,LOWER(O479),UPPER(LEFT(P479,1)),LOWER(RIGHT(P479,LEN(P479)-IF(LEN(P479)&gt;0,1,LEN(P479)))),UPPER(LEFT(Q479,1)),LOWER(RIGHT(Q479,LEN(Q479)-IF(LEN(Q479)&gt;0,1,LEN(Q479)))),UPPER(LEFT(R479,1)),LOWER(RIGHT(R479,LEN(R479)-IF(LEN(R479)&gt;0,1,LEN(R479)))),UPPER(LEFT(S479,1)),LOWER(RIGHT(S479,LEN(S479)-IF(LEN(S479)&gt;0,1,LEN(S479)))),UPPER(LEFT(T479,1)),LOWER(RIGHT(T479,LEN(T479)-IF(LEN(T479)&gt;0,1,LEN(T479)))),UPPER(LEFT(U479,1)),LOWER(RIGHT(U479,LEN(U479)-IF(LEN(U479)&gt;0,1,LEN(U479)))),UPPER(LEFT(V479,1)),LOWER(RIGHT(V479,LEN(V479)-IF(LEN(V479)&gt;0,1,LEN(V479)))))</f>
        <v>spentBudget</v>
      </c>
      <c r="X479" s="3" t="str">
        <f>CONCATENATE("""",W479,"""",":","""","""",",")</f>
        <v>"spentBudget":"",</v>
      </c>
      <c r="Y479" s="22" t="str">
        <f>CONCATENATE("public static String ",,B479,,"=","""",W479,""";")</f>
        <v>public static String SPENT_BUDGET="spentBudget";</v>
      </c>
      <c r="Z479" s="7" t="str">
        <f>CONCATENATE("private String ",W479,"=","""""",";")</f>
        <v>private String spentBudget="";</v>
      </c>
    </row>
    <row r="480" spans="2:26" ht="19.2" x14ac:dyDescent="0.45">
      <c r="B480" s="8" t="s">
        <v>306</v>
      </c>
      <c r="C480" s="1" t="s">
        <v>1</v>
      </c>
      <c r="D480" s="8">
        <v>43</v>
      </c>
      <c r="I480" t="str">
        <f>I466</f>
        <v>ALTER TABLE TM_TASK</v>
      </c>
      <c r="M480" s="18" t="str">
        <f t="shared" si="212"/>
        <v>FK_TASK_CATEGORY_ID,</v>
      </c>
      <c r="N480" s="5" t="str">
        <f t="shared" si="208"/>
        <v>FK_TASK_CATEGORY_ID VARCHAR(43),</v>
      </c>
      <c r="O480" s="1" t="s">
        <v>10</v>
      </c>
      <c r="P480" t="s">
        <v>311</v>
      </c>
      <c r="Q480" t="s">
        <v>310</v>
      </c>
      <c r="R480" t="s">
        <v>2</v>
      </c>
      <c r="W480" s="17" t="str">
        <f t="shared" si="206"/>
        <v>fkTaskCategoryId</v>
      </c>
      <c r="X480" s="3" t="str">
        <f t="shared" si="209"/>
        <v>"fkTaskCategoryId":"",</v>
      </c>
      <c r="Y480" s="22" t="str">
        <f t="shared" si="210"/>
        <v>public static String FK_TASK_CATEGORY_ID="fkTaskCategoryId";</v>
      </c>
      <c r="Z480" s="7" t="str">
        <f t="shared" si="211"/>
        <v>private String fkTaskCategoryId="";</v>
      </c>
    </row>
    <row r="481" spans="2:26" ht="19.2" x14ac:dyDescent="0.45">
      <c r="C481" s="1"/>
      <c r="D481" s="8"/>
      <c r="M481" s="18"/>
      <c r="N481" s="33" t="s">
        <v>130</v>
      </c>
      <c r="O481" s="1"/>
      <c r="W481" s="17"/>
    </row>
    <row r="482" spans="2:26" ht="19.2" x14ac:dyDescent="0.45">
      <c r="C482" s="1"/>
      <c r="D482" s="8"/>
      <c r="M482" s="18"/>
      <c r="N482" s="31" t="s">
        <v>126</v>
      </c>
      <c r="O482" s="1"/>
      <c r="W482" s="17"/>
    </row>
    <row r="483" spans="2:26" x14ac:dyDescent="0.3">
      <c r="B483" s="2" t="s">
        <v>330</v>
      </c>
      <c r="I483" t="str">
        <f>CONCATENATE("ALTER TABLE"," ",B483)</f>
        <v>ALTER TABLE TM_TASK_LIST</v>
      </c>
      <c r="J483" t="s">
        <v>293</v>
      </c>
      <c r="K483" s="26" t="str">
        <f>CONCATENATE(J483," VIEW ",B483," AS SELECT")</f>
        <v>create OR REPLACE VIEW TM_TASK_LIST AS SELECT</v>
      </c>
      <c r="N483" s="5" t="str">
        <f>CONCATENATE("CREATE TABLE ",B483," ","(")</f>
        <v>CREATE TABLE TM_TASK_LIST (</v>
      </c>
    </row>
    <row r="484" spans="2:26" ht="19.2" x14ac:dyDescent="0.45">
      <c r="B484" s="1" t="s">
        <v>2</v>
      </c>
      <c r="C484" s="1" t="s">
        <v>1</v>
      </c>
      <c r="D484" s="4">
        <v>30</v>
      </c>
      <c r="E484" s="24" t="s">
        <v>113</v>
      </c>
      <c r="I484" t="str">
        <f>I483</f>
        <v>ALTER TABLE TM_TASK_LIST</v>
      </c>
      <c r="K484" s="25" t="str">
        <f>CONCATENATE(B484,",")</f>
        <v>ID,</v>
      </c>
      <c r="L484" s="12"/>
      <c r="M484" s="18" t="str">
        <f>CONCATENATE(B484,",")</f>
        <v>ID,</v>
      </c>
      <c r="N484" s="5" t="str">
        <f>CONCATENATE(B484," ",C484,"(",D484,") ",E484," ,")</f>
        <v>ID VARCHAR(30) NOT NULL ,</v>
      </c>
      <c r="O484" s="1" t="s">
        <v>2</v>
      </c>
      <c r="P484" s="6"/>
      <c r="Q484" s="6"/>
      <c r="R484" s="6"/>
      <c r="S484" s="6"/>
      <c r="T484" s="6"/>
      <c r="U484" s="6"/>
      <c r="V484" s="6"/>
      <c r="W484" s="17" t="str">
        <f t="shared" ref="W484:W514" si="214">CONCATENATE(,LOWER(O484),UPPER(LEFT(P484,1)),LOWER(RIGHT(P484,LEN(P484)-IF(LEN(P484)&gt;0,1,LEN(P484)))),UPPER(LEFT(Q484,1)),LOWER(RIGHT(Q484,LEN(Q484)-IF(LEN(Q484)&gt;0,1,LEN(Q484)))),UPPER(LEFT(R484,1)),LOWER(RIGHT(R484,LEN(R484)-IF(LEN(R484)&gt;0,1,LEN(R484)))),UPPER(LEFT(S484,1)),LOWER(RIGHT(S484,LEN(S484)-IF(LEN(S484)&gt;0,1,LEN(S484)))),UPPER(LEFT(T484,1)),LOWER(RIGHT(T484,LEN(T484)-IF(LEN(T484)&gt;0,1,LEN(T484)))),UPPER(LEFT(U484,1)),LOWER(RIGHT(U484,LEN(U484)-IF(LEN(U484)&gt;0,1,LEN(U484)))),UPPER(LEFT(V484,1)),LOWER(RIGHT(V484,LEN(V484)-IF(LEN(V484)&gt;0,1,LEN(V484)))))</f>
        <v>id</v>
      </c>
      <c r="X484" s="3" t="str">
        <f t="shared" ref="X484:X514" si="215">CONCATENATE("""",W484,"""",":","""","""",",")</f>
        <v>"id":"",</v>
      </c>
      <c r="Y484" s="22" t="str">
        <f t="shared" ref="Y484:Y514" si="216">CONCATENATE("public static String ",,B484,,"=","""",W484,""";")</f>
        <v>public static String ID="id";</v>
      </c>
      <c r="Z484" s="7" t="str">
        <f t="shared" ref="Z484:Z514" si="217">CONCATENATE("private String ",W484,"=","""""",";")</f>
        <v>private String id="";</v>
      </c>
    </row>
    <row r="485" spans="2:26" ht="19.2" x14ac:dyDescent="0.45">
      <c r="B485" s="1" t="s">
        <v>3</v>
      </c>
      <c r="C485" s="1" t="s">
        <v>1</v>
      </c>
      <c r="D485" s="4">
        <v>10</v>
      </c>
      <c r="I485" t="str">
        <f>I484</f>
        <v>ALTER TABLE TM_TASK_LIST</v>
      </c>
      <c r="K485" s="25" t="str">
        <f>CONCATENATE(B485,",")</f>
        <v>STATUS,</v>
      </c>
      <c r="L485" s="12"/>
      <c r="M485" s="18" t="str">
        <f>CONCATENATE(B485,",")</f>
        <v>STATUS,</v>
      </c>
      <c r="N485" s="5" t="str">
        <f t="shared" ref="N485:N514" si="218">CONCATENATE(B485," ",C485,"(",D485,")",",")</f>
        <v>STATUS VARCHAR(10),</v>
      </c>
      <c r="O485" s="1" t="s">
        <v>3</v>
      </c>
      <c r="W485" s="17" t="str">
        <f t="shared" si="214"/>
        <v>status</v>
      </c>
      <c r="X485" s="3" t="str">
        <f t="shared" si="215"/>
        <v>"status":"",</v>
      </c>
      <c r="Y485" s="22" t="str">
        <f t="shared" si="216"/>
        <v>public static String STATUS="status";</v>
      </c>
      <c r="Z485" s="7" t="str">
        <f t="shared" si="217"/>
        <v>private String status="";</v>
      </c>
    </row>
    <row r="486" spans="2:26" ht="19.2" x14ac:dyDescent="0.45">
      <c r="B486" s="1" t="s">
        <v>4</v>
      </c>
      <c r="C486" s="1" t="s">
        <v>1</v>
      </c>
      <c r="D486" s="4">
        <v>20</v>
      </c>
      <c r="I486" t="str">
        <f>I485</f>
        <v>ALTER TABLE TM_TASK_LIST</v>
      </c>
      <c r="K486" s="25" t="str">
        <f t="shared" ref="K486:K493" si="219">CONCATENATE(B486,",")</f>
        <v>INSERT_DATE,</v>
      </c>
      <c r="L486" s="12"/>
      <c r="M486" s="18" t="str">
        <f>CONCATENATE(B486,",")</f>
        <v>INSERT_DATE,</v>
      </c>
      <c r="N486" s="5" t="str">
        <f t="shared" si="218"/>
        <v>INSERT_DATE VARCHAR(20),</v>
      </c>
      <c r="O486" s="1" t="s">
        <v>7</v>
      </c>
      <c r="P486" t="s">
        <v>8</v>
      </c>
      <c r="W486" s="17" t="str">
        <f t="shared" si="214"/>
        <v>insertDate</v>
      </c>
      <c r="X486" s="3" t="str">
        <f t="shared" si="215"/>
        <v>"insertDate":"",</v>
      </c>
      <c r="Y486" s="22" t="str">
        <f t="shared" si="216"/>
        <v>public static String INSERT_DATE="insertDate";</v>
      </c>
      <c r="Z486" s="7" t="str">
        <f t="shared" si="217"/>
        <v>private String insertDate="";</v>
      </c>
    </row>
    <row r="487" spans="2:26" ht="19.2" x14ac:dyDescent="0.45">
      <c r="B487" s="1" t="s">
        <v>5</v>
      </c>
      <c r="C487" s="1" t="s">
        <v>1</v>
      </c>
      <c r="D487" s="4">
        <v>20</v>
      </c>
      <c r="I487" t="str">
        <f>I486</f>
        <v>ALTER TABLE TM_TASK_LIST</v>
      </c>
      <c r="K487" s="25" t="str">
        <f t="shared" si="219"/>
        <v>MODIFICATION_DATE,</v>
      </c>
      <c r="L487" s="12"/>
      <c r="M487" s="18" t="str">
        <f>CONCATENATE(B487,",")</f>
        <v>MODIFICATION_DATE,</v>
      </c>
      <c r="N487" s="5" t="str">
        <f t="shared" si="218"/>
        <v>MODIFICATION_DATE VARCHAR(20),</v>
      </c>
      <c r="O487" s="1" t="s">
        <v>9</v>
      </c>
      <c r="P487" t="s">
        <v>8</v>
      </c>
      <c r="W487" s="17" t="str">
        <f t="shared" si="214"/>
        <v>modificationDate</v>
      </c>
      <c r="X487" s="3" t="str">
        <f t="shared" si="215"/>
        <v>"modificationDate":"",</v>
      </c>
      <c r="Y487" s="22" t="str">
        <f t="shared" si="216"/>
        <v>public static String MODIFICATION_DATE="modificationDate";</v>
      </c>
      <c r="Z487" s="7" t="str">
        <f t="shared" si="217"/>
        <v>private String modificationDate="";</v>
      </c>
    </row>
    <row r="488" spans="2:26" ht="19.2" x14ac:dyDescent="0.45">
      <c r="B488" s="1" t="s">
        <v>0</v>
      </c>
      <c r="C488" s="1" t="s">
        <v>1</v>
      </c>
      <c r="D488" s="4">
        <v>400</v>
      </c>
      <c r="I488" t="e">
        <f>I178</f>
        <v>#REF!</v>
      </c>
      <c r="K488" s="25" t="str">
        <f t="shared" si="219"/>
        <v>NAME,</v>
      </c>
      <c r="L488" s="12"/>
      <c r="M488" s="18" t="str">
        <f>CONCATENATE(B488,",")</f>
        <v>NAME,</v>
      </c>
      <c r="N488" s="5" t="str">
        <f t="shared" si="218"/>
        <v>NAME VARCHAR(400),</v>
      </c>
      <c r="O488" s="1" t="s">
        <v>0</v>
      </c>
      <c r="W488" s="17" t="str">
        <f t="shared" si="214"/>
        <v>name</v>
      </c>
      <c r="X488" s="3" t="str">
        <f t="shared" si="215"/>
        <v>"name":"",</v>
      </c>
      <c r="Y488" s="22" t="str">
        <f t="shared" si="216"/>
        <v>public static String NAME="name";</v>
      </c>
      <c r="Z488" s="7" t="str">
        <f t="shared" si="217"/>
        <v>private String name="";</v>
      </c>
    </row>
    <row r="489" spans="2:26" ht="19.2" x14ac:dyDescent="0.45">
      <c r="B489" s="1" t="s">
        <v>261</v>
      </c>
      <c r="C489" s="1" t="s">
        <v>1</v>
      </c>
      <c r="D489" s="4">
        <v>40</v>
      </c>
      <c r="J489" s="23"/>
      <c r="K489" s="25" t="str">
        <f t="shared" si="219"/>
        <v>FK_PARENT_TASK_ID,</v>
      </c>
      <c r="L489" s="12"/>
      <c r="M489" s="18"/>
      <c r="N489" s="5" t="str">
        <f t="shared" si="218"/>
        <v>FK_PARENT_TASK_ID VARCHAR(40),</v>
      </c>
      <c r="O489" s="1" t="s">
        <v>10</v>
      </c>
      <c r="P489" t="s">
        <v>131</v>
      </c>
      <c r="Q489" t="s">
        <v>311</v>
      </c>
      <c r="R489" t="s">
        <v>2</v>
      </c>
      <c r="W489" s="17" t="str">
        <f t="shared" si="214"/>
        <v>fkParentTaskId</v>
      </c>
      <c r="X489" s="3" t="str">
        <f t="shared" si="215"/>
        <v>"fkParentTaskId":"",</v>
      </c>
      <c r="Y489" s="22" t="str">
        <f t="shared" si="216"/>
        <v>public static String FK_PARENT_TASK_ID="fkParentTaskId";</v>
      </c>
      <c r="Z489" s="7" t="str">
        <f t="shared" si="217"/>
        <v>private String fkParentTaskId="";</v>
      </c>
    </row>
    <row r="490" spans="2:26" ht="19.2" x14ac:dyDescent="0.45">
      <c r="B490" s="10" t="s">
        <v>262</v>
      </c>
      <c r="C490" s="1" t="s">
        <v>1</v>
      </c>
      <c r="D490" s="4">
        <v>40</v>
      </c>
      <c r="I490">
        <f>I177</f>
        <v>0</v>
      </c>
      <c r="K490" s="25" t="str">
        <f>CONCATENATE(B490,",")</f>
        <v>CREATED_BY,</v>
      </c>
      <c r="L490" s="12"/>
      <c r="M490" s="18" t="str">
        <f>CONCATENATE(B488,",")</f>
        <v>NAME,</v>
      </c>
      <c r="N490" s="5" t="str">
        <f>CONCATENATE(B490," ",C490,"(",D490,")",",")</f>
        <v>CREATED_BY VARCHAR(40),</v>
      </c>
      <c r="O490" s="1" t="s">
        <v>282</v>
      </c>
      <c r="P490" t="s">
        <v>128</v>
      </c>
      <c r="W490" s="17" t="str">
        <f>CONCATENATE(,LOWER(O490),UPPER(LEFT(P490,1)),LOWER(RIGHT(P490,LEN(P490)-IF(LEN(P490)&gt;0,1,LEN(P490)))),UPPER(LEFT(Q490,1)),LOWER(RIGHT(Q490,LEN(Q490)-IF(LEN(Q490)&gt;0,1,LEN(Q490)))),UPPER(LEFT(R490,1)),LOWER(RIGHT(R490,LEN(R490)-IF(LEN(R490)&gt;0,1,LEN(R490)))),UPPER(LEFT(S490,1)),LOWER(RIGHT(S490,LEN(S490)-IF(LEN(S490)&gt;0,1,LEN(S490)))),UPPER(LEFT(T490,1)),LOWER(RIGHT(T490,LEN(T490)-IF(LEN(T490)&gt;0,1,LEN(T490)))),UPPER(LEFT(U490,1)),LOWER(RIGHT(U490,LEN(U490)-IF(LEN(U490)&gt;0,1,LEN(U490)))),UPPER(LEFT(V490,1)),LOWER(RIGHT(V490,LEN(V490)-IF(LEN(V490)&gt;0,1,LEN(V490)))))</f>
        <v>createdBy</v>
      </c>
      <c r="X490" s="3" t="str">
        <f>CONCATENATE("""",W490,"""",":","""","""",",")</f>
        <v>"createdBy":"",</v>
      </c>
      <c r="Y490" s="22" t="str">
        <f>CONCATENATE("public static String ",,B490,,"=","""",W490,""";")</f>
        <v>public static String CREATED_BY="createdBy";</v>
      </c>
      <c r="Z490" s="7" t="str">
        <f>CONCATENATE("private String ",W490,"=","""""",";")</f>
        <v>private String createdBy="";</v>
      </c>
    </row>
    <row r="491" spans="2:26" ht="26.4" x14ac:dyDescent="0.45">
      <c r="B491" s="10" t="s">
        <v>339</v>
      </c>
      <c r="C491" s="1" t="s">
        <v>1</v>
      </c>
      <c r="D491" s="4">
        <v>40</v>
      </c>
      <c r="K491" s="25" t="s">
        <v>340</v>
      </c>
      <c r="L491" s="12"/>
      <c r="M491" s="18" t="str">
        <f>CONCATENATE(B489,",")</f>
        <v>FK_PARENT_TASK_ID,</v>
      </c>
      <c r="N491" s="5" t="str">
        <f t="shared" si="218"/>
        <v>CREATED_BY_NAME VARCHAR(40),</v>
      </c>
      <c r="O491" s="1" t="s">
        <v>282</v>
      </c>
      <c r="P491" t="s">
        <v>128</v>
      </c>
      <c r="Q491" t="s">
        <v>0</v>
      </c>
      <c r="W491" s="17" t="str">
        <f t="shared" si="214"/>
        <v>createdByName</v>
      </c>
      <c r="X491" s="3" t="str">
        <f t="shared" si="215"/>
        <v>"createdByName":"",</v>
      </c>
      <c r="Y491" s="22" t="str">
        <f t="shared" si="216"/>
        <v>public static String CREATED_BY_NAME="createdByName";</v>
      </c>
      <c r="Z491" s="7" t="str">
        <f t="shared" si="217"/>
        <v>private String createdByName="";</v>
      </c>
    </row>
    <row r="492" spans="2:26" ht="19.2" x14ac:dyDescent="0.45">
      <c r="B492" s="1" t="s">
        <v>263</v>
      </c>
      <c r="C492" s="1" t="s">
        <v>1</v>
      </c>
      <c r="D492" s="4">
        <v>40</v>
      </c>
      <c r="I492">
        <f>I205</f>
        <v>0</v>
      </c>
      <c r="K492" s="25" t="str">
        <f t="shared" si="219"/>
        <v>CREATED_DATE,</v>
      </c>
      <c r="L492" s="12"/>
      <c r="M492" s="18" t="str">
        <f>CONCATENATE(B492,",")</f>
        <v>CREATED_DATE,</v>
      </c>
      <c r="N492" s="5" t="str">
        <f t="shared" si="218"/>
        <v>CREATED_DATE VARCHAR(40),</v>
      </c>
      <c r="O492" s="1" t="s">
        <v>282</v>
      </c>
      <c r="P492" t="s">
        <v>8</v>
      </c>
      <c r="W492" s="17" t="str">
        <f t="shared" si="214"/>
        <v>createdDate</v>
      </c>
      <c r="X492" s="3" t="str">
        <f t="shared" si="215"/>
        <v>"createdDate":"",</v>
      </c>
      <c r="Y492" s="22" t="str">
        <f t="shared" si="216"/>
        <v>public static String CREATED_DATE="createdDate";</v>
      </c>
      <c r="Z492" s="7" t="str">
        <f t="shared" si="217"/>
        <v>private String createdDate="";</v>
      </c>
    </row>
    <row r="493" spans="2:26" ht="19.2" x14ac:dyDescent="0.45">
      <c r="B493" s="1" t="s">
        <v>264</v>
      </c>
      <c r="C493" s="1" t="s">
        <v>1</v>
      </c>
      <c r="D493" s="4">
        <v>40</v>
      </c>
      <c r="K493" s="25" t="str">
        <f t="shared" si="219"/>
        <v>CREATED_TIME,</v>
      </c>
      <c r="L493" s="12"/>
      <c r="M493" s="18"/>
      <c r="N493" s="5" t="str">
        <f t="shared" si="218"/>
        <v>CREATED_TIME VARCHAR(40),</v>
      </c>
      <c r="O493" s="1" t="s">
        <v>282</v>
      </c>
      <c r="P493" t="s">
        <v>133</v>
      </c>
      <c r="W493" s="17" t="str">
        <f t="shared" si="214"/>
        <v>createdTime</v>
      </c>
      <c r="X493" s="3" t="str">
        <f t="shared" si="215"/>
        <v>"createdTime":"",</v>
      </c>
      <c r="Y493" s="22" t="str">
        <f t="shared" si="216"/>
        <v>public static String CREATED_TIME="createdTime";</v>
      </c>
      <c r="Z493" s="7" t="str">
        <f t="shared" si="217"/>
        <v>private String createdTime="";</v>
      </c>
    </row>
    <row r="494" spans="2:26" ht="19.2" x14ac:dyDescent="0.45">
      <c r="B494" s="1" t="s">
        <v>265</v>
      </c>
      <c r="C494" s="1" t="s">
        <v>1</v>
      </c>
      <c r="D494" s="4">
        <v>50</v>
      </c>
      <c r="I494">
        <f>I205</f>
        <v>0</v>
      </c>
      <c r="K494" s="25" t="str">
        <f t="shared" ref="K494:K514" si="220">CONCATENATE(B494,",")</f>
        <v>START_DATE,</v>
      </c>
      <c r="L494" s="12"/>
      <c r="M494" s="18" t="str">
        <f>CONCATENATE(B494,",")</f>
        <v>START_DATE,</v>
      </c>
      <c r="N494" s="5" t="str">
        <f t="shared" si="218"/>
        <v>START_DATE VARCHAR(50),</v>
      </c>
      <c r="O494" s="1" t="s">
        <v>289</v>
      </c>
      <c r="P494" t="s">
        <v>8</v>
      </c>
      <c r="W494" s="17" t="str">
        <f t="shared" si="214"/>
        <v>startDate</v>
      </c>
      <c r="X494" s="3" t="str">
        <f t="shared" si="215"/>
        <v>"startDate":"",</v>
      </c>
      <c r="Y494" s="22" t="str">
        <f t="shared" si="216"/>
        <v>public static String START_DATE="startDate";</v>
      </c>
      <c r="Z494" s="7" t="str">
        <f t="shared" si="217"/>
        <v>private String startDate="";</v>
      </c>
    </row>
    <row r="495" spans="2:26" ht="19.2" x14ac:dyDescent="0.45">
      <c r="B495" s="1" t="s">
        <v>266</v>
      </c>
      <c r="C495" s="1" t="s">
        <v>1</v>
      </c>
      <c r="D495" s="4">
        <v>50</v>
      </c>
      <c r="K495" s="25" t="str">
        <f t="shared" si="220"/>
        <v>START_TIME,</v>
      </c>
      <c r="L495" s="12"/>
      <c r="M495" s="18" t="str">
        <f>CONCATENATE(B495,",")</f>
        <v>START_TIME,</v>
      </c>
      <c r="N495" s="5" t="str">
        <f t="shared" si="218"/>
        <v>START_TIME VARCHAR(50),</v>
      </c>
      <c r="O495" s="1" t="s">
        <v>289</v>
      </c>
      <c r="P495" t="s">
        <v>133</v>
      </c>
      <c r="W495" s="17" t="str">
        <f t="shared" si="214"/>
        <v>startTime</v>
      </c>
      <c r="X495" s="3" t="str">
        <f t="shared" si="215"/>
        <v>"startTime":"",</v>
      </c>
      <c r="Y495" s="22" t="str">
        <f t="shared" si="216"/>
        <v>public static String START_TIME="startTime";</v>
      </c>
      <c r="Z495" s="7" t="str">
        <f t="shared" si="217"/>
        <v>private String startTime="";</v>
      </c>
    </row>
    <row r="496" spans="2:26" ht="19.2" x14ac:dyDescent="0.45">
      <c r="B496" s="1" t="s">
        <v>267</v>
      </c>
      <c r="C496" s="1" t="s">
        <v>1</v>
      </c>
      <c r="D496" s="4">
        <v>40</v>
      </c>
      <c r="K496" s="25" t="str">
        <f t="shared" si="220"/>
        <v>END_DATE,</v>
      </c>
      <c r="L496" s="12"/>
      <c r="M496" s="18"/>
      <c r="N496" s="5" t="str">
        <f t="shared" si="218"/>
        <v>END_DATE VARCHAR(40),</v>
      </c>
      <c r="O496" s="1" t="s">
        <v>290</v>
      </c>
      <c r="P496" t="s">
        <v>8</v>
      </c>
      <c r="W496" s="17" t="str">
        <f t="shared" si="214"/>
        <v>endDate</v>
      </c>
      <c r="X496" s="3" t="str">
        <f t="shared" si="215"/>
        <v>"endDate":"",</v>
      </c>
      <c r="Y496" s="22" t="str">
        <f t="shared" si="216"/>
        <v>public static String END_DATE="endDate";</v>
      </c>
      <c r="Z496" s="7" t="str">
        <f t="shared" si="217"/>
        <v>private String endDate="";</v>
      </c>
    </row>
    <row r="497" spans="2:26" ht="19.2" x14ac:dyDescent="0.45">
      <c r="B497" s="1" t="s">
        <v>268</v>
      </c>
      <c r="C497" s="1" t="s">
        <v>1</v>
      </c>
      <c r="D497" s="4">
        <v>40</v>
      </c>
      <c r="K497" s="25" t="str">
        <f t="shared" si="220"/>
        <v>END_TIME,</v>
      </c>
      <c r="L497" s="12"/>
      <c r="M497" s="18" t="str">
        <f>CONCATENATE(B497,",")</f>
        <v>END_TIME,</v>
      </c>
      <c r="N497" s="5" t="str">
        <f t="shared" si="218"/>
        <v>END_TIME VARCHAR(40),</v>
      </c>
      <c r="O497" s="1" t="s">
        <v>290</v>
      </c>
      <c r="P497" t="s">
        <v>133</v>
      </c>
      <c r="W497" s="17" t="str">
        <f t="shared" si="214"/>
        <v>endTime</v>
      </c>
      <c r="X497" s="3" t="str">
        <f t="shared" si="215"/>
        <v>"endTime":"",</v>
      </c>
      <c r="Y497" s="22" t="str">
        <f t="shared" si="216"/>
        <v>public static String END_TIME="endTime";</v>
      </c>
      <c r="Z497" s="7" t="str">
        <f t="shared" si="217"/>
        <v>private String endTime="";</v>
      </c>
    </row>
    <row r="498" spans="2:26" ht="19.2" x14ac:dyDescent="0.45">
      <c r="B498" s="1" t="s">
        <v>269</v>
      </c>
      <c r="C498" s="1" t="s">
        <v>1</v>
      </c>
      <c r="D498" s="4">
        <v>40</v>
      </c>
      <c r="K498" s="25" t="str">
        <f t="shared" si="220"/>
        <v>FINISH_DATE,</v>
      </c>
      <c r="L498" s="12"/>
      <c r="M498" s="18" t="str">
        <f>CONCATENATE(B498,",")</f>
        <v>FINISH_DATE,</v>
      </c>
      <c r="N498" s="5" t="str">
        <f t="shared" si="218"/>
        <v>FINISH_DATE VARCHAR(40),</v>
      </c>
      <c r="O498" s="1" t="s">
        <v>312</v>
      </c>
      <c r="P498" t="s">
        <v>8</v>
      </c>
      <c r="W498" s="17" t="str">
        <f t="shared" si="214"/>
        <v>finishDate</v>
      </c>
      <c r="X498" s="3" t="str">
        <f t="shared" si="215"/>
        <v>"finishDate":"",</v>
      </c>
      <c r="Y498" s="22" t="str">
        <f t="shared" si="216"/>
        <v>public static String FINISH_DATE="finishDate";</v>
      </c>
      <c r="Z498" s="7" t="str">
        <f t="shared" si="217"/>
        <v>private String finishDate="";</v>
      </c>
    </row>
    <row r="499" spans="2:26" ht="19.2" x14ac:dyDescent="0.45">
      <c r="B499" s="1" t="s">
        <v>270</v>
      </c>
      <c r="C499" s="1" t="s">
        <v>1</v>
      </c>
      <c r="D499" s="4">
        <v>40</v>
      </c>
      <c r="K499" s="25" t="str">
        <f t="shared" si="220"/>
        <v>FINISH_TIME,</v>
      </c>
      <c r="L499" s="12"/>
      <c r="M499" s="18" t="str">
        <f>CONCATENATE(B499,",")</f>
        <v>FINISH_TIME,</v>
      </c>
      <c r="N499" s="5" t="str">
        <f t="shared" si="218"/>
        <v>FINISH_TIME VARCHAR(40),</v>
      </c>
      <c r="O499" s="1" t="s">
        <v>312</v>
      </c>
      <c r="P499" t="s">
        <v>133</v>
      </c>
      <c r="W499" s="17" t="str">
        <f t="shared" si="214"/>
        <v>finishTime</v>
      </c>
      <c r="X499" s="3" t="str">
        <f t="shared" si="215"/>
        <v>"finishTime":"",</v>
      </c>
      <c r="Y499" s="22" t="str">
        <f t="shared" si="216"/>
        <v>public static String FINISH_TIME="finishTime";</v>
      </c>
      <c r="Z499" s="7" t="str">
        <f t="shared" si="217"/>
        <v>private String finishTime="";</v>
      </c>
    </row>
    <row r="500" spans="2:26" ht="19.2" x14ac:dyDescent="0.45">
      <c r="B500" s="1" t="s">
        <v>271</v>
      </c>
      <c r="C500" s="1" t="s">
        <v>1</v>
      </c>
      <c r="D500" s="4">
        <v>30</v>
      </c>
      <c r="K500" s="25" t="str">
        <f t="shared" si="220"/>
        <v>COMPLETED_DURATION,</v>
      </c>
      <c r="L500" s="12"/>
      <c r="M500" s="18" t="str">
        <f>CONCATENATE(B500,",")</f>
        <v>COMPLETED_DURATION,</v>
      </c>
      <c r="N500" s="5" t="str">
        <f t="shared" si="218"/>
        <v>COMPLETED_DURATION VARCHAR(30),</v>
      </c>
      <c r="O500" s="1" t="s">
        <v>313</v>
      </c>
      <c r="P500" t="s">
        <v>314</v>
      </c>
      <c r="W500" s="17" t="str">
        <f t="shared" si="214"/>
        <v>completedDuration</v>
      </c>
      <c r="X500" s="3" t="str">
        <f t="shared" si="215"/>
        <v>"completedDuration":"",</v>
      </c>
      <c r="Y500" s="22" t="str">
        <f t="shared" si="216"/>
        <v>public static String COMPLETED_DURATION="completedDuration";</v>
      </c>
      <c r="Z500" s="7" t="str">
        <f t="shared" si="217"/>
        <v>private String completedDuration="";</v>
      </c>
    </row>
    <row r="501" spans="2:26" ht="19.2" x14ac:dyDescent="0.45">
      <c r="B501" s="8" t="s">
        <v>14</v>
      </c>
      <c r="C501" s="1" t="s">
        <v>1</v>
      </c>
      <c r="D501" s="4">
        <v>2000</v>
      </c>
      <c r="K501" s="25" t="str">
        <f t="shared" si="220"/>
        <v>DESCRIPTION,</v>
      </c>
      <c r="L501" s="14"/>
      <c r="M501" s="18" t="str">
        <f t="shared" ref="M501:M514" si="221">CONCATENATE(B501,",")</f>
        <v>DESCRIPTION,</v>
      </c>
      <c r="N501" s="5" t="str">
        <f t="shared" si="218"/>
        <v>DESCRIPTION VARCHAR(2000),</v>
      </c>
      <c r="O501" s="1" t="s">
        <v>14</v>
      </c>
      <c r="W501" s="17" t="str">
        <f t="shared" si="214"/>
        <v>description</v>
      </c>
      <c r="X501" s="3" t="str">
        <f t="shared" si="215"/>
        <v>"description":"",</v>
      </c>
      <c r="Y501" s="22" t="str">
        <f t="shared" si="216"/>
        <v>public static String DESCRIPTION="description";</v>
      </c>
      <c r="Z501" s="7" t="str">
        <f t="shared" si="217"/>
        <v>private String description="";</v>
      </c>
    </row>
    <row r="502" spans="2:26" ht="19.2" x14ac:dyDescent="0.45">
      <c r="B502" s="8" t="s">
        <v>272</v>
      </c>
      <c r="C502" s="1" t="s">
        <v>1</v>
      </c>
      <c r="D502" s="12">
        <v>40</v>
      </c>
      <c r="K502" s="25" t="str">
        <f>CONCATENATE(B502,",")</f>
        <v>FK_TASK_TYPE_ID,</v>
      </c>
      <c r="L502" s="14"/>
      <c r="M502" s="18" t="str">
        <f>CONCATENATE(B502,",")</f>
        <v>FK_TASK_TYPE_ID,</v>
      </c>
      <c r="N502" s="5" t="str">
        <f>CONCATENATE(B502," ",C502,"(",D502,")",",")</f>
        <v>FK_TASK_TYPE_ID VARCHAR(40),</v>
      </c>
      <c r="O502" s="1" t="s">
        <v>10</v>
      </c>
      <c r="P502" t="s">
        <v>311</v>
      </c>
      <c r="Q502" t="s">
        <v>51</v>
      </c>
      <c r="R502" t="s">
        <v>2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fkTaskTypeId</v>
      </c>
      <c r="X502" s="3" t="str">
        <f>CONCATENATE("""",W502,"""",":","""","""",",")</f>
        <v>"fkTaskTypeId":"",</v>
      </c>
      <c r="Y502" s="22" t="str">
        <f>CONCATENATE("public static String ",,B502,,"=","""",W502,""";")</f>
        <v>public static String FK_TASK_TYPE_ID="fkTaskTypeId";</v>
      </c>
      <c r="Z502" s="7" t="str">
        <f>CONCATENATE("private String ",W502,"=","""""",";")</f>
        <v>private String fkTaskTypeId="";</v>
      </c>
    </row>
    <row r="503" spans="2:26" ht="19.2" x14ac:dyDescent="0.45">
      <c r="B503" s="8" t="s">
        <v>331</v>
      </c>
      <c r="C503" s="1" t="s">
        <v>1</v>
      </c>
      <c r="D503" s="12">
        <v>40</v>
      </c>
      <c r="K503" s="25" t="s">
        <v>338</v>
      </c>
      <c r="L503" s="14"/>
      <c r="M503" s="18" t="str">
        <f t="shared" si="221"/>
        <v>TASK_TYPE_NAME,</v>
      </c>
      <c r="N503" s="5" t="str">
        <f t="shared" si="218"/>
        <v>TASK_TYPE_NAME VARCHAR(40),</v>
      </c>
      <c r="O503" s="1" t="s">
        <v>311</v>
      </c>
      <c r="P503" t="s">
        <v>51</v>
      </c>
      <c r="Q503" t="s">
        <v>0</v>
      </c>
      <c r="W503" s="17" t="str">
        <f t="shared" si="214"/>
        <v>taskTypeName</v>
      </c>
      <c r="X503" s="3" t="str">
        <f t="shared" si="215"/>
        <v>"taskTypeName":"",</v>
      </c>
      <c r="Y503" s="22" t="str">
        <f t="shared" si="216"/>
        <v>public static String TASK_TYPE_NAME="taskTypeName";</v>
      </c>
      <c r="Z503" s="7" t="str">
        <f t="shared" si="217"/>
        <v>private String taskTypeName="";</v>
      </c>
    </row>
    <row r="504" spans="2:26" ht="19.2" x14ac:dyDescent="0.45">
      <c r="B504" s="8" t="s">
        <v>273</v>
      </c>
      <c r="C504" s="1" t="s">
        <v>1</v>
      </c>
      <c r="D504" s="12">
        <v>40</v>
      </c>
      <c r="K504" s="25" t="str">
        <f>CONCATENATE(B504,",")</f>
        <v>FK_TASK_STATUS_ID,</v>
      </c>
      <c r="L504" s="14"/>
      <c r="M504" s="18" t="str">
        <f>CONCATENATE(B504,",")</f>
        <v>FK_TASK_STATUS_ID,</v>
      </c>
      <c r="N504" s="5" t="str">
        <f>CONCATENATE(B504," ",C504,"(",D504,")",",")</f>
        <v>FK_TASK_STATUS_ID VARCHAR(40),</v>
      </c>
      <c r="O504" s="1" t="s">
        <v>10</v>
      </c>
      <c r="P504" t="s">
        <v>311</v>
      </c>
      <c r="Q504" t="s">
        <v>3</v>
      </c>
      <c r="R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fkTaskStatusId</v>
      </c>
      <c r="X504" s="3" t="str">
        <f>CONCATENATE("""",W504,"""",":","""","""",",")</f>
        <v>"fkTaskStatusId":"",</v>
      </c>
      <c r="Y504" s="22" t="str">
        <f>CONCATENATE("public static String ",,B504,,"=","""",W504,""";")</f>
        <v>public static String FK_TASK_STATUS_ID="fkTaskStatusId";</v>
      </c>
      <c r="Z504" s="7" t="str">
        <f>CONCATENATE("private String ",W504,"=","""""",";")</f>
        <v>private String fkTaskStatusId="";</v>
      </c>
    </row>
    <row r="505" spans="2:26" ht="19.2" x14ac:dyDescent="0.45">
      <c r="B505" s="8" t="s">
        <v>332</v>
      </c>
      <c r="C505" s="1" t="s">
        <v>1</v>
      </c>
      <c r="D505" s="12">
        <v>40</v>
      </c>
      <c r="K505" s="25" t="s">
        <v>337</v>
      </c>
      <c r="L505" s="14"/>
      <c r="M505" s="18" t="str">
        <f t="shared" si="221"/>
        <v>TASK_STATUS_NAME,</v>
      </c>
      <c r="N505" s="5" t="str">
        <f t="shared" si="218"/>
        <v>TASK_STATUS_NAME VARCHAR(40),</v>
      </c>
      <c r="O505" s="1" t="s">
        <v>311</v>
      </c>
      <c r="P505" t="s">
        <v>3</v>
      </c>
      <c r="Q505" t="s">
        <v>0</v>
      </c>
      <c r="W505" s="17" t="str">
        <f t="shared" si="214"/>
        <v>taskStatusName</v>
      </c>
      <c r="X505" s="3" t="str">
        <f t="shared" si="215"/>
        <v>"taskStatusName":"",</v>
      </c>
      <c r="Y505" s="22" t="str">
        <f t="shared" si="216"/>
        <v>public static String TASK_STATUS_NAME="taskStatusName";</v>
      </c>
      <c r="Z505" s="7" t="str">
        <f t="shared" si="217"/>
        <v>private String taskStatusName="";</v>
      </c>
    </row>
    <row r="506" spans="2:26" ht="19.2" x14ac:dyDescent="0.45">
      <c r="B506" s="8" t="s">
        <v>274</v>
      </c>
      <c r="C506" s="1" t="s">
        <v>1</v>
      </c>
      <c r="D506" s="12">
        <v>40</v>
      </c>
      <c r="K506" s="25" t="str">
        <f>CONCATENATE(B506,",")</f>
        <v>FK_PROJECT_ID,</v>
      </c>
      <c r="L506" s="14"/>
      <c r="M506" s="18" t="str">
        <f>CONCATENATE(B506,",")</f>
        <v>FK_PROJECT_ID,</v>
      </c>
      <c r="N506" s="5" t="str">
        <f>CONCATENATE(B506," ",C506,"(",D506,")",",")</f>
        <v>FK_PROJECT_ID VARCHAR(40),</v>
      </c>
      <c r="O506" s="1" t="s">
        <v>10</v>
      </c>
      <c r="P506" t="s">
        <v>288</v>
      </c>
      <c r="Q506" t="s">
        <v>2</v>
      </c>
      <c r="W506" s="17" t="str">
        <f>CONCATENATE(,LOWER(O506),UPPER(LEFT(P506,1)),LOWER(RIGHT(P506,LEN(P506)-IF(LEN(P506)&gt;0,1,LEN(P506)))),UPPER(LEFT(Q506,1)),LOWER(RIGHT(Q506,LEN(Q506)-IF(LEN(Q506)&gt;0,1,LEN(Q506)))),UPPER(LEFT(R506,1)),LOWER(RIGHT(R506,LEN(R506)-IF(LEN(R506)&gt;0,1,LEN(R506)))),UPPER(LEFT(S506,1)),LOWER(RIGHT(S506,LEN(S506)-IF(LEN(S506)&gt;0,1,LEN(S506)))),UPPER(LEFT(T506,1)),LOWER(RIGHT(T506,LEN(T506)-IF(LEN(T506)&gt;0,1,LEN(T506)))),UPPER(LEFT(U506,1)),LOWER(RIGHT(U506,LEN(U506)-IF(LEN(U506)&gt;0,1,LEN(U506)))),UPPER(LEFT(V506,1)),LOWER(RIGHT(V506,LEN(V506)-IF(LEN(V506)&gt;0,1,LEN(V506)))))</f>
        <v>fkProjectId</v>
      </c>
      <c r="X506" s="3" t="str">
        <f>CONCATENATE("""",W506,"""",":","""","""",",")</f>
        <v>"fkProjectId":"",</v>
      </c>
      <c r="Y506" s="22" t="str">
        <f>CONCATENATE("public static String ",,B506,,"=","""",W506,""";")</f>
        <v>public static String FK_PROJECT_ID="fkProjectId";</v>
      </c>
      <c r="Z506" s="7" t="str">
        <f>CONCATENATE("private String ",W506,"=","""""",";")</f>
        <v>private String fkProjectId="";</v>
      </c>
    </row>
    <row r="507" spans="2:26" ht="19.2" x14ac:dyDescent="0.45">
      <c r="B507" s="8" t="s">
        <v>287</v>
      </c>
      <c r="C507" s="1" t="s">
        <v>1</v>
      </c>
      <c r="D507" s="12">
        <v>40</v>
      </c>
      <c r="K507" s="25" t="s">
        <v>336</v>
      </c>
      <c r="L507" s="14"/>
      <c r="M507" s="18" t="str">
        <f t="shared" si="221"/>
        <v>PROJECT_NAME,</v>
      </c>
      <c r="N507" s="5" t="str">
        <f t="shared" si="218"/>
        <v>PROJECT_NAME VARCHAR(40),</v>
      </c>
      <c r="O507" s="1" t="s">
        <v>288</v>
      </c>
      <c r="P507" t="s">
        <v>0</v>
      </c>
      <c r="W507" s="17" t="str">
        <f t="shared" si="214"/>
        <v>projectName</v>
      </c>
      <c r="X507" s="3" t="str">
        <f t="shared" si="215"/>
        <v>"projectName":"",</v>
      </c>
      <c r="Y507" s="22" t="str">
        <f t="shared" si="216"/>
        <v>public static String PROJECT_NAME="projectName";</v>
      </c>
      <c r="Z507" s="7" t="str">
        <f t="shared" si="217"/>
        <v>private String projectName="";</v>
      </c>
    </row>
    <row r="508" spans="2:26" ht="19.2" x14ac:dyDescent="0.45">
      <c r="B508" s="8" t="s">
        <v>275</v>
      </c>
      <c r="C508" s="1" t="s">
        <v>1</v>
      </c>
      <c r="D508" s="12">
        <v>40</v>
      </c>
      <c r="K508" s="25" t="str">
        <f t="shared" si="220"/>
        <v>UPDATED_BY,</v>
      </c>
      <c r="L508" s="14"/>
      <c r="M508" s="18" t="str">
        <f t="shared" si="221"/>
        <v>UPDATED_BY,</v>
      </c>
      <c r="N508" s="5" t="str">
        <f t="shared" si="218"/>
        <v>UPDATED_BY VARCHAR(40),</v>
      </c>
      <c r="O508" s="1" t="s">
        <v>315</v>
      </c>
      <c r="P508" t="s">
        <v>128</v>
      </c>
      <c r="W508" s="17" t="str">
        <f t="shared" si="214"/>
        <v>updatedBy</v>
      </c>
      <c r="X508" s="3" t="str">
        <f t="shared" si="215"/>
        <v>"updatedBy":"",</v>
      </c>
      <c r="Y508" s="22" t="str">
        <f t="shared" si="216"/>
        <v>public static String UPDATED_BY="updatedBy";</v>
      </c>
      <c r="Z508" s="7" t="str">
        <f t="shared" si="217"/>
        <v>private String updatedBy="";</v>
      </c>
    </row>
    <row r="509" spans="2:26" ht="19.2" x14ac:dyDescent="0.45">
      <c r="B509" s="8" t="s">
        <v>276</v>
      </c>
      <c r="C509" s="1" t="s">
        <v>1</v>
      </c>
      <c r="D509" s="12">
        <v>42</v>
      </c>
      <c r="K509" s="25" t="str">
        <f t="shared" si="220"/>
        <v>LAST_UPDATED_DATE,</v>
      </c>
      <c r="L509" s="14"/>
      <c r="M509" s="18" t="str">
        <f t="shared" si="221"/>
        <v>LAST_UPDATED_DATE,</v>
      </c>
      <c r="N509" s="5" t="str">
        <f t="shared" si="218"/>
        <v>LAST_UPDATED_DATE VARCHAR(42),</v>
      </c>
      <c r="O509" s="1" t="s">
        <v>316</v>
      </c>
      <c r="P509" t="s">
        <v>315</v>
      </c>
      <c r="Q509" t="s">
        <v>8</v>
      </c>
      <c r="W509" s="17" t="str">
        <f t="shared" si="214"/>
        <v>lastUpdatedDate</v>
      </c>
      <c r="X509" s="3" t="str">
        <f t="shared" si="215"/>
        <v>"lastUpdatedDate":"",</v>
      </c>
      <c r="Y509" s="22" t="str">
        <f t="shared" si="216"/>
        <v>public static String LAST_UPDATED_DATE="lastUpdatedDate";</v>
      </c>
      <c r="Z509" s="7" t="str">
        <f t="shared" si="217"/>
        <v>private String lastUpdatedDate="";</v>
      </c>
    </row>
    <row r="510" spans="2:26" ht="19.2" x14ac:dyDescent="0.45">
      <c r="B510" s="8" t="s">
        <v>277</v>
      </c>
      <c r="C510" s="1" t="s">
        <v>1</v>
      </c>
      <c r="D510" s="12">
        <v>42</v>
      </c>
      <c r="K510" s="25" t="str">
        <f t="shared" si="220"/>
        <v>LAST_UPDATED_TIME,</v>
      </c>
      <c r="L510" s="14"/>
      <c r="M510" s="18" t="str">
        <f t="shared" si="221"/>
        <v>LAST_UPDATED_TIME,</v>
      </c>
      <c r="N510" s="5" t="str">
        <f t="shared" si="218"/>
        <v>LAST_UPDATED_TIME VARCHAR(42),</v>
      </c>
      <c r="O510" s="1" t="s">
        <v>316</v>
      </c>
      <c r="P510" t="s">
        <v>315</v>
      </c>
      <c r="Q510" t="s">
        <v>133</v>
      </c>
      <c r="W510" s="17" t="str">
        <f t="shared" si="214"/>
        <v>lastUpdatedTime</v>
      </c>
      <c r="X510" s="3" t="str">
        <f t="shared" si="215"/>
        <v>"lastUpdatedTime":"",</v>
      </c>
      <c r="Y510" s="22" t="str">
        <f t="shared" si="216"/>
        <v>public static String LAST_UPDATED_TIME="lastUpdatedTime";</v>
      </c>
      <c r="Z510" s="7" t="str">
        <f t="shared" si="217"/>
        <v>private String lastUpdatedTime="";</v>
      </c>
    </row>
    <row r="511" spans="2:26" ht="19.2" x14ac:dyDescent="0.45">
      <c r="B511" s="8" t="s">
        <v>258</v>
      </c>
      <c r="C511" s="1" t="s">
        <v>1</v>
      </c>
      <c r="D511" s="12">
        <v>30</v>
      </c>
      <c r="K511" s="25" t="str">
        <f t="shared" si="220"/>
        <v>ORDER_NO,</v>
      </c>
      <c r="L511" s="14"/>
      <c r="M511" s="18" t="str">
        <f t="shared" si="221"/>
        <v>ORDER_NO,</v>
      </c>
      <c r="N511" s="5" t="str">
        <f t="shared" si="218"/>
        <v>ORDER_NO VARCHAR(30),</v>
      </c>
      <c r="O511" s="1" t="s">
        <v>259</v>
      </c>
      <c r="P511" t="s">
        <v>173</v>
      </c>
      <c r="W511" s="17" t="str">
        <f t="shared" si="214"/>
        <v>orderNo</v>
      </c>
      <c r="X511" s="3" t="str">
        <f t="shared" si="215"/>
        <v>"orderNo":"",</v>
      </c>
      <c r="Y511" s="22" t="str">
        <f t="shared" si="216"/>
        <v>public static String ORDER_NO="orderNo";</v>
      </c>
      <c r="Z511" s="7" t="str">
        <f t="shared" si="217"/>
        <v>private String orderNo="";</v>
      </c>
    </row>
    <row r="512" spans="2:26" ht="19.2" x14ac:dyDescent="0.45">
      <c r="B512" s="8" t="s">
        <v>301</v>
      </c>
      <c r="C512" s="1" t="s">
        <v>1</v>
      </c>
      <c r="D512" s="8">
        <v>43</v>
      </c>
      <c r="K512" s="25" t="str">
        <f t="shared" si="220"/>
        <v>FK_PRIORITY_ID,</v>
      </c>
      <c r="M512" s="18" t="str">
        <f t="shared" si="221"/>
        <v>FK_PRIORITY_ID,</v>
      </c>
      <c r="N512" s="5" t="str">
        <f t="shared" si="218"/>
        <v>FK_PRIORITY_ID VARCHAR(43),</v>
      </c>
      <c r="O512" s="1" t="s">
        <v>10</v>
      </c>
      <c r="P512" t="s">
        <v>305</v>
      </c>
      <c r="Q512" t="s">
        <v>2</v>
      </c>
      <c r="W512" s="17" t="str">
        <f t="shared" si="214"/>
        <v>fkPriorityId</v>
      </c>
      <c r="X512" s="3" t="str">
        <f t="shared" si="215"/>
        <v>"fkPriorityId":"",</v>
      </c>
      <c r="Y512" s="22" t="str">
        <f t="shared" si="216"/>
        <v>public static String FK_PRIORITY_ID="fkPriorityId";</v>
      </c>
      <c r="Z512" s="7" t="str">
        <f t="shared" si="217"/>
        <v>private String fkPriorityId="";</v>
      </c>
    </row>
    <row r="513" spans="2:26" ht="19.2" x14ac:dyDescent="0.45">
      <c r="B513" s="8" t="s">
        <v>333</v>
      </c>
      <c r="C513" s="1" t="s">
        <v>1</v>
      </c>
      <c r="D513" s="8">
        <v>43</v>
      </c>
      <c r="K513" s="25" t="str">
        <f t="shared" si="220"/>
        <v>FK_PROGRESS_ID,</v>
      </c>
      <c r="M513" s="18" t="str">
        <f t="shared" si="221"/>
        <v>FK_PROGRESS_ID,</v>
      </c>
      <c r="N513" s="5" t="str">
        <f t="shared" si="218"/>
        <v>FK_PROGRESS_ID VARCHAR(43),</v>
      </c>
      <c r="O513" s="1" t="s">
        <v>10</v>
      </c>
      <c r="P513" t="s">
        <v>297</v>
      </c>
      <c r="Q513" t="s">
        <v>2</v>
      </c>
      <c r="W513" s="17" t="str">
        <f t="shared" si="214"/>
        <v>fkProgressId</v>
      </c>
      <c r="X513" s="3" t="str">
        <f t="shared" si="215"/>
        <v>"fkProgressId":"",</v>
      </c>
      <c r="Y513" s="22" t="str">
        <f t="shared" si="216"/>
        <v>public static String FK_PROGRESS_ID="fkProgressId";</v>
      </c>
      <c r="Z513" s="7" t="str">
        <f t="shared" si="217"/>
        <v>private String fkProgressId="";</v>
      </c>
    </row>
    <row r="514" spans="2:26" ht="19.2" x14ac:dyDescent="0.45">
      <c r="B514" s="8" t="s">
        <v>306</v>
      </c>
      <c r="C514" s="1" t="s">
        <v>1</v>
      </c>
      <c r="D514" s="8">
        <v>43</v>
      </c>
      <c r="K514" s="25" t="str">
        <f t="shared" si="220"/>
        <v>FK_TASK_CATEGORY_ID,</v>
      </c>
      <c r="M514" s="18" t="str">
        <f t="shared" si="221"/>
        <v>FK_TASK_CATEGORY_ID,</v>
      </c>
      <c r="N514" s="5" t="str">
        <f t="shared" si="218"/>
        <v>FK_TASK_CATEGORY_ID VARCHAR(43),</v>
      </c>
      <c r="O514" s="1" t="s">
        <v>10</v>
      </c>
      <c r="P514" t="s">
        <v>311</v>
      </c>
      <c r="Q514" t="s">
        <v>310</v>
      </c>
      <c r="R514" t="s">
        <v>2</v>
      </c>
      <c r="W514" s="17" t="str">
        <f t="shared" si="214"/>
        <v>fkTaskCategoryId</v>
      </c>
      <c r="X514" s="3" t="str">
        <f t="shared" si="215"/>
        <v>"fkTaskCategoryId":"",</v>
      </c>
      <c r="Y514" s="22" t="str">
        <f t="shared" si="216"/>
        <v>public static String FK_TASK_CATEGORY_ID="fkTaskCategoryId";</v>
      </c>
      <c r="Z514" s="7" t="str">
        <f t="shared" si="217"/>
        <v>private String fkTaskCategoryId="";</v>
      </c>
    </row>
    <row r="515" spans="2:26" ht="19.2" x14ac:dyDescent="0.45">
      <c r="B515" s="8" t="s">
        <v>304</v>
      </c>
      <c r="C515" s="1" t="s">
        <v>1</v>
      </c>
      <c r="D515" s="8">
        <v>43</v>
      </c>
      <c r="K515" s="25" t="s">
        <v>334</v>
      </c>
      <c r="M515" s="18" t="str">
        <f t="shared" ref="M515:M523" si="222">CONCATENATE(B515,",")</f>
        <v>PRIORITY_NAME,</v>
      </c>
      <c r="N515" s="5" t="str">
        <f>CONCATENATE(B515," ",C515,"(",D515,")",",")</f>
        <v>PRIORITY_NAME VARCHAR(43),</v>
      </c>
      <c r="O515" s="1" t="s">
        <v>305</v>
      </c>
      <c r="P515" t="s">
        <v>0</v>
      </c>
      <c r="W515" s="17" t="str">
        <f t="shared" ref="W515:W523" si="223">CONCATENATE(,LOWER(O515),UPPER(LEFT(P515,1)),LOWER(RIGHT(P515,LEN(P515)-IF(LEN(P515)&gt;0,1,LEN(P515)))),UPPER(LEFT(Q515,1)),LOWER(RIGHT(Q515,LEN(Q515)-IF(LEN(Q515)&gt;0,1,LEN(Q515)))),UPPER(LEFT(R515,1)),LOWER(RIGHT(R515,LEN(R515)-IF(LEN(R515)&gt;0,1,LEN(R515)))),UPPER(LEFT(S515,1)),LOWER(RIGHT(S515,LEN(S515)-IF(LEN(S515)&gt;0,1,LEN(S515)))),UPPER(LEFT(T515,1)),LOWER(RIGHT(T515,LEN(T515)-IF(LEN(T515)&gt;0,1,LEN(T515)))),UPPER(LEFT(U515,1)),LOWER(RIGHT(U515,LEN(U515)-IF(LEN(U515)&gt;0,1,LEN(U515)))),UPPER(LEFT(V515,1)),LOWER(RIGHT(V515,LEN(V515)-IF(LEN(V515)&gt;0,1,LEN(V515)))))</f>
        <v>priorityName</v>
      </c>
      <c r="X515" s="3" t="str">
        <f t="shared" ref="X515:X523" si="224">CONCATENATE("""",W515,"""",":","""","""",",")</f>
        <v>"priorityName":"",</v>
      </c>
      <c r="Y515" s="22" t="str">
        <f t="shared" ref="Y515:Y523" si="225">CONCATENATE("public static String ",,B515,,"=","""",W515,""";")</f>
        <v>public static String PRIORITY_NAME="priorityName";</v>
      </c>
      <c r="Z515" s="7" t="str">
        <f t="shared" ref="Z515:Z523" si="226">CONCATENATE("private String ",W515,"=","""""",";")</f>
        <v>private String priorityName="";</v>
      </c>
    </row>
    <row r="516" spans="2:26" ht="19.2" x14ac:dyDescent="0.45">
      <c r="B516" s="8" t="s">
        <v>296</v>
      </c>
      <c r="C516" s="1" t="s">
        <v>1</v>
      </c>
      <c r="D516" s="8">
        <v>43</v>
      </c>
      <c r="K516" s="25" t="s">
        <v>335</v>
      </c>
      <c r="M516" s="18" t="str">
        <f t="shared" si="222"/>
        <v>PROGRESS_NAME,</v>
      </c>
      <c r="N516" s="5" t="str">
        <f>CONCATENATE(B516," ",C516,"(",D516,")",",")</f>
        <v>PROGRESS_NAME VARCHAR(43),</v>
      </c>
      <c r="O516" s="1" t="s">
        <v>297</v>
      </c>
      <c r="P516" t="s">
        <v>0</v>
      </c>
      <c r="W516" s="17" t="str">
        <f t="shared" si="223"/>
        <v>progressName</v>
      </c>
      <c r="X516" s="3" t="str">
        <f t="shared" si="224"/>
        <v>"progressName":"",</v>
      </c>
      <c r="Y516" s="22" t="str">
        <f t="shared" si="225"/>
        <v>public static String PROGRESS_NAME="progressName";</v>
      </c>
      <c r="Z516" s="7" t="str">
        <f t="shared" si="226"/>
        <v>private String progressName="";</v>
      </c>
    </row>
    <row r="517" spans="2:26" ht="19.2" x14ac:dyDescent="0.45">
      <c r="B517" s="8" t="s">
        <v>309</v>
      </c>
      <c r="C517" s="1" t="s">
        <v>1</v>
      </c>
      <c r="D517" s="8">
        <v>43</v>
      </c>
      <c r="K517" s="25" t="s">
        <v>343</v>
      </c>
      <c r="M517" s="18" t="str">
        <f t="shared" si="222"/>
        <v>CATEGORY_NAME,</v>
      </c>
      <c r="N517" s="5" t="str">
        <f>CONCATENATE(B517," ",C517,"(",D517,")",",")</f>
        <v>CATEGORY_NAME VARCHAR(43),</v>
      </c>
      <c r="O517" s="1" t="s">
        <v>310</v>
      </c>
      <c r="P517" t="s">
        <v>0</v>
      </c>
      <c r="W517" s="17" t="str">
        <f t="shared" si="223"/>
        <v>categoryName</v>
      </c>
      <c r="X517" s="3" t="str">
        <f t="shared" si="224"/>
        <v>"categoryName":"",</v>
      </c>
      <c r="Y517" s="22" t="str">
        <f t="shared" si="225"/>
        <v>public static String CATEGORY_NAME="categoryName";</v>
      </c>
      <c r="Z517" s="7" t="str">
        <f t="shared" si="226"/>
        <v>private String categoryName="";</v>
      </c>
    </row>
    <row r="518" spans="2:26" ht="19.2" x14ac:dyDescent="0.45">
      <c r="B518" s="1" t="s">
        <v>829</v>
      </c>
      <c r="C518" s="1" t="s">
        <v>701</v>
      </c>
      <c r="D518" s="4"/>
      <c r="I518">
        <f>I517</f>
        <v>0</v>
      </c>
      <c r="J518" t="str">
        <f>CONCATENATE(LEFT(CONCATENATE(" ADD "," ",N518,";"),LEN(CONCATENATE(" ADD "," ",N518,";"))-2),";")</f>
        <v xml:space="preserve"> ADD  ESTIMATED_COUNTER TEXT;</v>
      </c>
      <c r="K518" s="25" t="str">
        <f>CONCATENATE(B518,",")</f>
        <v>ESTIMATED_COUNTER,</v>
      </c>
      <c r="L518" s="12"/>
      <c r="M518" s="18" t="str">
        <f t="shared" si="222"/>
        <v>ESTIMATED_COUNTER,</v>
      </c>
      <c r="N518" s="5" t="str">
        <f>CONCATENATE(B518," ",C518,"",D518,"",",")</f>
        <v>ESTIMATED_COUNTER TEXT,</v>
      </c>
      <c r="O518" s="1" t="s">
        <v>405</v>
      </c>
      <c r="P518" t="s">
        <v>834</v>
      </c>
      <c r="W518" s="17" t="str">
        <f t="shared" si="223"/>
        <v>estimatedCounter</v>
      </c>
      <c r="X518" s="3" t="str">
        <f t="shared" si="224"/>
        <v>"estimatedCounter":"",</v>
      </c>
      <c r="Y518" s="22" t="str">
        <f t="shared" si="225"/>
        <v>public static String ESTIMATED_COUNTER="estimatedCounter";</v>
      </c>
      <c r="Z518" s="7" t="str">
        <f t="shared" si="226"/>
        <v>private String estimatedCounter="";</v>
      </c>
    </row>
    <row r="519" spans="2:26" ht="19.2" x14ac:dyDescent="0.45">
      <c r="B519" s="1" t="s">
        <v>830</v>
      </c>
      <c r="C519" s="1" t="s">
        <v>701</v>
      </c>
      <c r="D519" s="4"/>
      <c r="I519">
        <f>I518</f>
        <v>0</v>
      </c>
      <c r="J519" t="str">
        <f>CONCATENATE(LEFT(CONCATENATE(" ADD "," ",N519,";"),LEN(CONCATENATE(" ADD "," ",N519,";"))-2),";")</f>
        <v xml:space="preserve"> ADD  EXECUTED_COUNTER TEXT;</v>
      </c>
      <c r="K519" s="25" t="str">
        <f>CONCATENATE(B519,",")</f>
        <v>EXECUTED_COUNTER,</v>
      </c>
      <c r="L519" s="12"/>
      <c r="M519" s="18" t="str">
        <f t="shared" si="222"/>
        <v>EXECUTED_COUNTER,</v>
      </c>
      <c r="N519" s="5" t="str">
        <f>CONCATENATE(B519," ",C519,"",D519,"",",")</f>
        <v>EXECUTED_COUNTER TEXT,</v>
      </c>
      <c r="O519" s="1" t="s">
        <v>833</v>
      </c>
      <c r="P519" t="s">
        <v>834</v>
      </c>
      <c r="W519" s="17" t="str">
        <f t="shared" si="223"/>
        <v>executedCounter</v>
      </c>
      <c r="X519" s="3" t="str">
        <f t="shared" si="224"/>
        <v>"executedCounter":"",</v>
      </c>
      <c r="Y519" s="22" t="str">
        <f t="shared" si="225"/>
        <v>public static String EXECUTED_COUNTER="executedCounter";</v>
      </c>
      <c r="Z519" s="7" t="str">
        <f t="shared" si="226"/>
        <v>private String executedCounter="";</v>
      </c>
    </row>
    <row r="520" spans="2:26" ht="19.2" x14ac:dyDescent="0.45">
      <c r="B520" s="1" t="s">
        <v>831</v>
      </c>
      <c r="C520" s="1" t="s">
        <v>701</v>
      </c>
      <c r="D520" s="4"/>
      <c r="I520">
        <f>I519</f>
        <v>0</v>
      </c>
      <c r="J520" t="str">
        <f>CONCATENATE(LEFT(CONCATENATE(" ADD "," ",N520,";"),LEN(CONCATENATE(" ADD "," ",N520,";"))-2),";")</f>
        <v xml:space="preserve"> ADD  ESTIMATED_BUDGET TEXT;</v>
      </c>
      <c r="K520" s="25" t="str">
        <f>CONCATENATE(B520,",")</f>
        <v>ESTIMATED_BUDGET,</v>
      </c>
      <c r="L520" s="12"/>
      <c r="M520" s="18" t="str">
        <f t="shared" si="222"/>
        <v>ESTIMATED_BUDGET,</v>
      </c>
      <c r="N520" s="5" t="str">
        <f>CONCATENATE(B520," ",C520,"",D520,"",",")</f>
        <v>ESTIMATED_BUDGET TEXT,</v>
      </c>
      <c r="O520" s="1" t="s">
        <v>405</v>
      </c>
      <c r="P520" t="s">
        <v>835</v>
      </c>
      <c r="W520" s="17" t="str">
        <f t="shared" si="223"/>
        <v>estimatedBudget</v>
      </c>
      <c r="X520" s="3" t="str">
        <f t="shared" si="224"/>
        <v>"estimatedBudget":"",</v>
      </c>
      <c r="Y520" s="22" t="str">
        <f t="shared" si="225"/>
        <v>public static String ESTIMATED_BUDGET="estimatedBudget";</v>
      </c>
      <c r="Z520" s="7" t="str">
        <f t="shared" si="226"/>
        <v>private String estimatedBudget="";</v>
      </c>
    </row>
    <row r="521" spans="2:26" ht="19.2" x14ac:dyDescent="0.45">
      <c r="B521" s="1" t="s">
        <v>832</v>
      </c>
      <c r="C521" s="1" t="s">
        <v>701</v>
      </c>
      <c r="D521" s="4"/>
      <c r="I521">
        <f>I520</f>
        <v>0</v>
      </c>
      <c r="J521" t="str">
        <f>CONCATENATE(LEFT(CONCATENATE(" ADD "," ",N521,";"),LEN(CONCATENATE(" ADD "," ",N521,";"))-2),";")</f>
        <v xml:space="preserve"> ADD  SPENT_BUDGET TEXT;</v>
      </c>
      <c r="K521" s="25" t="str">
        <f>CONCATENATE(B521,",")</f>
        <v>SPENT_BUDGET,</v>
      </c>
      <c r="L521" s="12"/>
      <c r="M521" s="18" t="str">
        <f t="shared" si="222"/>
        <v>SPENT_BUDGET,</v>
      </c>
      <c r="N521" s="5" t="str">
        <f>CONCATENATE(B521," ",C521,"",D521,"",",")</f>
        <v>SPENT_BUDGET TEXT,</v>
      </c>
      <c r="O521" s="1" t="s">
        <v>407</v>
      </c>
      <c r="P521" t="s">
        <v>835</v>
      </c>
      <c r="W521" s="17" t="str">
        <f t="shared" si="223"/>
        <v>spentBudget</v>
      </c>
      <c r="X521" s="3" t="str">
        <f t="shared" si="224"/>
        <v>"spentBudget":"",</v>
      </c>
      <c r="Y521" s="22" t="str">
        <f t="shared" si="225"/>
        <v>public static String SPENT_BUDGET="spentBudget";</v>
      </c>
      <c r="Z521" s="7" t="str">
        <f t="shared" si="226"/>
        <v>private String spentBudget="";</v>
      </c>
    </row>
    <row r="522" spans="2:26" ht="19.2" x14ac:dyDescent="0.45">
      <c r="B522" s="8" t="s">
        <v>321</v>
      </c>
      <c r="C522" s="1" t="s">
        <v>1</v>
      </c>
      <c r="D522" s="8">
        <v>43</v>
      </c>
      <c r="K522" s="25" t="s">
        <v>345</v>
      </c>
      <c r="M522" s="18" t="str">
        <f t="shared" si="222"/>
        <v>FILE_URL,</v>
      </c>
      <c r="N522" s="5" t="str">
        <f>CONCATENATE(B522," ",C522,"(",D522,")",",")</f>
        <v>FILE_URL VARCHAR(43),</v>
      </c>
      <c r="O522" s="1" t="s">
        <v>324</v>
      </c>
      <c r="P522" t="s">
        <v>325</v>
      </c>
      <c r="W522" s="17" t="str">
        <f t="shared" si="223"/>
        <v>fileUrl</v>
      </c>
      <c r="X522" s="3" t="str">
        <f t="shared" si="224"/>
        <v>"fileUrl":"",</v>
      </c>
      <c r="Y522" s="22" t="str">
        <f t="shared" si="225"/>
        <v>public static String FILE_URL="fileUrl";</v>
      </c>
      <c r="Z522" s="7" t="str">
        <f t="shared" si="226"/>
        <v>private String fileUrl="";</v>
      </c>
    </row>
    <row r="523" spans="2:26" ht="26.4" x14ac:dyDescent="0.45">
      <c r="B523" s="8" t="s">
        <v>341</v>
      </c>
      <c r="C523" s="1" t="s">
        <v>1</v>
      </c>
      <c r="D523" s="8">
        <v>43</v>
      </c>
      <c r="K523" s="25" t="s">
        <v>342</v>
      </c>
      <c r="M523" s="18" t="str">
        <f t="shared" si="222"/>
        <v>ASSIGNEE_NAME,</v>
      </c>
      <c r="N523" s="5" t="str">
        <f>CONCATENATE(B523," ",C523,"(",D523,")",",")</f>
        <v>ASSIGNEE_NAME VARCHAR(43),</v>
      </c>
      <c r="O523" s="1" t="s">
        <v>344</v>
      </c>
      <c r="P523" t="s">
        <v>0</v>
      </c>
      <c r="W523" s="17" t="str">
        <f t="shared" si="223"/>
        <v>assigneeName</v>
      </c>
      <c r="X523" s="3" t="str">
        <f t="shared" si="224"/>
        <v>"assigneeName":"",</v>
      </c>
      <c r="Y523" s="22" t="str">
        <f t="shared" si="225"/>
        <v>public static String ASSIGNEE_NAME="assigneeName";</v>
      </c>
      <c r="Z523" s="7" t="str">
        <f t="shared" si="226"/>
        <v>private String assigneeName="";</v>
      </c>
    </row>
    <row r="524" spans="2:26" ht="19.2" x14ac:dyDescent="0.45">
      <c r="C524" s="1"/>
      <c r="D524" s="8"/>
      <c r="K524" s="29" t="str">
        <f>CONCATENATE(" FROM ",LEFT(B483,LEN(B483)-5)," T")</f>
        <v xml:space="preserve"> FROM TM_TASK T</v>
      </c>
      <c r="M524" s="18"/>
      <c r="N524" s="33" t="s">
        <v>130</v>
      </c>
      <c r="O524" s="1"/>
      <c r="W524" s="17"/>
    </row>
    <row r="525" spans="2:26" ht="19.2" x14ac:dyDescent="0.45">
      <c r="C525" s="14"/>
      <c r="D525" s="9"/>
      <c r="K525" s="29"/>
      <c r="M525" s="20"/>
      <c r="N525" s="33"/>
      <c r="O525" s="14"/>
      <c r="W525" s="17"/>
    </row>
    <row r="526" spans="2:26" ht="19.2" x14ac:dyDescent="0.45">
      <c r="C526" s="14"/>
      <c r="D526" s="9"/>
      <c r="K526" s="29"/>
      <c r="M526" s="20"/>
      <c r="N526" s="33"/>
      <c r="O526" s="14"/>
      <c r="W526" s="17"/>
    </row>
    <row r="527" spans="2:26" x14ac:dyDescent="0.3">
      <c r="B527" s="2" t="s">
        <v>402</v>
      </c>
      <c r="I527" t="str">
        <f>CONCATENATE("ALTER TABLE"," ",B527)</f>
        <v>ALTER TABLE TM_BACKLOG_TASK</v>
      </c>
      <c r="N527" s="5" t="str">
        <f>CONCATENATE("CREATE TABLE ",B527," ","(")</f>
        <v>CREATE TABLE TM_BACKLOG_TASK (</v>
      </c>
    </row>
    <row r="528" spans="2:26" ht="19.2" x14ac:dyDescent="0.45">
      <c r="B528" s="1" t="s">
        <v>2</v>
      </c>
      <c r="C528" s="1" t="s">
        <v>1</v>
      </c>
      <c r="D528" s="4">
        <v>30</v>
      </c>
      <c r="E528" s="24" t="s">
        <v>113</v>
      </c>
      <c r="I528" t="str">
        <f>I527</f>
        <v>ALTER TABLE TM_BACKLOG_TASK</v>
      </c>
      <c r="J528" t="str">
        <f t="shared" ref="J528:J533" si="227">CONCATENATE(LEFT(CONCATENATE(" ADD "," ",N528,";"),LEN(CONCATENATE(" ADD "," ",N528,";"))-2),";")</f>
        <v xml:space="preserve"> ADD  ID VARCHAR(30) NOT NULL ;</v>
      </c>
      <c r="K528" s="21" t="str">
        <f t="shared" ref="K528:K533" si="228">CONCATENATE(LEFT(CONCATENATE("  ALTER COLUMN  "," ",N528,";"),LEN(CONCATENATE("  ALTER COLUMN  "," ",N528,";"))-2),";")</f>
        <v xml:space="preserve">  ALTER COLUMN   ID VARCHAR(30) NOT NULL ;</v>
      </c>
      <c r="L528" s="12"/>
      <c r="M528" s="18" t="str">
        <f t="shared" ref="M528:M533" si="229">CONCATENATE(B528,",")</f>
        <v>ID,</v>
      </c>
      <c r="N528" s="5" t="str">
        <f>CONCATENATE(B528," ",C528,"(",D528,") ",E528," ,")</f>
        <v>ID VARCHAR(30) NOT NULL ,</v>
      </c>
      <c r="O528" s="1" t="s">
        <v>2</v>
      </c>
      <c r="P528" s="6"/>
      <c r="Q528" s="6"/>
      <c r="R528" s="6"/>
      <c r="S528" s="6"/>
      <c r="T528" s="6"/>
      <c r="U528" s="6"/>
      <c r="V528" s="6"/>
      <c r="W528" s="17" t="str">
        <f t="shared" ref="W528:W544" si="230">CONCATENATE(,LOWER(O528),UPPER(LEFT(P528,1)),LOWER(RIGHT(P528,LEN(P528)-IF(LEN(P528)&gt;0,1,LEN(P528)))),UPPER(LEFT(Q528,1)),LOWER(RIGHT(Q528,LEN(Q528)-IF(LEN(Q528)&gt;0,1,LEN(Q528)))),UPPER(LEFT(R528,1)),LOWER(RIGHT(R528,LEN(R528)-IF(LEN(R528)&gt;0,1,LEN(R528)))),UPPER(LEFT(S528,1)),LOWER(RIGHT(S528,LEN(S528)-IF(LEN(S528)&gt;0,1,LEN(S528)))),UPPER(LEFT(T528,1)),LOWER(RIGHT(T528,LEN(T528)-IF(LEN(T528)&gt;0,1,LEN(T528)))),UPPER(LEFT(U528,1)),LOWER(RIGHT(U528,LEN(U528)-IF(LEN(U528)&gt;0,1,LEN(U528)))),UPPER(LEFT(V528,1)),LOWER(RIGHT(V528,LEN(V528)-IF(LEN(V528)&gt;0,1,LEN(V528)))))</f>
        <v>id</v>
      </c>
      <c r="X528" s="3" t="str">
        <f t="shared" ref="X528:X544" si="231">CONCATENATE("""",W528,"""",":","""","""",",")</f>
        <v>"id":"",</v>
      </c>
      <c r="Y528" s="22" t="str">
        <f t="shared" ref="Y528:Y544" si="232">CONCATENATE("public static String ",,B528,,"=","""",W528,""";")</f>
        <v>public static String ID="id";</v>
      </c>
      <c r="Z528" s="7" t="str">
        <f t="shared" ref="Z528:Z544" si="233">CONCATENATE("private String ",W528,"=","""""",";")</f>
        <v>private String id="";</v>
      </c>
    </row>
    <row r="529" spans="2:26" ht="19.2" x14ac:dyDescent="0.45">
      <c r="B529" s="1" t="s">
        <v>3</v>
      </c>
      <c r="C529" s="1" t="s">
        <v>1</v>
      </c>
      <c r="D529" s="4">
        <v>10</v>
      </c>
      <c r="I529" t="str">
        <f>I528</f>
        <v>ALTER TABLE TM_BACKLOG_TASK</v>
      </c>
      <c r="J529" t="str">
        <f t="shared" si="227"/>
        <v xml:space="preserve"> ADD  STATUS VARCHAR(10);</v>
      </c>
      <c r="K529" s="21" t="str">
        <f t="shared" si="228"/>
        <v xml:space="preserve">  ALTER COLUMN   STATUS VARCHAR(10);</v>
      </c>
      <c r="L529" s="12"/>
      <c r="M529" s="18" t="str">
        <f t="shared" si="229"/>
        <v>STATUS,</v>
      </c>
      <c r="N529" s="5" t="str">
        <f t="shared" ref="N529:N544" si="234">CONCATENATE(B529," ",C529,"(",D529,")",",")</f>
        <v>STATUS VARCHAR(10),</v>
      </c>
      <c r="O529" s="1" t="s">
        <v>3</v>
      </c>
      <c r="W529" s="17" t="str">
        <f t="shared" si="230"/>
        <v>status</v>
      </c>
      <c r="X529" s="3" t="str">
        <f t="shared" si="231"/>
        <v>"status":"",</v>
      </c>
      <c r="Y529" s="22" t="str">
        <f t="shared" si="232"/>
        <v>public static String STATUS="status";</v>
      </c>
      <c r="Z529" s="7" t="str">
        <f t="shared" si="233"/>
        <v>private String status="";</v>
      </c>
    </row>
    <row r="530" spans="2:26" ht="19.2" x14ac:dyDescent="0.45">
      <c r="B530" s="1" t="s">
        <v>4</v>
      </c>
      <c r="C530" s="1" t="s">
        <v>1</v>
      </c>
      <c r="D530" s="4">
        <v>20</v>
      </c>
      <c r="I530" t="str">
        <f>I529</f>
        <v>ALTER TABLE TM_BACKLOG_TASK</v>
      </c>
      <c r="J530" t="str">
        <f t="shared" si="227"/>
        <v xml:space="preserve"> ADD  INSERT_DATE VARCHAR(20);</v>
      </c>
      <c r="K530" s="21" t="str">
        <f t="shared" si="228"/>
        <v xml:space="preserve">  ALTER COLUMN   INSERT_DATE VARCHAR(20);</v>
      </c>
      <c r="L530" s="12"/>
      <c r="M530" s="18" t="str">
        <f t="shared" si="229"/>
        <v>INSERT_DATE,</v>
      </c>
      <c r="N530" s="5" t="str">
        <f t="shared" si="234"/>
        <v>INSERT_DATE VARCHAR(20),</v>
      </c>
      <c r="O530" s="1" t="s">
        <v>7</v>
      </c>
      <c r="P530" t="s">
        <v>8</v>
      </c>
      <c r="W530" s="17" t="str">
        <f t="shared" si="230"/>
        <v>insertDate</v>
      </c>
      <c r="X530" s="3" t="str">
        <f t="shared" si="231"/>
        <v>"insertDate":"",</v>
      </c>
      <c r="Y530" s="22" t="str">
        <f t="shared" si="232"/>
        <v>public static String INSERT_DATE="insertDate";</v>
      </c>
      <c r="Z530" s="7" t="str">
        <f t="shared" si="233"/>
        <v>private String insertDate="";</v>
      </c>
    </row>
    <row r="531" spans="2:26" ht="19.2" x14ac:dyDescent="0.45">
      <c r="B531" s="1" t="s">
        <v>5</v>
      </c>
      <c r="C531" s="1" t="s">
        <v>1</v>
      </c>
      <c r="D531" s="4">
        <v>20</v>
      </c>
      <c r="I531" t="str">
        <f>I530</f>
        <v>ALTER TABLE TM_BACKLOG_TASK</v>
      </c>
      <c r="J531" t="str">
        <f t="shared" si="227"/>
        <v xml:space="preserve"> ADD  MODIFICATION_DATE VARCHAR(20);</v>
      </c>
      <c r="K531" s="21" t="str">
        <f t="shared" si="228"/>
        <v xml:space="preserve">  ALTER COLUMN   MODIFICATION_DATE VARCHAR(20);</v>
      </c>
      <c r="L531" s="12"/>
      <c r="M531" s="18" t="str">
        <f t="shared" si="229"/>
        <v>MODIFICATION_DATE,</v>
      </c>
      <c r="N531" s="5" t="str">
        <f t="shared" si="234"/>
        <v>MODIFICATION_DATE VARCHAR(20),</v>
      </c>
      <c r="O531" s="1" t="s">
        <v>9</v>
      </c>
      <c r="P531" t="s">
        <v>8</v>
      </c>
      <c r="W531" s="17" t="str">
        <f t="shared" si="230"/>
        <v>modificationDate</v>
      </c>
      <c r="X531" s="3" t="str">
        <f t="shared" si="231"/>
        <v>"modificationDate":"",</v>
      </c>
      <c r="Y531" s="22" t="str">
        <f t="shared" si="232"/>
        <v>public static String MODIFICATION_DATE="modificationDate";</v>
      </c>
      <c r="Z531" s="7" t="str">
        <f t="shared" si="233"/>
        <v>private String modificationDate="";</v>
      </c>
    </row>
    <row r="532" spans="2:26" ht="19.2" x14ac:dyDescent="0.45">
      <c r="B532" s="1" t="s">
        <v>367</v>
      </c>
      <c r="C532" s="1" t="s">
        <v>1</v>
      </c>
      <c r="D532" s="4">
        <v>43</v>
      </c>
      <c r="I532" t="e">
        <f>#REF!</f>
        <v>#REF!</v>
      </c>
      <c r="J532" t="str">
        <f t="shared" si="227"/>
        <v xml:space="preserve"> ADD  FK_BACKLOG_ID VARCHAR(43);</v>
      </c>
      <c r="K532" s="21" t="str">
        <f t="shared" si="228"/>
        <v xml:space="preserve">  ALTER COLUMN   FK_BACKLOG_ID VARCHAR(43);</v>
      </c>
      <c r="L532" s="12"/>
      <c r="M532" s="18" t="str">
        <f t="shared" si="229"/>
        <v>FK_BACKLOG_ID,</v>
      </c>
      <c r="N532" s="5" t="str">
        <f t="shared" si="234"/>
        <v>FK_BACKLOG_ID VARCHAR(43),</v>
      </c>
      <c r="O532" s="1" t="s">
        <v>10</v>
      </c>
      <c r="P532" t="s">
        <v>354</v>
      </c>
      <c r="Q532" t="s">
        <v>2</v>
      </c>
      <c r="W532" s="17" t="str">
        <f t="shared" si="230"/>
        <v>fkBacklogId</v>
      </c>
      <c r="X532" s="3" t="str">
        <f t="shared" si="231"/>
        <v>"fkBacklogId":"",</v>
      </c>
      <c r="Y532" s="22" t="str">
        <f t="shared" si="232"/>
        <v>public static String FK_BACKLOG_ID="fkBacklogId";</v>
      </c>
      <c r="Z532" s="7" t="str">
        <f t="shared" si="233"/>
        <v>private String fkBacklogId="";</v>
      </c>
    </row>
    <row r="533" spans="2:26" ht="19.2" x14ac:dyDescent="0.45">
      <c r="B533" s="1" t="s">
        <v>272</v>
      </c>
      <c r="C533" s="1" t="s">
        <v>1</v>
      </c>
      <c r="D533" s="4">
        <v>43</v>
      </c>
      <c r="I533" t="e">
        <f>#REF!</f>
        <v>#REF!</v>
      </c>
      <c r="J533" t="str">
        <f t="shared" si="227"/>
        <v xml:space="preserve"> ADD  FK_TASK_TYPE_ID VARCHAR(43);</v>
      </c>
      <c r="K533" s="21" t="str">
        <f t="shared" si="228"/>
        <v xml:space="preserve">  ALTER COLUMN   FK_TASK_TYPE_ID VARCHAR(43);</v>
      </c>
      <c r="L533" s="12"/>
      <c r="M533" s="18" t="str">
        <f t="shared" si="229"/>
        <v>FK_TASK_TYPE_ID,</v>
      </c>
      <c r="N533" s="5" t="str">
        <f t="shared" si="234"/>
        <v>FK_TASK_TYPE_ID VARCHAR(43),</v>
      </c>
      <c r="O533" s="1" t="s">
        <v>10</v>
      </c>
      <c r="P533" t="s">
        <v>311</v>
      </c>
      <c r="Q533" t="s">
        <v>51</v>
      </c>
      <c r="R533" t="s">
        <v>2</v>
      </c>
      <c r="W533" s="17" t="str">
        <f t="shared" si="230"/>
        <v>fkTaskTypeId</v>
      </c>
      <c r="X533" s="3" t="str">
        <f t="shared" si="231"/>
        <v>"fkTaskTypeId":"",</v>
      </c>
      <c r="Y533" s="22" t="str">
        <f t="shared" si="232"/>
        <v>public static String FK_TASK_TYPE_ID="fkTaskTypeId";</v>
      </c>
      <c r="Z533" s="7" t="str">
        <f t="shared" si="233"/>
        <v>private String fkTaskTypeId="";</v>
      </c>
    </row>
    <row r="534" spans="2:26" ht="19.2" x14ac:dyDescent="0.45">
      <c r="B534" s="1" t="s">
        <v>399</v>
      </c>
      <c r="C534" s="1" t="s">
        <v>1</v>
      </c>
      <c r="D534" s="4">
        <v>43</v>
      </c>
      <c r="L534" s="12"/>
      <c r="M534" s="18"/>
      <c r="N534" s="5" t="str">
        <f t="shared" si="234"/>
        <v>FK_ASSIGNEE_ID VARCHAR(43),</v>
      </c>
      <c r="O534" s="1" t="s">
        <v>10</v>
      </c>
      <c r="P534" t="s">
        <v>344</v>
      </c>
      <c r="Q534" t="s">
        <v>2</v>
      </c>
      <c r="W534" s="17" t="str">
        <f t="shared" si="230"/>
        <v>fkAssigneeId</v>
      </c>
      <c r="X534" s="3" t="str">
        <f t="shared" si="231"/>
        <v>"fkAssigneeId":"",</v>
      </c>
      <c r="Y534" s="22" t="str">
        <f t="shared" si="232"/>
        <v>public static String FK_ASSIGNEE_ID="fkAssigneeId";</v>
      </c>
      <c r="Z534" s="7" t="str">
        <f t="shared" si="233"/>
        <v>private String fkAssigneeId="";</v>
      </c>
    </row>
    <row r="535" spans="2:26" ht="19.2" x14ac:dyDescent="0.45">
      <c r="B535" s="10" t="s">
        <v>262</v>
      </c>
      <c r="C535" s="1" t="s">
        <v>1</v>
      </c>
      <c r="D535" s="4">
        <v>43</v>
      </c>
      <c r="I535" t="e">
        <f>#REF!</f>
        <v>#REF!</v>
      </c>
      <c r="J535" t="str">
        <f>CONCATENATE(LEFT(CONCATENATE(" ADD "," ",N535,";"),LEN(CONCATENATE(" ADD "," ",N535,";"))-2),";")</f>
        <v xml:space="preserve"> ADD  CREATED_BY VARCHAR(43);</v>
      </c>
      <c r="K535" s="21" t="str">
        <f>CONCATENATE(LEFT(CONCATENATE("  ALTER COLUMN  "," ",N535,";"),LEN(CONCATENATE("  ALTER COLUMN  "," ",N535,";"))-2),";")</f>
        <v xml:space="preserve">  ALTER COLUMN   CREATED_BY VARCHAR(43);</v>
      </c>
      <c r="L535" s="12"/>
      <c r="M535" s="18" t="str">
        <f>CONCATENATE(B534,",")</f>
        <v>FK_ASSIGNEE_ID,</v>
      </c>
      <c r="N535" s="5" t="str">
        <f t="shared" si="234"/>
        <v>CREATED_BY VARCHAR(43),</v>
      </c>
      <c r="O535" s="1" t="s">
        <v>282</v>
      </c>
      <c r="P535" t="s">
        <v>128</v>
      </c>
      <c r="W535" s="17" t="str">
        <f t="shared" si="230"/>
        <v>createdBy</v>
      </c>
      <c r="X535" s="3" t="str">
        <f t="shared" si="231"/>
        <v>"createdBy":"",</v>
      </c>
      <c r="Y535" s="22" t="str">
        <f t="shared" si="232"/>
        <v>public static String CREATED_BY="createdBy";</v>
      </c>
      <c r="Z535" s="7" t="str">
        <f t="shared" si="233"/>
        <v>private String createdBy="";</v>
      </c>
    </row>
    <row r="536" spans="2:26" ht="19.2" x14ac:dyDescent="0.45">
      <c r="B536" s="1" t="s">
        <v>263</v>
      </c>
      <c r="C536" s="1" t="s">
        <v>1</v>
      </c>
      <c r="D536" s="4">
        <v>43</v>
      </c>
      <c r="I536" t="e">
        <f>I191</f>
        <v>#REF!</v>
      </c>
      <c r="J536" t="str">
        <f>CONCATENATE(LEFT(CONCATENATE(" ADD "," ",N536,";"),LEN(CONCATENATE(" ADD "," ",N536,";"))-2),";")</f>
        <v xml:space="preserve"> ADD  CREATED_DATE VARCHAR(43);</v>
      </c>
      <c r="K536" s="21" t="str">
        <f>CONCATENATE(LEFT(CONCATENATE("  ALTER COLUMN  "," ",N536,";"),LEN(CONCATENATE("  ALTER COLUMN  "," ",N536,";"))-2),";")</f>
        <v xml:space="preserve">  ALTER COLUMN   CREATED_DATE VARCHAR(43);</v>
      </c>
      <c r="L536" s="12"/>
      <c r="M536" s="18" t="str">
        <f>CONCATENATE(B536,",")</f>
        <v>CREATED_DATE,</v>
      </c>
      <c r="N536" s="5" t="str">
        <f t="shared" si="234"/>
        <v>CREATED_DATE VARCHAR(43),</v>
      </c>
      <c r="O536" s="1" t="s">
        <v>282</v>
      </c>
      <c r="P536" t="s">
        <v>8</v>
      </c>
      <c r="W536" s="17" t="str">
        <f t="shared" si="230"/>
        <v>createdDate</v>
      </c>
      <c r="X536" s="3" t="str">
        <f t="shared" si="231"/>
        <v>"createdDate":"",</v>
      </c>
      <c r="Y536" s="22" t="str">
        <f t="shared" si="232"/>
        <v>public static String CREATED_DATE="createdDate";</v>
      </c>
      <c r="Z536" s="7" t="str">
        <f t="shared" si="233"/>
        <v>private String createdDate="";</v>
      </c>
    </row>
    <row r="537" spans="2:26" ht="19.2" x14ac:dyDescent="0.45">
      <c r="B537" s="1" t="s">
        <v>264</v>
      </c>
      <c r="C537" s="1" t="s">
        <v>1</v>
      </c>
      <c r="D537" s="4">
        <v>40</v>
      </c>
      <c r="L537" s="12"/>
      <c r="M537" s="18"/>
      <c r="N537" s="5" t="str">
        <f t="shared" si="234"/>
        <v>CREATED_TIME VARCHAR(40),</v>
      </c>
      <c r="O537" s="1" t="s">
        <v>282</v>
      </c>
      <c r="P537" t="s">
        <v>133</v>
      </c>
      <c r="W537" s="17" t="str">
        <f t="shared" si="230"/>
        <v>createdTime</v>
      </c>
      <c r="X537" s="3" t="str">
        <f t="shared" si="231"/>
        <v>"createdTime":"",</v>
      </c>
      <c r="Y537" s="22" t="str">
        <f t="shared" si="232"/>
        <v>public static String CREATED_TIME="createdTime";</v>
      </c>
      <c r="Z537" s="7" t="str">
        <f t="shared" si="233"/>
        <v>private String createdTime="";</v>
      </c>
    </row>
    <row r="538" spans="2:26" ht="19.2" x14ac:dyDescent="0.45">
      <c r="B538" s="1" t="s">
        <v>400</v>
      </c>
      <c r="C538" s="1" t="s">
        <v>1</v>
      </c>
      <c r="D538" s="4">
        <v>50</v>
      </c>
      <c r="I538" t="e">
        <f>I191</f>
        <v>#REF!</v>
      </c>
      <c r="J538" t="str">
        <f>CONCATENATE(LEFT(CONCATENATE(" ADD "," ",N538,";"),LEN(CONCATENATE(" ADD "," ",N538,";"))-2),";")</f>
        <v xml:space="preserve"> ADD  ESTIMATED_HOURS VARCHAR(50);</v>
      </c>
      <c r="K538" s="21" t="str">
        <f>CONCATENATE(LEFT(CONCATENATE("  ALTER COLUMN  "," ",N538,";"),LEN(CONCATENATE("  ALTER COLUMN  "," ",N538,";"))-2),";")</f>
        <v xml:space="preserve">  ALTER COLUMN   ESTIMATED_HOURS VARCHAR(50);</v>
      </c>
      <c r="L538" s="12"/>
      <c r="M538" s="18" t="str">
        <f>CONCATENATE(B538,",")</f>
        <v>ESTIMATED_HOURS,</v>
      </c>
      <c r="N538" s="5" t="str">
        <f t="shared" si="234"/>
        <v>ESTIMATED_HOURS VARCHAR(50),</v>
      </c>
      <c r="O538" s="1" t="s">
        <v>405</v>
      </c>
      <c r="P538" t="s">
        <v>406</v>
      </c>
      <c r="W538" s="17" t="str">
        <f t="shared" si="230"/>
        <v>estimatedHours</v>
      </c>
      <c r="X538" s="3" t="str">
        <f t="shared" si="231"/>
        <v>"estimatedHours":"",</v>
      </c>
      <c r="Y538" s="22" t="str">
        <f t="shared" si="232"/>
        <v>public static String ESTIMATED_HOURS="estimatedHours";</v>
      </c>
      <c r="Z538" s="7" t="str">
        <f t="shared" si="233"/>
        <v>private String estimatedHours="";</v>
      </c>
    </row>
    <row r="539" spans="2:26" ht="19.2" x14ac:dyDescent="0.45">
      <c r="B539" s="1" t="s">
        <v>401</v>
      </c>
      <c r="C539" s="1" t="s">
        <v>1</v>
      </c>
      <c r="D539" s="4">
        <v>50</v>
      </c>
      <c r="I539">
        <f>I194</f>
        <v>0</v>
      </c>
      <c r="J539" t="str">
        <f>CONCATENATE(LEFT(CONCATENATE(" ADD "," ",N539,";"),LEN(CONCATENATE(" ADD "," ",N539,";"))-2),";")</f>
        <v xml:space="preserve"> ADD  SPENT_HOURS VARCHAR(50);</v>
      </c>
      <c r="K539" s="21" t="str">
        <f>CONCATENATE(LEFT(CONCATENATE("  ALTER COLUMN  "," ",N539,";"),LEN(CONCATENATE("  ALTER COLUMN  "," ",N539,";"))-2),";")</f>
        <v xml:space="preserve">  ALTER COLUMN   SPENT_HOURS VARCHAR(50);</v>
      </c>
      <c r="L539" s="12"/>
      <c r="M539" s="18" t="str">
        <f>CONCATENATE(B539,",")</f>
        <v>SPENT_HOURS,</v>
      </c>
      <c r="N539" s="5" t="str">
        <f t="shared" si="234"/>
        <v>SPENT_HOURS VARCHAR(50),</v>
      </c>
      <c r="O539" s="1" t="s">
        <v>407</v>
      </c>
      <c r="P539" t="s">
        <v>406</v>
      </c>
      <c r="W539" s="17" t="str">
        <f t="shared" si="230"/>
        <v>spentHours</v>
      </c>
      <c r="X539" s="3" t="str">
        <f t="shared" si="231"/>
        <v>"spentHours":"",</v>
      </c>
      <c r="Y539" s="22" t="str">
        <f t="shared" si="232"/>
        <v>public static String SPENT_HOURS="spentHours";</v>
      </c>
      <c r="Z539" s="7" t="str">
        <f t="shared" si="233"/>
        <v>private String spentHours="";</v>
      </c>
    </row>
    <row r="540" spans="2:26" ht="19.2" x14ac:dyDescent="0.45">
      <c r="B540" s="1" t="s">
        <v>398</v>
      </c>
      <c r="C540" s="1" t="s">
        <v>1</v>
      </c>
      <c r="D540" s="4">
        <v>40</v>
      </c>
      <c r="L540" s="12"/>
      <c r="M540" s="18"/>
      <c r="N540" s="5" t="str">
        <f t="shared" si="234"/>
        <v>DEPENDENT_TASK_TYPE_1_ID VARCHAR(40),</v>
      </c>
      <c r="O540" s="1" t="s">
        <v>388</v>
      </c>
      <c r="P540" t="s">
        <v>311</v>
      </c>
      <c r="Q540" t="s">
        <v>51</v>
      </c>
      <c r="R540">
        <v>1</v>
      </c>
      <c r="S540" t="s">
        <v>2</v>
      </c>
      <c r="W540" s="17" t="str">
        <f t="shared" si="230"/>
        <v>dependentTaskType1Id</v>
      </c>
      <c r="X540" s="3" t="str">
        <f t="shared" si="231"/>
        <v>"dependentTaskType1Id":"",</v>
      </c>
      <c r="Y540" s="22" t="str">
        <f t="shared" si="232"/>
        <v>public static String DEPENDENT_TASK_TYPE_1_ID="dependentTaskType1Id";</v>
      </c>
      <c r="Z540" s="7" t="str">
        <f t="shared" si="233"/>
        <v>private String dependentTaskType1Id="";</v>
      </c>
    </row>
    <row r="541" spans="2:26" ht="19.2" x14ac:dyDescent="0.45">
      <c r="B541" s="1" t="s">
        <v>397</v>
      </c>
      <c r="C541" s="1" t="s">
        <v>1</v>
      </c>
      <c r="D541" s="4">
        <v>40</v>
      </c>
      <c r="I541">
        <f>I194</f>
        <v>0</v>
      </c>
      <c r="J541" t="str">
        <f>CONCATENATE(LEFT(CONCATENATE(" ADD "," ",N541,";"),LEN(CONCATENATE(" ADD "," ",N541,";"))-2),";")</f>
        <v xml:space="preserve"> ADD  DEPENDENT_TASK_TYPE_2_ID VARCHAR(40);</v>
      </c>
      <c r="K541" s="21" t="str">
        <f>CONCATENATE(LEFT(CONCATENATE("  ALTER COLUMN  "," ",N541,";"),LEN(CONCATENATE("  ALTER COLUMN  "," ",N541,";"))-2),";")</f>
        <v xml:space="preserve">  ALTER COLUMN   DEPENDENT_TASK_TYPE_2_ID VARCHAR(40);</v>
      </c>
      <c r="L541" s="12"/>
      <c r="M541" s="18" t="str">
        <f t="shared" ref="M541:M547" si="235">CONCATENATE(B541,",")</f>
        <v>DEPENDENT_TASK_TYPE_2_ID,</v>
      </c>
      <c r="N541" s="5" t="str">
        <f t="shared" si="234"/>
        <v>DEPENDENT_TASK_TYPE_2_ID VARCHAR(40),</v>
      </c>
      <c r="O541" s="1" t="s">
        <v>388</v>
      </c>
      <c r="P541" t="s">
        <v>311</v>
      </c>
      <c r="Q541" t="s">
        <v>51</v>
      </c>
      <c r="R541">
        <v>2</v>
      </c>
      <c r="S541" t="s">
        <v>2</v>
      </c>
      <c r="W541" s="17" t="str">
        <f t="shared" si="230"/>
        <v>dependentTaskType2Id</v>
      </c>
      <c r="X541" s="3" t="str">
        <f t="shared" si="231"/>
        <v>"dependentTaskType2Id":"",</v>
      </c>
      <c r="Y541" s="22" t="str">
        <f t="shared" si="232"/>
        <v>public static String DEPENDENT_TASK_TYPE_2_ID="dependentTaskType2Id";</v>
      </c>
      <c r="Z541" s="7" t="str">
        <f t="shared" si="233"/>
        <v>private String dependentTaskType2Id="";</v>
      </c>
    </row>
    <row r="542" spans="2:26" ht="19.2" x14ac:dyDescent="0.45">
      <c r="B542" s="1" t="s">
        <v>271</v>
      </c>
      <c r="C542" s="1" t="s">
        <v>1</v>
      </c>
      <c r="D542" s="4">
        <v>30</v>
      </c>
      <c r="I542" t="str">
        <f>I528</f>
        <v>ALTER TABLE TM_BACKLOG_TASK</v>
      </c>
      <c r="J542" t="str">
        <f>CONCATENATE(LEFT(CONCATENATE(" ADD "," ",N542,";"),LEN(CONCATENATE(" ADD "," ",N542,";"))-2),";")</f>
        <v xml:space="preserve"> ADD  COMPLETED_DURATION VARCHAR(30);</v>
      </c>
      <c r="K542" s="21" t="str">
        <f>CONCATENATE(LEFT(CONCATENATE("  ALTER COLUMN  "," ",N542,";"),LEN(CONCATENATE("  ALTER COLUMN  "," ",N542,";"))-2),";")</f>
        <v xml:space="preserve">  ALTER COLUMN   COMPLETED_DURATION VARCHAR(30);</v>
      </c>
      <c r="L542" s="12"/>
      <c r="M542" s="18" t="str">
        <f t="shared" si="235"/>
        <v>COMPLETED_DURATION,</v>
      </c>
      <c r="N542" s="5" t="str">
        <f t="shared" si="234"/>
        <v>COMPLETED_DURATION VARCHAR(30),</v>
      </c>
      <c r="O542" s="1" t="s">
        <v>313</v>
      </c>
      <c r="P542" t="s">
        <v>314</v>
      </c>
      <c r="W542" s="17" t="str">
        <f t="shared" si="230"/>
        <v>completedDuration</v>
      </c>
      <c r="X542" s="3" t="str">
        <f t="shared" si="231"/>
        <v>"completedDuration":"",</v>
      </c>
      <c r="Y542" s="22" t="str">
        <f t="shared" si="232"/>
        <v>public static String COMPLETED_DURATION="completedDuration";</v>
      </c>
      <c r="Z542" s="7" t="str">
        <f t="shared" si="233"/>
        <v>private String completedDuration="";</v>
      </c>
    </row>
    <row r="543" spans="2:26" ht="19.2" x14ac:dyDescent="0.45">
      <c r="B543" s="8" t="s">
        <v>275</v>
      </c>
      <c r="C543" s="1" t="s">
        <v>1</v>
      </c>
      <c r="D543" s="12">
        <v>40</v>
      </c>
      <c r="I543" t="str">
        <f>I529</f>
        <v>ALTER TABLE TM_BACKLOG_TASK</v>
      </c>
      <c r="L543" s="14"/>
      <c r="M543" s="18" t="str">
        <f t="shared" si="235"/>
        <v>UPDATED_BY,</v>
      </c>
      <c r="N543" s="5" t="str">
        <f t="shared" si="234"/>
        <v>UPDATED_BY VARCHAR(40),</v>
      </c>
      <c r="O543" s="1" t="s">
        <v>315</v>
      </c>
      <c r="P543" t="s">
        <v>128</v>
      </c>
      <c r="W543" s="17" t="str">
        <f t="shared" si="230"/>
        <v>updatedBy</v>
      </c>
      <c r="X543" s="3" t="str">
        <f t="shared" si="231"/>
        <v>"updatedBy":"",</v>
      </c>
      <c r="Y543" s="22" t="str">
        <f t="shared" si="232"/>
        <v>public static String UPDATED_BY="updatedBy";</v>
      </c>
      <c r="Z543" s="7" t="str">
        <f t="shared" si="233"/>
        <v>private String updatedBy="";</v>
      </c>
    </row>
    <row r="544" spans="2:26" ht="19.2" x14ac:dyDescent="0.45">
      <c r="B544" s="8" t="s">
        <v>276</v>
      </c>
      <c r="C544" s="1" t="s">
        <v>1</v>
      </c>
      <c r="D544" s="12">
        <v>42</v>
      </c>
      <c r="I544" t="str">
        <f>I530</f>
        <v>ALTER TABLE TM_BACKLOG_TASK</v>
      </c>
      <c r="L544" s="14"/>
      <c r="M544" s="18" t="str">
        <f t="shared" si="235"/>
        <v>LAST_UPDATED_DATE,</v>
      </c>
      <c r="N544" s="5" t="str">
        <f t="shared" si="234"/>
        <v>LAST_UPDATED_DATE VARCHAR(42),</v>
      </c>
      <c r="O544" s="1" t="s">
        <v>316</v>
      </c>
      <c r="P544" t="s">
        <v>315</v>
      </c>
      <c r="Q544" t="s">
        <v>8</v>
      </c>
      <c r="W544" s="17" t="str">
        <f t="shared" si="230"/>
        <v>lastUpdatedDate</v>
      </c>
      <c r="X544" s="3" t="str">
        <f t="shared" si="231"/>
        <v>"lastUpdatedDate":"",</v>
      </c>
      <c r="Y544" s="22" t="str">
        <f t="shared" si="232"/>
        <v>public static String LAST_UPDATED_DATE="lastUpdatedDate";</v>
      </c>
      <c r="Z544" s="7" t="str">
        <f t="shared" si="233"/>
        <v>private String lastUpdatedDate="";</v>
      </c>
    </row>
    <row r="545" spans="2:26" ht="19.2" x14ac:dyDescent="0.45">
      <c r="B545" s="8" t="s">
        <v>277</v>
      </c>
      <c r="C545" s="1" t="s">
        <v>1</v>
      </c>
      <c r="D545" s="12">
        <v>42</v>
      </c>
      <c r="I545" t="str">
        <f>I531</f>
        <v>ALTER TABLE TM_BACKLOG_TASK</v>
      </c>
      <c r="J545" t="str">
        <f>CONCATENATE(LEFT(CONCATENATE(" ADD "," ",N545,";"),LEN(CONCATENATE(" ADD "," ",N545,";"))-2),";")</f>
        <v xml:space="preserve"> ADD  LAST_UPDATED_TIME VARCHAR(42);</v>
      </c>
      <c r="L545" s="14"/>
      <c r="M545" s="18" t="str">
        <f t="shared" si="235"/>
        <v>LAST_UPDATED_TIME,</v>
      </c>
      <c r="N545" s="5" t="str">
        <f t="shared" ref="N545:N565" si="236">CONCATENATE(B545," ",C545,"(",D545,")",",")</f>
        <v>LAST_UPDATED_TIME VARCHAR(42),</v>
      </c>
      <c r="O545" s="1" t="s">
        <v>316</v>
      </c>
      <c r="P545" t="s">
        <v>315</v>
      </c>
      <c r="Q545" t="s">
        <v>133</v>
      </c>
      <c r="W545" s="17" t="str">
        <f t="shared" ref="W545:W565" si="237">CONCATENATE(,LOWER(O545),UPPER(LEFT(P545,1)),LOWER(RIGHT(P545,LEN(P545)-IF(LEN(P545)&gt;0,1,LEN(P545)))),UPPER(LEFT(Q545,1)),LOWER(RIGHT(Q545,LEN(Q545)-IF(LEN(Q545)&gt;0,1,LEN(Q545)))),UPPER(LEFT(R545,1)),LOWER(RIGHT(R545,LEN(R545)-IF(LEN(R545)&gt;0,1,LEN(R545)))),UPPER(LEFT(S545,1)),LOWER(RIGHT(S545,LEN(S545)-IF(LEN(S545)&gt;0,1,LEN(S545)))),UPPER(LEFT(T545,1)),LOWER(RIGHT(T545,LEN(T545)-IF(LEN(T545)&gt;0,1,LEN(T545)))),UPPER(LEFT(U545,1)),LOWER(RIGHT(U545,LEN(U545)-IF(LEN(U545)&gt;0,1,LEN(U545)))),UPPER(LEFT(V545,1)),LOWER(RIGHT(V545,LEN(V545)-IF(LEN(V545)&gt;0,1,LEN(V545)))))</f>
        <v>lastUpdatedTime</v>
      </c>
      <c r="X545" s="3" t="str">
        <f t="shared" ref="X545:X565" si="238">CONCATENATE("""",W545,"""",":","""","""",",")</f>
        <v>"lastUpdatedTime":"",</v>
      </c>
      <c r="Y545" s="22" t="str">
        <f t="shared" ref="Y545:Y565" si="239">CONCATENATE("public static String ",,B545,,"=","""",W545,""";")</f>
        <v>public static String LAST_UPDATED_TIME="lastUpdatedTime";</v>
      </c>
      <c r="Z545" s="7" t="str">
        <f t="shared" ref="Z545:Z565" si="240">CONCATENATE("private String ",W545,"=","""""",";")</f>
        <v>private String lastUpdatedTime="";</v>
      </c>
    </row>
    <row r="546" spans="2:26" ht="19.2" x14ac:dyDescent="0.45">
      <c r="B546" s="8" t="s">
        <v>469</v>
      </c>
      <c r="C546" s="1" t="s">
        <v>1</v>
      </c>
      <c r="D546" s="12">
        <v>42</v>
      </c>
      <c r="I546" t="str">
        <f>I544</f>
        <v>ALTER TABLE TM_BACKLOG_TASK</v>
      </c>
      <c r="J546" t="str">
        <f>CONCATENATE(LEFT(CONCATENATE(" ADD "," ",N546,";"),LEN(CONCATENATE(" ADD "," ",N546,";"))-2),";")</f>
        <v xml:space="preserve"> ADD  IS_GENERAL VARCHAR(42);</v>
      </c>
      <c r="L546" s="14"/>
      <c r="M546" s="18" t="str">
        <f t="shared" si="235"/>
        <v>IS_GENERAL,</v>
      </c>
      <c r="N546" s="5" t="str">
        <f t="shared" si="236"/>
        <v>IS_GENERAL VARCHAR(42),</v>
      </c>
      <c r="O546" s="1" t="s">
        <v>112</v>
      </c>
      <c r="P546" t="s">
        <v>470</v>
      </c>
      <c r="W546" s="17" t="str">
        <f t="shared" si="237"/>
        <v>isGeneral</v>
      </c>
      <c r="X546" s="3" t="str">
        <f t="shared" si="238"/>
        <v>"isGeneral":"",</v>
      </c>
      <c r="Y546" s="22" t="str">
        <f t="shared" si="239"/>
        <v>public static String IS_GENERAL="isGeneral";</v>
      </c>
      <c r="Z546" s="7" t="str">
        <f t="shared" si="240"/>
        <v>private String isGeneral="";</v>
      </c>
    </row>
    <row r="547" spans="2:26" ht="19.2" x14ac:dyDescent="0.45">
      <c r="B547" s="8" t="s">
        <v>265</v>
      </c>
      <c r="C547" s="1" t="s">
        <v>1</v>
      </c>
      <c r="D547" s="12">
        <v>42</v>
      </c>
      <c r="I547" t="str">
        <f>I542</f>
        <v>ALTER TABLE TM_BACKLOG_TASK</v>
      </c>
      <c r="J547" t="str">
        <f>CONCATENATE(LEFT(CONCATENATE(" ADD "," ",N547,";"),LEN(CONCATENATE(" ADD "," ",N547,";"))-2),";")</f>
        <v xml:space="preserve"> ADD  START_DATE VARCHAR(42);</v>
      </c>
      <c r="L547" s="14"/>
      <c r="M547" s="18" t="str">
        <f t="shared" si="235"/>
        <v>START_DATE,</v>
      </c>
      <c r="N547" s="5" t="str">
        <f t="shared" si="236"/>
        <v>START_DATE VARCHAR(42),</v>
      </c>
      <c r="O547" s="1" t="s">
        <v>289</v>
      </c>
      <c r="P547" t="s">
        <v>8</v>
      </c>
      <c r="W547" s="17" t="str">
        <f t="shared" si="237"/>
        <v>startDate</v>
      </c>
      <c r="X547" s="3" t="str">
        <f t="shared" si="238"/>
        <v>"startDate":"",</v>
      </c>
      <c r="Y547" s="22" t="str">
        <f t="shared" si="239"/>
        <v>public static String START_DATE="startDate";</v>
      </c>
      <c r="Z547" s="7" t="str">
        <f t="shared" si="240"/>
        <v>private String startDate="";</v>
      </c>
    </row>
    <row r="548" spans="2:26" ht="19.2" x14ac:dyDescent="0.45">
      <c r="B548" s="8" t="s">
        <v>266</v>
      </c>
      <c r="C548" s="1" t="s">
        <v>1</v>
      </c>
      <c r="D548" s="12">
        <v>42</v>
      </c>
      <c r="I548" t="str">
        <f>I543</f>
        <v>ALTER TABLE TM_BACKLOG_TASK</v>
      </c>
      <c r="J548" t="str">
        <f t="shared" ref="J548:J556" si="241">CONCATENATE(LEFT(CONCATENATE(" ADD "," ",N548,";"),LEN(CONCATENATE(" ADD "," ",N548,";"))-2),";")</f>
        <v xml:space="preserve"> ADD  START_TIME VARCHAR(42);</v>
      </c>
      <c r="L548" s="14"/>
      <c r="M548" s="18" t="str">
        <f t="shared" ref="M548:M556" si="242">CONCATENATE(B548,",")</f>
        <v>START_TIME,</v>
      </c>
      <c r="N548" s="5" t="str">
        <f t="shared" si="236"/>
        <v>START_TIME VARCHAR(42),</v>
      </c>
      <c r="O548" s="1" t="s">
        <v>289</v>
      </c>
      <c r="P548" t="s">
        <v>133</v>
      </c>
      <c r="W548" s="17" t="str">
        <f t="shared" si="237"/>
        <v>startTime</v>
      </c>
      <c r="X548" s="3" t="str">
        <f t="shared" si="238"/>
        <v>"startTime":"",</v>
      </c>
      <c r="Y548" s="22" t="str">
        <f t="shared" si="239"/>
        <v>public static String START_TIME="startTime";</v>
      </c>
      <c r="Z548" s="7" t="str">
        <f t="shared" si="240"/>
        <v>private String startTime="";</v>
      </c>
    </row>
    <row r="549" spans="2:26" ht="19.2" x14ac:dyDescent="0.45">
      <c r="B549" s="8" t="s">
        <v>629</v>
      </c>
      <c r="C549" s="1" t="s">
        <v>1</v>
      </c>
      <c r="D549" s="12">
        <v>42</v>
      </c>
      <c r="I549" t="str">
        <f>I544</f>
        <v>ALTER TABLE TM_BACKLOG_TASK</v>
      </c>
      <c r="J549" t="str">
        <f t="shared" si="241"/>
        <v xml:space="preserve"> ADD  START_TYPE VARCHAR(42);</v>
      </c>
      <c r="L549" s="14"/>
      <c r="M549" s="18" t="str">
        <f t="shared" si="242"/>
        <v>START_TYPE,</v>
      </c>
      <c r="N549" s="5" t="str">
        <f t="shared" si="236"/>
        <v>START_TYPE VARCHAR(42),</v>
      </c>
      <c r="O549" s="1" t="s">
        <v>289</v>
      </c>
      <c r="P549" t="s">
        <v>51</v>
      </c>
      <c r="W549" s="17" t="str">
        <f t="shared" si="237"/>
        <v>startType</v>
      </c>
      <c r="X549" s="3" t="str">
        <f t="shared" si="238"/>
        <v>"startType":"",</v>
      </c>
      <c r="Y549" s="22" t="str">
        <f t="shared" si="239"/>
        <v>public static String START_TYPE="startType";</v>
      </c>
      <c r="Z549" s="7" t="str">
        <f t="shared" si="240"/>
        <v>private String startType="";</v>
      </c>
    </row>
    <row r="550" spans="2:26" ht="19.2" x14ac:dyDescent="0.45">
      <c r="B550" s="8" t="s">
        <v>416</v>
      </c>
      <c r="C550" s="1" t="s">
        <v>1</v>
      </c>
      <c r="D550" s="12">
        <v>42</v>
      </c>
      <c r="I550" t="str">
        <f>I542</f>
        <v>ALTER TABLE TM_BACKLOG_TASK</v>
      </c>
      <c r="J550" t="str">
        <f t="shared" si="241"/>
        <v xml:space="preserve"> ADD  TASK_STATUS VARCHAR(42);</v>
      </c>
      <c r="L550" s="14"/>
      <c r="M550" s="18" t="str">
        <f t="shared" si="242"/>
        <v>TASK_STATUS,</v>
      </c>
      <c r="N550" s="5" t="str">
        <f t="shared" si="236"/>
        <v>TASK_STATUS VARCHAR(42),</v>
      </c>
      <c r="O550" s="1" t="s">
        <v>311</v>
      </c>
      <c r="P550" t="s">
        <v>3</v>
      </c>
      <c r="W550" s="17" t="str">
        <f t="shared" si="237"/>
        <v>taskStatus</v>
      </c>
      <c r="X550" s="3" t="str">
        <f t="shared" si="238"/>
        <v>"taskStatus":"",</v>
      </c>
      <c r="Y550" s="22" t="str">
        <f t="shared" si="239"/>
        <v>public static String TASK_STATUS="taskStatus";</v>
      </c>
      <c r="Z550" s="7" t="str">
        <f t="shared" si="240"/>
        <v>private String taskStatus="";</v>
      </c>
    </row>
    <row r="551" spans="2:26" ht="19.2" x14ac:dyDescent="0.45">
      <c r="B551" s="8" t="s">
        <v>740</v>
      </c>
      <c r="C551" s="1" t="s">
        <v>1</v>
      </c>
      <c r="D551" s="12">
        <v>1000</v>
      </c>
      <c r="I551" t="str">
        <f>I544</f>
        <v>ALTER TABLE TM_BACKLOG_TASK</v>
      </c>
      <c r="J551" t="str">
        <f t="shared" si="241"/>
        <v xml:space="preserve"> ADD  TASK_NAME VARCHAR(1000);</v>
      </c>
      <c r="L551" s="14"/>
      <c r="M551" s="18" t="str">
        <f t="shared" si="242"/>
        <v>TASK_NAME,</v>
      </c>
      <c r="N551" s="5" t="str">
        <f t="shared" ref="N551:N556" si="243">CONCATENATE(B551," ",C551,"(",D551,")",",")</f>
        <v>TASK_NAME VARCHAR(1000),</v>
      </c>
      <c r="O551" s="1" t="s">
        <v>311</v>
      </c>
      <c r="P551" t="s">
        <v>0</v>
      </c>
      <c r="W551" s="17" t="str">
        <f t="shared" ref="W551:W556" si="244"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taskName</v>
      </c>
      <c r="X551" s="3" t="str">
        <f t="shared" ref="X551:X556" si="245">CONCATENATE("""",W551,"""",":","""","""",",")</f>
        <v>"taskName":"",</v>
      </c>
      <c r="Y551" s="22" t="str">
        <f t="shared" ref="Y551:Y556" si="246">CONCATENATE("public static String ",,B551,,"=","""",W551,""";")</f>
        <v>public static String TASK_NAME="taskName";</v>
      </c>
      <c r="Z551" s="7" t="str">
        <f t="shared" ref="Z551:Z556" si="247">CONCATENATE("private String ",W551,"=","""""",";")</f>
        <v>private String taskName="";</v>
      </c>
    </row>
    <row r="552" spans="2:26" ht="19.2" x14ac:dyDescent="0.45">
      <c r="B552" s="8" t="s">
        <v>921</v>
      </c>
      <c r="C552" s="1" t="s">
        <v>1</v>
      </c>
      <c r="D552" s="12">
        <v>42</v>
      </c>
      <c r="I552" t="str">
        <f>I543</f>
        <v>ALTER TABLE TM_BACKLOG_TASK</v>
      </c>
      <c r="J552" t="str">
        <f>CONCATENATE(LEFT(CONCATENATE(" ADD "," ",N552,";"),LEN(CONCATENATE(" ADD "," ",N552,";"))-2),";")</f>
        <v xml:space="preserve"> ADD  ORDER_NO_SEQ VARCHAR(42);</v>
      </c>
      <c r="L552" s="14"/>
      <c r="M552" s="18" t="str">
        <f>CONCATENATE(B552,",")</f>
        <v>ORDER_NO_SEQ,</v>
      </c>
      <c r="N552" s="5" t="str">
        <f t="shared" si="243"/>
        <v>ORDER_NO_SEQ VARCHAR(42),</v>
      </c>
      <c r="O552" s="1" t="s">
        <v>259</v>
      </c>
      <c r="P552" t="s">
        <v>173</v>
      </c>
      <c r="Q552" t="s">
        <v>922</v>
      </c>
      <c r="W552" s="17" t="str">
        <f t="shared" si="244"/>
        <v>orderNoSeq</v>
      </c>
      <c r="X552" s="3" t="str">
        <f t="shared" si="245"/>
        <v>"orderNoSeq":"",</v>
      </c>
      <c r="Y552" s="22" t="str">
        <f t="shared" si="246"/>
        <v>public static String ORDER_NO_SEQ="orderNoSeq";</v>
      </c>
      <c r="Z552" s="7" t="str">
        <f t="shared" si="247"/>
        <v>private String orderNoSeq="";</v>
      </c>
    </row>
    <row r="553" spans="2:26" ht="19.2" x14ac:dyDescent="0.45">
      <c r="B553" s="8" t="s">
        <v>742</v>
      </c>
      <c r="C553" s="1" t="s">
        <v>1</v>
      </c>
      <c r="D553" s="12">
        <v>42</v>
      </c>
      <c r="I553" t="str">
        <f>I544</f>
        <v>ALTER TABLE TM_BACKLOG_TASK</v>
      </c>
      <c r="J553" t="str">
        <f t="shared" si="241"/>
        <v xml:space="preserve"> ADD  TASK_ORDER_NO VARCHAR(42);</v>
      </c>
      <c r="L553" s="14"/>
      <c r="M553" s="18" t="str">
        <f t="shared" si="242"/>
        <v>TASK_ORDER_NO,</v>
      </c>
      <c r="N553" s="5" t="str">
        <f t="shared" si="243"/>
        <v>TASK_ORDER_NO VARCHAR(42),</v>
      </c>
      <c r="O553" s="1" t="s">
        <v>311</v>
      </c>
      <c r="P553" t="s">
        <v>259</v>
      </c>
      <c r="Q553" t="s">
        <v>173</v>
      </c>
      <c r="W553" s="17" t="str">
        <f t="shared" si="244"/>
        <v>taskOrderNo</v>
      </c>
      <c r="X553" s="3" t="str">
        <f t="shared" si="245"/>
        <v>"taskOrderNo":"",</v>
      </c>
      <c r="Y553" s="22" t="str">
        <f t="shared" si="246"/>
        <v>public static String TASK_ORDER_NO="taskOrderNo";</v>
      </c>
      <c r="Z553" s="7" t="str">
        <f t="shared" si="247"/>
        <v>private String taskOrderNo="";</v>
      </c>
    </row>
    <row r="554" spans="2:26" ht="19.2" x14ac:dyDescent="0.45">
      <c r="B554" s="8" t="s">
        <v>745</v>
      </c>
      <c r="C554" s="1" t="s">
        <v>1</v>
      </c>
      <c r="D554" s="12">
        <v>200</v>
      </c>
      <c r="I554" t="str">
        <f>I542</f>
        <v>ALTER TABLE TM_BACKLOG_TASK</v>
      </c>
      <c r="J554" t="str">
        <f t="shared" si="241"/>
        <v xml:space="preserve"> ADD  TASK_VERSION VARCHAR(200);</v>
      </c>
      <c r="L554" s="14"/>
      <c r="M554" s="18" t="str">
        <f t="shared" si="242"/>
        <v>TASK_VERSION,</v>
      </c>
      <c r="N554" s="5" t="str">
        <f t="shared" si="243"/>
        <v>TASK_VERSION VARCHAR(200),</v>
      </c>
      <c r="O554" s="1" t="s">
        <v>311</v>
      </c>
      <c r="P554" t="s">
        <v>694</v>
      </c>
      <c r="W554" s="17" t="str">
        <f t="shared" si="244"/>
        <v>taskVersion</v>
      </c>
      <c r="X554" s="3" t="str">
        <f t="shared" si="245"/>
        <v>"taskVersion":"",</v>
      </c>
      <c r="Y554" s="22" t="str">
        <f t="shared" si="246"/>
        <v>public static String TASK_VERSION="taskVersion";</v>
      </c>
      <c r="Z554" s="7" t="str">
        <f t="shared" si="247"/>
        <v>private String taskVersion="";</v>
      </c>
    </row>
    <row r="555" spans="2:26" ht="19.2" x14ac:dyDescent="0.45">
      <c r="B555" s="8" t="s">
        <v>743</v>
      </c>
      <c r="C555" s="1" t="s">
        <v>1</v>
      </c>
      <c r="D555" s="12">
        <v>200</v>
      </c>
      <c r="I555" t="str">
        <f>I543</f>
        <v>ALTER TABLE TM_BACKLOG_TASK</v>
      </c>
      <c r="J555" t="str">
        <f t="shared" si="241"/>
        <v xml:space="preserve"> ADD  TASK_NATURE VARCHAR(200);</v>
      </c>
      <c r="L555" s="14"/>
      <c r="M555" s="18" t="str">
        <f t="shared" si="242"/>
        <v>TASK_NATURE,</v>
      </c>
      <c r="N555" s="5" t="str">
        <f t="shared" si="243"/>
        <v>TASK_NATURE VARCHAR(200),</v>
      </c>
      <c r="O555" s="1" t="s">
        <v>311</v>
      </c>
      <c r="P555" t="s">
        <v>744</v>
      </c>
      <c r="W555" s="17" t="str">
        <f t="shared" si="244"/>
        <v>taskNature</v>
      </c>
      <c r="X555" s="3" t="str">
        <f t="shared" si="245"/>
        <v>"taskNature":"",</v>
      </c>
      <c r="Y555" s="22" t="str">
        <f t="shared" si="246"/>
        <v>public static String TASK_NATURE="taskNature";</v>
      </c>
      <c r="Z555" s="7" t="str">
        <f t="shared" si="247"/>
        <v>private String taskNature="";</v>
      </c>
    </row>
    <row r="556" spans="2:26" ht="19.2" x14ac:dyDescent="0.45">
      <c r="B556" s="8" t="s">
        <v>741</v>
      </c>
      <c r="C556" s="1" t="s">
        <v>1</v>
      </c>
      <c r="D556" s="12">
        <v>4000</v>
      </c>
      <c r="I556" t="str">
        <f>I544</f>
        <v>ALTER TABLE TM_BACKLOG_TASK</v>
      </c>
      <c r="J556" t="str">
        <f t="shared" si="241"/>
        <v xml:space="preserve"> ADD  TASK_DESCRIPTION VARCHAR(4000);</v>
      </c>
      <c r="L556" s="14"/>
      <c r="M556" s="18" t="str">
        <f t="shared" si="242"/>
        <v>TASK_DESCRIPTION,</v>
      </c>
      <c r="N556" s="5" t="str">
        <f t="shared" si="243"/>
        <v>TASK_DESCRIPTION VARCHAR(4000),</v>
      </c>
      <c r="O556" s="1" t="s">
        <v>311</v>
      </c>
      <c r="P556" t="s">
        <v>14</v>
      </c>
      <c r="W556" s="17" t="str">
        <f t="shared" si="244"/>
        <v>taskDescription</v>
      </c>
      <c r="X556" s="3" t="str">
        <f t="shared" si="245"/>
        <v>"taskDescription":"",</v>
      </c>
      <c r="Y556" s="22" t="str">
        <f t="shared" si="246"/>
        <v>public static String TASK_DESCRIPTION="taskDescription";</v>
      </c>
      <c r="Z556" s="7" t="str">
        <f t="shared" si="247"/>
        <v>private String taskDescription="";</v>
      </c>
    </row>
    <row r="557" spans="2:26" ht="19.2" x14ac:dyDescent="0.45">
      <c r="B557" s="8" t="s">
        <v>274</v>
      </c>
      <c r="C557" s="1" t="s">
        <v>1</v>
      </c>
      <c r="D557" s="12">
        <v>50</v>
      </c>
      <c r="I557" t="str">
        <f>I545</f>
        <v>ALTER TABLE TM_BACKLOG_TASK</v>
      </c>
      <c r="J557" t="str">
        <f t="shared" ref="J557:J566" si="248">CONCATENATE(LEFT(CONCATENATE(" ADD "," ",N557,";"),LEN(CONCATENATE(" ADD "," ",N557,";"))-2),";")</f>
        <v xml:space="preserve"> ADD  FK_PROJECT_ID VARCHAR(50);</v>
      </c>
      <c r="L557" s="14"/>
      <c r="M557" s="18" t="str">
        <f t="shared" ref="M557:M566" si="249">CONCATENATE(B557,",")</f>
        <v>FK_PROJECT_ID,</v>
      </c>
      <c r="N557" s="5" t="str">
        <f t="shared" si="236"/>
        <v>FK_PROJECT_ID VARCHAR(50),</v>
      </c>
      <c r="O557" s="1" t="s">
        <v>10</v>
      </c>
      <c r="P557" t="s">
        <v>288</v>
      </c>
      <c r="Q557" t="s">
        <v>2</v>
      </c>
      <c r="W557" s="17" t="str">
        <f t="shared" si="237"/>
        <v>fkProjectId</v>
      </c>
      <c r="X557" s="3" t="str">
        <f t="shared" si="238"/>
        <v>"fkProjectId":"",</v>
      </c>
      <c r="Y557" s="22" t="str">
        <f t="shared" si="239"/>
        <v>public static String FK_PROJECT_ID="fkProjectId";</v>
      </c>
      <c r="Z557" s="7" t="str">
        <f t="shared" si="240"/>
        <v>private String fkProjectId="";</v>
      </c>
    </row>
    <row r="558" spans="2:26" ht="19.2" x14ac:dyDescent="0.45">
      <c r="B558" s="8" t="s">
        <v>703</v>
      </c>
      <c r="C558" s="1" t="s">
        <v>1</v>
      </c>
      <c r="D558" s="12">
        <v>333</v>
      </c>
      <c r="I558" t="str">
        <f>I544</f>
        <v>ALTER TABLE TM_BACKLOG_TASK</v>
      </c>
      <c r="J558" t="str">
        <f t="shared" si="248"/>
        <v xml:space="preserve"> ADD  JIRA_ISSUE_ID VARCHAR(333);</v>
      </c>
      <c r="L558" s="14"/>
      <c r="M558" s="18" t="str">
        <f t="shared" si="249"/>
        <v>JIRA_ISSUE_ID,</v>
      </c>
      <c r="N558" s="5" t="str">
        <f t="shared" si="236"/>
        <v>JIRA_ISSUE_ID VARCHAR(333),</v>
      </c>
      <c r="O558" s="1" t="s">
        <v>699</v>
      </c>
      <c r="P558" t="s">
        <v>705</v>
      </c>
      <c r="Q558" t="s">
        <v>2</v>
      </c>
      <c r="W558" s="17" t="str">
        <f t="shared" si="237"/>
        <v>jiraIssueId</v>
      </c>
      <c r="X558" s="3" t="str">
        <f t="shared" si="238"/>
        <v>"jiraIssueId":"",</v>
      </c>
      <c r="Y558" s="22" t="str">
        <f t="shared" si="239"/>
        <v>public static String JIRA_ISSUE_ID="jiraIssueId";</v>
      </c>
      <c r="Z558" s="7" t="str">
        <f t="shared" si="240"/>
        <v>private String jiraIssueId="";</v>
      </c>
    </row>
    <row r="559" spans="2:26" ht="19.2" x14ac:dyDescent="0.45">
      <c r="B559" s="8" t="s">
        <v>704</v>
      </c>
      <c r="C559" s="1" t="s">
        <v>1</v>
      </c>
      <c r="D559" s="12">
        <v>333</v>
      </c>
      <c r="I559" t="str">
        <f>I545</f>
        <v>ALTER TABLE TM_BACKLOG_TASK</v>
      </c>
      <c r="J559" t="str">
        <f t="shared" si="248"/>
        <v xml:space="preserve"> ADD  JIRA_ISSUE_KEY VARCHAR(333);</v>
      </c>
      <c r="L559" s="14"/>
      <c r="M559" s="18" t="str">
        <f t="shared" si="249"/>
        <v>JIRA_ISSUE_KEY,</v>
      </c>
      <c r="N559" s="5" t="str">
        <f>CONCATENATE(B559," ",C559,"(",D559,")",",")</f>
        <v>JIRA_ISSUE_KEY VARCHAR(333),</v>
      </c>
      <c r="O559" s="1" t="s">
        <v>699</v>
      </c>
      <c r="P559" t="s">
        <v>705</v>
      </c>
      <c r="Q559" t="s">
        <v>43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jiraIssueKey</v>
      </c>
      <c r="X559" s="3" t="str">
        <f>CONCATENATE("""",W559,"""",":","""","""",",")</f>
        <v>"jiraIssueKey":"",</v>
      </c>
      <c r="Y559" s="22" t="str">
        <f>CONCATENATE("public static String ",,B559,,"=","""",W559,""";")</f>
        <v>public static String JIRA_ISSUE_KEY="jiraIssueKey";</v>
      </c>
      <c r="Z559" s="7" t="str">
        <f>CONCATENATE("private String ",W559,"=","""""",";")</f>
        <v>private String jiraIssueKey="";</v>
      </c>
    </row>
    <row r="560" spans="2:26" ht="19.2" x14ac:dyDescent="0.45">
      <c r="B560" s="1" t="s">
        <v>829</v>
      </c>
      <c r="C560" s="1" t="s">
        <v>701</v>
      </c>
      <c r="D560" s="4"/>
      <c r="I560" t="str">
        <f>I559</f>
        <v>ALTER TABLE TM_BACKLOG_TASK</v>
      </c>
      <c r="J560" t="str">
        <f t="shared" si="248"/>
        <v xml:space="preserve"> ADD  ESTIMATED_COUNTER TEXT;</v>
      </c>
      <c r="K560" s="21" t="str">
        <f>CONCATENATE(LEFT(CONCATENATE("  ALTER COLUMN  "," ",N560,";"),LEN(CONCATENATE("  ALTER COLUMN  "," ",N560,";"))-2),";")</f>
        <v xml:space="preserve">  ALTER COLUMN   ESTIMATED_COUNTER TEXT;</v>
      </c>
      <c r="L560" s="12"/>
      <c r="M560" s="18" t="str">
        <f t="shared" si="249"/>
        <v>ESTIMATED_COUNTER,</v>
      </c>
      <c r="N560" s="5" t="str">
        <f>CONCATENATE(B560," ",C560,"",D560,"",",")</f>
        <v>ESTIMATED_COUNTER TEXT,</v>
      </c>
      <c r="O560" s="1" t="s">
        <v>405</v>
      </c>
      <c r="P560" t="s">
        <v>834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estimatedCounter</v>
      </c>
      <c r="X560" s="3" t="str">
        <f>CONCATENATE("""",W560,"""",":","""","""",",")</f>
        <v>"estimatedCounter":"",</v>
      </c>
      <c r="Y560" s="22" t="str">
        <f>CONCATENATE("public static String ",,B560,,"=","""",W560,""";")</f>
        <v>public static String ESTIMATED_COUNTER="estimatedCounter";</v>
      </c>
      <c r="Z560" s="7" t="str">
        <f>CONCATENATE("private String ",W560,"=","""""",";")</f>
        <v>private String estimatedCounter="";</v>
      </c>
    </row>
    <row r="561" spans="2:26" ht="19.2" x14ac:dyDescent="0.45">
      <c r="B561" s="1" t="s">
        <v>830</v>
      </c>
      <c r="C561" s="1" t="s">
        <v>701</v>
      </c>
      <c r="D561" s="4"/>
      <c r="I561" t="str">
        <f>I560</f>
        <v>ALTER TABLE TM_BACKLOG_TASK</v>
      </c>
      <c r="J561" t="str">
        <f t="shared" si="248"/>
        <v xml:space="preserve"> ADD  EXECUTED_COUNTER TEXT;</v>
      </c>
      <c r="K561" s="21" t="str">
        <f>CONCATENATE(LEFT(CONCATENATE("  ALTER COLUMN  "," ",N561,";"),LEN(CONCATENATE("  ALTER COLUMN  "," ",N561,";"))-2),";")</f>
        <v xml:space="preserve">  ALTER COLUMN   EXECUTED_COUNTER TEXT;</v>
      </c>
      <c r="L561" s="12"/>
      <c r="M561" s="18" t="str">
        <f t="shared" si="249"/>
        <v>EXECUTED_COUNTER,</v>
      </c>
      <c r="N561" s="5" t="str">
        <f>CONCATENATE(B561," ",C561,"",D561,"",",")</f>
        <v>EXECUTED_COUNTER TEXT,</v>
      </c>
      <c r="O561" s="1" t="s">
        <v>833</v>
      </c>
      <c r="P561" t="s">
        <v>834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executedCounter</v>
      </c>
      <c r="X561" s="3" t="str">
        <f>CONCATENATE("""",W561,"""",":","""","""",",")</f>
        <v>"executedCounter":"",</v>
      </c>
      <c r="Y561" s="22" t="str">
        <f>CONCATENATE("public static String ",,B561,,"=","""",W561,""";")</f>
        <v>public static String EXECUTED_COUNTER="executedCounter";</v>
      </c>
      <c r="Z561" s="7" t="str">
        <f>CONCATENATE("private String ",W561,"=","""""",";")</f>
        <v>private String executedCounter="";</v>
      </c>
    </row>
    <row r="562" spans="2:26" ht="19.2" x14ac:dyDescent="0.45">
      <c r="B562" s="1" t="s">
        <v>831</v>
      </c>
      <c r="C562" s="1" t="s">
        <v>701</v>
      </c>
      <c r="D562" s="4"/>
      <c r="I562" t="str">
        <f>I561</f>
        <v>ALTER TABLE TM_BACKLOG_TASK</v>
      </c>
      <c r="J562" t="str">
        <f t="shared" si="248"/>
        <v xml:space="preserve"> ADD  ESTIMATED_BUDGET TEXT;</v>
      </c>
      <c r="K562" s="21" t="str">
        <f>CONCATENATE(LEFT(CONCATENATE("  ALTER COLUMN  "," ",N562,";"),LEN(CONCATENATE("  ALTER COLUMN  "," ",N562,";"))-2),";")</f>
        <v xml:space="preserve">  ALTER COLUMN   ESTIMATED_BUDGET TEXT;</v>
      </c>
      <c r="L562" s="12"/>
      <c r="M562" s="18" t="str">
        <f t="shared" si="249"/>
        <v>ESTIMATED_BUDGET,</v>
      </c>
      <c r="N562" s="5" t="str">
        <f>CONCATENATE(B562," ",C562,"",D562,"",",")</f>
        <v>ESTIMATED_BUDGET TEXT,</v>
      </c>
      <c r="O562" s="1" t="s">
        <v>405</v>
      </c>
      <c r="P562" t="s">
        <v>835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estimatedBudget</v>
      </c>
      <c r="X562" s="3" t="str">
        <f>CONCATENATE("""",W562,"""",":","""","""",",")</f>
        <v>"estimatedBudget":"",</v>
      </c>
      <c r="Y562" s="22" t="str">
        <f>CONCATENATE("public static String ",,B562,,"=","""",W562,""";")</f>
        <v>public static String ESTIMATED_BUDGET="estimatedBudget";</v>
      </c>
      <c r="Z562" s="7" t="str">
        <f>CONCATENATE("private String ",W562,"=","""""",";")</f>
        <v>private String estimatedBudget="";</v>
      </c>
    </row>
    <row r="563" spans="2:26" ht="19.2" x14ac:dyDescent="0.45">
      <c r="B563" s="1" t="s">
        <v>832</v>
      </c>
      <c r="C563" s="1" t="s">
        <v>701</v>
      </c>
      <c r="D563" s="4"/>
      <c r="I563" t="str">
        <f>I562</f>
        <v>ALTER TABLE TM_BACKLOG_TASK</v>
      </c>
      <c r="J563" t="str">
        <f t="shared" si="248"/>
        <v xml:space="preserve"> ADD  SPENT_BUDGET TEXT;</v>
      </c>
      <c r="K563" s="21" t="str">
        <f>CONCATENATE(LEFT(CONCATENATE("  ALTER COLUMN  "," ",N563,";"),LEN(CONCATENATE("  ALTER COLUMN  "," ",N563,";"))-2),";")</f>
        <v xml:space="preserve">  ALTER COLUMN   SPENT_BUDGET TEXT;</v>
      </c>
      <c r="L563" s="12"/>
      <c r="M563" s="18" t="str">
        <f t="shared" si="249"/>
        <v>SPENT_BUDGET,</v>
      </c>
      <c r="N563" s="5" t="str">
        <f>CONCATENATE(B563," ",C563,"",D563,"",",")</f>
        <v>SPENT_BUDGET TEXT,</v>
      </c>
      <c r="O563" s="1" t="s">
        <v>407</v>
      </c>
      <c r="P563" t="s">
        <v>835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spentBudget</v>
      </c>
      <c r="X563" s="3" t="str">
        <f>CONCATENATE("""",W563,"""",":","""","""",",")</f>
        <v>"spentBudget":"",</v>
      </c>
      <c r="Y563" s="22" t="str">
        <f>CONCATENATE("public static String ",,B563,,"=","""",W563,""";")</f>
        <v>public static String SPENT_BUDGET="spentBudget";</v>
      </c>
      <c r="Z563" s="7" t="str">
        <f>CONCATENATE("private String ",W563,"=","""""",";")</f>
        <v>private String spentBudget="";</v>
      </c>
    </row>
    <row r="564" spans="2:26" ht="19.2" x14ac:dyDescent="0.45">
      <c r="B564" s="8" t="s">
        <v>620</v>
      </c>
      <c r="C564" s="1" t="s">
        <v>1</v>
      </c>
      <c r="D564" s="12">
        <v>42</v>
      </c>
      <c r="I564" t="str">
        <f>I546</f>
        <v>ALTER TABLE TM_BACKLOG_TASK</v>
      </c>
      <c r="J564" t="str">
        <f t="shared" si="248"/>
        <v xml:space="preserve"> ADD  IS_NOTIFIED_BUG VARCHAR(42);</v>
      </c>
      <c r="L564" s="14"/>
      <c r="M564" s="18" t="str">
        <f t="shared" si="249"/>
        <v>IS_NOTIFIED_BUG,</v>
      </c>
      <c r="N564" s="5" t="str">
        <f t="shared" si="236"/>
        <v>IS_NOTIFIED_BUG VARCHAR(42),</v>
      </c>
      <c r="O564" s="1" t="s">
        <v>112</v>
      </c>
      <c r="P564" t="s">
        <v>574</v>
      </c>
      <c r="Q564" t="s">
        <v>409</v>
      </c>
      <c r="W564" s="17" t="str">
        <f t="shared" si="237"/>
        <v>isNotifiedBug</v>
      </c>
      <c r="X564" s="3" t="str">
        <f t="shared" si="238"/>
        <v>"isNotifiedBug":"",</v>
      </c>
      <c r="Y564" s="22" t="str">
        <f t="shared" si="239"/>
        <v>public static String IS_NOTIFIED_BUG="isNotifiedBug";</v>
      </c>
      <c r="Z564" s="7" t="str">
        <f t="shared" si="240"/>
        <v>private String isNotifiedBug="";</v>
      </c>
    </row>
    <row r="565" spans="2:26" ht="19.2" x14ac:dyDescent="0.45">
      <c r="B565" s="8" t="s">
        <v>403</v>
      </c>
      <c r="C565" s="1" t="s">
        <v>1</v>
      </c>
      <c r="D565" s="12">
        <v>42</v>
      </c>
      <c r="I565" t="str">
        <f>I557</f>
        <v>ALTER TABLE TM_BACKLOG_TASK</v>
      </c>
      <c r="J565" t="str">
        <f t="shared" si="248"/>
        <v xml:space="preserve"> ADD  IS_DETECTED_BUG VARCHAR(42);</v>
      </c>
      <c r="L565" s="14"/>
      <c r="M565" s="18" t="str">
        <f t="shared" si="249"/>
        <v>IS_DETECTED_BUG,</v>
      </c>
      <c r="N565" s="5" t="str">
        <f t="shared" si="236"/>
        <v>IS_DETECTED_BUG VARCHAR(42),</v>
      </c>
      <c r="O565" s="1" t="s">
        <v>112</v>
      </c>
      <c r="P565" t="s">
        <v>408</v>
      </c>
      <c r="Q565" t="s">
        <v>409</v>
      </c>
      <c r="W565" s="17" t="str">
        <f t="shared" si="237"/>
        <v>isDetectedBug</v>
      </c>
      <c r="X565" s="3" t="str">
        <f t="shared" si="238"/>
        <v>"isDetectedBug":"",</v>
      </c>
      <c r="Y565" s="22" t="str">
        <f t="shared" si="239"/>
        <v>public static String IS_DETECTED_BUG="isDetectedBug";</v>
      </c>
      <c r="Z565" s="7" t="str">
        <f t="shared" si="240"/>
        <v>private String isDetectedBug="";</v>
      </c>
    </row>
    <row r="566" spans="2:26" ht="19.2" x14ac:dyDescent="0.45">
      <c r="B566" s="8" t="s">
        <v>404</v>
      </c>
      <c r="C566" s="1" t="s">
        <v>1</v>
      </c>
      <c r="D566" s="12">
        <v>42</v>
      </c>
      <c r="I566" t="str">
        <f>I565</f>
        <v>ALTER TABLE TM_BACKLOG_TASK</v>
      </c>
      <c r="J566" t="str">
        <f t="shared" si="248"/>
        <v xml:space="preserve"> ADD  IS_UPDATE_REQUIRED VARCHAR(42);</v>
      </c>
      <c r="L566" s="14"/>
      <c r="M566" s="18" t="str">
        <f t="shared" si="249"/>
        <v>IS_UPDATE_REQUIRED,</v>
      </c>
      <c r="N566" s="5" t="str">
        <f>CONCATENATE(B566," ",C566,"(",D566,")",",")</f>
        <v>IS_UPDATE_REQUIRED VARCHAR(42),</v>
      </c>
      <c r="O566" s="1" t="s">
        <v>112</v>
      </c>
      <c r="P566" t="s">
        <v>410</v>
      </c>
      <c r="Q566" t="s">
        <v>411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isUpdateRequired</v>
      </c>
      <c r="X566" s="3" t="str">
        <f>CONCATENATE("""",W566,"""",":","""","""",",")</f>
        <v>"isUpdateRequired":"",</v>
      </c>
      <c r="Y566" s="22" t="str">
        <f>CONCATENATE("public static String ",,B566,,"=","""",W566,""";")</f>
        <v>public static String IS_UPDATE_REQUIRED="isUpdateRequired";</v>
      </c>
      <c r="Z566" s="7" t="str">
        <f>CONCATENATE("private String ",W566,"=","""""",";")</f>
        <v>private String isUpdateRequired="";</v>
      </c>
    </row>
    <row r="567" spans="2:26" ht="19.2" x14ac:dyDescent="0.45">
      <c r="B567" s="8"/>
      <c r="C567" s="14"/>
      <c r="D567" s="14"/>
      <c r="L567" s="14"/>
      <c r="M567" s="20"/>
      <c r="O567" s="14"/>
      <c r="W567" s="17"/>
    </row>
    <row r="568" spans="2:26" ht="19.2" x14ac:dyDescent="0.45">
      <c r="B568" s="8"/>
      <c r="C568" s="14"/>
      <c r="D568" s="14"/>
      <c r="L568" s="14"/>
      <c r="M568" s="20"/>
      <c r="O568" s="14"/>
      <c r="W568" s="17"/>
    </row>
    <row r="569" spans="2:26" ht="19.2" x14ac:dyDescent="0.45">
      <c r="B569" s="8"/>
      <c r="C569" s="14"/>
      <c r="D569" s="14"/>
      <c r="L569" s="14"/>
      <c r="M569" s="20"/>
      <c r="O569" s="14"/>
      <c r="W569" s="17"/>
    </row>
    <row r="570" spans="2:26" ht="19.2" x14ac:dyDescent="0.45">
      <c r="B570" s="8"/>
      <c r="C570" s="14"/>
      <c r="D570" s="14"/>
      <c r="L570" s="14"/>
      <c r="M570" s="20"/>
      <c r="O570" s="14"/>
      <c r="W570" s="17"/>
    </row>
    <row r="571" spans="2:26" x14ac:dyDescent="0.3">
      <c r="B571" s="2" t="s">
        <v>417</v>
      </c>
      <c r="J571" t="s">
        <v>293</v>
      </c>
      <c r="K571" s="26" t="str">
        <f>CONCATENATE(J571," VIEW ",B571," AS SELECT")</f>
        <v>create OR REPLACE VIEW TM_BACKLOG_TASK_LIST AS SELECT</v>
      </c>
      <c r="N571" s="5" t="str">
        <f>CONCATENATE("CREATE TABLE ",B571," ","(")</f>
        <v>CREATE TABLE TM_BACKLOG_TASK_LIST (</v>
      </c>
    </row>
    <row r="572" spans="2:26" ht="19.2" x14ac:dyDescent="0.45">
      <c r="B572" s="1" t="s">
        <v>2</v>
      </c>
      <c r="C572" s="1" t="s">
        <v>1</v>
      </c>
      <c r="D572" s="4">
        <v>30</v>
      </c>
      <c r="E572" s="24" t="s">
        <v>113</v>
      </c>
      <c r="K572" s="25" t="str">
        <f>CONCATENATE("T.",B572,",")</f>
        <v>T.ID,</v>
      </c>
      <c r="L572" s="12"/>
      <c r="M572" s="18" t="str">
        <f t="shared" ref="M572:M579" si="250">CONCATENATE(B572,",")</f>
        <v>ID,</v>
      </c>
      <c r="N572" s="5" t="str">
        <f>CONCATENATE(B572," ",C572,"(",D572,") ",E572," ,")</f>
        <v>ID VARCHAR(30) NOT NULL ,</v>
      </c>
      <c r="O572" s="1" t="s">
        <v>2</v>
      </c>
      <c r="P572" s="6"/>
      <c r="Q572" s="6"/>
      <c r="R572" s="6"/>
      <c r="S572" s="6"/>
      <c r="T572" s="6"/>
      <c r="U572" s="6"/>
      <c r="V572" s="6"/>
      <c r="W572" s="17" t="str">
        <f t="shared" ref="W572:W613" si="251">CONCATENATE(,LOWER(O572),UPPER(LEFT(P572,1)),LOWER(RIGHT(P572,LEN(P572)-IF(LEN(P572)&gt;0,1,LEN(P572)))),UPPER(LEFT(Q572,1)),LOWER(RIGHT(Q572,LEN(Q572)-IF(LEN(Q572)&gt;0,1,LEN(Q572)))),UPPER(LEFT(R572,1)),LOWER(RIGHT(R572,LEN(R572)-IF(LEN(R572)&gt;0,1,LEN(R572)))),UPPER(LEFT(S572,1)),LOWER(RIGHT(S572,LEN(S572)-IF(LEN(S572)&gt;0,1,LEN(S572)))),UPPER(LEFT(T572,1)),LOWER(RIGHT(T572,LEN(T572)-IF(LEN(T572)&gt;0,1,LEN(T572)))),UPPER(LEFT(U572,1)),LOWER(RIGHT(U572,LEN(U572)-IF(LEN(U572)&gt;0,1,LEN(U572)))),UPPER(LEFT(V572,1)),LOWER(RIGHT(V572,LEN(V572)-IF(LEN(V572)&gt;0,1,LEN(V572)))))</f>
        <v>id</v>
      </c>
      <c r="X572" s="3" t="str">
        <f>CONCATENATE("""",W572,"""",":","""","""",",")</f>
        <v>"id":"",</v>
      </c>
      <c r="Y572" s="22" t="str">
        <f>CONCATENATE("public static String ",,B572,,"=","""",W572,""";")</f>
        <v>public static String ID="id";</v>
      </c>
      <c r="Z572" s="7" t="str">
        <f>CONCATENATE("private String ",W572,"=","""""",";")</f>
        <v>private String id="";</v>
      </c>
    </row>
    <row r="573" spans="2:26" ht="19.2" x14ac:dyDescent="0.45">
      <c r="B573" s="1" t="s">
        <v>3</v>
      </c>
      <c r="C573" s="1" t="s">
        <v>1</v>
      </c>
      <c r="D573" s="4">
        <v>10</v>
      </c>
      <c r="K573" s="25" t="str">
        <f t="shared" ref="K573:K578" si="252">CONCATENATE("T.",B573,",")</f>
        <v>T.STATUS,</v>
      </c>
      <c r="L573" s="12"/>
      <c r="M573" s="18" t="str">
        <f t="shared" si="250"/>
        <v>STATUS,</v>
      </c>
      <c r="N573" s="5" t="str">
        <f t="shared" ref="N573:N613" si="253">CONCATENATE(B573," ",C573,"(",D573,")",",")</f>
        <v>STATUS VARCHAR(10),</v>
      </c>
      <c r="O573" s="1" t="s">
        <v>3</v>
      </c>
      <c r="W573" s="17" t="str">
        <f t="shared" si="251"/>
        <v>status</v>
      </c>
      <c r="X573" s="3" t="str">
        <f>CONCATENATE("""",W573,"""",":","""","""",",")</f>
        <v>"status":"",</v>
      </c>
      <c r="Y573" s="22" t="str">
        <f>CONCATENATE("public static String ",,B573,,"=","""",W573,""";")</f>
        <v>public static String STATUS="status";</v>
      </c>
      <c r="Z573" s="7" t="str">
        <f>CONCATENATE("private String ",W573,"=","""""",";")</f>
        <v>private String status="";</v>
      </c>
    </row>
    <row r="574" spans="2:26" ht="19.2" x14ac:dyDescent="0.45">
      <c r="B574" s="1" t="s">
        <v>4</v>
      </c>
      <c r="C574" s="1" t="s">
        <v>1</v>
      </c>
      <c r="D574" s="4">
        <v>20</v>
      </c>
      <c r="K574" s="25" t="str">
        <f t="shared" si="252"/>
        <v>T.INSERT_DATE,</v>
      </c>
      <c r="L574" s="12"/>
      <c r="M574" s="18" t="str">
        <f t="shared" si="250"/>
        <v>INSERT_DATE,</v>
      </c>
      <c r="N574" s="5" t="str">
        <f t="shared" si="253"/>
        <v>INSERT_DATE VARCHAR(20),</v>
      </c>
      <c r="O574" s="1" t="s">
        <v>7</v>
      </c>
      <c r="P574" t="s">
        <v>8</v>
      </c>
      <c r="W574" s="17" t="str">
        <f t="shared" si="251"/>
        <v>insertDate</v>
      </c>
      <c r="X574" s="3" t="str">
        <f t="shared" ref="X574:X613" si="254">CONCATENATE("""",W574,"""",":","""","""",",")</f>
        <v>"insertDate":"",</v>
      </c>
      <c r="Y574" s="22" t="str">
        <f t="shared" ref="Y574:Y613" si="255">CONCATENATE("public static String ",,B574,,"=","""",W574,""";")</f>
        <v>public static String INSERT_DATE="insertDate";</v>
      </c>
      <c r="Z574" s="7" t="str">
        <f t="shared" ref="Z574:Z613" si="256">CONCATENATE("private String ",W574,"=","""""",";")</f>
        <v>private String insertDate="";</v>
      </c>
    </row>
    <row r="575" spans="2:26" ht="19.2" x14ac:dyDescent="0.45">
      <c r="B575" s="1" t="s">
        <v>5</v>
      </c>
      <c r="C575" s="1" t="s">
        <v>1</v>
      </c>
      <c r="D575" s="4">
        <v>20</v>
      </c>
      <c r="K575" s="25" t="str">
        <f t="shared" si="252"/>
        <v>T.MODIFICATION_DATE,</v>
      </c>
      <c r="L575" s="12"/>
      <c r="M575" s="18" t="str">
        <f t="shared" si="250"/>
        <v>MODIFICATION_DATE,</v>
      </c>
      <c r="N575" s="5" t="str">
        <f t="shared" si="253"/>
        <v>MODIFICATION_DATE VARCHAR(20),</v>
      </c>
      <c r="O575" s="1" t="s">
        <v>9</v>
      </c>
      <c r="P575" t="s">
        <v>8</v>
      </c>
      <c r="W575" s="17" t="str">
        <f t="shared" si="251"/>
        <v>modificationDate</v>
      </c>
      <c r="X575" s="3" t="str">
        <f t="shared" si="254"/>
        <v>"modificationDate":"",</v>
      </c>
      <c r="Y575" s="22" t="str">
        <f t="shared" si="255"/>
        <v>public static String MODIFICATION_DATE="modificationDate";</v>
      </c>
      <c r="Z575" s="7" t="str">
        <f t="shared" si="256"/>
        <v>private String modificationDate="";</v>
      </c>
    </row>
    <row r="576" spans="2:26" ht="19.2" x14ac:dyDescent="0.45">
      <c r="B576" s="1" t="s">
        <v>274</v>
      </c>
      <c r="C576" s="1" t="s">
        <v>1</v>
      </c>
      <c r="D576" s="4">
        <v>43</v>
      </c>
      <c r="K576" s="25" t="str">
        <f>CONCATENATE("B.",B576,",")</f>
        <v>B.FK_PROJECT_ID,</v>
      </c>
      <c r="L576" s="12"/>
      <c r="M576" s="18" t="str">
        <f>CONCATENATE(B576,",")</f>
        <v>FK_PROJECT_ID,</v>
      </c>
      <c r="N576" s="5" t="str">
        <f>CONCATENATE(B576," ",C576,"(",D576,")",",")</f>
        <v>FK_PROJECT_ID VARCHAR(43),</v>
      </c>
      <c r="O576" s="1" t="s">
        <v>10</v>
      </c>
      <c r="P576" t="s">
        <v>354</v>
      </c>
      <c r="Q576" t="s">
        <v>2</v>
      </c>
      <c r="W576" s="17" t="str">
        <f>CONCATENATE(,LOWER(O576),UPPER(LEFT(P576,1)),LOWER(RIGHT(P576,LEN(P576)-IF(LEN(P576)&gt;0,1,LEN(P576)))),UPPER(LEFT(Q576,1)),LOWER(RIGHT(Q576,LEN(Q576)-IF(LEN(Q576)&gt;0,1,LEN(Q576)))),UPPER(LEFT(R576,1)),LOWER(RIGHT(R576,LEN(R576)-IF(LEN(R576)&gt;0,1,LEN(R576)))),UPPER(LEFT(S576,1)),LOWER(RIGHT(S576,LEN(S576)-IF(LEN(S576)&gt;0,1,LEN(S576)))),UPPER(LEFT(T576,1)),LOWER(RIGHT(T576,LEN(T576)-IF(LEN(T576)&gt;0,1,LEN(T576)))),UPPER(LEFT(U576,1)),LOWER(RIGHT(U576,LEN(U576)-IF(LEN(U576)&gt;0,1,LEN(U576)))),UPPER(LEFT(V576,1)),LOWER(RIGHT(V576,LEN(V576)-IF(LEN(V576)&gt;0,1,LEN(V576)))))</f>
        <v>fkBacklogId</v>
      </c>
      <c r="X576" s="3" t="str">
        <f>CONCATENATE("""",W576,"""",":","""","""",",")</f>
        <v>"fkBacklogId":"",</v>
      </c>
      <c r="Y576" s="22" t="str">
        <f>CONCATENATE("public static String ",,B576,,"=","""",W576,""";")</f>
        <v>public static String FK_PROJECT_ID="fkBacklogId";</v>
      </c>
      <c r="Z576" s="7" t="str">
        <f>CONCATENATE("private String ",W576,"=","""""",";")</f>
        <v>private String fkBacklogId="";</v>
      </c>
    </row>
    <row r="577" spans="2:26" ht="19.2" x14ac:dyDescent="0.45">
      <c r="B577" s="1" t="s">
        <v>367</v>
      </c>
      <c r="C577" s="1" t="s">
        <v>1</v>
      </c>
      <c r="D577" s="4">
        <v>43</v>
      </c>
      <c r="K577" s="25" t="str">
        <f t="shared" si="252"/>
        <v>T.FK_BACKLOG_ID,</v>
      </c>
      <c r="L577" s="12"/>
      <c r="M577" s="18" t="str">
        <f t="shared" si="250"/>
        <v>FK_BACKLOG_ID,</v>
      </c>
      <c r="N577" s="5" t="str">
        <f t="shared" si="253"/>
        <v>FK_BACKLOG_ID VARCHAR(43),</v>
      </c>
      <c r="O577" s="1" t="s">
        <v>10</v>
      </c>
      <c r="P577" t="s">
        <v>354</v>
      </c>
      <c r="Q577" t="s">
        <v>2</v>
      </c>
      <c r="W577" s="17" t="str">
        <f t="shared" si="251"/>
        <v>fkBacklogId</v>
      </c>
      <c r="X577" s="3" t="str">
        <f t="shared" si="254"/>
        <v>"fkBacklogId":"",</v>
      </c>
      <c r="Y577" s="22" t="str">
        <f t="shared" si="255"/>
        <v>public static String FK_BACKLOG_ID="fkBacklogId";</v>
      </c>
      <c r="Z577" s="7" t="str">
        <f t="shared" si="256"/>
        <v>private String fkBacklogId="";</v>
      </c>
    </row>
    <row r="578" spans="2:26" ht="19.2" x14ac:dyDescent="0.45">
      <c r="B578" s="1" t="s">
        <v>272</v>
      </c>
      <c r="C578" s="1" t="s">
        <v>1</v>
      </c>
      <c r="D578" s="4">
        <v>43</v>
      </c>
      <c r="J578" s="23"/>
      <c r="K578" s="25" t="str">
        <f t="shared" si="252"/>
        <v>T.FK_TASK_TYPE_ID,</v>
      </c>
      <c r="L578" s="12"/>
      <c r="M578" s="18" t="str">
        <f t="shared" si="250"/>
        <v>FK_TASK_TYPE_ID,</v>
      </c>
      <c r="N578" s="5" t="str">
        <f>CONCATENATE(B578," ",C578,"(",D578,")",",")</f>
        <v>FK_TASK_TYPE_ID VARCHAR(43),</v>
      </c>
      <c r="O578" s="1" t="s">
        <v>10</v>
      </c>
      <c r="P578" t="s">
        <v>311</v>
      </c>
      <c r="Q578" t="s">
        <v>51</v>
      </c>
      <c r="R578" t="s">
        <v>2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fkTaskTypeId</v>
      </c>
      <c r="X578" s="3" t="str">
        <f>CONCATENATE("""",W578,"""",":","""","""",",")</f>
        <v>"fkTaskTypeId":"",</v>
      </c>
      <c r="Y578" s="22" t="str">
        <f>CONCATENATE("public static String ",,B578,,"=","""",W578,""";")</f>
        <v>public static String FK_TASK_TYPE_ID="fkTaskTypeId";</v>
      </c>
      <c r="Z578" s="7" t="str">
        <f>CONCATENATE("private String ",W578,"=","""""",";")</f>
        <v>private String fkTaskTypeId="";</v>
      </c>
    </row>
    <row r="579" spans="2:26" ht="19.2" x14ac:dyDescent="0.45">
      <c r="B579" s="1" t="s">
        <v>331</v>
      </c>
      <c r="C579" s="1" t="s">
        <v>1</v>
      </c>
      <c r="D579" s="4">
        <v>43</v>
      </c>
      <c r="J579" s="23"/>
      <c r="K579" s="25" t="s">
        <v>471</v>
      </c>
      <c r="L579" s="12"/>
      <c r="M579" s="18" t="str">
        <f t="shared" si="250"/>
        <v>TASK_TYPE_NAME,</v>
      </c>
      <c r="N579" s="5" t="str">
        <f t="shared" si="253"/>
        <v>TASK_TYPE_NAME VARCHAR(43),</v>
      </c>
      <c r="O579" s="1" t="s">
        <v>311</v>
      </c>
      <c r="P579" t="s">
        <v>51</v>
      </c>
      <c r="Q579" t="s">
        <v>0</v>
      </c>
      <c r="W579" s="17" t="str">
        <f t="shared" si="251"/>
        <v>taskTypeName</v>
      </c>
      <c r="X579" s="3" t="str">
        <f t="shared" si="254"/>
        <v>"taskTypeName":"",</v>
      </c>
      <c r="Y579" s="22" t="str">
        <f t="shared" si="255"/>
        <v>public static String TASK_TYPE_NAME="taskTypeName";</v>
      </c>
      <c r="Z579" s="7" t="str">
        <f t="shared" si="256"/>
        <v>private String taskTypeName="";</v>
      </c>
    </row>
    <row r="580" spans="2:26" ht="19.2" x14ac:dyDescent="0.45">
      <c r="B580" s="1" t="s">
        <v>399</v>
      </c>
      <c r="C580" s="1" t="s">
        <v>1</v>
      </c>
      <c r="D580" s="4">
        <v>43</v>
      </c>
      <c r="K580" s="25" t="str">
        <f>CONCATENATE("T.",B580,",")</f>
        <v>T.FK_ASSIGNEE_ID,</v>
      </c>
      <c r="L580" s="12"/>
      <c r="M580" s="18"/>
      <c r="N580" s="5" t="str">
        <f>CONCATENATE(B580," ",C580,"(",D580,")",",")</f>
        <v>FK_ASSIGNEE_ID VARCHAR(43),</v>
      </c>
      <c r="O580" s="1" t="s">
        <v>10</v>
      </c>
      <c r="P580" t="s">
        <v>344</v>
      </c>
      <c r="Q580" t="s">
        <v>2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fkAssigneeId</v>
      </c>
      <c r="X580" s="3" t="str">
        <f>CONCATENATE("""",W580,"""",":","""","""",",")</f>
        <v>"fkAssigneeId":"",</v>
      </c>
      <c r="Y580" s="22" t="str">
        <f>CONCATENATE("public static String ",,B580,,"=","""",W580,""";")</f>
        <v>public static String FK_ASSIGNEE_ID="fkAssigneeId";</v>
      </c>
      <c r="Z580" s="7" t="str">
        <f>CONCATENATE("private String ",W580,"=","""""",";")</f>
        <v>private String fkAssigneeId="";</v>
      </c>
    </row>
    <row r="581" spans="2:26" ht="19.2" x14ac:dyDescent="0.45">
      <c r="B581" s="1" t="s">
        <v>341</v>
      </c>
      <c r="C581" s="1" t="s">
        <v>1</v>
      </c>
      <c r="D581" s="4">
        <v>43</v>
      </c>
      <c r="K581" s="25" t="s">
        <v>446</v>
      </c>
      <c r="L581" s="12"/>
      <c r="M581" s="18"/>
      <c r="N581" s="5" t="str">
        <f>CONCATENATE(B581," ",C581,"(",D581,")",",")</f>
        <v>ASSIGNEE_NAME VARCHAR(43),</v>
      </c>
      <c r="O581" s="1" t="s">
        <v>344</v>
      </c>
      <c r="P581" t="s">
        <v>0</v>
      </c>
      <c r="W581" s="17" t="str">
        <f>CONCATENATE(,LOWER(O581),UPPER(LEFT(P581,1)),LOWER(RIGHT(P581,LEN(P581)-IF(LEN(P581)&gt;0,1,LEN(P581)))),UPPER(LEFT(Q581,1)),LOWER(RIGHT(Q581,LEN(Q581)-IF(LEN(Q581)&gt;0,1,LEN(Q581)))),UPPER(LEFT(R581,1)),LOWER(RIGHT(R581,LEN(R581)-IF(LEN(R581)&gt;0,1,LEN(R581)))),UPPER(LEFT(S581,1)),LOWER(RIGHT(S581,LEN(S581)-IF(LEN(S581)&gt;0,1,LEN(S581)))),UPPER(LEFT(T581,1)),LOWER(RIGHT(T581,LEN(T581)-IF(LEN(T581)&gt;0,1,LEN(T581)))),UPPER(LEFT(U581,1)),LOWER(RIGHT(U581,LEN(U581)-IF(LEN(U581)&gt;0,1,LEN(U581)))),UPPER(LEFT(V581,1)),LOWER(RIGHT(V581,LEN(V581)-IF(LEN(V581)&gt;0,1,LEN(V581)))))</f>
        <v>assigneeName</v>
      </c>
      <c r="X581" s="3" t="str">
        <f>CONCATENATE("""",W581,"""",":","""","""",",")</f>
        <v>"assigneeName":"",</v>
      </c>
      <c r="Y581" s="22" t="str">
        <f>CONCATENATE("public static String ",,B581,,"=","""",W581,""";")</f>
        <v>public static String ASSIGNEE_NAME="assigneeName";</v>
      </c>
      <c r="Z581" s="7" t="str">
        <f>CONCATENATE("private String ",W581,"=","""""",";")</f>
        <v>private String assigneeName="";</v>
      </c>
    </row>
    <row r="582" spans="2:26" ht="19.2" x14ac:dyDescent="0.45">
      <c r="B582" s="1" t="s">
        <v>623</v>
      </c>
      <c r="C582" s="1" t="s">
        <v>1</v>
      </c>
      <c r="D582" s="4">
        <v>43</v>
      </c>
      <c r="K582" s="25" t="s">
        <v>624</v>
      </c>
      <c r="L582" s="12"/>
      <c r="M582" s="18"/>
      <c r="N582" s="5" t="str">
        <f t="shared" si="253"/>
        <v>ASSIGNEE_IMAGE_URL VARCHAR(43),</v>
      </c>
      <c r="O582" s="1" t="s">
        <v>344</v>
      </c>
      <c r="P582" t="s">
        <v>153</v>
      </c>
      <c r="Q582" t="s">
        <v>325</v>
      </c>
      <c r="W582" s="17" t="str">
        <f t="shared" si="251"/>
        <v>assigneeImageUrl</v>
      </c>
      <c r="X582" s="3" t="str">
        <f t="shared" si="254"/>
        <v>"assigneeImageUrl":"",</v>
      </c>
      <c r="Y582" s="22" t="str">
        <f t="shared" si="255"/>
        <v>public static String ASSIGNEE_IMAGE_URL="assigneeImageUrl";</v>
      </c>
      <c r="Z582" s="7" t="str">
        <f t="shared" si="256"/>
        <v>private String assigneeImageUrl="";</v>
      </c>
    </row>
    <row r="583" spans="2:26" ht="19.2" x14ac:dyDescent="0.45">
      <c r="B583" s="10" t="s">
        <v>442</v>
      </c>
      <c r="C583" s="1" t="s">
        <v>1</v>
      </c>
      <c r="D583" s="4">
        <v>43</v>
      </c>
      <c r="K583" s="21" t="s">
        <v>618</v>
      </c>
      <c r="L583" s="12"/>
      <c r="M583" s="18" t="str">
        <f>CONCATENATE(B578,",")</f>
        <v>FK_TASK_TYPE_ID,</v>
      </c>
      <c r="N583" s="5" t="str">
        <f>CONCATENATE(B583," ",C583,"(",D583,")",",")</f>
        <v>BUG_COUNT VARCHAR(43),</v>
      </c>
      <c r="O583" s="1" t="s">
        <v>409</v>
      </c>
      <c r="P583" t="s">
        <v>214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bugCount</v>
      </c>
      <c r="X583" s="3" t="str">
        <f>CONCATENATE("""",W583,"""",":","""","""",",")</f>
        <v>"bugCount":"",</v>
      </c>
      <c r="Y583" s="22" t="str">
        <f>CONCATENATE("public static String ",,B583,,"=","""",W583,""";")</f>
        <v>public static String BUG_COUNT="bugCount";</v>
      </c>
      <c r="Z583" s="7" t="str">
        <f>CONCATENATE("private String ",W583,"=","""""",";")</f>
        <v>private String bugCount="";</v>
      </c>
    </row>
    <row r="584" spans="2:26" ht="19.2" x14ac:dyDescent="0.45">
      <c r="B584" s="10" t="s">
        <v>443</v>
      </c>
      <c r="C584" s="1" t="s">
        <v>1</v>
      </c>
      <c r="D584" s="4">
        <v>43</v>
      </c>
      <c r="K584" s="21" t="s">
        <v>619</v>
      </c>
      <c r="L584" s="12"/>
      <c r="M584" s="18" t="str">
        <f>CONCATENATE(B579,",")</f>
        <v>TASK_TYPE_NAME,</v>
      </c>
      <c r="N584" s="5" t="str">
        <f t="shared" si="253"/>
        <v>UPDATE_COUNT VARCHAR(43),</v>
      </c>
      <c r="O584" s="1" t="s">
        <v>410</v>
      </c>
      <c r="P584" t="s">
        <v>214</v>
      </c>
      <c r="W584" s="17" t="str">
        <f t="shared" si="251"/>
        <v>updateCount</v>
      </c>
      <c r="X584" s="3" t="str">
        <f t="shared" si="254"/>
        <v>"updateCount":"",</v>
      </c>
      <c r="Y584" s="22" t="str">
        <f t="shared" si="255"/>
        <v>public static String UPDATE_COUNT="updateCount";</v>
      </c>
      <c r="Z584" s="7" t="str">
        <f t="shared" si="256"/>
        <v>private String updateCount="";</v>
      </c>
    </row>
    <row r="585" spans="2:26" ht="19.2" x14ac:dyDescent="0.45">
      <c r="B585" s="10" t="s">
        <v>262</v>
      </c>
      <c r="C585" s="1" t="s">
        <v>1</v>
      </c>
      <c r="D585" s="4">
        <v>43</v>
      </c>
      <c r="K585" s="25" t="str">
        <f>CONCATENATE("T.",B585,",")</f>
        <v>T.CREATED_BY,</v>
      </c>
      <c r="L585" s="12"/>
      <c r="M585" s="18" t="str">
        <f>CONCATENATE(B580,",")</f>
        <v>FK_ASSIGNEE_ID,</v>
      </c>
      <c r="N585" s="5" t="str">
        <f>CONCATENATE(B585," ",C585,"(",D585,")",",")</f>
        <v>CREATED_BY VARCHAR(43),</v>
      </c>
      <c r="O585" s="1" t="s">
        <v>282</v>
      </c>
      <c r="P585" t="s">
        <v>128</v>
      </c>
      <c r="W585" s="17" t="str">
        <f>CONCATENATE(,LOWER(O585),UPPER(LEFT(P585,1)),LOWER(RIGHT(P585,LEN(P585)-IF(LEN(P585)&gt;0,1,LEN(P585)))),UPPER(LEFT(Q585,1)),LOWER(RIGHT(Q585,LEN(Q585)-IF(LEN(Q585)&gt;0,1,LEN(Q585)))),UPPER(LEFT(R585,1)),LOWER(RIGHT(R585,LEN(R585)-IF(LEN(R585)&gt;0,1,LEN(R585)))),UPPER(LEFT(S585,1)),LOWER(RIGHT(S585,LEN(S585)-IF(LEN(S585)&gt;0,1,LEN(S585)))),UPPER(LEFT(T585,1)),LOWER(RIGHT(T585,LEN(T585)-IF(LEN(T585)&gt;0,1,LEN(T585)))),UPPER(LEFT(U585,1)),LOWER(RIGHT(U585,LEN(U585)-IF(LEN(U585)&gt;0,1,LEN(U585)))),UPPER(LEFT(V585,1)),LOWER(RIGHT(V585,LEN(V585)-IF(LEN(V585)&gt;0,1,LEN(V585)))))</f>
        <v>createdBy</v>
      </c>
      <c r="X585" s="3" t="str">
        <f>CONCATENATE("""",W585,"""",":","""","""",",")</f>
        <v>"createdBy":"",</v>
      </c>
      <c r="Y585" s="22" t="str">
        <f>CONCATENATE("public static String ",,B585,,"=","""",W585,""";")</f>
        <v>public static String CREATED_BY="createdBy";</v>
      </c>
      <c r="Z585" s="7" t="str">
        <f>CONCATENATE("private String ",W585,"=","""""",";")</f>
        <v>private String createdBy="";</v>
      </c>
    </row>
    <row r="586" spans="2:26" ht="19.2" x14ac:dyDescent="0.45">
      <c r="B586" s="10" t="s">
        <v>339</v>
      </c>
      <c r="C586" s="1" t="s">
        <v>1</v>
      </c>
      <c r="D586" s="4">
        <v>43</v>
      </c>
      <c r="K586" s="25" t="s">
        <v>447</v>
      </c>
      <c r="L586" s="12"/>
      <c r="M586" s="18" t="str">
        <f>CONCATENATE(B582,",")</f>
        <v>ASSIGNEE_IMAGE_URL,</v>
      </c>
      <c r="N586" s="5" t="str">
        <f t="shared" si="253"/>
        <v>CREATED_BY_NAME VARCHAR(43),</v>
      </c>
      <c r="O586" s="1" t="s">
        <v>282</v>
      </c>
      <c r="P586" t="s">
        <v>128</v>
      </c>
      <c r="Q586" t="s">
        <v>0</v>
      </c>
      <c r="W586" s="17" t="str">
        <f t="shared" si="251"/>
        <v>createdByName</v>
      </c>
      <c r="X586" s="3" t="str">
        <f t="shared" si="254"/>
        <v>"createdByName":"",</v>
      </c>
      <c r="Y586" s="22" t="str">
        <f t="shared" si="255"/>
        <v>public static String CREATED_BY_NAME="createdByName";</v>
      </c>
      <c r="Z586" s="7" t="str">
        <f t="shared" si="256"/>
        <v>private String createdByName="";</v>
      </c>
    </row>
    <row r="587" spans="2:26" ht="19.2" x14ac:dyDescent="0.45">
      <c r="B587" s="1" t="s">
        <v>263</v>
      </c>
      <c r="C587" s="1" t="s">
        <v>1</v>
      </c>
      <c r="D587" s="4">
        <v>43</v>
      </c>
      <c r="K587" s="25" t="str">
        <f t="shared" ref="K587:K592" si="257">CONCATENATE("T.",B587,",")</f>
        <v>T.CREATED_DATE,</v>
      </c>
      <c r="L587" s="12"/>
      <c r="M587" s="18" t="str">
        <f>CONCATENATE(B587,",")</f>
        <v>CREATED_DATE,</v>
      </c>
      <c r="N587" s="5" t="str">
        <f t="shared" si="253"/>
        <v>CREATED_DATE VARCHAR(43),</v>
      </c>
      <c r="O587" s="1" t="s">
        <v>282</v>
      </c>
      <c r="P587" t="s">
        <v>8</v>
      </c>
      <c r="W587" s="17" t="str">
        <f t="shared" si="251"/>
        <v>createdDate</v>
      </c>
      <c r="X587" s="3" t="str">
        <f t="shared" si="254"/>
        <v>"createdDate":"",</v>
      </c>
      <c r="Y587" s="22" t="str">
        <f t="shared" si="255"/>
        <v>public static String CREATED_DATE="createdDate";</v>
      </c>
      <c r="Z587" s="7" t="str">
        <f t="shared" si="256"/>
        <v>private String createdDate="";</v>
      </c>
    </row>
    <row r="588" spans="2:26" ht="19.2" x14ac:dyDescent="0.45">
      <c r="B588" s="1" t="s">
        <v>264</v>
      </c>
      <c r="C588" s="1" t="s">
        <v>1</v>
      </c>
      <c r="D588" s="4">
        <v>40</v>
      </c>
      <c r="K588" s="25" t="str">
        <f t="shared" si="257"/>
        <v>T.CREATED_TIME,</v>
      </c>
      <c r="L588" s="12"/>
      <c r="M588" s="18"/>
      <c r="N588" s="5" t="str">
        <f t="shared" si="253"/>
        <v>CREATED_TIME VARCHAR(40),</v>
      </c>
      <c r="O588" s="1" t="s">
        <v>282</v>
      </c>
      <c r="P588" t="s">
        <v>133</v>
      </c>
      <c r="W588" s="17" t="str">
        <f t="shared" si="251"/>
        <v>createdTime</v>
      </c>
      <c r="X588" s="3" t="str">
        <f t="shared" si="254"/>
        <v>"createdTime":"",</v>
      </c>
      <c r="Y588" s="22" t="str">
        <f t="shared" si="255"/>
        <v>public static String CREATED_TIME="createdTime";</v>
      </c>
      <c r="Z588" s="7" t="str">
        <f t="shared" si="256"/>
        <v>private String createdTime="";</v>
      </c>
    </row>
    <row r="589" spans="2:26" ht="19.2" x14ac:dyDescent="0.45">
      <c r="B589" s="1" t="s">
        <v>400</v>
      </c>
      <c r="C589" s="1" t="s">
        <v>1</v>
      </c>
      <c r="D589" s="4">
        <v>50</v>
      </c>
      <c r="K589" s="25" t="str">
        <f t="shared" si="257"/>
        <v>T.ESTIMATED_HOURS,</v>
      </c>
      <c r="L589" s="12"/>
      <c r="M589" s="18" t="str">
        <f>CONCATENATE(B589,",")</f>
        <v>ESTIMATED_HOURS,</v>
      </c>
      <c r="N589" s="5" t="str">
        <f t="shared" si="253"/>
        <v>ESTIMATED_HOURS VARCHAR(50),</v>
      </c>
      <c r="O589" s="1" t="s">
        <v>405</v>
      </c>
      <c r="P589" t="s">
        <v>406</v>
      </c>
      <c r="W589" s="17" t="str">
        <f t="shared" si="251"/>
        <v>estimatedHours</v>
      </c>
      <c r="X589" s="3" t="str">
        <f t="shared" si="254"/>
        <v>"estimatedHours":"",</v>
      </c>
      <c r="Y589" s="22" t="str">
        <f t="shared" si="255"/>
        <v>public static String ESTIMATED_HOURS="estimatedHours";</v>
      </c>
      <c r="Z589" s="7" t="str">
        <f t="shared" si="256"/>
        <v>private String estimatedHours="";</v>
      </c>
    </row>
    <row r="590" spans="2:26" ht="19.2" x14ac:dyDescent="0.45">
      <c r="B590" s="1" t="s">
        <v>401</v>
      </c>
      <c r="C590" s="1" t="s">
        <v>1</v>
      </c>
      <c r="D590" s="4">
        <v>50</v>
      </c>
      <c r="K590" s="25" t="str">
        <f t="shared" si="257"/>
        <v>T.SPENT_HOURS,</v>
      </c>
      <c r="L590" s="12"/>
      <c r="M590" s="18" t="str">
        <f>CONCATENATE(B590,",")</f>
        <v>SPENT_HOURS,</v>
      </c>
      <c r="N590" s="5" t="str">
        <f t="shared" si="253"/>
        <v>SPENT_HOURS VARCHAR(50),</v>
      </c>
      <c r="O590" s="1" t="s">
        <v>407</v>
      </c>
      <c r="P590" t="s">
        <v>406</v>
      </c>
      <c r="W590" s="17" t="str">
        <f t="shared" si="251"/>
        <v>spentHours</v>
      </c>
      <c r="X590" s="3" t="str">
        <f t="shared" si="254"/>
        <v>"spentHours":"",</v>
      </c>
      <c r="Y590" s="22" t="str">
        <f t="shared" si="255"/>
        <v>public static String SPENT_HOURS="spentHours";</v>
      </c>
      <c r="Z590" s="7" t="str">
        <f t="shared" si="256"/>
        <v>private String spentHours="";</v>
      </c>
    </row>
    <row r="591" spans="2:26" ht="19.2" x14ac:dyDescent="0.45">
      <c r="B591" s="1" t="s">
        <v>398</v>
      </c>
      <c r="C591" s="1" t="s">
        <v>1</v>
      </c>
      <c r="D591" s="4">
        <v>40</v>
      </c>
      <c r="K591" s="25" t="str">
        <f t="shared" si="257"/>
        <v>T.DEPENDENT_TASK_TYPE_1_ID,</v>
      </c>
      <c r="L591" s="12"/>
      <c r="M591" s="18"/>
      <c r="N591" s="5" t="str">
        <f>CONCATENATE(B591," ",C591,"(",D591,")",",")</f>
        <v>DEPENDENT_TASK_TYPE_1_ID VARCHAR(40),</v>
      </c>
      <c r="O591" s="1" t="s">
        <v>388</v>
      </c>
      <c r="P591" t="s">
        <v>311</v>
      </c>
      <c r="Q591" t="s">
        <v>51</v>
      </c>
      <c r="R591">
        <v>1</v>
      </c>
      <c r="S591" t="s">
        <v>2</v>
      </c>
      <c r="W591" s="17" t="str">
        <f>CONCATENATE(,LOWER(O591),UPPER(LEFT(P591,1)),LOWER(RIGHT(P591,LEN(P591)-IF(LEN(P591)&gt;0,1,LEN(P591)))),UPPER(LEFT(Q591,1)),LOWER(RIGHT(Q591,LEN(Q591)-IF(LEN(Q591)&gt;0,1,LEN(Q591)))),UPPER(LEFT(R591,1)),LOWER(RIGHT(R591,LEN(R591)-IF(LEN(R591)&gt;0,1,LEN(R591)))),UPPER(LEFT(S591,1)),LOWER(RIGHT(S591,LEN(S591)-IF(LEN(S591)&gt;0,1,LEN(S591)))),UPPER(LEFT(T591,1)),LOWER(RIGHT(T591,LEN(T591)-IF(LEN(T591)&gt;0,1,LEN(T591)))),UPPER(LEFT(U591,1)),LOWER(RIGHT(U591,LEN(U591)-IF(LEN(U591)&gt;0,1,LEN(U591)))),UPPER(LEFT(V591,1)),LOWER(RIGHT(V591,LEN(V591)-IF(LEN(V591)&gt;0,1,LEN(V591)))))</f>
        <v>dependentTaskType1Id</v>
      </c>
      <c r="X591" s="3" t="str">
        <f>CONCATENATE("""",W591,"""",":","""","""",",")</f>
        <v>"dependentTaskType1Id":"",</v>
      </c>
      <c r="Y591" s="22" t="str">
        <f>CONCATENATE("public static String ",,B591,,"=","""",W591,""";")</f>
        <v>public static String DEPENDENT_TASK_TYPE_1_ID="dependentTaskType1Id";</v>
      </c>
      <c r="Z591" s="7" t="str">
        <f>CONCATENATE("private String ",W591,"=","""""",";")</f>
        <v>private String dependentTaskType1Id="";</v>
      </c>
    </row>
    <row r="592" spans="2:26" ht="19.2" x14ac:dyDescent="0.45">
      <c r="B592" s="1" t="s">
        <v>397</v>
      </c>
      <c r="C592" s="1" t="s">
        <v>1</v>
      </c>
      <c r="D592" s="4">
        <v>40</v>
      </c>
      <c r="K592" s="25" t="str">
        <f t="shared" si="257"/>
        <v>T.DEPENDENT_TASK_TYPE_2_ID,</v>
      </c>
      <c r="L592" s="12"/>
      <c r="M592" s="18" t="str">
        <f>CONCATENATE(B592,",")</f>
        <v>DEPENDENT_TASK_TYPE_2_ID,</v>
      </c>
      <c r="N592" s="5" t="str">
        <f>CONCATENATE(B592," ",C592,"(",D592,")",",")</f>
        <v>DEPENDENT_TASK_TYPE_2_ID VARCHAR(40),</v>
      </c>
      <c r="O592" s="1" t="s">
        <v>388</v>
      </c>
      <c r="P592" t="s">
        <v>311</v>
      </c>
      <c r="Q592" t="s">
        <v>51</v>
      </c>
      <c r="R592">
        <v>2</v>
      </c>
      <c r="S592" t="s">
        <v>2</v>
      </c>
      <c r="W592" s="17" t="str">
        <f>CONCATENATE(,LOWER(O592),UPPER(LEFT(P592,1)),LOWER(RIGHT(P592,LEN(P592)-IF(LEN(P592)&gt;0,1,LEN(P592)))),UPPER(LEFT(Q592,1)),LOWER(RIGHT(Q592,LEN(Q592)-IF(LEN(Q592)&gt;0,1,LEN(Q592)))),UPPER(LEFT(R592,1)),LOWER(RIGHT(R592,LEN(R592)-IF(LEN(R592)&gt;0,1,LEN(R592)))),UPPER(LEFT(S592,1)),LOWER(RIGHT(S592,LEN(S592)-IF(LEN(S592)&gt;0,1,LEN(S592)))),UPPER(LEFT(T592,1)),LOWER(RIGHT(T592,LEN(T592)-IF(LEN(T592)&gt;0,1,LEN(T592)))),UPPER(LEFT(U592,1)),LOWER(RIGHT(U592,LEN(U592)-IF(LEN(U592)&gt;0,1,LEN(U592)))),UPPER(LEFT(V592,1)),LOWER(RIGHT(V592,LEN(V592)-IF(LEN(V592)&gt;0,1,LEN(V592)))))</f>
        <v>dependentTaskType2Id</v>
      </c>
      <c r="X592" s="3" t="str">
        <f>CONCATENATE("""",W592,"""",":","""","""",",")</f>
        <v>"dependentTaskType2Id":"",</v>
      </c>
      <c r="Y592" s="22" t="str">
        <f>CONCATENATE("public static String ",,B592,,"=","""",W592,""";")</f>
        <v>public static String DEPENDENT_TASK_TYPE_2_ID="dependentTaskType2Id";</v>
      </c>
      <c r="Z592" s="7" t="str">
        <f>CONCATENATE("private String ",W592,"=","""""",";")</f>
        <v>private String dependentTaskType2Id="";</v>
      </c>
    </row>
    <row r="593" spans="2:26" ht="19.2" x14ac:dyDescent="0.45">
      <c r="B593" s="1" t="s">
        <v>418</v>
      </c>
      <c r="C593" s="1" t="s">
        <v>1</v>
      </c>
      <c r="D593" s="4">
        <v>40</v>
      </c>
      <c r="K593" s="25" t="s">
        <v>450</v>
      </c>
      <c r="L593" s="12"/>
      <c r="M593" s="18"/>
      <c r="N593" s="5" t="str">
        <f t="shared" si="253"/>
        <v>DEPENDENT_TASK_TYPE_1_NAME VARCHAR(40),</v>
      </c>
      <c r="O593" s="1" t="s">
        <v>388</v>
      </c>
      <c r="P593" t="s">
        <v>311</v>
      </c>
      <c r="Q593" t="s">
        <v>51</v>
      </c>
      <c r="R593">
        <v>1</v>
      </c>
      <c r="S593" t="s">
        <v>0</v>
      </c>
      <c r="W593" s="17" t="str">
        <f t="shared" si="251"/>
        <v>dependentTaskType1Name</v>
      </c>
      <c r="X593" s="3" t="str">
        <f t="shared" si="254"/>
        <v>"dependentTaskType1Name":"",</v>
      </c>
      <c r="Y593" s="22" t="str">
        <f t="shared" si="255"/>
        <v>public static String DEPENDENT_TASK_TYPE_1_NAME="dependentTaskType1Name";</v>
      </c>
      <c r="Z593" s="7" t="str">
        <f t="shared" si="256"/>
        <v>private String dependentTaskType1Name="";</v>
      </c>
    </row>
    <row r="594" spans="2:26" ht="19.2" x14ac:dyDescent="0.45">
      <c r="B594" s="1" t="s">
        <v>419</v>
      </c>
      <c r="C594" s="1" t="s">
        <v>1</v>
      </c>
      <c r="D594" s="4">
        <v>40</v>
      </c>
      <c r="K594" s="25" t="s">
        <v>451</v>
      </c>
      <c r="L594" s="12"/>
      <c r="M594" s="18" t="str">
        <f>CONCATENATE(B594,",")</f>
        <v>DEPENDENT_TASK_TYPE_2_NAME,</v>
      </c>
      <c r="N594" s="5" t="str">
        <f t="shared" si="253"/>
        <v>DEPENDENT_TASK_TYPE_2_NAME VARCHAR(40),</v>
      </c>
      <c r="O594" s="1" t="s">
        <v>388</v>
      </c>
      <c r="P594" t="s">
        <v>311</v>
      </c>
      <c r="Q594" t="s">
        <v>51</v>
      </c>
      <c r="R594">
        <v>2</v>
      </c>
      <c r="S594" t="s">
        <v>0</v>
      </c>
      <c r="W594" s="17" t="str">
        <f t="shared" si="251"/>
        <v>dependentTaskType2Name</v>
      </c>
      <c r="X594" s="3" t="str">
        <f t="shared" si="254"/>
        <v>"dependentTaskType2Name":"",</v>
      </c>
      <c r="Y594" s="22" t="str">
        <f t="shared" si="255"/>
        <v>public static String DEPENDENT_TASK_TYPE_2_NAME="dependentTaskType2Name";</v>
      </c>
      <c r="Z594" s="7" t="str">
        <f t="shared" si="256"/>
        <v>private String dependentTaskType2Name="";</v>
      </c>
    </row>
    <row r="595" spans="2:26" ht="19.2" x14ac:dyDescent="0.45">
      <c r="B595" s="1" t="s">
        <v>271</v>
      </c>
      <c r="C595" s="1" t="s">
        <v>1</v>
      </c>
      <c r="D595" s="4">
        <v>30</v>
      </c>
      <c r="K595" s="25" t="str">
        <f>CONCATENATE("T.",B595,",")</f>
        <v>T.COMPLETED_DURATION,</v>
      </c>
      <c r="L595" s="12"/>
      <c r="M595" s="18" t="str">
        <f>CONCATENATE(B595,",")</f>
        <v>COMPLETED_DURATION,</v>
      </c>
      <c r="N595" s="5" t="str">
        <f t="shared" si="253"/>
        <v>COMPLETED_DURATION VARCHAR(30),</v>
      </c>
      <c r="O595" s="1" t="s">
        <v>313</v>
      </c>
      <c r="P595" t="s">
        <v>314</v>
      </c>
      <c r="W595" s="17" t="str">
        <f t="shared" si="251"/>
        <v>completedDuration</v>
      </c>
      <c r="X595" s="3" t="str">
        <f t="shared" si="254"/>
        <v>"completedDuration":"",</v>
      </c>
      <c r="Y595" s="22" t="str">
        <f t="shared" si="255"/>
        <v>public static String COMPLETED_DURATION="completedDuration";</v>
      </c>
      <c r="Z595" s="7" t="str">
        <f t="shared" si="256"/>
        <v>private String completedDuration="";</v>
      </c>
    </row>
    <row r="596" spans="2:26" ht="19.2" x14ac:dyDescent="0.45">
      <c r="B596" s="8" t="s">
        <v>275</v>
      </c>
      <c r="C596" s="1" t="s">
        <v>1</v>
      </c>
      <c r="D596" s="12">
        <v>40</v>
      </c>
      <c r="K596" s="25" t="str">
        <f>CONCATENATE("T.",B596,",")</f>
        <v>T.UPDATED_BY,</v>
      </c>
      <c r="L596" s="14"/>
      <c r="M596" s="18" t="str">
        <f>CONCATENATE(B596,",")</f>
        <v>UPDATED_BY,</v>
      </c>
      <c r="N596" s="5" t="str">
        <f>CONCATENATE(B596," ",C596,"(",D596,")",",")</f>
        <v>UPDATED_BY VARCHAR(40),</v>
      </c>
      <c r="O596" s="1" t="s">
        <v>315</v>
      </c>
      <c r="P596" t="s">
        <v>128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updatedBy</v>
      </c>
      <c r="X596" s="3" t="str">
        <f>CONCATENATE("""",W596,"""",":","""","""",",")</f>
        <v>"updatedBy":"",</v>
      </c>
      <c r="Y596" s="22" t="str">
        <f>CONCATENATE("public static String ",,B596,,"=","""",W596,""";")</f>
        <v>public static String UPDATED_BY="updatedBy";</v>
      </c>
      <c r="Z596" s="7" t="str">
        <f>CONCATENATE("private String ",W596,"=","""""",";")</f>
        <v>private String updatedBy="";</v>
      </c>
    </row>
    <row r="597" spans="2:26" ht="19.2" x14ac:dyDescent="0.45">
      <c r="B597" s="8" t="s">
        <v>420</v>
      </c>
      <c r="C597" s="1" t="s">
        <v>1</v>
      </c>
      <c r="D597" s="12">
        <v>40</v>
      </c>
      <c r="K597" s="25" t="s">
        <v>448</v>
      </c>
      <c r="L597" s="14"/>
      <c r="M597" s="18" t="str">
        <f t="shared" ref="M597:M613" si="258">CONCATENATE(B597,",")</f>
        <v>UPDATED_BY_NAME,</v>
      </c>
      <c r="N597" s="5" t="str">
        <f t="shared" si="253"/>
        <v>UPDATED_BY_NAME VARCHAR(40),</v>
      </c>
      <c r="O597" s="1" t="s">
        <v>315</v>
      </c>
      <c r="P597" t="s">
        <v>128</v>
      </c>
      <c r="Q597" t="s">
        <v>0</v>
      </c>
      <c r="W597" s="17" t="str">
        <f t="shared" si="251"/>
        <v>updatedByName</v>
      </c>
      <c r="X597" s="3" t="str">
        <f t="shared" si="254"/>
        <v>"updatedByName":"",</v>
      </c>
      <c r="Y597" s="22" t="str">
        <f t="shared" si="255"/>
        <v>public static String UPDATED_BY_NAME="updatedByName";</v>
      </c>
      <c r="Z597" s="7" t="str">
        <f t="shared" si="256"/>
        <v>private String updatedByName="";</v>
      </c>
    </row>
    <row r="598" spans="2:26" ht="19.2" x14ac:dyDescent="0.45">
      <c r="B598" s="8" t="s">
        <v>276</v>
      </c>
      <c r="C598" s="1" t="s">
        <v>1</v>
      </c>
      <c r="D598" s="12">
        <v>42</v>
      </c>
      <c r="K598" s="25" t="str">
        <f t="shared" ref="K598:K612" si="259">CONCATENATE("T.",B598,",")</f>
        <v>T.LAST_UPDATED_DATE,</v>
      </c>
      <c r="L598" s="14"/>
      <c r="M598" s="18" t="str">
        <f t="shared" si="258"/>
        <v>LAST_UPDATED_DATE,</v>
      </c>
      <c r="N598" s="5" t="str">
        <f t="shared" si="253"/>
        <v>LAST_UPDATED_DATE VARCHAR(42),</v>
      </c>
      <c r="O598" s="1" t="s">
        <v>316</v>
      </c>
      <c r="P598" t="s">
        <v>315</v>
      </c>
      <c r="Q598" t="s">
        <v>8</v>
      </c>
      <c r="W598" s="17" t="str">
        <f t="shared" si="251"/>
        <v>lastUpdatedDate</v>
      </c>
      <c r="X598" s="3" t="str">
        <f t="shared" si="254"/>
        <v>"lastUpdatedDate":"",</v>
      </c>
      <c r="Y598" s="22" t="str">
        <f t="shared" si="255"/>
        <v>public static String LAST_UPDATED_DATE="lastUpdatedDate";</v>
      </c>
      <c r="Z598" s="7" t="str">
        <f t="shared" si="256"/>
        <v>private String lastUpdatedDate="";</v>
      </c>
    </row>
    <row r="599" spans="2:26" ht="19.2" x14ac:dyDescent="0.45">
      <c r="B599" s="8" t="s">
        <v>277</v>
      </c>
      <c r="C599" s="1" t="s">
        <v>1</v>
      </c>
      <c r="D599" s="12">
        <v>42</v>
      </c>
      <c r="K599" s="25" t="str">
        <f t="shared" si="259"/>
        <v>T.LAST_UPDATED_TIME,</v>
      </c>
      <c r="L599" s="14"/>
      <c r="M599" s="18" t="str">
        <f t="shared" si="258"/>
        <v>LAST_UPDATED_TIME,</v>
      </c>
      <c r="N599" s="5" t="str">
        <f t="shared" si="253"/>
        <v>LAST_UPDATED_TIME VARCHAR(42),</v>
      </c>
      <c r="O599" s="1" t="s">
        <v>316</v>
      </c>
      <c r="P599" t="s">
        <v>315</v>
      </c>
      <c r="Q599" t="s">
        <v>133</v>
      </c>
      <c r="W599" s="17" t="str">
        <f t="shared" si="251"/>
        <v>lastUpdatedTime</v>
      </c>
      <c r="X599" s="3" t="str">
        <f t="shared" si="254"/>
        <v>"lastUpdatedTime":"",</v>
      </c>
      <c r="Y599" s="22" t="str">
        <f t="shared" si="255"/>
        <v>public static String LAST_UPDATED_TIME="lastUpdatedTime";</v>
      </c>
      <c r="Z599" s="7" t="str">
        <f t="shared" si="256"/>
        <v>private String lastUpdatedTime="";</v>
      </c>
    </row>
    <row r="600" spans="2:26" ht="19.2" x14ac:dyDescent="0.45">
      <c r="B600" s="8" t="s">
        <v>416</v>
      </c>
      <c r="C600" s="1" t="s">
        <v>1</v>
      </c>
      <c r="D600" s="12">
        <v>42</v>
      </c>
      <c r="K600" s="25" t="str">
        <f t="shared" si="259"/>
        <v>T.TASK_STATUS,</v>
      </c>
      <c r="L600" s="14"/>
      <c r="M600" s="18" t="str">
        <f t="shared" si="258"/>
        <v>TASK_STATUS,</v>
      </c>
      <c r="N600" s="5" t="str">
        <f t="shared" si="253"/>
        <v>TASK_STATUS VARCHAR(42),</v>
      </c>
      <c r="O600" s="1" t="s">
        <v>311</v>
      </c>
      <c r="P600" t="s">
        <v>3</v>
      </c>
      <c r="W600" s="17" t="str">
        <f t="shared" si="251"/>
        <v>taskStatus</v>
      </c>
      <c r="X600" s="3" t="str">
        <f t="shared" si="254"/>
        <v>"taskStatus":"",</v>
      </c>
      <c r="Y600" s="22" t="str">
        <f t="shared" si="255"/>
        <v>public static String TASK_STATUS="taskStatus";</v>
      </c>
      <c r="Z600" s="7" t="str">
        <f t="shared" si="256"/>
        <v>private String taskStatus="";</v>
      </c>
    </row>
    <row r="601" spans="2:26" ht="19.2" x14ac:dyDescent="0.45">
      <c r="B601" s="8" t="s">
        <v>265</v>
      </c>
      <c r="C601" s="1" t="s">
        <v>1</v>
      </c>
      <c r="D601" s="12">
        <v>42</v>
      </c>
      <c r="I601">
        <f>I596</f>
        <v>0</v>
      </c>
      <c r="J601" t="str">
        <f>CONCATENATE(LEFT(CONCATENATE(" ADD "," ",N601,";"),LEN(CONCATENATE(" ADD "," ",N601,";"))-2),";")</f>
        <v xml:space="preserve"> ADD  START_DATE VARCHAR(42);</v>
      </c>
      <c r="K601" s="25" t="str">
        <f t="shared" si="259"/>
        <v>T.START_DATE,</v>
      </c>
      <c r="L601" s="14"/>
      <c r="M601" s="18" t="str">
        <f t="shared" si="258"/>
        <v>START_DATE,</v>
      </c>
      <c r="N601" s="5" t="str">
        <f>CONCATENATE(B601," ",C601,"(",D601,")",",")</f>
        <v>START_DATE VARCHAR(42),</v>
      </c>
      <c r="O601" s="1" t="s">
        <v>289</v>
      </c>
      <c r="P601" t="s">
        <v>8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startDate</v>
      </c>
      <c r="X601" s="3" t="str">
        <f>CONCATENATE("""",W601,"""",":","""","""",",")</f>
        <v>"startDate":"",</v>
      </c>
      <c r="Y601" s="22" t="str">
        <f>CONCATENATE("public static String ",,B601,,"=","""",W601,""";")</f>
        <v>public static String START_DATE="startDate";</v>
      </c>
      <c r="Z601" s="7" t="str">
        <f>CONCATENATE("private String ",W601,"=","""""",";")</f>
        <v>private String startDate="";</v>
      </c>
    </row>
    <row r="602" spans="2:26" ht="19.2" x14ac:dyDescent="0.45">
      <c r="B602" s="8" t="s">
        <v>266</v>
      </c>
      <c r="C602" s="1" t="s">
        <v>1</v>
      </c>
      <c r="D602" s="12">
        <v>42</v>
      </c>
      <c r="I602">
        <f>I597</f>
        <v>0</v>
      </c>
      <c r="J602" t="str">
        <f>CONCATENATE(LEFT(CONCATENATE(" ADD "," ",N602,";"),LEN(CONCATENATE(" ADD "," ",N602,";"))-2),";")</f>
        <v xml:space="preserve"> ADD  START_TIME VARCHAR(42);</v>
      </c>
      <c r="K602" s="25" t="str">
        <f t="shared" si="259"/>
        <v>T.START_TIME,</v>
      </c>
      <c r="L602" s="14"/>
      <c r="M602" s="18" t="str">
        <f t="shared" si="258"/>
        <v>START_TIME,</v>
      </c>
      <c r="N602" s="5" t="str">
        <f>CONCATENATE(B602," ",C602,"(",D602,")",",")</f>
        <v>START_TIME VARCHAR(42),</v>
      </c>
      <c r="O602" s="1" t="s">
        <v>289</v>
      </c>
      <c r="P602" t="s">
        <v>133</v>
      </c>
      <c r="W602" s="17" t="str">
        <f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startTime</v>
      </c>
      <c r="X602" s="3" t="str">
        <f>CONCATENATE("""",W602,"""",":","""","""",",")</f>
        <v>"startTime":"",</v>
      </c>
      <c r="Y602" s="22" t="str">
        <f>CONCATENATE("public static String ",,B602,,"=","""",W602,""";")</f>
        <v>public static String START_TIME="startTime";</v>
      </c>
      <c r="Z602" s="7" t="str">
        <f>CONCATENATE("private String ",W602,"=","""""",";")</f>
        <v>private String startTime="";</v>
      </c>
    </row>
    <row r="603" spans="2:26" ht="19.2" x14ac:dyDescent="0.45">
      <c r="B603" s="8" t="s">
        <v>629</v>
      </c>
      <c r="C603" s="1" t="s">
        <v>1</v>
      </c>
      <c r="D603" s="12">
        <v>42</v>
      </c>
      <c r="I603">
        <f>I598</f>
        <v>0</v>
      </c>
      <c r="J603" t="str">
        <f>CONCATENATE(LEFT(CONCATENATE(" ADD "," ",N603,";"),LEN(CONCATENATE(" ADD "," ",N603,";"))-2),";")</f>
        <v xml:space="preserve"> ADD  START_TYPE VARCHAR(42);</v>
      </c>
      <c r="K603" s="25" t="str">
        <f t="shared" si="259"/>
        <v>T.START_TYPE,</v>
      </c>
      <c r="L603" s="14"/>
      <c r="M603" s="18" t="str">
        <f t="shared" si="258"/>
        <v>START_TYPE,</v>
      </c>
      <c r="N603" s="5" t="str">
        <f>CONCATENATE(B603," ",C603,"(",D603,")",",")</f>
        <v>START_TYPE VARCHAR(42),</v>
      </c>
      <c r="O603" s="1" t="s">
        <v>289</v>
      </c>
      <c r="P603" t="s">
        <v>51</v>
      </c>
      <c r="W603" s="17" t="str">
        <f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startType</v>
      </c>
      <c r="X603" s="3" t="str">
        <f>CONCATENATE("""",W603,"""",":","""","""",",")</f>
        <v>"startType":"",</v>
      </c>
      <c r="Y603" s="22" t="str">
        <f>CONCATENATE("public static String ",,B603,,"=","""",W603,""";")</f>
        <v>public static String START_TYPE="startType";</v>
      </c>
      <c r="Z603" s="7" t="str">
        <f>CONCATENATE("private String ",W603,"=","""""",";")</f>
        <v>private String startType="";</v>
      </c>
    </row>
    <row r="604" spans="2:26" ht="19.2" x14ac:dyDescent="0.45">
      <c r="B604" s="8" t="s">
        <v>620</v>
      </c>
      <c r="C604" s="1" t="s">
        <v>1</v>
      </c>
      <c r="D604" s="12">
        <v>42</v>
      </c>
      <c r="I604">
        <f>I599</f>
        <v>0</v>
      </c>
      <c r="J604" t="str">
        <f>CONCATENATE(LEFT(CONCATENATE(" ADD "," ",N604,";"),LEN(CONCATENATE(" ADD "," ",N604,";"))-2),";")</f>
        <v xml:space="preserve"> ADD  IS_NOTIFIED_BUG VARCHAR(42);</v>
      </c>
      <c r="K604" s="25" t="str">
        <f t="shared" si="259"/>
        <v>T.IS_NOTIFIED_BUG,</v>
      </c>
      <c r="L604" s="14"/>
      <c r="M604" s="18" t="str">
        <f>CONCATENATE(B604,",")</f>
        <v>IS_NOTIFIED_BUG,</v>
      </c>
      <c r="N604" s="5" t="str">
        <f>CONCATENATE(B604," ",C604,"(",D604,")",",")</f>
        <v>IS_NOTIFIED_BUG VARCHAR(42),</v>
      </c>
      <c r="O604" s="1" t="s">
        <v>112</v>
      </c>
      <c r="P604" t="s">
        <v>574</v>
      </c>
      <c r="Q604" t="s">
        <v>409</v>
      </c>
      <c r="W604" s="17" t="str">
        <f>CONCATENATE(,LOWER(O604),UPPER(LEFT(P604,1)),LOWER(RIGHT(P604,LEN(P604)-IF(LEN(P604)&gt;0,1,LEN(P604)))),UPPER(LEFT(Q604,1)),LOWER(RIGHT(Q604,LEN(Q604)-IF(LEN(Q604)&gt;0,1,LEN(Q604)))),UPPER(LEFT(R604,1)),LOWER(RIGHT(R604,LEN(R604)-IF(LEN(R604)&gt;0,1,LEN(R604)))),UPPER(LEFT(S604,1)),LOWER(RIGHT(S604,LEN(S604)-IF(LEN(S604)&gt;0,1,LEN(S604)))),UPPER(LEFT(T604,1)),LOWER(RIGHT(T604,LEN(T604)-IF(LEN(T604)&gt;0,1,LEN(T604)))),UPPER(LEFT(U604,1)),LOWER(RIGHT(U604,LEN(U604)-IF(LEN(U604)&gt;0,1,LEN(U604)))),UPPER(LEFT(V604,1)),LOWER(RIGHT(V604,LEN(V604)-IF(LEN(V604)&gt;0,1,LEN(V604)))))</f>
        <v>isNotifiedBug</v>
      </c>
      <c r="X604" s="3" t="str">
        <f>CONCATENATE("""",W604,"""",":","""","""",",")</f>
        <v>"isNotifiedBug":"",</v>
      </c>
      <c r="Y604" s="22" t="str">
        <f>CONCATENATE("public static String ",,B604,,"=","""",W604,""";")</f>
        <v>public static String IS_NOTIFIED_BUG="isNotifiedBug";</v>
      </c>
      <c r="Z604" s="7" t="str">
        <f>CONCATENATE("private String ",W604,"=","""""",";")</f>
        <v>private String isNotifiedBug="";</v>
      </c>
    </row>
    <row r="605" spans="2:26" ht="19.2" x14ac:dyDescent="0.45">
      <c r="B605" s="8" t="s">
        <v>403</v>
      </c>
      <c r="C605" s="1" t="s">
        <v>1</v>
      </c>
      <c r="D605" s="12">
        <v>42</v>
      </c>
      <c r="K605" s="25" t="str">
        <f t="shared" si="259"/>
        <v>T.IS_DETECTED_BUG,</v>
      </c>
      <c r="L605" s="14"/>
      <c r="M605" s="18" t="str">
        <f t="shared" si="258"/>
        <v>IS_DETECTED_BUG,</v>
      </c>
      <c r="N605" s="5" t="str">
        <f t="shared" si="253"/>
        <v>IS_DETECTED_BUG VARCHAR(42),</v>
      </c>
      <c r="O605" s="1" t="s">
        <v>112</v>
      </c>
      <c r="P605" t="s">
        <v>408</v>
      </c>
      <c r="Q605" t="s">
        <v>409</v>
      </c>
      <c r="W605" s="17" t="str">
        <f t="shared" si="251"/>
        <v>isDetectedBug</v>
      </c>
      <c r="X605" s="3" t="str">
        <f t="shared" si="254"/>
        <v>"isDetectedBug":"",</v>
      </c>
      <c r="Y605" s="22" t="str">
        <f t="shared" si="255"/>
        <v>public static String IS_DETECTED_BUG="isDetectedBug";</v>
      </c>
      <c r="Z605" s="7" t="str">
        <f t="shared" si="256"/>
        <v>private String isDetectedBug="";</v>
      </c>
    </row>
    <row r="606" spans="2:26" ht="19.2" x14ac:dyDescent="0.45">
      <c r="B606" s="8" t="s">
        <v>469</v>
      </c>
      <c r="C606" s="1" t="s">
        <v>1</v>
      </c>
      <c r="D606" s="12">
        <v>42</v>
      </c>
      <c r="I606">
        <f>I600</f>
        <v>0</v>
      </c>
      <c r="J606" t="str">
        <f t="shared" ref="J606:J612" si="260">CONCATENATE(LEFT(CONCATENATE(" ADD "," ",N606,";"),LEN(CONCATENATE(" ADD "," ",N606,";"))-2),";")</f>
        <v xml:space="preserve"> ADD  IS_GENERAL VARCHAR(42);</v>
      </c>
      <c r="K606" s="25" t="str">
        <f t="shared" si="259"/>
        <v>T.IS_GENERAL,</v>
      </c>
      <c r="L606" s="14"/>
      <c r="M606" s="18" t="str">
        <f t="shared" si="258"/>
        <v>IS_GENERAL,</v>
      </c>
      <c r="N606" s="5" t="str">
        <f t="shared" si="253"/>
        <v>IS_GENERAL VARCHAR(42),</v>
      </c>
      <c r="O606" s="1" t="s">
        <v>112</v>
      </c>
      <c r="P606" t="s">
        <v>470</v>
      </c>
      <c r="W606" s="17" t="str">
        <f t="shared" si="251"/>
        <v>isGeneral</v>
      </c>
      <c r="X606" s="3" t="str">
        <f t="shared" si="254"/>
        <v>"isGeneral":"",</v>
      </c>
      <c r="Y606" s="22" t="str">
        <f t="shared" si="255"/>
        <v>public static String IS_GENERAL="isGeneral";</v>
      </c>
      <c r="Z606" s="7" t="str">
        <f t="shared" si="256"/>
        <v>private String isGeneral="";</v>
      </c>
    </row>
    <row r="607" spans="2:26" ht="19.2" x14ac:dyDescent="0.45">
      <c r="B607" s="8" t="s">
        <v>703</v>
      </c>
      <c r="C607" s="1" t="s">
        <v>1</v>
      </c>
      <c r="D607" s="12">
        <v>333</v>
      </c>
      <c r="I607">
        <f>I600</f>
        <v>0</v>
      </c>
      <c r="J607" t="str">
        <f t="shared" si="260"/>
        <v xml:space="preserve"> ADD  JIRA_ISSUE_ID VARCHAR(333);</v>
      </c>
      <c r="K607" s="25" t="str">
        <f t="shared" si="259"/>
        <v>T.JIRA_ISSUE_ID,</v>
      </c>
      <c r="L607" s="14"/>
      <c r="M607" s="18" t="str">
        <f t="shared" si="258"/>
        <v>JIRA_ISSUE_ID,</v>
      </c>
      <c r="N607" s="5" t="str">
        <f t="shared" si="253"/>
        <v>JIRA_ISSUE_ID VARCHAR(333),</v>
      </c>
      <c r="O607" s="1" t="s">
        <v>699</v>
      </c>
      <c r="P607" t="s">
        <v>705</v>
      </c>
      <c r="Q607" t="s">
        <v>2</v>
      </c>
      <c r="W607" s="17" t="str">
        <f t="shared" si="251"/>
        <v>jiraIssueId</v>
      </c>
      <c r="X607" s="3" t="str">
        <f t="shared" si="254"/>
        <v>"jiraIssueId":"",</v>
      </c>
      <c r="Y607" s="22" t="str">
        <f t="shared" si="255"/>
        <v>public static String JIRA_ISSUE_ID="jiraIssueId";</v>
      </c>
      <c r="Z607" s="7" t="str">
        <f t="shared" si="256"/>
        <v>private String jiraIssueId="";</v>
      </c>
    </row>
    <row r="608" spans="2:26" ht="19.2" x14ac:dyDescent="0.45">
      <c r="B608" s="1" t="s">
        <v>829</v>
      </c>
      <c r="C608" s="1" t="s">
        <v>701</v>
      </c>
      <c r="D608" s="4"/>
      <c r="I608">
        <f>I607</f>
        <v>0</v>
      </c>
      <c r="J608" t="str">
        <f t="shared" si="260"/>
        <v xml:space="preserve"> ADD  ESTIMATED_COUNTER TEXT;</v>
      </c>
      <c r="K608" s="25" t="str">
        <f t="shared" si="259"/>
        <v>T.ESTIMATED_COUNTER,</v>
      </c>
      <c r="L608" s="12"/>
      <c r="M608" s="18" t="str">
        <f t="shared" si="258"/>
        <v>ESTIMATED_COUNTER,</v>
      </c>
      <c r="N608" s="5" t="str">
        <f>CONCATENATE(B608," ",C608,"",D608,"",",")</f>
        <v>ESTIMATED_COUNTER TEXT,</v>
      </c>
      <c r="O608" s="1" t="s">
        <v>405</v>
      </c>
      <c r="P608" t="s">
        <v>834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estimatedCounter</v>
      </c>
      <c r="X608" s="3" t="str">
        <f>CONCATENATE("""",W608,"""",":","""","""",",")</f>
        <v>"estimatedCounter":"",</v>
      </c>
      <c r="Y608" s="22" t="str">
        <f>CONCATENATE("public static String ",,B608,,"=","""",W608,""";")</f>
        <v>public static String ESTIMATED_COUNTER="estimatedCounter";</v>
      </c>
      <c r="Z608" s="7" t="str">
        <f>CONCATENATE("private String ",W608,"=","""""",";")</f>
        <v>private String estimatedCounter="";</v>
      </c>
    </row>
    <row r="609" spans="2:26" ht="19.2" x14ac:dyDescent="0.45">
      <c r="B609" s="1" t="s">
        <v>830</v>
      </c>
      <c r="C609" s="1" t="s">
        <v>701</v>
      </c>
      <c r="D609" s="4"/>
      <c r="I609">
        <f>I608</f>
        <v>0</v>
      </c>
      <c r="J609" t="str">
        <f t="shared" si="260"/>
        <v xml:space="preserve"> ADD  EXECUTED_COUNTER TEXT;</v>
      </c>
      <c r="K609" s="25" t="str">
        <f t="shared" si="259"/>
        <v>T.EXECUTED_COUNTER,</v>
      </c>
      <c r="L609" s="12"/>
      <c r="M609" s="18" t="str">
        <f t="shared" si="258"/>
        <v>EXECUTED_COUNTER,</v>
      </c>
      <c r="N609" s="5" t="str">
        <f>CONCATENATE(B609," ",C609,"",D609,"",",")</f>
        <v>EXECUTED_COUNTER TEXT,</v>
      </c>
      <c r="O609" s="1" t="s">
        <v>833</v>
      </c>
      <c r="P609" t="s">
        <v>834</v>
      </c>
      <c r="W609" s="17" t="str">
        <f>CONCATENATE(,LOWER(O609),UPPER(LEFT(P609,1)),LOWER(RIGHT(P609,LEN(P609)-IF(LEN(P609)&gt;0,1,LEN(P609)))),UPPER(LEFT(Q609,1)),LOWER(RIGHT(Q609,LEN(Q609)-IF(LEN(Q609)&gt;0,1,LEN(Q609)))),UPPER(LEFT(R609,1)),LOWER(RIGHT(R609,LEN(R609)-IF(LEN(R609)&gt;0,1,LEN(R609)))),UPPER(LEFT(S609,1)),LOWER(RIGHT(S609,LEN(S609)-IF(LEN(S609)&gt;0,1,LEN(S609)))),UPPER(LEFT(T609,1)),LOWER(RIGHT(T609,LEN(T609)-IF(LEN(T609)&gt;0,1,LEN(T609)))),UPPER(LEFT(U609,1)),LOWER(RIGHT(U609,LEN(U609)-IF(LEN(U609)&gt;0,1,LEN(U609)))),UPPER(LEFT(V609,1)),LOWER(RIGHT(V609,LEN(V609)-IF(LEN(V609)&gt;0,1,LEN(V609)))))</f>
        <v>executedCounter</v>
      </c>
      <c r="X609" s="3" t="str">
        <f>CONCATENATE("""",W609,"""",":","""","""",",")</f>
        <v>"executedCounter":"",</v>
      </c>
      <c r="Y609" s="22" t="str">
        <f>CONCATENATE("public static String ",,B609,,"=","""",W609,""";")</f>
        <v>public static String EXECUTED_COUNTER="executedCounter";</v>
      </c>
      <c r="Z609" s="7" t="str">
        <f>CONCATENATE("private String ",W609,"=","""""",";")</f>
        <v>private String executedCounter="";</v>
      </c>
    </row>
    <row r="610" spans="2:26" ht="19.2" x14ac:dyDescent="0.45">
      <c r="B610" s="1" t="s">
        <v>831</v>
      </c>
      <c r="C610" s="1" t="s">
        <v>701</v>
      </c>
      <c r="D610" s="4"/>
      <c r="I610">
        <f>I609</f>
        <v>0</v>
      </c>
      <c r="J610" t="str">
        <f t="shared" si="260"/>
        <v xml:space="preserve"> ADD  ESTIMATED_BUDGET TEXT;</v>
      </c>
      <c r="K610" s="25" t="str">
        <f t="shared" si="259"/>
        <v>T.ESTIMATED_BUDGET,</v>
      </c>
      <c r="L610" s="12"/>
      <c r="M610" s="18" t="str">
        <f t="shared" si="258"/>
        <v>ESTIMATED_BUDGET,</v>
      </c>
      <c r="N610" s="5" t="str">
        <f>CONCATENATE(B610," ",C610,"",D610,"",",")</f>
        <v>ESTIMATED_BUDGET TEXT,</v>
      </c>
      <c r="O610" s="1" t="s">
        <v>405</v>
      </c>
      <c r="P610" t="s">
        <v>835</v>
      </c>
      <c r="W610" s="17" t="str">
        <f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estimatedBudget</v>
      </c>
      <c r="X610" s="3" t="str">
        <f>CONCATENATE("""",W610,"""",":","""","""",",")</f>
        <v>"estimatedBudget":"",</v>
      </c>
      <c r="Y610" s="22" t="str">
        <f>CONCATENATE("public static String ",,B610,,"=","""",W610,""";")</f>
        <v>public static String ESTIMATED_BUDGET="estimatedBudget";</v>
      </c>
      <c r="Z610" s="7" t="str">
        <f>CONCATENATE("private String ",W610,"=","""""",";")</f>
        <v>private String estimatedBudget="";</v>
      </c>
    </row>
    <row r="611" spans="2:26" ht="19.2" x14ac:dyDescent="0.45">
      <c r="B611" s="1" t="s">
        <v>832</v>
      </c>
      <c r="C611" s="1" t="s">
        <v>701</v>
      </c>
      <c r="D611" s="4"/>
      <c r="I611">
        <f>I610</f>
        <v>0</v>
      </c>
      <c r="J611" t="str">
        <f t="shared" si="260"/>
        <v xml:space="preserve"> ADD  SPENT_BUDGET TEXT;</v>
      </c>
      <c r="K611" s="25" t="str">
        <f t="shared" si="259"/>
        <v>T.SPENT_BUDGET,</v>
      </c>
      <c r="L611" s="12"/>
      <c r="M611" s="18" t="str">
        <f t="shared" si="258"/>
        <v>SPENT_BUDGET,</v>
      </c>
      <c r="N611" s="5" t="str">
        <f>CONCATENATE(B611," ",C611,"",D611,"",",")</f>
        <v>SPENT_BUDGET TEXT,</v>
      </c>
      <c r="O611" s="1" t="s">
        <v>407</v>
      </c>
      <c r="P611" t="s">
        <v>835</v>
      </c>
      <c r="W611" s="17" t="str">
        <f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spentBudget</v>
      </c>
      <c r="X611" s="3" t="str">
        <f>CONCATENATE("""",W611,"""",":","""","""",",")</f>
        <v>"spentBudget":"",</v>
      </c>
      <c r="Y611" s="22" t="str">
        <f>CONCATENATE("public static String ",,B611,,"=","""",W611,""";")</f>
        <v>public static String SPENT_BUDGET="spentBudget";</v>
      </c>
      <c r="Z611" s="7" t="str">
        <f>CONCATENATE("private String ",W611,"=","""""",";")</f>
        <v>private String spentBudget="";</v>
      </c>
    </row>
    <row r="612" spans="2:26" ht="19.2" x14ac:dyDescent="0.45">
      <c r="B612" s="8" t="s">
        <v>704</v>
      </c>
      <c r="C612" s="1" t="s">
        <v>1</v>
      </c>
      <c r="D612" s="12">
        <v>333</v>
      </c>
      <c r="I612">
        <f>I601</f>
        <v>0</v>
      </c>
      <c r="J612" t="str">
        <f t="shared" si="260"/>
        <v xml:space="preserve"> ADD  JIRA_ISSUE_KEY VARCHAR(333);</v>
      </c>
      <c r="K612" s="25" t="str">
        <f t="shared" si="259"/>
        <v>T.JIRA_ISSUE_KEY,</v>
      </c>
      <c r="L612" s="14"/>
      <c r="M612" s="18" t="str">
        <f t="shared" si="258"/>
        <v>JIRA_ISSUE_KEY,</v>
      </c>
      <c r="N612" s="5" t="str">
        <f t="shared" si="253"/>
        <v>JIRA_ISSUE_KEY VARCHAR(333),</v>
      </c>
      <c r="O612" s="1" t="s">
        <v>699</v>
      </c>
      <c r="P612" t="s">
        <v>705</v>
      </c>
      <c r="Q612" t="s">
        <v>43</v>
      </c>
      <c r="W612" s="17" t="str">
        <f t="shared" si="251"/>
        <v>jiraIssueKey</v>
      </c>
      <c r="X612" s="3" t="str">
        <f t="shared" si="254"/>
        <v>"jiraIssueKey":"",</v>
      </c>
      <c r="Y612" s="22" t="str">
        <f t="shared" si="255"/>
        <v>public static String JIRA_ISSUE_KEY="jiraIssueKey";</v>
      </c>
      <c r="Z612" s="7" t="str">
        <f t="shared" si="256"/>
        <v>private String jiraIssueKey="";</v>
      </c>
    </row>
    <row r="613" spans="2:26" ht="19.2" x14ac:dyDescent="0.45">
      <c r="B613" s="8" t="s">
        <v>404</v>
      </c>
      <c r="C613" s="1" t="s">
        <v>1</v>
      </c>
      <c r="D613" s="12">
        <v>42</v>
      </c>
      <c r="K613" s="25" t="str">
        <f>CONCATENATE("T.",B613,"")</f>
        <v>T.IS_UPDATE_REQUIRED</v>
      </c>
      <c r="L613" s="14"/>
      <c r="M613" s="18" t="str">
        <f t="shared" si="258"/>
        <v>IS_UPDATE_REQUIRED,</v>
      </c>
      <c r="N613" s="5" t="str">
        <f t="shared" si="253"/>
        <v>IS_UPDATE_REQUIRED VARCHAR(42),</v>
      </c>
      <c r="O613" s="1" t="s">
        <v>112</v>
      </c>
      <c r="P613" t="s">
        <v>410</v>
      </c>
      <c r="Q613" t="s">
        <v>411</v>
      </c>
      <c r="W613" s="17" t="str">
        <f t="shared" si="251"/>
        <v>isUpdateRequired</v>
      </c>
      <c r="X613" s="3" t="str">
        <f t="shared" si="254"/>
        <v>"isUpdateRequired":"",</v>
      </c>
      <c r="Y613" s="22" t="str">
        <f t="shared" si="255"/>
        <v>public static String IS_UPDATE_REQUIRED="isUpdateRequired";</v>
      </c>
      <c r="Z613" s="7" t="str">
        <f t="shared" si="256"/>
        <v>private String isUpdateRequired="";</v>
      </c>
    </row>
    <row r="614" spans="2:26" ht="19.2" x14ac:dyDescent="0.45">
      <c r="C614" s="1"/>
      <c r="D614" s="8"/>
      <c r="K614" s="29" t="s">
        <v>466</v>
      </c>
      <c r="M614" s="18"/>
      <c r="N614" s="33" t="s">
        <v>130</v>
      </c>
      <c r="O614" s="1"/>
      <c r="W614" s="17"/>
    </row>
    <row r="615" spans="2:26" ht="19.2" x14ac:dyDescent="0.45">
      <c r="C615" s="14"/>
      <c r="D615" s="9"/>
      <c r="K615" s="29" t="s">
        <v>467</v>
      </c>
      <c r="M615" s="20"/>
      <c r="N615" s="33"/>
      <c r="O615" s="14"/>
      <c r="W615" s="17"/>
    </row>
    <row r="616" spans="2:26" ht="19.2" x14ac:dyDescent="0.45">
      <c r="C616" s="14"/>
      <c r="D616" s="9"/>
      <c r="K616" s="21" t="s">
        <v>468</v>
      </c>
      <c r="M616" s="20"/>
      <c r="N616" s="33"/>
      <c r="O616" s="14"/>
      <c r="W616" s="17"/>
    </row>
    <row r="617" spans="2:26" ht="19.2" x14ac:dyDescent="0.45">
      <c r="C617" s="14"/>
      <c r="D617" s="9"/>
      <c r="M617" s="20"/>
      <c r="N617" s="33"/>
      <c r="O617" s="14"/>
      <c r="W617" s="17"/>
    </row>
    <row r="618" spans="2:26" x14ac:dyDescent="0.3">
      <c r="B618" s="2" t="s">
        <v>412</v>
      </c>
      <c r="I618" t="str">
        <f>CONCATENATE("ALTER TABLE"," ",B618)</f>
        <v>ALTER TABLE TM_BACKLOG_TASK_NOTIFIER</v>
      </c>
      <c r="N618" s="5" t="str">
        <f>CONCATENATE("CREATE TABLE ",B618," ","(")</f>
        <v>CREATE TABLE TM_BACKLOG_TASK_NOTIFIER (</v>
      </c>
    </row>
    <row r="619" spans="2:26" ht="19.2" x14ac:dyDescent="0.45">
      <c r="B619" s="1" t="s">
        <v>2</v>
      </c>
      <c r="C619" s="1" t="s">
        <v>1</v>
      </c>
      <c r="D619" s="4">
        <v>30</v>
      </c>
      <c r="E619" s="24" t="s">
        <v>113</v>
      </c>
      <c r="I619" t="str">
        <f>I618</f>
        <v>ALTER TABLE TM_BACKLOG_TASK_NOTIFIER</v>
      </c>
      <c r="J619" t="str">
        <f t="shared" ref="J619:J624" si="261">CONCATENATE(LEFT(CONCATENATE(" ADD "," ",N619,";"),LEN(CONCATENATE(" ADD "," ",N619,";"))-2),";")</f>
        <v xml:space="preserve"> ADD  ID VARCHAR(30) NOT NULL ;</v>
      </c>
      <c r="K619" s="21" t="str">
        <f t="shared" ref="K619:K624" si="262">CONCATENATE(LEFT(CONCATENATE("  ALTER COLUMN  "," ",N619,";"),LEN(CONCATENATE("  ALTER COLUMN  "," ",N619,";"))-2),";")</f>
        <v xml:space="preserve">  ALTER COLUMN   ID VARCHAR(30) NOT NULL ;</v>
      </c>
      <c r="L619" s="12"/>
      <c r="M619" s="18" t="str">
        <f t="shared" ref="M619:M624" si="263">CONCATENATE(B619,",")</f>
        <v>ID,</v>
      </c>
      <c r="N619" s="5" t="str">
        <f>CONCATENATE(B619," ",C619,"(",D619,") ",E619," ,")</f>
        <v>ID VARCHAR(30) NOT NULL ,</v>
      </c>
      <c r="O619" s="1" t="s">
        <v>2</v>
      </c>
      <c r="P619" s="6"/>
      <c r="Q619" s="6"/>
      <c r="R619" s="6"/>
      <c r="S619" s="6"/>
      <c r="T619" s="6"/>
      <c r="U619" s="6"/>
      <c r="V619" s="6"/>
      <c r="W619" s="17" t="str">
        <f t="shared" ref="W619:W624" si="264">CONCATENATE(,LOWER(O619),UPPER(LEFT(P619,1)),LOWER(RIGHT(P619,LEN(P619)-IF(LEN(P619)&gt;0,1,LEN(P619)))),UPPER(LEFT(Q619,1)),LOWER(RIGHT(Q619,LEN(Q619)-IF(LEN(Q619)&gt;0,1,LEN(Q619)))),UPPER(LEFT(R619,1)),LOWER(RIGHT(R619,LEN(R619)-IF(LEN(R619)&gt;0,1,LEN(R619)))),UPPER(LEFT(S619,1)),LOWER(RIGHT(S619,LEN(S619)-IF(LEN(S619)&gt;0,1,LEN(S619)))),UPPER(LEFT(T619,1)),LOWER(RIGHT(T619,LEN(T619)-IF(LEN(T619)&gt;0,1,LEN(T619)))),UPPER(LEFT(U619,1)),LOWER(RIGHT(U619,LEN(U619)-IF(LEN(U619)&gt;0,1,LEN(U619)))),UPPER(LEFT(V619,1)),LOWER(RIGHT(V619,LEN(V619)-IF(LEN(V619)&gt;0,1,LEN(V619)))))</f>
        <v>id</v>
      </c>
      <c r="X619" s="3" t="str">
        <f t="shared" ref="X619:X624" si="265">CONCATENATE("""",W619,"""",":","""","""",",")</f>
        <v>"id":"",</v>
      </c>
      <c r="Y619" s="22" t="str">
        <f t="shared" ref="Y619:Y624" si="266">CONCATENATE("public static String ",,B619,,"=","""",W619,""";")</f>
        <v>public static String ID="id";</v>
      </c>
      <c r="Z619" s="7" t="str">
        <f t="shared" ref="Z619:Z624" si="267">CONCATENATE("private String ",W619,"=","""""",";")</f>
        <v>private String id="";</v>
      </c>
    </row>
    <row r="620" spans="2:26" ht="19.2" x14ac:dyDescent="0.45">
      <c r="B620" s="1" t="s">
        <v>3</v>
      </c>
      <c r="C620" s="1" t="s">
        <v>1</v>
      </c>
      <c r="D620" s="4">
        <v>10</v>
      </c>
      <c r="I620" t="str">
        <f>I619</f>
        <v>ALTER TABLE TM_BACKLOG_TASK_NOTIFIER</v>
      </c>
      <c r="J620" t="str">
        <f t="shared" si="261"/>
        <v xml:space="preserve"> ADD  STATUS VARCHAR(10);</v>
      </c>
      <c r="K620" s="21" t="str">
        <f t="shared" si="262"/>
        <v xml:space="preserve">  ALTER COLUMN   STATUS VARCHAR(10);</v>
      </c>
      <c r="L620" s="12"/>
      <c r="M620" s="18" t="str">
        <f t="shared" si="263"/>
        <v>STATUS,</v>
      </c>
      <c r="N620" s="5" t="str">
        <f>CONCATENATE(B620," ",C620,"(",D620,")",",")</f>
        <v>STATUS VARCHAR(10),</v>
      </c>
      <c r="O620" s="1" t="s">
        <v>3</v>
      </c>
      <c r="W620" s="17" t="str">
        <f t="shared" si="264"/>
        <v>status</v>
      </c>
      <c r="X620" s="3" t="str">
        <f t="shared" si="265"/>
        <v>"status":"",</v>
      </c>
      <c r="Y620" s="22" t="str">
        <f t="shared" si="266"/>
        <v>public static String STATUS="status";</v>
      </c>
      <c r="Z620" s="7" t="str">
        <f t="shared" si="267"/>
        <v>private String status="";</v>
      </c>
    </row>
    <row r="621" spans="2:26" ht="19.2" x14ac:dyDescent="0.45">
      <c r="B621" s="1" t="s">
        <v>4</v>
      </c>
      <c r="C621" s="1" t="s">
        <v>1</v>
      </c>
      <c r="D621" s="4">
        <v>20</v>
      </c>
      <c r="I621" t="str">
        <f>I620</f>
        <v>ALTER TABLE TM_BACKLOG_TASK_NOTIFIER</v>
      </c>
      <c r="J621" t="str">
        <f t="shared" si="261"/>
        <v xml:space="preserve"> ADD  INSERT_DATE VARCHAR(20);</v>
      </c>
      <c r="K621" s="21" t="str">
        <f t="shared" si="262"/>
        <v xml:space="preserve">  ALTER COLUMN   INSERT_DATE VARCHAR(20);</v>
      </c>
      <c r="L621" s="12"/>
      <c r="M621" s="18" t="str">
        <f t="shared" si="263"/>
        <v>INSERT_DATE,</v>
      </c>
      <c r="N621" s="5" t="str">
        <f>CONCATENATE(B621," ",C621,"(",D621,")",",")</f>
        <v>INSERT_DATE VARCHAR(20),</v>
      </c>
      <c r="O621" s="1" t="s">
        <v>7</v>
      </c>
      <c r="P621" t="s">
        <v>8</v>
      </c>
      <c r="W621" s="17" t="str">
        <f t="shared" si="264"/>
        <v>insertDate</v>
      </c>
      <c r="X621" s="3" t="str">
        <f t="shared" si="265"/>
        <v>"insertDate":"",</v>
      </c>
      <c r="Y621" s="22" t="str">
        <f t="shared" si="266"/>
        <v>public static String INSERT_DATE="insertDate";</v>
      </c>
      <c r="Z621" s="7" t="str">
        <f t="shared" si="267"/>
        <v>private String insertDate="";</v>
      </c>
    </row>
    <row r="622" spans="2:26" ht="19.2" x14ac:dyDescent="0.45">
      <c r="B622" s="1" t="s">
        <v>5</v>
      </c>
      <c r="C622" s="1" t="s">
        <v>1</v>
      </c>
      <c r="D622" s="4">
        <v>20</v>
      </c>
      <c r="I622" t="str">
        <f>I619</f>
        <v>ALTER TABLE TM_BACKLOG_TASK_NOTIFIER</v>
      </c>
      <c r="J622" t="str">
        <f t="shared" si="261"/>
        <v xml:space="preserve"> ADD  MODIFICATION_DATE VARCHAR(20);</v>
      </c>
      <c r="K622" s="21" t="str">
        <f t="shared" si="262"/>
        <v xml:space="preserve">  ALTER COLUMN   MODIFICATION_DATE VARCHAR(20);</v>
      </c>
      <c r="L622" s="12"/>
      <c r="M622" s="18" t="str">
        <f t="shared" si="263"/>
        <v>MODIFICATION_DATE,</v>
      </c>
      <c r="N622" s="5" t="str">
        <f>CONCATENATE(B622," ",C622,"(",D622,")",",")</f>
        <v>MODIFICATION_DATE VARCHAR(20),</v>
      </c>
      <c r="O622" s="1" t="s">
        <v>9</v>
      </c>
      <c r="P622" t="s">
        <v>8</v>
      </c>
      <c r="W622" s="17" t="str">
        <f>CONCATENATE(,LOWER(O622),UPPER(LEFT(P622,1)),LOWER(RIGHT(P622,LEN(P622)-IF(LEN(P622)&gt;0,1,LEN(P622)))),UPPER(LEFT(Q622,1)),LOWER(RIGHT(Q622,LEN(Q622)-IF(LEN(Q622)&gt;0,1,LEN(Q622)))),UPPER(LEFT(R622,1)),LOWER(RIGHT(R622,LEN(R622)-IF(LEN(R622)&gt;0,1,LEN(R622)))),UPPER(LEFT(S622,1)),LOWER(RIGHT(S622,LEN(S622)-IF(LEN(S622)&gt;0,1,LEN(S622)))),UPPER(LEFT(T622,1)),LOWER(RIGHT(T622,LEN(T622)-IF(LEN(T622)&gt;0,1,LEN(T622)))),UPPER(LEFT(U622,1)),LOWER(RIGHT(U622,LEN(U622)-IF(LEN(U622)&gt;0,1,LEN(U622)))),UPPER(LEFT(V622,1)),LOWER(RIGHT(V622,LEN(V622)-IF(LEN(V622)&gt;0,1,LEN(V622)))))</f>
        <v>modificationDate</v>
      </c>
      <c r="X622" s="3" t="str">
        <f t="shared" si="265"/>
        <v>"modificationDate":"",</v>
      </c>
      <c r="Y622" s="22" t="str">
        <f t="shared" si="266"/>
        <v>public static String MODIFICATION_DATE="modificationDate";</v>
      </c>
      <c r="Z622" s="7" t="str">
        <f t="shared" si="267"/>
        <v>private String modificationDate="";</v>
      </c>
    </row>
    <row r="623" spans="2:26" ht="19.2" x14ac:dyDescent="0.45">
      <c r="B623" s="1" t="s">
        <v>413</v>
      </c>
      <c r="C623" s="1" t="s">
        <v>1</v>
      </c>
      <c r="D623" s="4">
        <v>43</v>
      </c>
      <c r="I623" t="e">
        <f>#REF!</f>
        <v>#REF!</v>
      </c>
      <c r="J623" t="str">
        <f t="shared" si="261"/>
        <v xml:space="preserve"> ADD  FK_BACKLOG_TASK_ID VARCHAR(43);</v>
      </c>
      <c r="K623" s="21" t="str">
        <f t="shared" si="262"/>
        <v xml:space="preserve">  ALTER COLUMN   FK_BACKLOG_TASK_ID VARCHAR(43);</v>
      </c>
      <c r="L623" s="12"/>
      <c r="M623" s="18" t="str">
        <f t="shared" si="263"/>
        <v>FK_BACKLOG_TASK_ID,</v>
      </c>
      <c r="N623" s="5" t="str">
        <f>CONCATENATE(B623," ",C623,"(",D623,")",",")</f>
        <v>FK_BACKLOG_TASK_ID VARCHAR(43),</v>
      </c>
      <c r="O623" s="1" t="s">
        <v>10</v>
      </c>
      <c r="P623" t="s">
        <v>354</v>
      </c>
      <c r="Q623" t="s">
        <v>311</v>
      </c>
      <c r="R623" t="s">
        <v>2</v>
      </c>
      <c r="W623" s="17" t="str">
        <f>CONCATENATE(,LOWER(O623),UPPER(LEFT(P623,1)),LOWER(RIGHT(P623,LEN(P623)-IF(LEN(P623)&gt;0,1,LEN(P623)))),UPPER(LEFT(Q623,1)),LOWER(RIGHT(Q623,LEN(Q623)-IF(LEN(Q623)&gt;0,1,LEN(Q623)))),UPPER(LEFT(R623,1)),LOWER(RIGHT(R623,LEN(R623)-IF(LEN(R623)&gt;0,1,LEN(R623)))),UPPER(LEFT(S623,1)),LOWER(RIGHT(S623,LEN(S623)-IF(LEN(S623)&gt;0,1,LEN(S623)))),UPPER(LEFT(T623,1)),LOWER(RIGHT(T623,LEN(T623)-IF(LEN(T623)&gt;0,1,LEN(T623)))),UPPER(LEFT(U623,1)),LOWER(RIGHT(U623,LEN(U623)-IF(LEN(U623)&gt;0,1,LEN(U623)))),UPPER(LEFT(V623,1)),LOWER(RIGHT(V623,LEN(V623)-IF(LEN(V623)&gt;0,1,LEN(V623)))))</f>
        <v>fkBacklogTaskId</v>
      </c>
      <c r="X623" s="3" t="str">
        <f t="shared" si="265"/>
        <v>"fkBacklogTaskId":"",</v>
      </c>
      <c r="Y623" s="22" t="str">
        <f t="shared" si="266"/>
        <v>public static String FK_BACKLOG_TASK_ID="fkBacklogTaskId";</v>
      </c>
      <c r="Z623" s="7" t="str">
        <f t="shared" si="267"/>
        <v>private String fkBacklogTaskId="";</v>
      </c>
    </row>
    <row r="624" spans="2:26" ht="19.2" x14ac:dyDescent="0.45">
      <c r="B624" s="1" t="s">
        <v>414</v>
      </c>
      <c r="C624" s="1" t="s">
        <v>1</v>
      </c>
      <c r="D624" s="4">
        <v>20</v>
      </c>
      <c r="I624" t="str">
        <f>I621</f>
        <v>ALTER TABLE TM_BACKLOG_TASK_NOTIFIER</v>
      </c>
      <c r="J624" t="str">
        <f t="shared" si="261"/>
        <v xml:space="preserve"> ADD  FK_NOTIFIER_ID VARCHAR(20);</v>
      </c>
      <c r="K624" s="21" t="str">
        <f t="shared" si="262"/>
        <v xml:space="preserve">  ALTER COLUMN   FK_NOTIFIER_ID VARCHAR(20);</v>
      </c>
      <c r="L624" s="12"/>
      <c r="M624" s="18" t="str">
        <f t="shared" si="263"/>
        <v>FK_NOTIFIER_ID,</v>
      </c>
      <c r="N624" s="5" t="str">
        <f>CONCATENATE(B624," ",C624,"(",D624,")",",")</f>
        <v>FK_NOTIFIER_ID VARCHAR(20),</v>
      </c>
      <c r="O624" s="1" t="s">
        <v>10</v>
      </c>
      <c r="P624" t="s">
        <v>415</v>
      </c>
      <c r="Q624" t="s">
        <v>2</v>
      </c>
      <c r="W624" s="17" t="str">
        <f t="shared" si="264"/>
        <v>fkNotifierId</v>
      </c>
      <c r="X624" s="3" t="str">
        <f t="shared" si="265"/>
        <v>"fkNotifierId":"",</v>
      </c>
      <c r="Y624" s="22" t="str">
        <f t="shared" si="266"/>
        <v>public static String FK_NOTIFIER_ID="fkNotifierId";</v>
      </c>
      <c r="Z624" s="7" t="str">
        <f t="shared" si="267"/>
        <v>private String fkNotifierId="";</v>
      </c>
    </row>
    <row r="625" spans="2:26" ht="19.2" x14ac:dyDescent="0.45">
      <c r="C625" s="1"/>
      <c r="D625" s="8"/>
      <c r="M625" s="18"/>
      <c r="N625" s="31" t="s">
        <v>126</v>
      </c>
      <c r="O625" s="1"/>
      <c r="W625" s="17"/>
    </row>
    <row r="626" spans="2:26" ht="19.2" x14ac:dyDescent="0.45">
      <c r="C626" s="14"/>
      <c r="D626" s="9"/>
      <c r="K626" s="29"/>
      <c r="M626" s="20"/>
      <c r="N626" s="33"/>
      <c r="O626" s="14"/>
      <c r="W626" s="17"/>
    </row>
    <row r="627" spans="2:26" x14ac:dyDescent="0.3">
      <c r="B627" s="2" t="s">
        <v>373</v>
      </c>
      <c r="I627" t="str">
        <f>CONCATENATE("ALTER TABLE"," ",B627)</f>
        <v>ALTER TABLE TM_COMMENT_FILE</v>
      </c>
      <c r="N627" s="5" t="str">
        <f>CONCATENATE("CREATE TABLE ",B627," ","(")</f>
        <v>CREATE TABLE TM_COMMENT_FILE (</v>
      </c>
    </row>
    <row r="628" spans="2:26" ht="19.2" x14ac:dyDescent="0.45">
      <c r="B628" s="1" t="s">
        <v>2</v>
      </c>
      <c r="C628" s="1" t="s">
        <v>1</v>
      </c>
      <c r="D628" s="4">
        <v>30</v>
      </c>
      <c r="E628" s="24" t="s">
        <v>113</v>
      </c>
      <c r="I628" t="str">
        <f>I627</f>
        <v>ALTER TABLE TM_COMMENT_FILE</v>
      </c>
      <c r="J628" t="str">
        <f>CONCATENATE(LEFT(CONCATENATE(" ADD "," ",N628,";"),LEN(CONCATENATE(" ADD "," ",N628,";"))-2),";")</f>
        <v xml:space="preserve"> ADD  ID VARCHAR(30) NOT NULL ;</v>
      </c>
      <c r="K628" s="21" t="str">
        <f>CONCATENATE(LEFT(CONCATENATE("  ALTER COLUMN  "," ",N628,";"),LEN(CONCATENATE("  ALTER COLUMN  "," ",N628,";"))-2),";")</f>
        <v xml:space="preserve">  ALTER COLUMN   ID VARCHAR(30) NOT NULL ;</v>
      </c>
      <c r="L628" s="12"/>
      <c r="M628" s="18" t="str">
        <f>CONCATENATE(B628,",")</f>
        <v>ID,</v>
      </c>
      <c r="N628" s="5" t="str">
        <f>CONCATENATE(B628," ",C628,"(",D628,") ",E628," ,")</f>
        <v>ID VARCHAR(30) NOT NULL ,</v>
      </c>
      <c r="O628" s="1" t="s">
        <v>2</v>
      </c>
      <c r="P628" s="6"/>
      <c r="Q628" s="6"/>
      <c r="R628" s="6"/>
      <c r="S628" s="6"/>
      <c r="T628" s="6"/>
      <c r="U628" s="6"/>
      <c r="V628" s="6"/>
      <c r="W628" s="17" t="str">
        <f t="shared" ref="W628:W634" si="268">CONCATENATE(,LOWER(O628),UPPER(LEFT(P628,1)),LOWER(RIGHT(P628,LEN(P628)-IF(LEN(P628)&gt;0,1,LEN(P628)))),UPPER(LEFT(Q628,1)),LOWER(RIGHT(Q628,LEN(Q628)-IF(LEN(Q628)&gt;0,1,LEN(Q628)))),UPPER(LEFT(R628,1)),LOWER(RIGHT(R628,LEN(R628)-IF(LEN(R628)&gt;0,1,LEN(R628)))),UPPER(LEFT(S628,1)),LOWER(RIGHT(S628,LEN(S628)-IF(LEN(S628)&gt;0,1,LEN(S628)))),UPPER(LEFT(T628,1)),LOWER(RIGHT(T628,LEN(T628)-IF(LEN(T628)&gt;0,1,LEN(T628)))),UPPER(LEFT(U628,1)),LOWER(RIGHT(U628,LEN(U628)-IF(LEN(U628)&gt;0,1,LEN(U628)))),UPPER(LEFT(V628,1)),LOWER(RIGHT(V628,LEN(V628)-IF(LEN(V628)&gt;0,1,LEN(V628)))))</f>
        <v>id</v>
      </c>
      <c r="X628" s="3" t="str">
        <f t="shared" ref="X628:X634" si="269">CONCATENATE("""",W628,"""",":","""","""",",")</f>
        <v>"id":"",</v>
      </c>
      <c r="Y628" s="22" t="str">
        <f t="shared" ref="Y628:Y634" si="270">CONCATENATE("public static String ",,B628,,"=","""",W628,""";")</f>
        <v>public static String ID="id";</v>
      </c>
      <c r="Z628" s="7" t="str">
        <f t="shared" ref="Z628:Z634" si="271">CONCATENATE("private String ",W628,"=","""""",";")</f>
        <v>private String id="";</v>
      </c>
    </row>
    <row r="629" spans="2:26" ht="19.2" x14ac:dyDescent="0.45">
      <c r="B629" s="1" t="s">
        <v>3</v>
      </c>
      <c r="C629" s="1" t="s">
        <v>1</v>
      </c>
      <c r="D629" s="4">
        <v>10</v>
      </c>
      <c r="I629" t="str">
        <f>I628</f>
        <v>ALTER TABLE TM_COMMENT_FILE</v>
      </c>
      <c r="J629" t="str">
        <f>CONCATENATE(LEFT(CONCATENATE(" ADD "," ",N629,";"),LEN(CONCATENATE(" ADD "," ",N629,";"))-2),";")</f>
        <v xml:space="preserve"> ADD  STATUS VARCHAR(10);</v>
      </c>
      <c r="K629" s="21" t="str">
        <f>CONCATENATE(LEFT(CONCATENATE("  ALTER COLUMN  "," ",N629,";"),LEN(CONCATENATE("  ALTER COLUMN  "," ",N629,";"))-2),";")</f>
        <v xml:space="preserve">  ALTER COLUMN   STATUS VARCHAR(10);</v>
      </c>
      <c r="L629" s="12"/>
      <c r="M629" s="18" t="str">
        <f>CONCATENATE(B629,",")</f>
        <v>STATUS,</v>
      </c>
      <c r="N629" s="5" t="str">
        <f t="shared" ref="N629:N634" si="272">CONCATENATE(B629," ",C629,"(",D629,")",",")</f>
        <v>STATUS VARCHAR(10),</v>
      </c>
      <c r="O629" s="1" t="s">
        <v>3</v>
      </c>
      <c r="W629" s="17" t="str">
        <f t="shared" si="268"/>
        <v>status</v>
      </c>
      <c r="X629" s="3" t="str">
        <f t="shared" si="269"/>
        <v>"status":"",</v>
      </c>
      <c r="Y629" s="22" t="str">
        <f t="shared" si="270"/>
        <v>public static String STATUS="status";</v>
      </c>
      <c r="Z629" s="7" t="str">
        <f t="shared" si="271"/>
        <v>private String status="";</v>
      </c>
    </row>
    <row r="630" spans="2:26" ht="19.2" x14ac:dyDescent="0.45">
      <c r="B630" s="1" t="s">
        <v>4</v>
      </c>
      <c r="C630" s="1" t="s">
        <v>1</v>
      </c>
      <c r="D630" s="4">
        <v>30</v>
      </c>
      <c r="I630" t="str">
        <f>I629</f>
        <v>ALTER TABLE TM_COMMENT_FILE</v>
      </c>
      <c r="J630" t="str">
        <f>CONCATENATE(LEFT(CONCATENATE(" ADD "," ",N630,";"),LEN(CONCATENATE(" ADD "," ",N630,";"))-2),";")</f>
        <v xml:space="preserve"> ADD  INSERT_DATE VARCHAR(30);</v>
      </c>
      <c r="K630" s="21" t="str">
        <f>CONCATENATE(LEFT(CONCATENATE("  ALTER COLUMN  "," ",N630,";"),LEN(CONCATENATE("  ALTER COLUMN  "," ",N630,";"))-2),";")</f>
        <v xml:space="preserve">  ALTER COLUMN   INSERT_DATE VARCHAR(30);</v>
      </c>
      <c r="L630" s="12"/>
      <c r="M630" s="18" t="str">
        <f>CONCATENATE(B630,",")</f>
        <v>INSERT_DATE,</v>
      </c>
      <c r="N630" s="5" t="str">
        <f t="shared" si="272"/>
        <v>INSERT_DATE VARCHAR(30),</v>
      </c>
      <c r="O630" s="1" t="s">
        <v>7</v>
      </c>
      <c r="P630" t="s">
        <v>8</v>
      </c>
      <c r="W630" s="17" t="str">
        <f t="shared" si="268"/>
        <v>insertDate</v>
      </c>
      <c r="X630" s="3" t="str">
        <f t="shared" si="269"/>
        <v>"insertDate":"",</v>
      </c>
      <c r="Y630" s="22" t="str">
        <f t="shared" si="270"/>
        <v>public static String INSERT_DATE="insertDate";</v>
      </c>
      <c r="Z630" s="7" t="str">
        <f t="shared" si="271"/>
        <v>private String insertDate="";</v>
      </c>
    </row>
    <row r="631" spans="2:26" ht="19.2" x14ac:dyDescent="0.45">
      <c r="B631" s="1" t="s">
        <v>5</v>
      </c>
      <c r="C631" s="1" t="s">
        <v>1</v>
      </c>
      <c r="D631" s="4">
        <v>30</v>
      </c>
      <c r="I631" t="str">
        <f>I630</f>
        <v>ALTER TABLE TM_COMMENT_FILE</v>
      </c>
      <c r="J631" t="str">
        <f>CONCATENATE(LEFT(CONCATENATE(" ADD "," ",N631,";"),LEN(CONCATENATE(" ADD "," ",N631,";"))-2),";")</f>
        <v xml:space="preserve"> ADD  MODIFICATION_DATE VARCHAR(30);</v>
      </c>
      <c r="K631" s="21" t="str">
        <f>CONCATENATE(LEFT(CONCATENATE("  ALTER COLUMN  "," ",N631,";"),LEN(CONCATENATE("  ALTER COLUMN  "," ",N631,";"))-2),";")</f>
        <v xml:space="preserve">  ALTER COLUMN   MODIFICATION_DATE VARCHAR(30);</v>
      </c>
      <c r="L631" s="12"/>
      <c r="M631" s="18" t="str">
        <f>CONCATENATE(B631,",")</f>
        <v>MODIFICATION_DATE,</v>
      </c>
      <c r="N631" s="5" t="str">
        <f t="shared" si="272"/>
        <v>MODIFICATION_DATE VARCHAR(30),</v>
      </c>
      <c r="O631" s="1" t="s">
        <v>9</v>
      </c>
      <c r="P631" t="s">
        <v>8</v>
      </c>
      <c r="W631" s="17" t="str">
        <f t="shared" si="268"/>
        <v>modificationDate</v>
      </c>
      <c r="X631" s="3" t="str">
        <f t="shared" si="269"/>
        <v>"modificationDate":"",</v>
      </c>
      <c r="Y631" s="22" t="str">
        <f t="shared" si="270"/>
        <v>public static String MODIFICATION_DATE="modificationDate";</v>
      </c>
      <c r="Z631" s="7" t="str">
        <f t="shared" si="271"/>
        <v>private String modificationDate="";</v>
      </c>
    </row>
    <row r="632" spans="2:26" ht="19.2" x14ac:dyDescent="0.45">
      <c r="B632" s="1" t="s">
        <v>322</v>
      </c>
      <c r="C632" s="1" t="s">
        <v>1</v>
      </c>
      <c r="D632" s="4">
        <v>43</v>
      </c>
      <c r="I632" t="str">
        <f>I454</f>
        <v>ALTER TABLE TM_TASK</v>
      </c>
      <c r="J632" t="str">
        <f>CONCATENATE(LEFT(CONCATENATE(" ADD "," ",N632,";"),LEN(CONCATENATE(" ADD "," ",N632,";"))-2),";")</f>
        <v xml:space="preserve"> ADD  FK_COMMENT_ID VARCHAR(43);</v>
      </c>
      <c r="K632" s="21" t="str">
        <f>CONCATENATE(LEFT(CONCATENATE("  ALTER COLUMN  "," ",N632,";"),LEN(CONCATENATE("  ALTER COLUMN  "," ",N632,";"))-2),";")</f>
        <v xml:space="preserve">  ALTER COLUMN   FK_COMMENT_ID VARCHAR(43);</v>
      </c>
      <c r="L632" s="12"/>
      <c r="M632" s="18" t="str">
        <f>CONCATENATE(B632,",")</f>
        <v>FK_COMMENT_ID,</v>
      </c>
      <c r="N632" s="5" t="str">
        <f t="shared" si="272"/>
        <v>FK_COMMENT_ID VARCHAR(43),</v>
      </c>
      <c r="O632" s="1" t="s">
        <v>10</v>
      </c>
      <c r="P632" t="s">
        <v>323</v>
      </c>
      <c r="Q632" t="s">
        <v>2</v>
      </c>
      <c r="W632" s="17" t="str">
        <f t="shared" si="268"/>
        <v>fkCommentId</v>
      </c>
      <c r="X632" s="3" t="str">
        <f t="shared" si="269"/>
        <v>"fkCommentId":"",</v>
      </c>
      <c r="Y632" s="22" t="str">
        <f t="shared" si="270"/>
        <v>public static String FK_COMMENT_ID="fkCommentId";</v>
      </c>
      <c r="Z632" s="7" t="str">
        <f t="shared" si="271"/>
        <v>private String fkCommentId="";</v>
      </c>
    </row>
    <row r="633" spans="2:26" ht="19.2" x14ac:dyDescent="0.45">
      <c r="B633" s="1" t="s">
        <v>374</v>
      </c>
      <c r="C633" s="1" t="s">
        <v>1</v>
      </c>
      <c r="D633" s="4">
        <v>444</v>
      </c>
      <c r="L633" s="12"/>
      <c r="M633" s="18"/>
      <c r="N633" s="5" t="str">
        <f t="shared" si="272"/>
        <v>FILE_NAME VARCHAR(444),</v>
      </c>
      <c r="O633" s="1" t="s">
        <v>324</v>
      </c>
      <c r="P633" t="s">
        <v>0</v>
      </c>
      <c r="W633" s="17" t="str">
        <f t="shared" si="268"/>
        <v>fileName</v>
      </c>
      <c r="X633" s="3" t="str">
        <f t="shared" si="269"/>
        <v>"fileName":"",</v>
      </c>
      <c r="Y633" s="22" t="str">
        <f t="shared" si="270"/>
        <v>public static String FILE_NAME="fileName";</v>
      </c>
      <c r="Z633" s="7" t="str">
        <f t="shared" si="271"/>
        <v>private String fileName="";</v>
      </c>
    </row>
    <row r="634" spans="2:26" ht="19.2" x14ac:dyDescent="0.45">
      <c r="B634" s="1" t="s">
        <v>375</v>
      </c>
      <c r="C634" s="1" t="s">
        <v>1</v>
      </c>
      <c r="D634" s="4">
        <v>33</v>
      </c>
      <c r="L634" s="12"/>
      <c r="M634" s="18"/>
      <c r="N634" s="5" t="str">
        <f t="shared" si="272"/>
        <v>UPLOAD_DATE VARCHAR(33),</v>
      </c>
      <c r="O634" s="1" t="s">
        <v>379</v>
      </c>
      <c r="P634" t="s">
        <v>8</v>
      </c>
      <c r="W634" s="17" t="str">
        <f t="shared" si="268"/>
        <v>uploadDate</v>
      </c>
      <c r="X634" s="3" t="str">
        <f t="shared" si="269"/>
        <v>"uploadDate":"",</v>
      </c>
      <c r="Y634" s="22" t="str">
        <f t="shared" si="270"/>
        <v>public static String UPLOAD_DATE="uploadDate";</v>
      </c>
      <c r="Z634" s="7" t="str">
        <f t="shared" si="271"/>
        <v>private String uploadDate="";</v>
      </c>
    </row>
    <row r="635" spans="2:26" ht="19.2" x14ac:dyDescent="0.45">
      <c r="B635" s="1" t="s">
        <v>376</v>
      </c>
      <c r="C635" s="1" t="s">
        <v>1</v>
      </c>
      <c r="D635" s="4">
        <v>43</v>
      </c>
      <c r="I635" t="str">
        <f>I461</f>
        <v>ALTER TABLE TM_TASK</v>
      </c>
      <c r="J635" t="str">
        <f>CONCATENATE(LEFT(CONCATENATE(" ADD "," ",N635,";"),LEN(CONCATENATE(" ADD "," ",N635,";"))-2),";")</f>
        <v xml:space="preserve"> ADD  UPLOAD_TIME VARCHAR(43);</v>
      </c>
      <c r="K635" s="21" t="str">
        <f>CONCATENATE(LEFT(CONCATENATE("  ALTER COLUMN  "," ",N635,";"),LEN(CONCATENATE("  ALTER COLUMN  "," ",N635,";"))-2),";")</f>
        <v xml:space="preserve">  ALTER COLUMN   UPLOAD_TIME VARCHAR(43);</v>
      </c>
      <c r="L635" s="12"/>
      <c r="M635" s="18" t="str">
        <f>CONCATENATE(B635,",")</f>
        <v>UPLOAD_TIME,</v>
      </c>
      <c r="N635" s="5" t="str">
        <f>CONCATENATE(B635," ",C635,"(",D635,")",",")</f>
        <v>UPLOAD_TIME VARCHAR(43),</v>
      </c>
      <c r="O635" s="1" t="s">
        <v>379</v>
      </c>
      <c r="P635" t="s">
        <v>133</v>
      </c>
      <c r="W635" s="17" t="str">
        <f>CONCATENATE(,LOWER(O635),UPPER(LEFT(P635,1)),LOWER(RIGHT(P635,LEN(P635)-IF(LEN(P635)&gt;0,1,LEN(P635)))),UPPER(LEFT(Q635,1)),LOWER(RIGHT(Q635,LEN(Q635)-IF(LEN(Q635)&gt;0,1,LEN(Q635)))),UPPER(LEFT(R635,1)),LOWER(RIGHT(R635,LEN(R635)-IF(LEN(R635)&gt;0,1,LEN(R635)))),UPPER(LEFT(S635,1)),LOWER(RIGHT(S635,LEN(S635)-IF(LEN(S635)&gt;0,1,LEN(S635)))),UPPER(LEFT(T635,1)),LOWER(RIGHT(T635,LEN(T635)-IF(LEN(T635)&gt;0,1,LEN(T635)))),UPPER(LEFT(U635,1)),LOWER(RIGHT(U635,LEN(U635)-IF(LEN(U635)&gt;0,1,LEN(U635)))),UPPER(LEFT(V635,1)),LOWER(RIGHT(V635,LEN(V635)-IF(LEN(V635)&gt;0,1,LEN(V635)))))</f>
        <v>uploadTime</v>
      </c>
      <c r="X635" s="3" t="str">
        <f>CONCATENATE("""",W635,"""",":","""","""",",")</f>
        <v>"uploadTime":"",</v>
      </c>
      <c r="Y635" s="22" t="str">
        <f>CONCATENATE("public static String ",,B635,,"=","""",W635,""";")</f>
        <v>public static String UPLOAD_TIME="uploadTime";</v>
      </c>
      <c r="Z635" s="7" t="str">
        <f>CONCATENATE("private String ",W635,"=","""""",";")</f>
        <v>private String uploadTime="";</v>
      </c>
    </row>
    <row r="636" spans="2:26" ht="19.2" x14ac:dyDescent="0.45">
      <c r="B636" s="1" t="s">
        <v>377</v>
      </c>
      <c r="C636" s="1" t="s">
        <v>1</v>
      </c>
      <c r="D636" s="4">
        <v>333</v>
      </c>
      <c r="I636" t="str">
        <f>I462</f>
        <v>ALTER TABLE TM_TASK</v>
      </c>
      <c r="J636" t="str">
        <f>CONCATENATE(LEFT(CONCATENATE(" ADD "," ",N636,";"),LEN(CONCATENATE(" ADD "," ",N636,";"))-2),";")</f>
        <v xml:space="preserve"> ADD  FILE_TITLE VARCHAR(333);</v>
      </c>
      <c r="K636" s="21" t="str">
        <f>CONCATENATE(LEFT(CONCATENATE("  ALTER COLUMN  "," ",N636,";"),LEN(CONCATENATE("  ALTER COLUMN  "," ",N636,";"))-2),";")</f>
        <v xml:space="preserve">  ALTER COLUMN   FILE_TITLE VARCHAR(333);</v>
      </c>
      <c r="L636" s="12"/>
      <c r="M636" s="18" t="str">
        <f>CONCATENATE(B636,",")</f>
        <v>FILE_TITLE,</v>
      </c>
      <c r="N636" s="5" t="str">
        <f>CONCATENATE(B636," ",C636,"(",D636,")",",")</f>
        <v>FILE_TITLE VARCHAR(333),</v>
      </c>
      <c r="O636" s="1" t="s">
        <v>324</v>
      </c>
      <c r="P636" t="s">
        <v>380</v>
      </c>
      <c r="W636" s="17" t="str">
        <f>CONCATENATE(,LOWER(O636),UPPER(LEFT(P636,1)),LOWER(RIGHT(P636,LEN(P636)-IF(LEN(P636)&gt;0,1,LEN(P636)))),UPPER(LEFT(Q636,1)),LOWER(RIGHT(Q636,LEN(Q636)-IF(LEN(Q636)&gt;0,1,LEN(Q636)))),UPPER(LEFT(R636,1)),LOWER(RIGHT(R636,LEN(R636)-IF(LEN(R636)&gt;0,1,LEN(R636)))),UPPER(LEFT(S636,1)),LOWER(RIGHT(S636,LEN(S636)-IF(LEN(S636)&gt;0,1,LEN(S636)))),UPPER(LEFT(T636,1)),LOWER(RIGHT(T636,LEN(T636)-IF(LEN(T636)&gt;0,1,LEN(T636)))),UPPER(LEFT(U636,1)),LOWER(RIGHT(U636,LEN(U636)-IF(LEN(U636)&gt;0,1,LEN(U636)))),UPPER(LEFT(V636,1)),LOWER(RIGHT(V636,LEN(V636)-IF(LEN(V636)&gt;0,1,LEN(V636)))))</f>
        <v>fileTitle</v>
      </c>
      <c r="X636" s="3" t="str">
        <f>CONCATENATE("""",W636,"""",":","""","""",",")</f>
        <v>"fileTitle":"",</v>
      </c>
      <c r="Y636" s="22" t="str">
        <f>CONCATENATE("public static String ",,B636,,"=","""",W636,""";")</f>
        <v>public static String FILE_TITLE="fileTitle";</v>
      </c>
      <c r="Z636" s="7" t="str">
        <f>CONCATENATE("private String ",W636,"=","""""",";")</f>
        <v>private String fileTitle="";</v>
      </c>
    </row>
    <row r="637" spans="2:26" ht="19.2" x14ac:dyDescent="0.45">
      <c r="B637" s="1" t="s">
        <v>378</v>
      </c>
      <c r="C637" s="1" t="s">
        <v>1</v>
      </c>
      <c r="D637" s="4">
        <v>444</v>
      </c>
      <c r="L637" s="12"/>
      <c r="M637" s="18"/>
      <c r="N637" s="5" t="str">
        <f>CONCATENATE(B637," ",C637,"(",D637,")",",")</f>
        <v>FILE_DESCRIPTION VARCHAR(444),</v>
      </c>
      <c r="O637" s="1" t="s">
        <v>324</v>
      </c>
      <c r="P637" t="s">
        <v>14</v>
      </c>
      <c r="W637" s="17" t="str">
        <f>CONCATENATE(,LOWER(O637),UPPER(LEFT(P637,1)),LOWER(RIGHT(P637,LEN(P637)-IF(LEN(P637)&gt;0,1,LEN(P637)))),UPPER(LEFT(Q637,1)),LOWER(RIGHT(Q637,LEN(Q637)-IF(LEN(Q637)&gt;0,1,LEN(Q637)))),UPPER(LEFT(R637,1)),LOWER(RIGHT(R637,LEN(R637)-IF(LEN(R637)&gt;0,1,LEN(R637)))),UPPER(LEFT(S637,1)),LOWER(RIGHT(S637,LEN(S637)-IF(LEN(S637)&gt;0,1,LEN(S637)))),UPPER(LEFT(T637,1)),LOWER(RIGHT(T637,LEN(T637)-IF(LEN(T637)&gt;0,1,LEN(T637)))),UPPER(LEFT(U637,1)),LOWER(RIGHT(U637,LEN(U637)-IF(LEN(U637)&gt;0,1,LEN(U637)))),UPPER(LEFT(V637,1)),LOWER(RIGHT(V637,LEN(V637)-IF(LEN(V637)&gt;0,1,LEN(V637)))))</f>
        <v>fileDescription</v>
      </c>
      <c r="X637" s="3" t="str">
        <f>CONCATENATE("""",W637,"""",":","""","""",",")</f>
        <v>"fileDescription":"",</v>
      </c>
      <c r="Y637" s="22" t="str">
        <f>CONCATENATE("public static String ",,B637,,"=","""",W637,""";")</f>
        <v>public static String FILE_DESCRIPTION="fileDescription";</v>
      </c>
      <c r="Z637" s="7" t="str">
        <f>CONCATENATE("private String ",W637,"=","""""",";")</f>
        <v>private String fileDescription="";</v>
      </c>
    </row>
    <row r="638" spans="2:26" ht="19.2" x14ac:dyDescent="0.45">
      <c r="C638" s="1"/>
      <c r="D638" s="8"/>
      <c r="M638" s="18"/>
      <c r="N638" s="33" t="s">
        <v>130</v>
      </c>
      <c r="O638" s="1"/>
      <c r="W638" s="17"/>
    </row>
    <row r="639" spans="2:26" ht="19.2" x14ac:dyDescent="0.45">
      <c r="C639" s="1"/>
      <c r="D639" s="8"/>
      <c r="M639" s="18"/>
      <c r="N639" s="31" t="s">
        <v>126</v>
      </c>
      <c r="O639" s="1"/>
      <c r="W639" s="17"/>
    </row>
    <row r="640" spans="2:26" ht="19.2" x14ac:dyDescent="0.45">
      <c r="C640" s="1"/>
      <c r="D640" s="8"/>
      <c r="M640" s="18"/>
      <c r="N640" s="31"/>
      <c r="O640" s="1"/>
      <c r="W640" s="17"/>
    </row>
    <row r="641" spans="2:26" x14ac:dyDescent="0.3">
      <c r="B641" s="2" t="s">
        <v>383</v>
      </c>
      <c r="I641" t="str">
        <f>CONCATENATE("ALTER TABLE"," ",B641)</f>
        <v>ALTER TABLE TM_INPUT</v>
      </c>
      <c r="N641" s="5" t="str">
        <f>CONCATENATE("CREATE TABLE ",B641," ","(")</f>
        <v>CREATE TABLE TM_INPUT (</v>
      </c>
    </row>
    <row r="642" spans="2:26" ht="19.2" x14ac:dyDescent="0.45">
      <c r="B642" s="1" t="s">
        <v>2</v>
      </c>
      <c r="C642" s="1" t="s">
        <v>1</v>
      </c>
      <c r="D642" s="4">
        <v>30</v>
      </c>
      <c r="E642" s="24" t="s">
        <v>113</v>
      </c>
      <c r="I642" t="str">
        <f>I641</f>
        <v>ALTER TABLE TM_INPUT</v>
      </c>
      <c r="J642" t="str">
        <f t="shared" ref="J642:J647" si="273">CONCATENATE(LEFT(CONCATENATE(" ADD "," ",N642,";"),LEN(CONCATENATE(" ADD "," ",N642,";"))-2),";")</f>
        <v xml:space="preserve"> ADD  ID VARCHAR(30) NOT NULL ;</v>
      </c>
      <c r="K642" s="21" t="str">
        <f t="shared" ref="K642:K647" si="274">CONCATENATE(LEFT(CONCATENATE("  ALTER COLUMN  "," ",N642,";"),LEN(CONCATENATE("  ALTER COLUMN  "," ",N642,";"))-2),";")</f>
        <v xml:space="preserve">  ALTER COLUMN   ID VARCHAR(30) NOT NULL ;</v>
      </c>
      <c r="L642" s="12"/>
      <c r="M642" s="18" t="str">
        <f t="shared" ref="M642:M647" si="275">CONCATENATE(B642,",")</f>
        <v>ID,</v>
      </c>
      <c r="N642" s="5" t="str">
        <f>CONCATENATE(B642," ",C642,"(",D642,") ",E642," ,")</f>
        <v>ID VARCHAR(30) NOT NULL ,</v>
      </c>
      <c r="O642" s="1" t="s">
        <v>2</v>
      </c>
      <c r="P642" s="6"/>
      <c r="Q642" s="6"/>
      <c r="R642" s="6"/>
      <c r="S642" s="6"/>
      <c r="T642" s="6"/>
      <c r="U642" s="6"/>
      <c r="V642" s="6"/>
      <c r="W642" s="17" t="str">
        <f t="shared" ref="W642:W651" si="276">CONCATENATE(,LOWER(O642),UPPER(LEFT(P642,1)),LOWER(RIGHT(P642,LEN(P642)-IF(LEN(P642)&gt;0,1,LEN(P642)))),UPPER(LEFT(Q642,1)),LOWER(RIGHT(Q642,LEN(Q642)-IF(LEN(Q642)&gt;0,1,LEN(Q642)))),UPPER(LEFT(R642,1)),LOWER(RIGHT(R642,LEN(R642)-IF(LEN(R642)&gt;0,1,LEN(R642)))),UPPER(LEFT(S642,1)),LOWER(RIGHT(S642,LEN(S642)-IF(LEN(S642)&gt;0,1,LEN(S642)))),UPPER(LEFT(T642,1)),LOWER(RIGHT(T642,LEN(T642)-IF(LEN(T642)&gt;0,1,LEN(T642)))),UPPER(LEFT(U642,1)),LOWER(RIGHT(U642,LEN(U642)-IF(LEN(U642)&gt;0,1,LEN(U642)))),UPPER(LEFT(V642,1)),LOWER(RIGHT(V642,LEN(V642)-IF(LEN(V642)&gt;0,1,LEN(V642)))))</f>
        <v>id</v>
      </c>
      <c r="X642" s="3" t="str">
        <f t="shared" ref="X642:X651" si="277">CONCATENATE("""",W642,"""",":","""","""",",")</f>
        <v>"id":"",</v>
      </c>
      <c r="Y642" s="22" t="str">
        <f t="shared" ref="Y642:Y651" si="278">CONCATENATE("public static String ",,B642,,"=","""",W642,""";")</f>
        <v>public static String ID="id";</v>
      </c>
      <c r="Z642" s="7" t="str">
        <f t="shared" ref="Z642:Z651" si="279">CONCATENATE("private String ",W642,"=","""""",";")</f>
        <v>private String id="";</v>
      </c>
    </row>
    <row r="643" spans="2:26" ht="19.2" x14ac:dyDescent="0.45">
      <c r="B643" s="1" t="s">
        <v>3</v>
      </c>
      <c r="C643" s="1" t="s">
        <v>1</v>
      </c>
      <c r="D643" s="4">
        <v>10</v>
      </c>
      <c r="I643" t="str">
        <f>I642</f>
        <v>ALTER TABLE TM_INPUT</v>
      </c>
      <c r="J643" t="str">
        <f t="shared" si="273"/>
        <v xml:space="preserve"> ADD  STATUS VARCHAR(10);</v>
      </c>
      <c r="K643" s="21" t="str">
        <f t="shared" si="274"/>
        <v xml:space="preserve">  ALTER COLUMN   STATUS VARCHAR(10);</v>
      </c>
      <c r="L643" s="12"/>
      <c r="M643" s="18" t="str">
        <f t="shared" si="275"/>
        <v>STATUS,</v>
      </c>
      <c r="N643" s="5" t="str">
        <f t="shared" ref="N643:N651" si="280">CONCATENATE(B643," ",C643,"(",D643,")",",")</f>
        <v>STATUS VARCHAR(10),</v>
      </c>
      <c r="O643" s="1" t="s">
        <v>3</v>
      </c>
      <c r="W643" s="17" t="str">
        <f t="shared" si="276"/>
        <v>status</v>
      </c>
      <c r="X643" s="3" t="str">
        <f t="shared" si="277"/>
        <v>"status":"",</v>
      </c>
      <c r="Y643" s="22" t="str">
        <f t="shared" si="278"/>
        <v>public static String STATUS="status";</v>
      </c>
      <c r="Z643" s="7" t="str">
        <f t="shared" si="279"/>
        <v>private String status="";</v>
      </c>
    </row>
    <row r="644" spans="2:26" ht="19.2" x14ac:dyDescent="0.45">
      <c r="B644" s="1" t="s">
        <v>4</v>
      </c>
      <c r="C644" s="1" t="s">
        <v>1</v>
      </c>
      <c r="D644" s="4">
        <v>30</v>
      </c>
      <c r="I644" t="str">
        <f>I643</f>
        <v>ALTER TABLE TM_INPUT</v>
      </c>
      <c r="J644" t="str">
        <f t="shared" si="273"/>
        <v xml:space="preserve"> ADD  INSERT_DATE VARCHAR(30);</v>
      </c>
      <c r="K644" s="21" t="str">
        <f t="shared" si="274"/>
        <v xml:space="preserve">  ALTER COLUMN   INSERT_DATE VARCHAR(30);</v>
      </c>
      <c r="L644" s="12"/>
      <c r="M644" s="18" t="str">
        <f t="shared" si="275"/>
        <v>INSERT_DATE,</v>
      </c>
      <c r="N644" s="5" t="str">
        <f t="shared" si="280"/>
        <v>INSERT_DATE VARCHAR(30),</v>
      </c>
      <c r="O644" s="1" t="s">
        <v>7</v>
      </c>
      <c r="P644" t="s">
        <v>8</v>
      </c>
      <c r="W644" s="17" t="str">
        <f t="shared" si="276"/>
        <v>insertDate</v>
      </c>
      <c r="X644" s="3" t="str">
        <f t="shared" si="277"/>
        <v>"insertDate":"",</v>
      </c>
      <c r="Y644" s="22" t="str">
        <f t="shared" si="278"/>
        <v>public static String INSERT_DATE="insertDate";</v>
      </c>
      <c r="Z644" s="7" t="str">
        <f t="shared" si="279"/>
        <v>private String insertDate="";</v>
      </c>
    </row>
    <row r="645" spans="2:26" ht="19.2" x14ac:dyDescent="0.45">
      <c r="B645" s="1" t="s">
        <v>5</v>
      </c>
      <c r="C645" s="1" t="s">
        <v>1</v>
      </c>
      <c r="D645" s="4">
        <v>30</v>
      </c>
      <c r="I645" t="str">
        <f>I644</f>
        <v>ALTER TABLE TM_INPUT</v>
      </c>
      <c r="J645" t="str">
        <f t="shared" si="273"/>
        <v xml:space="preserve"> ADD  MODIFICATION_DATE VARCHAR(30);</v>
      </c>
      <c r="K645" s="21" t="str">
        <f t="shared" si="274"/>
        <v xml:space="preserve">  ALTER COLUMN   MODIFICATION_DATE VARCHAR(30);</v>
      </c>
      <c r="L645" s="12"/>
      <c r="M645" s="18" t="str">
        <f t="shared" si="275"/>
        <v>MODIFICATION_DATE,</v>
      </c>
      <c r="N645" s="5" t="str">
        <f t="shared" si="280"/>
        <v>MODIFICATION_DATE VARCHAR(30),</v>
      </c>
      <c r="O645" s="1" t="s">
        <v>9</v>
      </c>
      <c r="P645" t="s">
        <v>8</v>
      </c>
      <c r="W645" s="17" t="str">
        <f t="shared" si="276"/>
        <v>modificationDate</v>
      </c>
      <c r="X645" s="3" t="str">
        <f t="shared" si="277"/>
        <v>"modificationDate":"",</v>
      </c>
      <c r="Y645" s="22" t="str">
        <f t="shared" si="278"/>
        <v>public static String MODIFICATION_DATE="modificationDate";</v>
      </c>
      <c r="Z645" s="7" t="str">
        <f t="shared" si="279"/>
        <v>private String modificationDate="";</v>
      </c>
    </row>
    <row r="646" spans="2:26" ht="19.2" x14ac:dyDescent="0.45">
      <c r="B646" s="1" t="s">
        <v>384</v>
      </c>
      <c r="C646" s="1" t="s">
        <v>1</v>
      </c>
      <c r="D646" s="4">
        <v>444</v>
      </c>
      <c r="I646" t="str">
        <f>I644</f>
        <v>ALTER TABLE TM_INPUT</v>
      </c>
      <c r="J646" t="str">
        <f t="shared" si="273"/>
        <v xml:space="preserve"> ADD  INPUT_NAME VARCHAR(444);</v>
      </c>
      <c r="K646" s="21" t="str">
        <f t="shared" si="274"/>
        <v xml:space="preserve">  ALTER COLUMN   INPUT_NAME VARCHAR(444);</v>
      </c>
      <c r="L646" s="12"/>
      <c r="M646" s="18" t="str">
        <f t="shared" si="275"/>
        <v>INPUT_NAME,</v>
      </c>
      <c r="N646" s="5" t="str">
        <f t="shared" si="280"/>
        <v>INPUT_NAME VARCHAR(444),</v>
      </c>
      <c r="O646" s="1" t="s">
        <v>387</v>
      </c>
      <c r="P646" t="s">
        <v>0</v>
      </c>
      <c r="W646" s="17" t="str">
        <f t="shared" si="276"/>
        <v>inputName</v>
      </c>
      <c r="X646" s="3" t="str">
        <f t="shared" si="277"/>
        <v>"inputName":"",</v>
      </c>
      <c r="Y646" s="22" t="str">
        <f t="shared" si="278"/>
        <v>public static String INPUT_NAME="inputName";</v>
      </c>
      <c r="Z646" s="7" t="str">
        <f t="shared" si="279"/>
        <v>private String inputName="";</v>
      </c>
    </row>
    <row r="647" spans="2:26" ht="19.2" x14ac:dyDescent="0.45">
      <c r="B647" s="1" t="s">
        <v>367</v>
      </c>
      <c r="C647" s="1" t="s">
        <v>1</v>
      </c>
      <c r="D647" s="4">
        <v>43</v>
      </c>
      <c r="I647" t="str">
        <f t="shared" ref="I647:I677" si="281">I645</f>
        <v>ALTER TABLE TM_INPUT</v>
      </c>
      <c r="J647" t="str">
        <f t="shared" si="273"/>
        <v xml:space="preserve"> ADD  FK_BACKLOG_ID VARCHAR(43);</v>
      </c>
      <c r="K647" s="21" t="str">
        <f t="shared" si="274"/>
        <v xml:space="preserve">  ALTER COLUMN   FK_BACKLOG_ID VARCHAR(43);</v>
      </c>
      <c r="L647" s="12"/>
      <c r="M647" s="18" t="str">
        <f t="shared" si="275"/>
        <v>FK_BACKLOG_ID,</v>
      </c>
      <c r="N647" s="5" t="str">
        <f t="shared" si="280"/>
        <v>FK_BACKLOG_ID VARCHAR(43),</v>
      </c>
      <c r="O647" s="1" t="s">
        <v>10</v>
      </c>
      <c r="P647" t="s">
        <v>354</v>
      </c>
      <c r="Q647" t="s">
        <v>2</v>
      </c>
      <c r="W647" s="17" t="str">
        <f t="shared" si="276"/>
        <v>fkBacklogId</v>
      </c>
      <c r="X647" s="3" t="str">
        <f t="shared" si="277"/>
        <v>"fkBacklogId":"",</v>
      </c>
      <c r="Y647" s="22" t="str">
        <f t="shared" si="278"/>
        <v>public static String FK_BACKLOG_ID="fkBacklogId";</v>
      </c>
      <c r="Z647" s="7" t="str">
        <f t="shared" si="279"/>
        <v>private String fkBacklogId="";</v>
      </c>
    </row>
    <row r="648" spans="2:26" ht="19.2" x14ac:dyDescent="0.45">
      <c r="B648" s="1" t="s">
        <v>385</v>
      </c>
      <c r="C648" s="1" t="s">
        <v>1</v>
      </c>
      <c r="D648" s="4">
        <v>44</v>
      </c>
      <c r="I648" t="str">
        <f t="shared" si="281"/>
        <v>ALTER TABLE TM_INPUT</v>
      </c>
      <c r="L648" s="12"/>
      <c r="M648" s="18"/>
      <c r="N648" s="5" t="str">
        <f>CONCATENATE(B648," ",C648,"(",D648,")",",")</f>
        <v>FK_DEPENDENT_BACKLOG_ID VARCHAR(44),</v>
      </c>
      <c r="O648" s="1" t="s">
        <v>10</v>
      </c>
      <c r="P648" t="s">
        <v>388</v>
      </c>
      <c r="Q648" t="s">
        <v>354</v>
      </c>
      <c r="R648" t="s">
        <v>2</v>
      </c>
      <c r="W648" s="17" t="str">
        <f>CONCATENATE(,LOWER(O648),UPPER(LEFT(P648,1)),LOWER(RIGHT(P648,LEN(P648)-IF(LEN(P648)&gt;0,1,LEN(P648)))),UPPER(LEFT(Q648,1)),LOWER(RIGHT(Q648,LEN(Q648)-IF(LEN(Q648)&gt;0,1,LEN(Q648)))),UPPER(LEFT(R648,1)),LOWER(RIGHT(R648,LEN(R648)-IF(LEN(R648)&gt;0,1,LEN(R648)))),UPPER(LEFT(S648,1)),LOWER(RIGHT(S648,LEN(S648)-IF(LEN(S648)&gt;0,1,LEN(S648)))),UPPER(LEFT(T648,1)),LOWER(RIGHT(T648,LEN(T648)-IF(LEN(T648)&gt;0,1,LEN(T648)))),UPPER(LEFT(U648,1)),LOWER(RIGHT(U648,LEN(U648)-IF(LEN(U648)&gt;0,1,LEN(U648)))),UPPER(LEFT(V648,1)),LOWER(RIGHT(V648,LEN(V648)-IF(LEN(V648)&gt;0,1,LEN(V648)))))</f>
        <v>fkDependentBacklogId</v>
      </c>
      <c r="X648" s="3" t="str">
        <f>CONCATENATE("""",W648,"""",":","""","""",",")</f>
        <v>"fkDependentBacklogId":"",</v>
      </c>
      <c r="Y648" s="22" t="str">
        <f>CONCATENATE("public static String ",,B648,,"=","""",W648,""";")</f>
        <v>public static String FK_DEPENDENT_BACKLOG_ID="fkDependentBacklogId";</v>
      </c>
      <c r="Z648" s="7" t="str">
        <f>CONCATENATE("private String ",W648,"=","""""",";")</f>
        <v>private String fkDependentBacklogId="";</v>
      </c>
    </row>
    <row r="649" spans="2:26" ht="19.2" x14ac:dyDescent="0.45">
      <c r="B649" s="1" t="s">
        <v>386</v>
      </c>
      <c r="C649" s="1" t="s">
        <v>1</v>
      </c>
      <c r="D649" s="4">
        <v>44</v>
      </c>
      <c r="I649" t="str">
        <f>I646</f>
        <v>ALTER TABLE TM_INPUT</v>
      </c>
      <c r="L649" s="12"/>
      <c r="M649" s="18"/>
      <c r="N649" s="5" t="str">
        <f>CONCATENATE(B649," ",C649,"(",D649,")",",")</f>
        <v>FK_DEPENDENT_OUTPUT_ID VARCHAR(44),</v>
      </c>
      <c r="O649" s="1" t="s">
        <v>10</v>
      </c>
      <c r="P649" t="s">
        <v>388</v>
      </c>
      <c r="Q649" t="s">
        <v>389</v>
      </c>
      <c r="R649" t="s">
        <v>2</v>
      </c>
      <c r="W649" s="17" t="str">
        <f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fkDependentOutputId</v>
      </c>
      <c r="X649" s="3" t="str">
        <f>CONCATENATE("""",W649,"""",":","""","""",",")</f>
        <v>"fkDependentOutputId":"",</v>
      </c>
      <c r="Y649" s="22" t="str">
        <f>CONCATENATE("public static String ",,B649,,"=","""",W649,""";")</f>
        <v>public static String FK_DEPENDENT_OUTPUT_ID="fkDependentOutputId";</v>
      </c>
      <c r="Z649" s="7" t="str">
        <f>CONCATENATE("private String ",W649,"=","""""",";")</f>
        <v>private String fkDependentOutputId="";</v>
      </c>
    </row>
    <row r="650" spans="2:26" ht="19.2" x14ac:dyDescent="0.45">
      <c r="B650" s="1" t="s">
        <v>762</v>
      </c>
      <c r="C650" s="1" t="s">
        <v>1</v>
      </c>
      <c r="D650" s="4">
        <v>44</v>
      </c>
      <c r="I650" t="str">
        <f>I647</f>
        <v>ALTER TABLE TM_INPUT</v>
      </c>
      <c r="J650" t="str">
        <f>CONCATENATE(LEFT(CONCATENATE(" ADD "," ",N650,";"),LEN(CONCATENATE(" ADD "," ",N650,";"))-2),";")</f>
        <v xml:space="preserve"> ADD  FK_RELATED_COMP_ID VARCHAR(44);</v>
      </c>
      <c r="L650" s="12"/>
      <c r="M650" s="18"/>
      <c r="N650" s="5" t="str">
        <f t="shared" si="280"/>
        <v>FK_RELATED_COMP_ID VARCHAR(44),</v>
      </c>
      <c r="O650" s="1" t="s">
        <v>10</v>
      </c>
      <c r="P650" t="s">
        <v>763</v>
      </c>
      <c r="Q650" t="s">
        <v>764</v>
      </c>
      <c r="R650" t="s">
        <v>2</v>
      </c>
      <c r="W650" s="17" t="str">
        <f t="shared" si="276"/>
        <v>fkRelatedCompId</v>
      </c>
      <c r="X650" s="3" t="str">
        <f t="shared" si="277"/>
        <v>"fkRelatedCompId":"",</v>
      </c>
      <c r="Y650" s="22" t="str">
        <f t="shared" si="278"/>
        <v>public static String FK_RELATED_COMP_ID="fkRelatedCompId";</v>
      </c>
      <c r="Z650" s="7" t="str">
        <f t="shared" si="279"/>
        <v>private String fkRelatedCompId="";</v>
      </c>
    </row>
    <row r="651" spans="2:26" ht="19.2" x14ac:dyDescent="0.45">
      <c r="B651" s="1" t="s">
        <v>215</v>
      </c>
      <c r="C651" s="1" t="s">
        <v>1</v>
      </c>
      <c r="D651" s="4">
        <v>444</v>
      </c>
      <c r="I651" t="str">
        <f>I648</f>
        <v>ALTER TABLE TM_INPUT</v>
      </c>
      <c r="J651" t="str">
        <f>CONCATENATE(LEFT(CONCATENATE(" ADD "," ",N651,";"),LEN(CONCATENATE(" ADD "," ",N651,";"))-2),";")</f>
        <v xml:space="preserve"> ADD  TABLE_NAME VARCHAR(444);</v>
      </c>
      <c r="L651" s="12"/>
      <c r="M651" s="18"/>
      <c r="N651" s="5" t="str">
        <f t="shared" si="280"/>
        <v>TABLE_NAME VARCHAR(444),</v>
      </c>
      <c r="O651" s="1" t="s">
        <v>220</v>
      </c>
      <c r="P651" t="s">
        <v>0</v>
      </c>
      <c r="W651" s="17" t="str">
        <f t="shared" si="276"/>
        <v>tableName</v>
      </c>
      <c r="X651" s="3" t="str">
        <f t="shared" si="277"/>
        <v>"tableName":"",</v>
      </c>
      <c r="Y651" s="22" t="str">
        <f t="shared" si="278"/>
        <v>public static String TABLE_NAME="tableName";</v>
      </c>
      <c r="Z651" s="7" t="str">
        <f t="shared" si="279"/>
        <v>private String tableName="";</v>
      </c>
    </row>
    <row r="652" spans="2:26" ht="19.2" x14ac:dyDescent="0.45">
      <c r="B652" s="1" t="s">
        <v>390</v>
      </c>
      <c r="C652" s="1" t="s">
        <v>1</v>
      </c>
      <c r="D652" s="4">
        <v>44</v>
      </c>
      <c r="I652" t="str">
        <f t="shared" si="281"/>
        <v>ALTER TABLE TM_INPUT</v>
      </c>
      <c r="J652" t="str">
        <f t="shared" ref="J652:J678" si="282">CONCATENATE(LEFT(CONCATENATE(" ADD "," ",N652,";"),LEN(CONCATENATE(" ADD "," ",N652,";"))-2),";")</f>
        <v xml:space="preserve"> ADD  INPUT_TYPE VARCHAR(44);</v>
      </c>
      <c r="K652" s="21" t="str">
        <f t="shared" ref="K652:K668" si="283">CONCATENATE(LEFT(CONCATENATE("  ALTER COLUMN  "," ",N652,";"),LEN(CONCATENATE("  ALTER COLUMN  "," ",N652,";"))-2),";")</f>
        <v xml:space="preserve">  ALTER COLUMN   INPUT_TYPE VARCHAR(44);</v>
      </c>
      <c r="L652" s="12"/>
      <c r="M652" s="18" t="str">
        <f t="shared" ref="M652:M664" si="284">CONCATENATE(B652,",")</f>
        <v>INPUT_TYPE,</v>
      </c>
      <c r="N652" s="5" t="str">
        <f t="shared" ref="N652:N664" si="285">CONCATENATE(B652," ",C652,"(",D652,")",",")</f>
        <v>INPUT_TYPE VARCHAR(44),</v>
      </c>
      <c r="O652" s="1" t="s">
        <v>13</v>
      </c>
      <c r="P652" t="s">
        <v>51</v>
      </c>
      <c r="W652" s="17" t="str">
        <f t="shared" ref="W652:W668" si="286">CONCATENATE(,LOWER(O652),UPPER(LEFT(P652,1)),LOWER(RIGHT(P652,LEN(P652)-IF(LEN(P652)&gt;0,1,LEN(P652)))),UPPER(LEFT(Q652,1)),LOWER(RIGHT(Q652,LEN(Q652)-IF(LEN(Q652)&gt;0,1,LEN(Q652)))),UPPER(LEFT(R652,1)),LOWER(RIGHT(R652,LEN(R652)-IF(LEN(R652)&gt;0,1,LEN(R652)))),UPPER(LEFT(S652,1)),LOWER(RIGHT(S652,LEN(S652)-IF(LEN(S652)&gt;0,1,LEN(S652)))),UPPER(LEFT(T652,1)),LOWER(RIGHT(T652,LEN(T652)-IF(LEN(T652)&gt;0,1,LEN(T652)))),UPPER(LEFT(U652,1)),LOWER(RIGHT(U652,LEN(U652)-IF(LEN(U652)&gt;0,1,LEN(U652)))),UPPER(LEFT(V652,1)),LOWER(RIGHT(V652,LEN(V652)-IF(LEN(V652)&gt;0,1,LEN(V652)))))</f>
        <v>inputType</v>
      </c>
      <c r="X652" s="3" t="str">
        <f t="shared" ref="X652:X668" si="287">CONCATENATE("""",W652,"""",":","""","""",",")</f>
        <v>"inputType":"",</v>
      </c>
      <c r="Y652" s="22" t="str">
        <f t="shared" ref="Y652:Y664" si="288">CONCATENATE("public static String ",,B652,,"=","""",W652,""";")</f>
        <v>public static String INPUT_TYPE="inputType";</v>
      </c>
      <c r="Z652" s="7" t="str">
        <f t="shared" ref="Z652:Z668" si="289">CONCATENATE("private String ",W652,"=","""""",";")</f>
        <v>private String inputType="";</v>
      </c>
    </row>
    <row r="653" spans="2:26" ht="19.2" x14ac:dyDescent="0.45">
      <c r="B653" s="1" t="s">
        <v>258</v>
      </c>
      <c r="C653" s="1" t="s">
        <v>1</v>
      </c>
      <c r="D653" s="4">
        <v>222</v>
      </c>
      <c r="I653" t="str">
        <f t="shared" si="281"/>
        <v>ALTER TABLE TM_INPUT</v>
      </c>
      <c r="J653" t="str">
        <f t="shared" si="282"/>
        <v xml:space="preserve"> ADD  ORDER_NO VARCHAR(222);</v>
      </c>
      <c r="K653" s="21" t="str">
        <f t="shared" si="283"/>
        <v xml:space="preserve">  ALTER COLUMN   ORDER_NO VARCHAR(222);</v>
      </c>
      <c r="L653" s="12"/>
      <c r="M653" s="18" t="str">
        <f t="shared" si="284"/>
        <v>ORDER_NO,</v>
      </c>
      <c r="N653" s="5" t="str">
        <f t="shared" si="285"/>
        <v>ORDER_NO VARCHAR(222),</v>
      </c>
      <c r="O653" s="1" t="s">
        <v>259</v>
      </c>
      <c r="P653" t="s">
        <v>173</v>
      </c>
      <c r="W653" s="17" t="str">
        <f t="shared" si="286"/>
        <v>orderNo</v>
      </c>
      <c r="X653" s="3" t="str">
        <f t="shared" si="287"/>
        <v>"orderNo":"",</v>
      </c>
      <c r="Y653" s="22" t="str">
        <f t="shared" si="288"/>
        <v>public static String ORDER_NO="orderNo";</v>
      </c>
      <c r="Z653" s="7" t="str">
        <f t="shared" si="289"/>
        <v>private String orderNo="";</v>
      </c>
    </row>
    <row r="654" spans="2:26" ht="19.2" x14ac:dyDescent="0.45">
      <c r="B654" s="1" t="s">
        <v>549</v>
      </c>
      <c r="C654" s="1" t="s">
        <v>1</v>
      </c>
      <c r="D654" s="4">
        <v>222</v>
      </c>
      <c r="I654" t="str">
        <f t="shared" si="281"/>
        <v>ALTER TABLE TM_INPUT</v>
      </c>
      <c r="J654" t="str">
        <f t="shared" si="282"/>
        <v xml:space="preserve"> ADD  CELL_NO VARCHAR(222);</v>
      </c>
      <c r="K654" s="21" t="str">
        <f t="shared" si="283"/>
        <v xml:space="preserve">  ALTER COLUMN   CELL_NO VARCHAR(222);</v>
      </c>
      <c r="L654" s="12"/>
      <c r="M654" s="18" t="str">
        <f t="shared" si="284"/>
        <v>CELL_NO,</v>
      </c>
      <c r="N654" s="5" t="str">
        <f t="shared" si="285"/>
        <v>CELL_NO VARCHAR(222),</v>
      </c>
      <c r="O654" s="1" t="s">
        <v>553</v>
      </c>
      <c r="P654" t="s">
        <v>173</v>
      </c>
      <c r="W654" s="17" t="str">
        <f t="shared" si="286"/>
        <v>cellNo</v>
      </c>
      <c r="X654" s="3" t="str">
        <f t="shared" si="287"/>
        <v>"cellNo":"",</v>
      </c>
      <c r="Y654" s="22" t="str">
        <f t="shared" si="288"/>
        <v>public static String CELL_NO="cellNo";</v>
      </c>
      <c r="Z654" s="7" t="str">
        <f t="shared" si="289"/>
        <v>private String cellNo="";</v>
      </c>
    </row>
    <row r="655" spans="2:26" ht="19.2" x14ac:dyDescent="0.45">
      <c r="B655" s="1" t="s">
        <v>550</v>
      </c>
      <c r="C655" s="1" t="s">
        <v>1</v>
      </c>
      <c r="D655" s="4">
        <v>222</v>
      </c>
      <c r="I655" t="str">
        <f t="shared" si="281"/>
        <v>ALTER TABLE TM_INPUT</v>
      </c>
      <c r="J655" t="str">
        <f t="shared" si="282"/>
        <v xml:space="preserve"> ADD  ALIGN VARCHAR(222);</v>
      </c>
      <c r="K655" s="21" t="str">
        <f t="shared" si="283"/>
        <v xml:space="preserve">  ALTER COLUMN   ALIGN VARCHAR(222);</v>
      </c>
      <c r="L655" s="12"/>
      <c r="M655" s="18" t="str">
        <f t="shared" si="284"/>
        <v>ALIGN,</v>
      </c>
      <c r="N655" s="5" t="str">
        <f t="shared" si="285"/>
        <v>ALIGN VARCHAR(222),</v>
      </c>
      <c r="O655" s="1" t="s">
        <v>550</v>
      </c>
      <c r="W655" s="17" t="str">
        <f t="shared" si="286"/>
        <v>align</v>
      </c>
      <c r="X655" s="3" t="str">
        <f t="shared" si="287"/>
        <v>"align":"",</v>
      </c>
      <c r="Y655" s="22" t="str">
        <f t="shared" si="288"/>
        <v>public static String ALIGN="align";</v>
      </c>
      <c r="Z655" s="7" t="str">
        <f t="shared" si="289"/>
        <v>private String align="";</v>
      </c>
    </row>
    <row r="656" spans="2:26" ht="19.2" x14ac:dyDescent="0.45">
      <c r="B656" s="1" t="s">
        <v>551</v>
      </c>
      <c r="C656" s="1" t="s">
        <v>1</v>
      </c>
      <c r="D656" s="4">
        <v>4444</v>
      </c>
      <c r="I656" t="str">
        <f t="shared" si="281"/>
        <v>ALTER TABLE TM_INPUT</v>
      </c>
      <c r="J656" t="str">
        <f t="shared" si="282"/>
        <v xml:space="preserve"> ADD  CSS_STYLE VARCHAR(4444);</v>
      </c>
      <c r="K656" s="21" t="str">
        <f t="shared" si="283"/>
        <v xml:space="preserve">  ALTER COLUMN   CSS_STYLE VARCHAR(4444);</v>
      </c>
      <c r="L656" s="12"/>
      <c r="M656" s="18" t="str">
        <f t="shared" si="284"/>
        <v>CSS_STYLE,</v>
      </c>
      <c r="N656" s="5" t="str">
        <f t="shared" si="285"/>
        <v>CSS_STYLE VARCHAR(4444),</v>
      </c>
      <c r="O656" s="1" t="s">
        <v>554</v>
      </c>
      <c r="P656" t="s">
        <v>555</v>
      </c>
      <c r="W656" s="17" t="str">
        <f t="shared" si="286"/>
        <v>cssStyle</v>
      </c>
      <c r="X656" s="3" t="str">
        <f t="shared" si="287"/>
        <v>"cssStyle":"",</v>
      </c>
      <c r="Y656" s="22" t="str">
        <f t="shared" si="288"/>
        <v>public static String CSS_STYLE="cssStyle";</v>
      </c>
      <c r="Z656" s="7" t="str">
        <f t="shared" si="289"/>
        <v>private String cssStyle="";</v>
      </c>
    </row>
    <row r="657" spans="2:26" ht="19.2" x14ac:dyDescent="0.45">
      <c r="B657" s="1" t="s">
        <v>552</v>
      </c>
      <c r="C657" s="1" t="s">
        <v>1</v>
      </c>
      <c r="D657" s="4">
        <v>4444</v>
      </c>
      <c r="I657" t="str">
        <f t="shared" si="281"/>
        <v>ALTER TABLE TM_INPUT</v>
      </c>
      <c r="J657" t="str">
        <f t="shared" si="282"/>
        <v xml:space="preserve"> ADD  CSS_TEMPLATE_NAME VARCHAR(4444);</v>
      </c>
      <c r="K657" s="21" t="str">
        <f t="shared" si="283"/>
        <v xml:space="preserve">  ALTER COLUMN   CSS_TEMPLATE_NAME VARCHAR(4444);</v>
      </c>
      <c r="L657" s="12"/>
      <c r="M657" s="18" t="str">
        <f t="shared" si="284"/>
        <v>CSS_TEMPLATE_NAME,</v>
      </c>
      <c r="N657" s="5" t="str">
        <f t="shared" si="285"/>
        <v>CSS_TEMPLATE_NAME VARCHAR(4444),</v>
      </c>
      <c r="O657" s="1" t="s">
        <v>554</v>
      </c>
      <c r="P657" t="s">
        <v>556</v>
      </c>
      <c r="Q657" t="s">
        <v>0</v>
      </c>
      <c r="W657" s="17" t="str">
        <f t="shared" si="286"/>
        <v>cssTemplateName</v>
      </c>
      <c r="X657" s="3" t="str">
        <f t="shared" si="287"/>
        <v>"cssTemplateName":"",</v>
      </c>
      <c r="Y657" s="22" t="str">
        <f t="shared" si="288"/>
        <v>public static String CSS_TEMPLATE_NAME="cssTemplateName";</v>
      </c>
      <c r="Z657" s="7" t="str">
        <f t="shared" si="289"/>
        <v>private String cssTemplateName="";</v>
      </c>
    </row>
    <row r="658" spans="2:26" ht="19.2" x14ac:dyDescent="0.45">
      <c r="B658" s="1" t="s">
        <v>712</v>
      </c>
      <c r="C658" s="1" t="s">
        <v>701</v>
      </c>
      <c r="D658" s="4"/>
      <c r="I658" t="str">
        <f>I652</f>
        <v>ALTER TABLE TM_INPUT</v>
      </c>
      <c r="J658" t="str">
        <f>CONCATENATE(LEFT(CONCATENATE(" ADD "," ",N658,";"),LEN(CONCATENATE(" ADD "," ",N658,";"))-2),";")</f>
        <v xml:space="preserve"> ADD  INPUT_EVENT TEXT();</v>
      </c>
      <c r="K658" s="21" t="str">
        <f t="shared" si="283"/>
        <v xml:space="preserve">  ALTER COLUMN   INPUT_EVENT TEXT();</v>
      </c>
      <c r="L658" s="12"/>
      <c r="M658" s="18" t="str">
        <f t="shared" si="284"/>
        <v>INPUT_EVENT,</v>
      </c>
      <c r="N658" s="5" t="str">
        <f t="shared" si="285"/>
        <v>INPUT_EVENT TEXT(),</v>
      </c>
      <c r="O658" s="1" t="s">
        <v>13</v>
      </c>
      <c r="P658" t="s">
        <v>708</v>
      </c>
      <c r="W658" s="17" t="str">
        <f t="shared" si="286"/>
        <v>inputEvent</v>
      </c>
      <c r="X658" s="3" t="str">
        <f t="shared" si="287"/>
        <v>"inputEvent":"",</v>
      </c>
      <c r="Y658" s="22" t="str">
        <f t="shared" si="288"/>
        <v>public static String INPUT_EVENT="inputEvent";</v>
      </c>
      <c r="Z658" s="7" t="str">
        <f t="shared" si="289"/>
        <v>private String inputEvent="";</v>
      </c>
    </row>
    <row r="659" spans="2:26" ht="19.2" x14ac:dyDescent="0.45">
      <c r="B659" s="1" t="s">
        <v>709</v>
      </c>
      <c r="C659" s="1" t="s">
        <v>701</v>
      </c>
      <c r="D659" s="4"/>
      <c r="I659" t="str">
        <f>I653</f>
        <v>ALTER TABLE TM_INPUT</v>
      </c>
      <c r="J659" t="str">
        <f>CONCATENATE(LEFT(CONCATENATE(" ADD "," ",N659,";"),LEN(CONCATENATE(" ADD "," ",N659,";"))-2),";")</f>
        <v xml:space="preserve"> ADD  ACTION TEXT();</v>
      </c>
      <c r="K659" s="21" t="str">
        <f t="shared" si="283"/>
        <v xml:space="preserve">  ALTER COLUMN   ACTION TEXT();</v>
      </c>
      <c r="L659" s="12"/>
      <c r="M659" s="18" t="str">
        <f t="shared" si="284"/>
        <v>ACTION,</v>
      </c>
      <c r="N659" s="5" t="str">
        <f t="shared" si="285"/>
        <v>ACTION TEXT(),</v>
      </c>
      <c r="O659" s="1" t="s">
        <v>709</v>
      </c>
      <c r="P659" t="s">
        <v>395</v>
      </c>
      <c r="W659" s="17" t="str">
        <f t="shared" si="286"/>
        <v xml:space="preserve">action </v>
      </c>
      <c r="X659" s="3" t="str">
        <f t="shared" si="287"/>
        <v>"action ":"",</v>
      </c>
      <c r="Y659" s="22" t="str">
        <f t="shared" si="288"/>
        <v>public static String ACTION="action ";</v>
      </c>
      <c r="Z659" s="7" t="str">
        <f t="shared" si="289"/>
        <v>private String action ="";</v>
      </c>
    </row>
    <row r="660" spans="2:26" ht="19.2" x14ac:dyDescent="0.45">
      <c r="B660" s="1" t="s">
        <v>710</v>
      </c>
      <c r="C660" s="1" t="s">
        <v>701</v>
      </c>
      <c r="D660" s="4"/>
      <c r="I660" t="str">
        <f t="shared" si="281"/>
        <v>ALTER TABLE TM_INPUT</v>
      </c>
      <c r="J660" t="str">
        <f>CONCATENATE(LEFT(CONCATENATE(" ADD "," ",N660,";"),LEN(CONCATENATE(" ADD "," ",N660,";"))-2),";")</f>
        <v xml:space="preserve"> ADD  SECTION TEXT();</v>
      </c>
      <c r="K660" s="21" t="str">
        <f t="shared" si="283"/>
        <v xml:space="preserve">  ALTER COLUMN   SECTION TEXT();</v>
      </c>
      <c r="L660" s="12"/>
      <c r="M660" s="18" t="str">
        <f t="shared" si="284"/>
        <v>SECTION,</v>
      </c>
      <c r="N660" s="5" t="str">
        <f t="shared" si="285"/>
        <v>SECTION TEXT(),</v>
      </c>
      <c r="O660" s="1" t="s">
        <v>710</v>
      </c>
      <c r="W660" s="17" t="str">
        <f t="shared" si="286"/>
        <v>section</v>
      </c>
      <c r="X660" s="3" t="str">
        <f t="shared" si="287"/>
        <v>"section":"",</v>
      </c>
      <c r="Y660" s="22" t="str">
        <f t="shared" si="288"/>
        <v>public static String SECTION="section";</v>
      </c>
      <c r="Z660" s="7" t="str">
        <f t="shared" si="289"/>
        <v>private String section="";</v>
      </c>
    </row>
    <row r="661" spans="2:26" ht="19.2" x14ac:dyDescent="0.45">
      <c r="B661" s="1" t="s">
        <v>711</v>
      </c>
      <c r="C661" s="1" t="s">
        <v>701</v>
      </c>
      <c r="D661" s="4"/>
      <c r="I661" t="str">
        <f t="shared" si="281"/>
        <v>ALTER TABLE TM_INPUT</v>
      </c>
      <c r="J661" t="str">
        <f>CONCATENATE(LEFT(CONCATENATE(" ADD "," ",N661,";"),LEN(CONCATENATE(" ADD "," ",N661,";"))-2),";")</f>
        <v xml:space="preserve"> ADD  INPUT_PARAM TEXT();</v>
      </c>
      <c r="K661" s="21" t="str">
        <f t="shared" si="283"/>
        <v xml:space="preserve">  ALTER COLUMN   INPUT_PARAM TEXT();</v>
      </c>
      <c r="L661" s="12"/>
      <c r="M661" s="18" t="str">
        <f t="shared" si="284"/>
        <v>INPUT_PARAM,</v>
      </c>
      <c r="N661" s="5" t="str">
        <f t="shared" si="285"/>
        <v>INPUT_PARAM TEXT(),</v>
      </c>
      <c r="O661" s="1" t="s">
        <v>13</v>
      </c>
      <c r="P661" t="s">
        <v>102</v>
      </c>
      <c r="W661" s="17" t="str">
        <f t="shared" si="286"/>
        <v>inputParam</v>
      </c>
      <c r="X661" s="3" t="str">
        <f t="shared" si="287"/>
        <v>"inputParam":"",</v>
      </c>
      <c r="Y661" s="22" t="str">
        <f t="shared" si="288"/>
        <v>public static String INPUT_PARAM="inputParam";</v>
      </c>
      <c r="Z661" s="7" t="str">
        <f t="shared" si="289"/>
        <v>private String inputParam="";</v>
      </c>
    </row>
    <row r="662" spans="2:26" ht="19.2" x14ac:dyDescent="0.45">
      <c r="B662" s="1" t="s">
        <v>97</v>
      </c>
      <c r="C662" s="1" t="s">
        <v>1</v>
      </c>
      <c r="D662" s="4">
        <v>44</v>
      </c>
      <c r="I662" t="str">
        <f>I656</f>
        <v>ALTER TABLE TM_INPUT</v>
      </c>
      <c r="J662" t="str">
        <f t="shared" si="282"/>
        <v xml:space="preserve"> ADD  PARAM_1 VARCHAR(44);</v>
      </c>
      <c r="K662" s="21" t="str">
        <f t="shared" si="283"/>
        <v xml:space="preserve">  ALTER COLUMN   PARAM_1 VARCHAR(44);</v>
      </c>
      <c r="L662" s="12"/>
      <c r="M662" s="18" t="str">
        <f t="shared" si="284"/>
        <v>PARAM_1,</v>
      </c>
      <c r="N662" s="5" t="str">
        <f t="shared" si="285"/>
        <v>PARAM_1 VARCHAR(44),</v>
      </c>
      <c r="O662" s="1" t="s">
        <v>102</v>
      </c>
      <c r="P662">
        <v>1</v>
      </c>
      <c r="W662" s="17" t="str">
        <f t="shared" si="286"/>
        <v>param1</v>
      </c>
      <c r="X662" s="3" t="str">
        <f t="shared" si="287"/>
        <v>"param1":"",</v>
      </c>
      <c r="Y662" s="22" t="str">
        <f t="shared" si="288"/>
        <v>public static String PARAM_1="param1";</v>
      </c>
      <c r="Z662" s="7" t="str">
        <f t="shared" si="289"/>
        <v>private String param1="";</v>
      </c>
    </row>
    <row r="663" spans="2:26" ht="19.2" x14ac:dyDescent="0.45">
      <c r="B663" s="1" t="s">
        <v>98</v>
      </c>
      <c r="C663" s="1" t="s">
        <v>1</v>
      </c>
      <c r="D663" s="4">
        <v>44</v>
      </c>
      <c r="I663" t="str">
        <f>I657</f>
        <v>ALTER TABLE TM_INPUT</v>
      </c>
      <c r="J663" t="str">
        <f t="shared" si="282"/>
        <v xml:space="preserve"> ADD  PARAM_2 VARCHAR(44);</v>
      </c>
      <c r="K663" s="21" t="str">
        <f t="shared" si="283"/>
        <v xml:space="preserve">  ALTER COLUMN   PARAM_2 VARCHAR(44);</v>
      </c>
      <c r="L663" s="12"/>
      <c r="M663" s="18" t="str">
        <f t="shared" si="284"/>
        <v>PARAM_2,</v>
      </c>
      <c r="N663" s="5" t="str">
        <f t="shared" si="285"/>
        <v>PARAM_2 VARCHAR(44),</v>
      </c>
      <c r="O663" s="1" t="s">
        <v>102</v>
      </c>
      <c r="P663">
        <v>2</v>
      </c>
      <c r="W663" s="17" t="str">
        <f t="shared" si="286"/>
        <v>param2</v>
      </c>
      <c r="X663" s="3" t="str">
        <f t="shared" si="287"/>
        <v>"param2":"",</v>
      </c>
      <c r="Y663" s="22" t="str">
        <f t="shared" si="288"/>
        <v>public static String PARAM_2="param2";</v>
      </c>
      <c r="Z663" s="7" t="str">
        <f t="shared" si="289"/>
        <v>private String param2="";</v>
      </c>
    </row>
    <row r="664" spans="2:26" ht="19.2" x14ac:dyDescent="0.45">
      <c r="B664" s="1" t="s">
        <v>99</v>
      </c>
      <c r="C664" s="1" t="s">
        <v>1</v>
      </c>
      <c r="D664" s="4">
        <v>4000</v>
      </c>
      <c r="I664" t="str">
        <f t="shared" si="281"/>
        <v>ALTER TABLE TM_INPUT</v>
      </c>
      <c r="J664" t="str">
        <f t="shared" si="282"/>
        <v xml:space="preserve"> ADD  PARAM_3 VARCHAR(4000);</v>
      </c>
      <c r="K664" s="21" t="str">
        <f t="shared" si="283"/>
        <v xml:space="preserve">  ALTER COLUMN   PARAM_3 VARCHAR(4000);</v>
      </c>
      <c r="L664" s="12"/>
      <c r="M664" s="18" t="str">
        <f t="shared" si="284"/>
        <v>PARAM_3,</v>
      </c>
      <c r="N664" s="5" t="str">
        <f t="shared" si="285"/>
        <v>PARAM_3 VARCHAR(4000),</v>
      </c>
      <c r="O664" s="1" t="s">
        <v>102</v>
      </c>
      <c r="P664">
        <v>3</v>
      </c>
      <c r="W664" s="17" t="str">
        <f t="shared" si="286"/>
        <v>param3</v>
      </c>
      <c r="X664" s="3" t="str">
        <f t="shared" si="287"/>
        <v>"param3":"",</v>
      </c>
      <c r="Y664" s="22" t="str">
        <f t="shared" si="288"/>
        <v>public static String PARAM_3="param3";</v>
      </c>
      <c r="Z664" s="7" t="str">
        <f t="shared" si="289"/>
        <v>private String param3="";</v>
      </c>
    </row>
    <row r="665" spans="2:26" ht="19.2" x14ac:dyDescent="0.45">
      <c r="B665" s="1" t="s">
        <v>101</v>
      </c>
      <c r="C665" s="1" t="s">
        <v>1</v>
      </c>
      <c r="D665" s="4">
        <v>4000</v>
      </c>
      <c r="I665" t="str">
        <f t="shared" si="281"/>
        <v>ALTER TABLE TM_INPUT</v>
      </c>
      <c r="J665" t="str">
        <f t="shared" si="282"/>
        <v xml:space="preserve"> ADD  SELECT_FROM_INPUT_ID VARCHAR(4000);</v>
      </c>
      <c r="K665" s="21" t="str">
        <f t="shared" si="283"/>
        <v xml:space="preserve">  ALTER COLUMN   SELECT_FROM_INPUT_ID VARCHAR(4000);</v>
      </c>
      <c r="L665" s="12"/>
      <c r="M665" s="18" t="str">
        <f>CONCATENATE(B666,",")</f>
        <v>SELECT_FROM_INPUT_ID,</v>
      </c>
      <c r="N665" s="5" t="str">
        <f>CONCATENATE(B666," ",C665,"(",D665,")",",")</f>
        <v>SELECT_FROM_INPUT_ID VARCHAR(4000),</v>
      </c>
      <c r="O665" s="1" t="s">
        <v>102</v>
      </c>
      <c r="P665">
        <v>4</v>
      </c>
      <c r="W665" s="17" t="str">
        <f t="shared" si="286"/>
        <v>param4</v>
      </c>
      <c r="X665" s="3" t="str">
        <f t="shared" si="287"/>
        <v>"param4":"",</v>
      </c>
      <c r="Y665" s="22" t="str">
        <f>CONCATENATE("public static String ",,B666,,"=","""",W665,""";")</f>
        <v>public static String SELECT_FROM_INPUT_ID="param4";</v>
      </c>
      <c r="Z665" s="7" t="str">
        <f t="shared" si="289"/>
        <v>private String param4="";</v>
      </c>
    </row>
    <row r="666" spans="2:26" ht="19.2" x14ac:dyDescent="0.45">
      <c r="B666" s="1" t="s">
        <v>804</v>
      </c>
      <c r="C666" s="1" t="s">
        <v>1</v>
      </c>
      <c r="D666" s="4">
        <v>30</v>
      </c>
      <c r="I666" t="str">
        <f>I660</f>
        <v>ALTER TABLE TM_INPUT</v>
      </c>
      <c r="J666" t="str">
        <f t="shared" si="282"/>
        <v xml:space="preserve"> ADD  SELECT_FROM_BACKLOG_ID VARCHAR(30);</v>
      </c>
      <c r="K666" s="21" t="str">
        <f t="shared" si="283"/>
        <v xml:space="preserve">  ALTER COLUMN   SELECT_FROM_BACKLOG_ID VARCHAR(30);</v>
      </c>
      <c r="L666" s="12"/>
      <c r="M666" s="18" t="str">
        <f>CONCATENATE(B667,",")</f>
        <v>SELECT_FROM_BACKLOG_ID,</v>
      </c>
      <c r="N666" s="5" t="str">
        <f>CONCATENATE(B667," ",C666,"(",D666,")",",")</f>
        <v>SELECT_FROM_BACKLOG_ID VARCHAR(30),</v>
      </c>
      <c r="O666" s="1" t="s">
        <v>578</v>
      </c>
      <c r="P666" t="s">
        <v>663</v>
      </c>
      <c r="Q666" t="s">
        <v>13</v>
      </c>
      <c r="R666" t="s">
        <v>2</v>
      </c>
      <c r="W666" s="17" t="str">
        <f t="shared" si="286"/>
        <v>selectFromInputId</v>
      </c>
      <c r="X666" s="3" t="str">
        <f t="shared" si="287"/>
        <v>"selectFromInputId":"",</v>
      </c>
      <c r="Y666" s="22" t="str">
        <f>CONCATENATE("public static String ",,B667,,"=","""",W666,""";")</f>
        <v>public static String SELECT_FROM_BACKLOG_ID="selectFromInputId";</v>
      </c>
      <c r="Z666" s="7" t="str">
        <f t="shared" si="289"/>
        <v>private String selectFromInputId="";</v>
      </c>
    </row>
    <row r="667" spans="2:26" ht="19.2" x14ac:dyDescent="0.45">
      <c r="B667" s="1" t="s">
        <v>805</v>
      </c>
      <c r="C667" s="1" t="s">
        <v>1</v>
      </c>
      <c r="D667" s="4">
        <v>30</v>
      </c>
      <c r="I667" t="str">
        <f t="shared" si="281"/>
        <v>ALTER TABLE TM_INPUT</v>
      </c>
      <c r="J667" t="str">
        <f t="shared" si="282"/>
        <v xml:space="preserve"> ADD  SELECT_FROM_PROJECT_ID VARCHAR(30);</v>
      </c>
      <c r="K667" s="21" t="str">
        <f t="shared" si="283"/>
        <v xml:space="preserve">  ALTER COLUMN   SELECT_FROM_PROJECT_ID VARCHAR(30);</v>
      </c>
      <c r="L667" s="12"/>
      <c r="M667" s="18" t="str">
        <f>CONCATENATE(B668,",")</f>
        <v>SELECT_FROM_PROJECT_ID,</v>
      </c>
      <c r="N667" s="5" t="str">
        <f>CONCATENATE(B668," ",C667,"(",D667,")",",")</f>
        <v>SELECT_FROM_PROJECT_ID VARCHAR(30),</v>
      </c>
      <c r="O667" s="1" t="s">
        <v>578</v>
      </c>
      <c r="P667" t="s">
        <v>663</v>
      </c>
      <c r="Q667" t="s">
        <v>354</v>
      </c>
      <c r="R667" t="s">
        <v>2</v>
      </c>
      <c r="W667" s="17" t="str">
        <f t="shared" si="286"/>
        <v>selectFromBacklogId</v>
      </c>
      <c r="X667" s="3" t="str">
        <f t="shared" si="287"/>
        <v>"selectFromBacklogId":"",</v>
      </c>
      <c r="Y667" s="22" t="str">
        <f>CONCATENATE("public static String ",,B668,,"=","""",W667,""";")</f>
        <v>public static String SELECT_FROM_PROJECT_ID="selectFromBacklogId";</v>
      </c>
      <c r="Z667" s="7" t="str">
        <f t="shared" si="289"/>
        <v>private String selectFromBacklogId="";</v>
      </c>
    </row>
    <row r="668" spans="2:26" ht="19.2" x14ac:dyDescent="0.45">
      <c r="B668" s="1" t="s">
        <v>806</v>
      </c>
      <c r="C668" s="1" t="s">
        <v>1</v>
      </c>
      <c r="D668" s="4">
        <v>30</v>
      </c>
      <c r="I668" t="str">
        <f>I662</f>
        <v>ALTER TABLE TM_INPUT</v>
      </c>
      <c r="J668" t="str">
        <f t="shared" si="282"/>
        <v xml:space="preserve"> ADD  SEND_TO_INPUT_ID VARCHAR(30);</v>
      </c>
      <c r="K668" s="21" t="str">
        <f t="shared" si="283"/>
        <v xml:space="preserve">  ALTER COLUMN   SEND_TO_INPUT_ID VARCHAR(30);</v>
      </c>
      <c r="L668" s="12"/>
      <c r="M668" s="18" t="str">
        <f>CONCATENATE(B669,",")</f>
        <v>SEND_TO_INPUT_ID,</v>
      </c>
      <c r="N668" s="5" t="str">
        <f>CONCATENATE(B669," ",C668,"(",D668,")",",")</f>
        <v>SEND_TO_INPUT_ID VARCHAR(30),</v>
      </c>
      <c r="O668" s="1" t="s">
        <v>578</v>
      </c>
      <c r="P668" t="s">
        <v>663</v>
      </c>
      <c r="Q668" t="s">
        <v>288</v>
      </c>
      <c r="R668" t="s">
        <v>2</v>
      </c>
      <c r="W668" s="17" t="str">
        <f t="shared" si="286"/>
        <v>selectFromProjectId</v>
      </c>
      <c r="X668" s="3" t="str">
        <f t="shared" si="287"/>
        <v>"selectFromProjectId":"",</v>
      </c>
      <c r="Y668" s="22" t="e">
        <f>CONCATENATE("public static String ",,#REF!,,"=","""",W668,""";")</f>
        <v>#REF!</v>
      </c>
      <c r="Z668" s="7" t="str">
        <f t="shared" si="289"/>
        <v>private String selectFromProjectId="";</v>
      </c>
    </row>
    <row r="669" spans="2:26" ht="19.2" x14ac:dyDescent="0.45">
      <c r="B669" s="1" t="s">
        <v>807</v>
      </c>
      <c r="C669" s="1" t="s">
        <v>701</v>
      </c>
      <c r="D669" s="4"/>
      <c r="I669" t="str">
        <f>I663</f>
        <v>ALTER TABLE TM_INPUT</v>
      </c>
      <c r="J669" t="str">
        <f t="shared" si="282"/>
        <v xml:space="preserve"> ADD  SEND_TO_INPUT_ID TEXT;</v>
      </c>
      <c r="K669" s="21" t="str">
        <f t="shared" ref="K669:K674" si="290">CONCATENATE(LEFT(CONCATENATE("  ALTER COLUMN  "," ",N669,";"),LEN(CONCATENATE("  ALTER COLUMN  "," ",N669,";"))-2),";")</f>
        <v xml:space="preserve">  ALTER COLUMN   SEND_TO_INPUT_ID TEXT;</v>
      </c>
      <c r="L669" s="12"/>
      <c r="M669" s="18" t="str">
        <f t="shared" ref="M669:M674" si="291">CONCATENATE(B669,",")</f>
        <v>SEND_TO_INPUT_ID,</v>
      </c>
      <c r="N669" s="5" t="str">
        <f>CONCATENATE(B669," ",C669,"",D669,"",",")</f>
        <v>SEND_TO_INPUT_ID TEXT,</v>
      </c>
      <c r="O669" s="1" t="s">
        <v>810</v>
      </c>
      <c r="P669" t="s">
        <v>811</v>
      </c>
      <c r="Q669" t="s">
        <v>13</v>
      </c>
      <c r="R669" t="s">
        <v>2</v>
      </c>
      <c r="W669" s="17" t="str">
        <f t="shared" ref="W669:W674" si="292">CONCATENATE(,LOWER(O669),UPPER(LEFT(P669,1)),LOWER(RIGHT(P669,LEN(P669)-IF(LEN(P669)&gt;0,1,LEN(P669)))),UPPER(LEFT(Q669,1)),LOWER(RIGHT(Q669,LEN(Q669)-IF(LEN(Q669)&gt;0,1,LEN(Q669)))),UPPER(LEFT(R669,1)),LOWER(RIGHT(R669,LEN(R669)-IF(LEN(R669)&gt;0,1,LEN(R669)))),UPPER(LEFT(S669,1)),LOWER(RIGHT(S669,LEN(S669)-IF(LEN(S669)&gt;0,1,LEN(S669)))),UPPER(LEFT(T669,1)),LOWER(RIGHT(T669,LEN(T669)-IF(LEN(T669)&gt;0,1,LEN(T669)))),UPPER(LEFT(U669,1)),LOWER(RIGHT(U669,LEN(U669)-IF(LEN(U669)&gt;0,1,LEN(U669)))),UPPER(LEFT(V669,1)),LOWER(RIGHT(V669,LEN(V669)-IF(LEN(V669)&gt;0,1,LEN(V669)))))</f>
        <v>sendToInputId</v>
      </c>
      <c r="X669" s="3" t="str">
        <f t="shared" ref="X669:X674" si="293">CONCATENATE("""",W669,"""",":","""","""",",")</f>
        <v>"sendToInputId":"",</v>
      </c>
      <c r="Y669" s="22" t="str">
        <f t="shared" ref="Y669:Y674" si="294">CONCATENATE("public static String ",,B669,,"=","""",W669,""";")</f>
        <v>public static String SEND_TO_INPUT_ID="sendToInputId";</v>
      </c>
      <c r="Z669" s="7" t="str">
        <f t="shared" ref="Z669:Z674" si="295">CONCATENATE("private String ",W669,"=","""""",";")</f>
        <v>private String sendToInputId="";</v>
      </c>
    </row>
    <row r="670" spans="2:26" ht="19.2" x14ac:dyDescent="0.45">
      <c r="B670" s="1" t="s">
        <v>808</v>
      </c>
      <c r="C670" s="1" t="s">
        <v>701</v>
      </c>
      <c r="D670" s="4"/>
      <c r="I670" t="str">
        <f t="shared" si="281"/>
        <v>ALTER TABLE TM_INPUT</v>
      </c>
      <c r="J670" t="str">
        <f t="shared" si="282"/>
        <v xml:space="preserve"> ADD  SEND_TO_BACKLOG_ID TEXT;</v>
      </c>
      <c r="K670" s="21" t="str">
        <f t="shared" si="290"/>
        <v xml:space="preserve">  ALTER COLUMN   SEND_TO_BACKLOG_ID TEXT;</v>
      </c>
      <c r="L670" s="12"/>
      <c r="M670" s="18" t="str">
        <f t="shared" si="291"/>
        <v>SEND_TO_BACKLOG_ID,</v>
      </c>
      <c r="N670" s="5" t="str">
        <f t="shared" ref="N670:N677" si="296">CONCATENATE(B670," ",C670,"",D670,"",",")</f>
        <v>SEND_TO_BACKLOG_ID TEXT,</v>
      </c>
      <c r="O670" s="1" t="s">
        <v>810</v>
      </c>
      <c r="P670" t="s">
        <v>811</v>
      </c>
      <c r="Q670" t="s">
        <v>354</v>
      </c>
      <c r="R670" t="s">
        <v>2</v>
      </c>
      <c r="W670" s="17" t="str">
        <f t="shared" si="292"/>
        <v>sendToBacklogId</v>
      </c>
      <c r="X670" s="3" t="str">
        <f t="shared" si="293"/>
        <v>"sendToBacklogId":"",</v>
      </c>
      <c r="Y670" s="22" t="str">
        <f t="shared" si="294"/>
        <v>public static String SEND_TO_BACKLOG_ID="sendToBacklogId";</v>
      </c>
      <c r="Z670" s="7" t="str">
        <f t="shared" si="295"/>
        <v>private String sendToBacklogId="";</v>
      </c>
    </row>
    <row r="671" spans="2:26" ht="19.2" x14ac:dyDescent="0.45">
      <c r="B671" s="1" t="s">
        <v>809</v>
      </c>
      <c r="C671" s="1" t="s">
        <v>701</v>
      </c>
      <c r="D671" s="4"/>
      <c r="I671" t="str">
        <f t="shared" si="281"/>
        <v>ALTER TABLE TM_INPUT</v>
      </c>
      <c r="J671" t="str">
        <f t="shared" si="282"/>
        <v xml:space="preserve"> ADD  SEND_TO_PROJECT_ID TEXT;</v>
      </c>
      <c r="K671" s="21" t="str">
        <f t="shared" si="290"/>
        <v xml:space="preserve">  ALTER COLUMN   SEND_TO_PROJECT_ID TEXT;</v>
      </c>
      <c r="L671" s="12"/>
      <c r="M671" s="18" t="str">
        <f t="shared" si="291"/>
        <v>SEND_TO_PROJECT_ID,</v>
      </c>
      <c r="N671" s="5" t="str">
        <f t="shared" si="296"/>
        <v>SEND_TO_PROJECT_ID TEXT,</v>
      </c>
      <c r="O671" s="1" t="s">
        <v>810</v>
      </c>
      <c r="P671" t="s">
        <v>811</v>
      </c>
      <c r="Q671" t="s">
        <v>288</v>
      </c>
      <c r="R671" t="s">
        <v>2</v>
      </c>
      <c r="W671" s="17" t="str">
        <f t="shared" si="292"/>
        <v>sendToProjectId</v>
      </c>
      <c r="X671" s="3" t="str">
        <f t="shared" si="293"/>
        <v>"sendToProjectId":"",</v>
      </c>
      <c r="Y671" s="22" t="str">
        <f t="shared" si="294"/>
        <v>public static String SEND_TO_PROJECT_ID="sendToProjectId";</v>
      </c>
      <c r="Z671" s="7" t="str">
        <f t="shared" si="295"/>
        <v>private String sendToProjectId="";</v>
      </c>
    </row>
    <row r="672" spans="2:26" ht="19.2" x14ac:dyDescent="0.45">
      <c r="B672" s="1" t="s">
        <v>820</v>
      </c>
      <c r="C672" s="1" t="s">
        <v>701</v>
      </c>
      <c r="D672" s="4"/>
      <c r="I672" t="str">
        <f>I663</f>
        <v>ALTER TABLE TM_INPUT</v>
      </c>
      <c r="J672" t="str">
        <f t="shared" si="282"/>
        <v xml:space="preserve"> ADD  SELECT_FROM_DB_ID TEXT;</v>
      </c>
      <c r="K672" s="21" t="str">
        <f t="shared" si="290"/>
        <v xml:space="preserve">  ALTER COLUMN   SELECT_FROM_DB_ID TEXT;</v>
      </c>
      <c r="L672" s="12"/>
      <c r="M672" s="18" t="str">
        <f t="shared" si="291"/>
        <v>SELECT_FROM_DB_ID,</v>
      </c>
      <c r="N672" s="5" t="str">
        <f t="shared" si="296"/>
        <v>SELECT_FROM_DB_ID TEXT,</v>
      </c>
      <c r="O672" s="1" t="s">
        <v>578</v>
      </c>
      <c r="P672" t="s">
        <v>663</v>
      </c>
      <c r="Q672" t="s">
        <v>210</v>
      </c>
      <c r="R672" t="s">
        <v>2</v>
      </c>
      <c r="W672" s="17" t="str">
        <f t="shared" si="292"/>
        <v>selectFromDbId</v>
      </c>
      <c r="X672" s="3" t="str">
        <f t="shared" si="293"/>
        <v>"selectFromDbId":"",</v>
      </c>
      <c r="Y672" s="22" t="str">
        <f t="shared" si="294"/>
        <v>public static String SELECT_FROM_DB_ID="selectFromDbId";</v>
      </c>
      <c r="Z672" s="7" t="str">
        <f t="shared" si="295"/>
        <v>private String selectFromDbId="";</v>
      </c>
    </row>
    <row r="673" spans="2:26" ht="19.2" x14ac:dyDescent="0.45">
      <c r="B673" s="1" t="s">
        <v>821</v>
      </c>
      <c r="C673" s="1" t="s">
        <v>701</v>
      </c>
      <c r="D673" s="4"/>
      <c r="I673" t="str">
        <f>I668</f>
        <v>ALTER TABLE TM_INPUT</v>
      </c>
      <c r="J673" t="str">
        <f t="shared" si="282"/>
        <v xml:space="preserve"> ADD  SELECT_FROM_TABLE_ID TEXT;</v>
      </c>
      <c r="K673" s="21" t="str">
        <f t="shared" si="290"/>
        <v xml:space="preserve">  ALTER COLUMN   SELECT_FROM_TABLE_ID TEXT;</v>
      </c>
      <c r="L673" s="12"/>
      <c r="M673" s="18" t="str">
        <f t="shared" si="291"/>
        <v>SELECT_FROM_TABLE_ID,</v>
      </c>
      <c r="N673" s="5" t="str">
        <f t="shared" si="296"/>
        <v>SELECT_FROM_TABLE_ID TEXT,</v>
      </c>
      <c r="O673" s="1" t="s">
        <v>578</v>
      </c>
      <c r="P673" t="s">
        <v>663</v>
      </c>
      <c r="Q673" t="s">
        <v>220</v>
      </c>
      <c r="R673" t="s">
        <v>2</v>
      </c>
      <c r="W673" s="17" t="str">
        <f t="shared" si="292"/>
        <v>selectFromTableId</v>
      </c>
      <c r="X673" s="3" t="str">
        <f t="shared" si="293"/>
        <v>"selectFromTableId":"",</v>
      </c>
      <c r="Y673" s="22" t="str">
        <f t="shared" si="294"/>
        <v>public static String SELECT_FROM_TABLE_ID="selectFromTableId";</v>
      </c>
      <c r="Z673" s="7" t="str">
        <f t="shared" si="295"/>
        <v>private String selectFromTableId="";</v>
      </c>
    </row>
    <row r="674" spans="2:26" ht="19.2" x14ac:dyDescent="0.45">
      <c r="B674" s="1" t="s">
        <v>822</v>
      </c>
      <c r="C674" s="1" t="s">
        <v>701</v>
      </c>
      <c r="D674" s="4"/>
      <c r="I674" t="str">
        <f t="shared" si="281"/>
        <v>ALTER TABLE TM_INPUT</v>
      </c>
      <c r="J674" t="str">
        <f t="shared" si="282"/>
        <v xml:space="preserve"> ADD  SELECT_FROM_FIELD_ID TEXT;</v>
      </c>
      <c r="K674" s="21" t="str">
        <f t="shared" si="290"/>
        <v xml:space="preserve">  ALTER COLUMN   SELECT_FROM_FIELD_ID TEXT;</v>
      </c>
      <c r="L674" s="12"/>
      <c r="M674" s="18" t="str">
        <f t="shared" si="291"/>
        <v>SELECT_FROM_FIELD_ID,</v>
      </c>
      <c r="N674" s="5" t="str">
        <f t="shared" si="296"/>
        <v>SELECT_FROM_FIELD_ID TEXT,</v>
      </c>
      <c r="O674" s="1" t="s">
        <v>578</v>
      </c>
      <c r="P674" t="s">
        <v>663</v>
      </c>
      <c r="Q674" t="s">
        <v>60</v>
      </c>
      <c r="R674" t="s">
        <v>2</v>
      </c>
      <c r="W674" s="17" t="str">
        <f t="shared" si="292"/>
        <v>selectFromFieldId</v>
      </c>
      <c r="X674" s="3" t="str">
        <f t="shared" si="293"/>
        <v>"selectFromFieldId":"",</v>
      </c>
      <c r="Y674" s="22" t="str">
        <f t="shared" si="294"/>
        <v>public static String SELECT_FROM_FIELD_ID="selectFromFieldId";</v>
      </c>
      <c r="Z674" s="7" t="str">
        <f t="shared" si="295"/>
        <v>private String selectFromFieldId="";</v>
      </c>
    </row>
    <row r="675" spans="2:26" ht="19.2" x14ac:dyDescent="0.45">
      <c r="B675" s="1" t="s">
        <v>823</v>
      </c>
      <c r="C675" s="1" t="s">
        <v>701</v>
      </c>
      <c r="D675" s="4"/>
      <c r="I675" t="str">
        <f>I666</f>
        <v>ALTER TABLE TM_INPUT</v>
      </c>
      <c r="J675" t="str">
        <f>CONCATENATE(LEFT(CONCATENATE(" ADD "," ",N675,";"),LEN(CONCATENATE(" ADD "," ",N675,";"))-2),";")</f>
        <v xml:space="preserve"> ADD  SEND_TO_DB_ID TEXT;</v>
      </c>
      <c r="K675" s="21" t="str">
        <f>CONCATENATE(LEFT(CONCATENATE("  ALTER COLUMN  "," ",N675,";"),LEN(CONCATENATE("  ALTER COLUMN  "," ",N675,";"))-2),";")</f>
        <v xml:space="preserve">  ALTER COLUMN   SEND_TO_DB_ID TEXT;</v>
      </c>
      <c r="L675" s="12"/>
      <c r="M675" s="18" t="str">
        <f>CONCATENATE(B675,",")</f>
        <v>SEND_TO_DB_ID,</v>
      </c>
      <c r="N675" s="5" t="str">
        <f t="shared" si="296"/>
        <v>SEND_TO_DB_ID TEXT,</v>
      </c>
      <c r="O675" s="1" t="s">
        <v>810</v>
      </c>
      <c r="P675" t="s">
        <v>811</v>
      </c>
      <c r="Q675" t="s">
        <v>210</v>
      </c>
      <c r="R675" t="s">
        <v>2</v>
      </c>
      <c r="W675" s="17" t="str">
        <f>CONCATENATE(,LOWER(O675),UPPER(LEFT(P675,1)),LOWER(RIGHT(P675,LEN(P675)-IF(LEN(P675)&gt;0,1,LEN(P675)))),UPPER(LEFT(Q675,1)),LOWER(RIGHT(Q675,LEN(Q675)-IF(LEN(Q675)&gt;0,1,LEN(Q675)))),UPPER(LEFT(R675,1)),LOWER(RIGHT(R675,LEN(R675)-IF(LEN(R675)&gt;0,1,LEN(R675)))),UPPER(LEFT(S675,1)),LOWER(RIGHT(S675,LEN(S675)-IF(LEN(S675)&gt;0,1,LEN(S675)))),UPPER(LEFT(T675,1)),LOWER(RIGHT(T675,LEN(T675)-IF(LEN(T675)&gt;0,1,LEN(T675)))),UPPER(LEFT(U675,1)),LOWER(RIGHT(U675,LEN(U675)-IF(LEN(U675)&gt;0,1,LEN(U675)))),UPPER(LEFT(V675,1)),LOWER(RIGHT(V675,LEN(V675)-IF(LEN(V675)&gt;0,1,LEN(V675)))))</f>
        <v>sendToDbId</v>
      </c>
      <c r="X675" s="3" t="str">
        <f>CONCATENATE("""",W675,"""",":","""","""",",")</f>
        <v>"sendToDbId":"",</v>
      </c>
      <c r="Y675" s="22" t="str">
        <f>CONCATENATE("public static String ",,B675,,"=","""",W675,""";")</f>
        <v>public static String SEND_TO_DB_ID="sendToDbId";</v>
      </c>
      <c r="Z675" s="7" t="str">
        <f>CONCATENATE("private String ",W675,"=","""""",";")</f>
        <v>private String sendToDbId="";</v>
      </c>
    </row>
    <row r="676" spans="2:26" ht="19.2" x14ac:dyDescent="0.45">
      <c r="B676" s="1" t="s">
        <v>824</v>
      </c>
      <c r="C676" s="1" t="s">
        <v>701</v>
      </c>
      <c r="D676" s="4"/>
      <c r="I676" t="str">
        <f>I671</f>
        <v>ALTER TABLE TM_INPUT</v>
      </c>
      <c r="J676" t="str">
        <f>CONCATENATE(LEFT(CONCATENATE(" ADD "," ",N676,";"),LEN(CONCATENATE(" ADD "," ",N676,";"))-2),";")</f>
        <v xml:space="preserve"> ADD  SEND_TO_TABLE_ID TEXT;</v>
      </c>
      <c r="K676" s="21" t="str">
        <f>CONCATENATE(LEFT(CONCATENATE("  ALTER COLUMN  "," ",N676,";"),LEN(CONCATENATE("  ALTER COLUMN  "," ",N676,";"))-2),";")</f>
        <v xml:space="preserve">  ALTER COLUMN   SEND_TO_TABLE_ID TEXT;</v>
      </c>
      <c r="L676" s="12"/>
      <c r="M676" s="18" t="str">
        <f>CONCATENATE(B676,",")</f>
        <v>SEND_TO_TABLE_ID,</v>
      </c>
      <c r="N676" s="5" t="str">
        <f t="shared" si="296"/>
        <v>SEND_TO_TABLE_ID TEXT,</v>
      </c>
      <c r="O676" s="1" t="s">
        <v>810</v>
      </c>
      <c r="P676" t="s">
        <v>811</v>
      </c>
      <c r="Q676" t="s">
        <v>220</v>
      </c>
      <c r="R676" t="s">
        <v>2</v>
      </c>
      <c r="W676" s="17" t="str">
        <f>CONCATENATE(,LOWER(O676),UPPER(LEFT(P676,1)),LOWER(RIGHT(P676,LEN(P676)-IF(LEN(P676)&gt;0,1,LEN(P676)))),UPPER(LEFT(Q676,1)),LOWER(RIGHT(Q676,LEN(Q676)-IF(LEN(Q676)&gt;0,1,LEN(Q676)))),UPPER(LEFT(R676,1)),LOWER(RIGHT(R676,LEN(R676)-IF(LEN(R676)&gt;0,1,LEN(R676)))),UPPER(LEFT(S676,1)),LOWER(RIGHT(S676,LEN(S676)-IF(LEN(S676)&gt;0,1,LEN(S676)))),UPPER(LEFT(T676,1)),LOWER(RIGHT(T676,LEN(T676)-IF(LEN(T676)&gt;0,1,LEN(T676)))),UPPER(LEFT(U676,1)),LOWER(RIGHT(U676,LEN(U676)-IF(LEN(U676)&gt;0,1,LEN(U676)))),UPPER(LEFT(V676,1)),LOWER(RIGHT(V676,LEN(V676)-IF(LEN(V676)&gt;0,1,LEN(V676)))))</f>
        <v>sendToTableId</v>
      </c>
      <c r="X676" s="3" t="str">
        <f>CONCATENATE("""",W676,"""",":","""","""",",")</f>
        <v>"sendToTableId":"",</v>
      </c>
      <c r="Y676" s="22" t="str">
        <f>CONCATENATE("public static String ",,B676,,"=","""",W676,""";")</f>
        <v>public static String SEND_TO_TABLE_ID="sendToTableId";</v>
      </c>
      <c r="Z676" s="7" t="str">
        <f>CONCATENATE("private String ",W676,"=","""""",";")</f>
        <v>private String sendToTableId="";</v>
      </c>
    </row>
    <row r="677" spans="2:26" ht="19.2" x14ac:dyDescent="0.45">
      <c r="B677" s="1" t="s">
        <v>825</v>
      </c>
      <c r="C677" s="1" t="s">
        <v>701</v>
      </c>
      <c r="D677" s="4"/>
      <c r="I677" t="str">
        <f t="shared" si="281"/>
        <v>ALTER TABLE TM_INPUT</v>
      </c>
      <c r="J677" t="str">
        <f>CONCATENATE(LEFT(CONCATENATE(" ADD "," ",N677,";"),LEN(CONCATENATE(" ADD "," ",N677,";"))-2),";")</f>
        <v xml:space="preserve"> ADD  SEND_TO_FIELD_ID TEXT;</v>
      </c>
      <c r="K677" s="21" t="str">
        <f>CONCATENATE(LEFT(CONCATENATE("  ALTER COLUMN  "," ",N677,";"),LEN(CONCATENATE("  ALTER COLUMN  "," ",N677,";"))-2),";")</f>
        <v xml:space="preserve">  ALTER COLUMN   SEND_TO_FIELD_ID TEXT;</v>
      </c>
      <c r="L677" s="12"/>
      <c r="M677" s="18" t="str">
        <f>CONCATENATE(B677,",")</f>
        <v>SEND_TO_FIELD_ID,</v>
      </c>
      <c r="N677" s="5" t="str">
        <f t="shared" si="296"/>
        <v>SEND_TO_FIELD_ID TEXT,</v>
      </c>
      <c r="O677" s="1" t="s">
        <v>810</v>
      </c>
      <c r="P677" t="s">
        <v>811</v>
      </c>
      <c r="Q677" t="s">
        <v>60</v>
      </c>
      <c r="R677" t="s">
        <v>2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sendToFieldId</v>
      </c>
      <c r="X677" s="3" t="str">
        <f>CONCATENATE("""",W677,"""",":","""","""",",")</f>
        <v>"sendToFieldId":"",</v>
      </c>
      <c r="Y677" s="22" t="str">
        <f>CONCATENATE("public static String ",,B677,,"=","""",W677,""";")</f>
        <v>public static String SEND_TO_FIELD_ID="sendToFieldId";</v>
      </c>
      <c r="Z677" s="7" t="str">
        <f>CONCATENATE("private String ",W677,"=","""""",";")</f>
        <v>private String sendToFieldId="";</v>
      </c>
    </row>
    <row r="678" spans="2:26" ht="19.2" x14ac:dyDescent="0.45">
      <c r="B678" s="1" t="s">
        <v>46</v>
      </c>
      <c r="C678" s="1" t="s">
        <v>1</v>
      </c>
      <c r="D678" s="4">
        <v>44</v>
      </c>
      <c r="I678" t="str">
        <f>I664</f>
        <v>ALTER TABLE TM_INPUT</v>
      </c>
      <c r="J678" t="str">
        <f t="shared" si="282"/>
        <v xml:space="preserve"> ADD  COMPONENT_TYPE VARCHAR(44);</v>
      </c>
      <c r="K678" s="21" t="str">
        <f>CONCATENATE(LEFT(CONCATENATE("  ALTER COLUMN  "," ",N678,";"),LEN(CONCATENATE("  ALTER COLUMN  "," ",N678,";"))-2),";")</f>
        <v xml:space="preserve">  ALTER COLUMN   COMPONENT_TYPE VARCHAR(44);</v>
      </c>
      <c r="L678" s="12"/>
      <c r="M678" s="18" t="str">
        <f>CONCATENATE(B678,",")</f>
        <v>COMPONENT_TYPE,</v>
      </c>
      <c r="N678" s="5" t="str">
        <f>CONCATENATE(B678," ",C678,"(",D678,")",",")</f>
        <v>COMPONENT_TYPE VARCHAR(44),</v>
      </c>
      <c r="O678" s="1" t="s">
        <v>49</v>
      </c>
      <c r="P678" t="s">
        <v>51</v>
      </c>
      <c r="W678" s="17" t="str">
        <f>CONCATENATE(,LOWER(O678),UPPER(LEFT(P678,1)),LOWER(RIGHT(P678,LEN(P678)-IF(LEN(P678)&gt;0,1,LEN(P678)))),UPPER(LEFT(Q678,1)),LOWER(RIGHT(Q678,LEN(Q678)-IF(LEN(Q678)&gt;0,1,LEN(Q678)))),UPPER(LEFT(R678,1)),LOWER(RIGHT(R678,LEN(R678)-IF(LEN(R678)&gt;0,1,LEN(R678)))),UPPER(LEFT(S678,1)),LOWER(RIGHT(S678,LEN(S678)-IF(LEN(S678)&gt;0,1,LEN(S678)))),UPPER(LEFT(T678,1)),LOWER(RIGHT(T678,LEN(T678)-IF(LEN(T678)&gt;0,1,LEN(T678)))),UPPER(LEFT(U678,1)),LOWER(RIGHT(U678,LEN(U678)-IF(LEN(U678)&gt;0,1,LEN(U678)))),UPPER(LEFT(V678,1)),LOWER(RIGHT(V678,LEN(V678)-IF(LEN(V678)&gt;0,1,LEN(V678)))))</f>
        <v>componentType</v>
      </c>
      <c r="X678" s="3" t="str">
        <f>CONCATENATE("""",W678,"""",":","""","""",",")</f>
        <v>"componentType":"",</v>
      </c>
      <c r="Y678" s="22" t="str">
        <f>CONCATENATE("public static String ",,B678,,"=","""",W678,""";")</f>
        <v>public static String COMPONENT_TYPE="componentType";</v>
      </c>
      <c r="Z678" s="7" t="str">
        <f>CONCATENATE("private String ",W678,"=","""""",";")</f>
        <v>private String componentType="";</v>
      </c>
    </row>
    <row r="679" spans="2:26" ht="19.2" x14ac:dyDescent="0.45">
      <c r="C679" s="1"/>
      <c r="D679" s="8"/>
      <c r="M679" s="18"/>
      <c r="N679" s="33" t="s">
        <v>130</v>
      </c>
      <c r="O679" s="1"/>
      <c r="W679" s="17"/>
    </row>
    <row r="680" spans="2:26" ht="19.2" x14ac:dyDescent="0.45">
      <c r="C680" s="1"/>
      <c r="D680" s="8"/>
      <c r="M680" s="18"/>
      <c r="N680" s="31" t="s">
        <v>126</v>
      </c>
      <c r="O680" s="1"/>
      <c r="W680" s="17"/>
    </row>
    <row r="681" spans="2:26" ht="19.2" x14ac:dyDescent="0.45">
      <c r="C681" s="1"/>
      <c r="D681" s="8"/>
      <c r="M681" s="18"/>
      <c r="N681" s="31"/>
      <c r="O681" s="1"/>
      <c r="W681" s="17"/>
    </row>
    <row r="685" spans="2:26" x14ac:dyDescent="0.3">
      <c r="B685" s="2" t="s">
        <v>391</v>
      </c>
      <c r="I685" t="str">
        <f>CONCATENATE("ALTER TABLE"," ",B685)</f>
        <v>ALTER TABLE TM_INPUT_DESCRIPTION</v>
      </c>
      <c r="N685" s="5" t="str">
        <f>CONCATENATE("CREATE TABLE ",B685," ","(")</f>
        <v>CREATE TABLE TM_INPUT_DESCRIPTION (</v>
      </c>
    </row>
    <row r="686" spans="2:26" ht="19.2" x14ac:dyDescent="0.45">
      <c r="B686" s="1" t="s">
        <v>2</v>
      </c>
      <c r="C686" s="1" t="s">
        <v>1</v>
      </c>
      <c r="D686" s="4">
        <v>30</v>
      </c>
      <c r="E686" s="24" t="s">
        <v>113</v>
      </c>
      <c r="I686" t="str">
        <f>I685</f>
        <v>ALTER TABLE TM_INPUT_DESCRIPTION</v>
      </c>
      <c r="J686" t="str">
        <f t="shared" ref="J686:J692" si="297">CONCATENATE(LEFT(CONCATENATE(" ADD "," ",N686,";"),LEN(CONCATENATE(" ADD "," ",N686,";"))-2),";")</f>
        <v xml:space="preserve"> ADD  ID VARCHAR(30) NOT NULL ;</v>
      </c>
      <c r="K686" s="21" t="str">
        <f t="shared" ref="K686:K692" si="298">CONCATENATE(LEFT(CONCATENATE("  ALTER COLUMN  "," ",N686,";"),LEN(CONCATENATE("  ALTER COLUMN  "," ",N686,";"))-2),";")</f>
        <v xml:space="preserve">  ALTER COLUMN   ID VARCHAR(30) NOT NULL ;</v>
      </c>
      <c r="L686" s="12"/>
      <c r="M686" s="18" t="str">
        <f t="shared" ref="M686:M692" si="299">CONCATENATE(B686,",")</f>
        <v>ID,</v>
      </c>
      <c r="N686" s="5" t="str">
        <f>CONCATENATE(B686," ",C686,"(",D686,") ",E686," ,")</f>
        <v>ID VARCHAR(30) NOT NULL ,</v>
      </c>
      <c r="O686" s="1" t="s">
        <v>2</v>
      </c>
      <c r="P686" s="6"/>
      <c r="Q686" s="6"/>
      <c r="R686" s="6"/>
      <c r="S686" s="6"/>
      <c r="T686" s="6"/>
      <c r="U686" s="6"/>
      <c r="V686" s="6"/>
      <c r="W686" s="17" t="str">
        <f t="shared" ref="W686:W692" si="300">CONCATENATE(,LOWER(O686),UPPER(LEFT(P686,1)),LOWER(RIGHT(P686,LEN(P686)-IF(LEN(P686)&gt;0,1,LEN(P686)))),UPPER(LEFT(Q686,1)),LOWER(RIGHT(Q686,LEN(Q686)-IF(LEN(Q686)&gt;0,1,LEN(Q686)))),UPPER(LEFT(R686,1)),LOWER(RIGHT(R686,LEN(R686)-IF(LEN(R686)&gt;0,1,LEN(R686)))),UPPER(LEFT(S686,1)),LOWER(RIGHT(S686,LEN(S686)-IF(LEN(S686)&gt;0,1,LEN(S686)))),UPPER(LEFT(T686,1)),LOWER(RIGHT(T686,LEN(T686)-IF(LEN(T686)&gt;0,1,LEN(T686)))),UPPER(LEFT(U686,1)),LOWER(RIGHT(U686,LEN(U686)-IF(LEN(U686)&gt;0,1,LEN(U686)))),UPPER(LEFT(V686,1)),LOWER(RIGHT(V686,LEN(V686)-IF(LEN(V686)&gt;0,1,LEN(V686)))))</f>
        <v>id</v>
      </c>
      <c r="X686" s="3" t="str">
        <f t="shared" ref="X686:X692" si="301">CONCATENATE("""",W686,"""",":","""","""",",")</f>
        <v>"id":"",</v>
      </c>
      <c r="Y686" s="22" t="str">
        <f t="shared" ref="Y686:Y692" si="302">CONCATENATE("public static String ",,B686,,"=","""",W686,""";")</f>
        <v>public static String ID="id";</v>
      </c>
      <c r="Z686" s="7" t="str">
        <f t="shared" ref="Z686:Z692" si="303">CONCATENATE("private String ",W686,"=","""""",";")</f>
        <v>private String id="";</v>
      </c>
    </row>
    <row r="687" spans="2:26" ht="19.2" x14ac:dyDescent="0.45">
      <c r="B687" s="1" t="s">
        <v>3</v>
      </c>
      <c r="C687" s="1" t="s">
        <v>1</v>
      </c>
      <c r="D687" s="4">
        <v>10</v>
      </c>
      <c r="I687" t="str">
        <f>I686</f>
        <v>ALTER TABLE TM_INPUT_DESCRIPTION</v>
      </c>
      <c r="J687" t="str">
        <f t="shared" si="297"/>
        <v xml:space="preserve"> ADD  STATUS VARCHAR(10);</v>
      </c>
      <c r="K687" s="21" t="str">
        <f t="shared" si="298"/>
        <v xml:space="preserve">  ALTER COLUMN   STATUS VARCHAR(10);</v>
      </c>
      <c r="L687" s="12"/>
      <c r="M687" s="18" t="str">
        <f t="shared" si="299"/>
        <v>STATUS,</v>
      </c>
      <c r="N687" s="5" t="str">
        <f t="shared" ref="N687:N692" si="304">CONCATENATE(B687," ",C687,"(",D687,")",",")</f>
        <v>STATUS VARCHAR(10),</v>
      </c>
      <c r="O687" s="1" t="s">
        <v>3</v>
      </c>
      <c r="W687" s="17" t="str">
        <f t="shared" si="300"/>
        <v>status</v>
      </c>
      <c r="X687" s="3" t="str">
        <f t="shared" si="301"/>
        <v>"status":"",</v>
      </c>
      <c r="Y687" s="22" t="str">
        <f t="shared" si="302"/>
        <v>public static String STATUS="status";</v>
      </c>
      <c r="Z687" s="7" t="str">
        <f t="shared" si="303"/>
        <v>private String status="";</v>
      </c>
    </row>
    <row r="688" spans="2:26" ht="19.2" x14ac:dyDescent="0.45">
      <c r="B688" s="1" t="s">
        <v>4</v>
      </c>
      <c r="C688" s="1" t="s">
        <v>1</v>
      </c>
      <c r="D688" s="4">
        <v>30</v>
      </c>
      <c r="I688" t="str">
        <f>I687</f>
        <v>ALTER TABLE TM_INPUT_DESCRIPTION</v>
      </c>
      <c r="J688" t="str">
        <f t="shared" si="297"/>
        <v xml:space="preserve"> ADD  INSERT_DATE VARCHAR(30);</v>
      </c>
      <c r="K688" s="21" t="str">
        <f t="shared" si="298"/>
        <v xml:space="preserve">  ALTER COLUMN   INSERT_DATE VARCHAR(30);</v>
      </c>
      <c r="L688" s="12"/>
      <c r="M688" s="18" t="str">
        <f t="shared" si="299"/>
        <v>INSERT_DATE,</v>
      </c>
      <c r="N688" s="5" t="str">
        <f t="shared" si="304"/>
        <v>INSERT_DATE VARCHAR(30),</v>
      </c>
      <c r="O688" s="1" t="s">
        <v>7</v>
      </c>
      <c r="P688" t="s">
        <v>8</v>
      </c>
      <c r="W688" s="17" t="str">
        <f t="shared" si="300"/>
        <v>insertDate</v>
      </c>
      <c r="X688" s="3" t="str">
        <f t="shared" si="301"/>
        <v>"insertDate":"",</v>
      </c>
      <c r="Y688" s="22" t="str">
        <f t="shared" si="302"/>
        <v>public static String INSERT_DATE="insertDate";</v>
      </c>
      <c r="Z688" s="7" t="str">
        <f t="shared" si="303"/>
        <v>private String insertDate="";</v>
      </c>
    </row>
    <row r="689" spans="2:26" ht="19.2" x14ac:dyDescent="0.45">
      <c r="B689" s="1" t="s">
        <v>5</v>
      </c>
      <c r="C689" s="1" t="s">
        <v>1</v>
      </c>
      <c r="D689" s="4">
        <v>30</v>
      </c>
      <c r="I689" t="str">
        <f>I688</f>
        <v>ALTER TABLE TM_INPUT_DESCRIPTION</v>
      </c>
      <c r="J689" t="str">
        <f t="shared" si="297"/>
        <v xml:space="preserve"> ADD  MODIFICATION_DATE VARCHAR(30);</v>
      </c>
      <c r="K689" s="21" t="str">
        <f t="shared" si="298"/>
        <v xml:space="preserve">  ALTER COLUMN   MODIFICATION_DATE VARCHAR(30);</v>
      </c>
      <c r="L689" s="12"/>
      <c r="M689" s="18" t="str">
        <f t="shared" si="299"/>
        <v>MODIFICATION_DATE,</v>
      </c>
      <c r="N689" s="5" t="str">
        <f t="shared" si="304"/>
        <v>MODIFICATION_DATE VARCHAR(30),</v>
      </c>
      <c r="O689" s="1" t="s">
        <v>9</v>
      </c>
      <c r="P689" t="s">
        <v>8</v>
      </c>
      <c r="W689" s="17" t="str">
        <f t="shared" si="300"/>
        <v>modificationDate</v>
      </c>
      <c r="X689" s="3" t="str">
        <f t="shared" si="301"/>
        <v>"modificationDate":"",</v>
      </c>
      <c r="Y689" s="22" t="str">
        <f t="shared" si="302"/>
        <v>public static String MODIFICATION_DATE="modificationDate";</v>
      </c>
      <c r="Z689" s="7" t="str">
        <f t="shared" si="303"/>
        <v>private String modificationDate="";</v>
      </c>
    </row>
    <row r="690" spans="2:26" ht="19.2" x14ac:dyDescent="0.45">
      <c r="B690" s="1" t="s">
        <v>392</v>
      </c>
      <c r="C690" s="1" t="s">
        <v>1</v>
      </c>
      <c r="D690" s="4">
        <v>45</v>
      </c>
      <c r="I690" t="str">
        <f>I687</f>
        <v>ALTER TABLE TM_INPUT_DESCRIPTION</v>
      </c>
      <c r="J690" t="str">
        <f>CONCATENATE(LEFT(CONCATENATE(" ADD "," ",N690,";"),LEN(CONCATENATE(" ADD "," ",N690,";"))-2),";")</f>
        <v xml:space="preserve"> ADD  FK_INPUT_ID VARCHAR(45);</v>
      </c>
      <c r="K690" s="21" t="str">
        <f>CONCATENATE(LEFT(CONCATENATE("  ALTER COLUMN  "," ",N690,";"),LEN(CONCATENATE("  ALTER COLUMN  "," ",N690,";"))-2),";")</f>
        <v xml:space="preserve">  ALTER COLUMN   FK_INPUT_ID VARCHAR(45);</v>
      </c>
      <c r="L690" s="12"/>
      <c r="M690" s="18" t="str">
        <f>CONCATENATE(B690,",")</f>
        <v>FK_INPUT_ID,</v>
      </c>
      <c r="N690" s="5" t="str">
        <f t="shared" si="304"/>
        <v>FK_INPUT_ID VARCHAR(45),</v>
      </c>
      <c r="O690" s="1" t="s">
        <v>10</v>
      </c>
      <c r="P690" t="s">
        <v>13</v>
      </c>
      <c r="Q690" t="s">
        <v>2</v>
      </c>
      <c r="W690" s="17" t="str">
        <f>CONCATENATE(,LOWER(O690),UPPER(LEFT(P690,1)),LOWER(RIGHT(P690,LEN(P690)-IF(LEN(P690)&gt;0,1,LEN(P690)))),UPPER(LEFT(Q690,1)),LOWER(RIGHT(Q690,LEN(Q690)-IF(LEN(Q690)&gt;0,1,LEN(Q690)))),UPPER(LEFT(R690,1)),LOWER(RIGHT(R690,LEN(R690)-IF(LEN(R690)&gt;0,1,LEN(R690)))),UPPER(LEFT(S690,1)),LOWER(RIGHT(S690,LEN(S690)-IF(LEN(S690)&gt;0,1,LEN(S690)))),UPPER(LEFT(T690,1)),LOWER(RIGHT(T690,LEN(T690)-IF(LEN(T690)&gt;0,1,LEN(T690)))),UPPER(LEFT(U690,1)),LOWER(RIGHT(U690,LEN(U690)-IF(LEN(U690)&gt;0,1,LEN(U690)))),UPPER(LEFT(V690,1)),LOWER(RIGHT(V690,LEN(V690)-IF(LEN(V690)&gt;0,1,LEN(V690)))))</f>
        <v>fkInputId</v>
      </c>
      <c r="X690" s="3" t="str">
        <f>CONCATENATE("""",W690,"""",":","""","""",",")</f>
        <v>"fkInputId":"",</v>
      </c>
      <c r="Y690" s="22" t="str">
        <f>CONCATENATE("public static String ",,B690,,"=","""",W690,""";")</f>
        <v>public static String FK_INPUT_ID="fkInputId";</v>
      </c>
      <c r="Z690" s="7" t="str">
        <f>CONCATENATE("private String ",W690,"=","""""",";")</f>
        <v>private String fkInputId="";</v>
      </c>
    </row>
    <row r="691" spans="2:26" ht="19.2" x14ac:dyDescent="0.45">
      <c r="B691" s="1" t="s">
        <v>731</v>
      </c>
      <c r="C691" s="1" t="s">
        <v>1</v>
      </c>
      <c r="D691" s="4">
        <v>45</v>
      </c>
      <c r="I691" t="str">
        <f>I688</f>
        <v>ALTER TABLE TM_INPUT_DESCRIPTION</v>
      </c>
      <c r="J691" t="str">
        <f t="shared" si="297"/>
        <v xml:space="preserve"> ADD  COLORED VARCHAR(45);</v>
      </c>
      <c r="K691" s="21" t="str">
        <f t="shared" si="298"/>
        <v xml:space="preserve">  ALTER COLUMN   COLORED VARCHAR(45);</v>
      </c>
      <c r="L691" s="12"/>
      <c r="M691" s="18" t="str">
        <f t="shared" si="299"/>
        <v>COLORED,</v>
      </c>
      <c r="N691" s="5" t="str">
        <f t="shared" si="304"/>
        <v>COLORED VARCHAR(45),</v>
      </c>
      <c r="O691" s="1" t="s">
        <v>731</v>
      </c>
      <c r="W691" s="17" t="str">
        <f t="shared" si="300"/>
        <v>colored</v>
      </c>
      <c r="X691" s="3" t="str">
        <f t="shared" si="301"/>
        <v>"colored":"",</v>
      </c>
      <c r="Y691" s="22" t="str">
        <f t="shared" si="302"/>
        <v>public static String COLORED="colored";</v>
      </c>
      <c r="Z691" s="7" t="str">
        <f t="shared" si="303"/>
        <v>private String colored="";</v>
      </c>
    </row>
    <row r="692" spans="2:26" ht="19.2" x14ac:dyDescent="0.45">
      <c r="B692" s="1" t="s">
        <v>14</v>
      </c>
      <c r="C692" s="1" t="s">
        <v>1</v>
      </c>
      <c r="D692" s="4">
        <v>4444</v>
      </c>
      <c r="I692" t="str">
        <f>I657</f>
        <v>ALTER TABLE TM_INPUT</v>
      </c>
      <c r="J692" t="str">
        <f t="shared" si="297"/>
        <v xml:space="preserve"> ADD  DESCRIPTION VARCHAR(4444);</v>
      </c>
      <c r="K692" s="21" t="str">
        <f t="shared" si="298"/>
        <v xml:space="preserve">  ALTER COLUMN   DESCRIPTION VARCHAR(4444);</v>
      </c>
      <c r="L692" s="12"/>
      <c r="M692" s="18" t="str">
        <f t="shared" si="299"/>
        <v>DESCRIPTION,</v>
      </c>
      <c r="N692" s="5" t="str">
        <f t="shared" si="304"/>
        <v>DESCRIPTION VARCHAR(4444),</v>
      </c>
      <c r="O692" s="1" t="s">
        <v>14</v>
      </c>
      <c r="W692" s="17" t="str">
        <f t="shared" si="300"/>
        <v>description</v>
      </c>
      <c r="X692" s="3" t="str">
        <f t="shared" si="301"/>
        <v>"description":"",</v>
      </c>
      <c r="Y692" s="22" t="str">
        <f t="shared" si="302"/>
        <v>public static String DESCRIPTION="description";</v>
      </c>
      <c r="Z692" s="7" t="str">
        <f t="shared" si="303"/>
        <v>private String description="";</v>
      </c>
    </row>
    <row r="693" spans="2:26" ht="19.2" x14ac:dyDescent="0.45">
      <c r="C693" s="1"/>
      <c r="D693" s="8"/>
      <c r="M693" s="18"/>
      <c r="N693" s="33" t="s">
        <v>130</v>
      </c>
      <c r="O693" s="1"/>
      <c r="W693" s="17"/>
    </row>
    <row r="694" spans="2:26" ht="19.2" x14ac:dyDescent="0.45">
      <c r="C694" s="1"/>
      <c r="D694" s="8"/>
      <c r="M694" s="18"/>
      <c r="N694" s="31" t="s">
        <v>126</v>
      </c>
      <c r="O694" s="1"/>
      <c r="W694" s="17"/>
    </row>
    <row r="695" spans="2:26" ht="19.2" x14ac:dyDescent="0.45">
      <c r="C695" s="14"/>
      <c r="D695" s="9"/>
      <c r="M695" s="20"/>
      <c r="N695" s="31"/>
      <c r="O695" s="14"/>
      <c r="W695" s="17"/>
    </row>
    <row r="696" spans="2:26" x14ac:dyDescent="0.3">
      <c r="B696" s="2" t="s">
        <v>423</v>
      </c>
      <c r="I696" t="str">
        <f>CONCATENATE("ALTER TABLE"," ",B696)</f>
        <v>ALTER TABLE TM_BACKLOG_HISTORY</v>
      </c>
      <c r="N696" s="5" t="str">
        <f>CONCATENATE("CREATE TABLE ",B696," ","(")</f>
        <v>CREATE TABLE TM_BACKLOG_HISTORY (</v>
      </c>
    </row>
    <row r="697" spans="2:26" ht="19.2" x14ac:dyDescent="0.45">
      <c r="B697" s="1" t="s">
        <v>2</v>
      </c>
      <c r="C697" s="1" t="s">
        <v>1</v>
      </c>
      <c r="D697" s="4">
        <v>30</v>
      </c>
      <c r="E697" s="24" t="s">
        <v>113</v>
      </c>
      <c r="I697" t="str">
        <f>I696</f>
        <v>ALTER TABLE TM_BACKLOG_HISTORY</v>
      </c>
      <c r="J697" t="str">
        <f t="shared" ref="J697:J703" si="305">CONCATENATE(LEFT(CONCATENATE(" ADD "," ",N697,";"),LEN(CONCATENATE(" ADD "," ",N697,";"))-2),";")</f>
        <v xml:space="preserve"> ADD  ID VARCHAR(30) NOT NULL ;</v>
      </c>
      <c r="K697" s="21" t="str">
        <f t="shared" ref="K697:K703" si="306">CONCATENATE(LEFT(CONCATENATE("  ALTER COLUMN  "," ",N697,";"),LEN(CONCATENATE("  ALTER COLUMN  "," ",N697,";"))-2),";")</f>
        <v xml:space="preserve">  ALTER COLUMN   ID VARCHAR(30) NOT NULL ;</v>
      </c>
      <c r="L697" s="12"/>
      <c r="M697" s="18" t="str">
        <f t="shared" ref="M697:M703" si="307">CONCATENATE(B697,",")</f>
        <v>ID,</v>
      </c>
      <c r="N697" s="5" t="str">
        <f>CONCATENATE(B697," ",C697,"(",D697,") ",E697," ,")</f>
        <v>ID VARCHAR(30) NOT NULL ,</v>
      </c>
      <c r="O697" s="1" t="s">
        <v>2</v>
      </c>
      <c r="P697" s="6"/>
      <c r="Q697" s="6"/>
      <c r="R697" s="6"/>
      <c r="S697" s="6"/>
      <c r="T697" s="6"/>
      <c r="U697" s="6"/>
      <c r="V697" s="6"/>
      <c r="W697" s="17" t="str">
        <f t="shared" ref="W697:W703" si="308">CONCATENATE(,LOWER(O697),UPPER(LEFT(P697,1)),LOWER(RIGHT(P697,LEN(P697)-IF(LEN(P697)&gt;0,1,LEN(P697)))),UPPER(LEFT(Q697,1)),LOWER(RIGHT(Q697,LEN(Q697)-IF(LEN(Q697)&gt;0,1,LEN(Q697)))),UPPER(LEFT(R697,1)),LOWER(RIGHT(R697,LEN(R697)-IF(LEN(R697)&gt;0,1,LEN(R697)))),UPPER(LEFT(S697,1)),LOWER(RIGHT(S697,LEN(S697)-IF(LEN(S697)&gt;0,1,LEN(S697)))),UPPER(LEFT(T697,1)),LOWER(RIGHT(T697,LEN(T697)-IF(LEN(T697)&gt;0,1,LEN(T697)))),UPPER(LEFT(U697,1)),LOWER(RIGHT(U697,LEN(U697)-IF(LEN(U697)&gt;0,1,LEN(U697)))),UPPER(LEFT(V697,1)),LOWER(RIGHT(V697,LEN(V697)-IF(LEN(V697)&gt;0,1,LEN(V697)))))</f>
        <v>id</v>
      </c>
      <c r="X697" s="3" t="str">
        <f t="shared" ref="X697:X703" si="309">CONCATENATE("""",W697,"""",":","""","""",",")</f>
        <v>"id":"",</v>
      </c>
      <c r="Y697" s="22" t="str">
        <f t="shared" ref="Y697:Y703" si="310">CONCATENATE("public static String ",,B697,,"=","""",W697,""";")</f>
        <v>public static String ID="id";</v>
      </c>
      <c r="Z697" s="7" t="str">
        <f t="shared" ref="Z697:Z703" si="311">CONCATENATE("private String ",W697,"=","""""",";")</f>
        <v>private String id="";</v>
      </c>
    </row>
    <row r="698" spans="2:26" ht="19.2" x14ac:dyDescent="0.45">
      <c r="B698" s="1" t="s">
        <v>3</v>
      </c>
      <c r="C698" s="1" t="s">
        <v>1</v>
      </c>
      <c r="D698" s="4">
        <v>10</v>
      </c>
      <c r="I698" t="str">
        <f>I697</f>
        <v>ALTER TABLE TM_BACKLOG_HISTORY</v>
      </c>
      <c r="J698" t="str">
        <f t="shared" si="305"/>
        <v xml:space="preserve"> ADD  STATUS VARCHAR(10);</v>
      </c>
      <c r="K698" s="21" t="str">
        <f t="shared" si="306"/>
        <v xml:space="preserve">  ALTER COLUMN   STATUS VARCHAR(10);</v>
      </c>
      <c r="L698" s="12"/>
      <c r="M698" s="18" t="str">
        <f t="shared" si="307"/>
        <v>STATUS,</v>
      </c>
      <c r="N698" s="5" t="str">
        <f t="shared" ref="N698:N711" si="312">CONCATENATE(B698," ",C698,"(",D698,")",",")</f>
        <v>STATUS VARCHAR(10),</v>
      </c>
      <c r="O698" s="1" t="s">
        <v>3</v>
      </c>
      <c r="W698" s="17" t="str">
        <f t="shared" si="308"/>
        <v>status</v>
      </c>
      <c r="X698" s="3" t="str">
        <f t="shared" si="309"/>
        <v>"status":"",</v>
      </c>
      <c r="Y698" s="22" t="str">
        <f t="shared" si="310"/>
        <v>public static String STATUS="status";</v>
      </c>
      <c r="Z698" s="7" t="str">
        <f t="shared" si="311"/>
        <v>private String status="";</v>
      </c>
    </row>
    <row r="699" spans="2:26" ht="19.2" x14ac:dyDescent="0.45">
      <c r="B699" s="1" t="s">
        <v>4</v>
      </c>
      <c r="C699" s="1" t="s">
        <v>1</v>
      </c>
      <c r="D699" s="4">
        <v>30</v>
      </c>
      <c r="I699" t="str">
        <f>I698</f>
        <v>ALTER TABLE TM_BACKLOG_HISTORY</v>
      </c>
      <c r="J699" t="str">
        <f t="shared" si="305"/>
        <v xml:space="preserve"> ADD  INSERT_DATE VARCHAR(30);</v>
      </c>
      <c r="K699" s="21" t="str">
        <f t="shared" si="306"/>
        <v xml:space="preserve">  ALTER COLUMN   INSERT_DATE VARCHAR(30);</v>
      </c>
      <c r="L699" s="12"/>
      <c r="M699" s="18" t="str">
        <f t="shared" si="307"/>
        <v>INSERT_DATE,</v>
      </c>
      <c r="N699" s="5" t="str">
        <f t="shared" si="312"/>
        <v>INSERT_DATE VARCHAR(30),</v>
      </c>
      <c r="O699" s="1" t="s">
        <v>7</v>
      </c>
      <c r="P699" t="s">
        <v>8</v>
      </c>
      <c r="W699" s="17" t="str">
        <f t="shared" si="308"/>
        <v>insertDate</v>
      </c>
      <c r="X699" s="3" t="str">
        <f t="shared" si="309"/>
        <v>"insertDate":"",</v>
      </c>
      <c r="Y699" s="22" t="str">
        <f t="shared" si="310"/>
        <v>public static String INSERT_DATE="insertDate";</v>
      </c>
      <c r="Z699" s="7" t="str">
        <f t="shared" si="311"/>
        <v>private String insertDate="";</v>
      </c>
    </row>
    <row r="700" spans="2:26" ht="19.2" x14ac:dyDescent="0.45">
      <c r="B700" s="1" t="s">
        <v>5</v>
      </c>
      <c r="C700" s="1" t="s">
        <v>1</v>
      </c>
      <c r="D700" s="4">
        <v>30</v>
      </c>
      <c r="I700" t="str">
        <f>I699</f>
        <v>ALTER TABLE TM_BACKLOG_HISTORY</v>
      </c>
      <c r="J700" t="str">
        <f t="shared" si="305"/>
        <v xml:space="preserve"> ADD  MODIFICATION_DATE VARCHAR(30);</v>
      </c>
      <c r="K700" s="21" t="str">
        <f t="shared" si="306"/>
        <v xml:space="preserve">  ALTER COLUMN   MODIFICATION_DATE VARCHAR(30);</v>
      </c>
      <c r="L700" s="12"/>
      <c r="M700" s="18" t="str">
        <f t="shared" si="307"/>
        <v>MODIFICATION_DATE,</v>
      </c>
      <c r="N700" s="5" t="str">
        <f t="shared" si="312"/>
        <v>MODIFICATION_DATE VARCHAR(30),</v>
      </c>
      <c r="O700" s="1" t="s">
        <v>9</v>
      </c>
      <c r="P700" t="s">
        <v>8</v>
      </c>
      <c r="W700" s="17" t="str">
        <f t="shared" si="308"/>
        <v>modificationDate</v>
      </c>
      <c r="X700" s="3" t="str">
        <f t="shared" si="309"/>
        <v>"modificationDate":"",</v>
      </c>
      <c r="Y700" s="22" t="str">
        <f t="shared" si="310"/>
        <v>public static String MODIFICATION_DATE="modificationDate";</v>
      </c>
      <c r="Z700" s="7" t="str">
        <f t="shared" si="311"/>
        <v>private String modificationDate="";</v>
      </c>
    </row>
    <row r="701" spans="2:26" ht="19.2" x14ac:dyDescent="0.45">
      <c r="B701" s="1" t="s">
        <v>274</v>
      </c>
      <c r="C701" s="1" t="s">
        <v>1</v>
      </c>
      <c r="D701" s="4">
        <v>45</v>
      </c>
      <c r="I701" t="str">
        <f>I700</f>
        <v>ALTER TABLE TM_BACKLOG_HISTORY</v>
      </c>
      <c r="J701" t="str">
        <f>CONCATENATE(LEFT(CONCATENATE(" ADD "," ",N701,";"),LEN(CONCATENATE(" ADD "," ",N701,";"))-2),";")</f>
        <v xml:space="preserve"> ADD  FK_PROJECT_ID VARCHAR(45);</v>
      </c>
      <c r="K701" s="21" t="str">
        <f>CONCATENATE(LEFT(CONCATENATE("  ALTER COLUMN  "," ",N701,";"),LEN(CONCATENATE("  ALTER COLUMN  "," ",N701,";"))-2),";")</f>
        <v xml:space="preserve">  ALTER COLUMN   FK_PROJECT_ID VARCHAR(45);</v>
      </c>
      <c r="L701" s="12"/>
      <c r="M701" s="18" t="str">
        <f>CONCATENATE(B701,",")</f>
        <v>FK_PROJECT_ID,</v>
      </c>
      <c r="N701" s="5" t="str">
        <f>CONCATENATE(B701," ",C701,"(",D701,")",",")</f>
        <v>FK_PROJECT_ID VARCHAR(45),</v>
      </c>
      <c r="O701" s="1" t="s">
        <v>10</v>
      </c>
      <c r="P701" t="s">
        <v>288</v>
      </c>
      <c r="Q701" t="s">
        <v>2</v>
      </c>
      <c r="W701" s="17" t="str">
        <f>CONCATENATE(,LOWER(O701),UPPER(LEFT(P701,1)),LOWER(RIGHT(P701,LEN(P701)-IF(LEN(P701)&gt;0,1,LEN(P701)))),UPPER(LEFT(Q701,1)),LOWER(RIGHT(Q701,LEN(Q701)-IF(LEN(Q701)&gt;0,1,LEN(Q701)))),UPPER(LEFT(R701,1)),LOWER(RIGHT(R701,LEN(R701)-IF(LEN(R701)&gt;0,1,LEN(R701)))),UPPER(LEFT(S701,1)),LOWER(RIGHT(S701,LEN(S701)-IF(LEN(S701)&gt;0,1,LEN(S701)))),UPPER(LEFT(T701,1)),LOWER(RIGHT(T701,LEN(T701)-IF(LEN(T701)&gt;0,1,LEN(T701)))),UPPER(LEFT(U701,1)),LOWER(RIGHT(U701,LEN(U701)-IF(LEN(U701)&gt;0,1,LEN(U701)))),UPPER(LEFT(V701,1)),LOWER(RIGHT(V701,LEN(V701)-IF(LEN(V701)&gt;0,1,LEN(V701)))))</f>
        <v>fkProjectId</v>
      </c>
      <c r="X701" s="3" t="str">
        <f>CONCATENATE("""",W701,"""",":","""","""",",")</f>
        <v>"fkProjectId":"",</v>
      </c>
      <c r="Y701" s="22" t="str">
        <f>CONCATENATE("public static String ",,B701,,"=","""",W701,""";")</f>
        <v>public static String FK_PROJECT_ID="fkProjectId";</v>
      </c>
      <c r="Z701" s="7" t="str">
        <f>CONCATENATE("private String ",W701,"=","""""",";")</f>
        <v>private String fkProjectId="";</v>
      </c>
    </row>
    <row r="702" spans="2:26" ht="19.2" x14ac:dyDescent="0.45">
      <c r="B702" s="1" t="s">
        <v>367</v>
      </c>
      <c r="C702" s="1" t="s">
        <v>1</v>
      </c>
      <c r="D702" s="4">
        <v>45</v>
      </c>
      <c r="I702" t="str">
        <f>I692</f>
        <v>ALTER TABLE TM_INPUT</v>
      </c>
      <c r="J702" t="str">
        <f t="shared" si="305"/>
        <v xml:space="preserve"> ADD  FK_BACKLOG_ID VARCHAR(45);</v>
      </c>
      <c r="K702" s="21" t="str">
        <f t="shared" si="306"/>
        <v xml:space="preserve">  ALTER COLUMN   FK_BACKLOG_ID VARCHAR(45);</v>
      </c>
      <c r="L702" s="12"/>
      <c r="M702" s="18" t="str">
        <f t="shared" si="307"/>
        <v>FK_BACKLOG_ID,</v>
      </c>
      <c r="N702" s="5" t="str">
        <f t="shared" si="312"/>
        <v>FK_BACKLOG_ID VARCHAR(45),</v>
      </c>
      <c r="O702" s="1" t="s">
        <v>10</v>
      </c>
      <c r="P702" t="s">
        <v>354</v>
      </c>
      <c r="Q702" t="s">
        <v>2</v>
      </c>
      <c r="W702" s="17" t="str">
        <f t="shared" si="308"/>
        <v>fkBacklogId</v>
      </c>
      <c r="X702" s="3" t="str">
        <f t="shared" si="309"/>
        <v>"fkBacklogId":"",</v>
      </c>
      <c r="Y702" s="22" t="str">
        <f t="shared" si="310"/>
        <v>public static String FK_BACKLOG_ID="fkBacklogId";</v>
      </c>
      <c r="Z702" s="7" t="str">
        <f t="shared" si="311"/>
        <v>private String fkBacklogId="";</v>
      </c>
    </row>
    <row r="703" spans="2:26" ht="19.2" x14ac:dyDescent="0.45">
      <c r="B703" s="1" t="s">
        <v>424</v>
      </c>
      <c r="C703" s="1" t="s">
        <v>1</v>
      </c>
      <c r="D703" s="4">
        <v>222</v>
      </c>
      <c r="I703">
        <f>I493</f>
        <v>0</v>
      </c>
      <c r="J703" t="str">
        <f t="shared" si="305"/>
        <v xml:space="preserve"> ADD  HISTORY_TYPE VARCHAR(222);</v>
      </c>
      <c r="K703" s="21" t="str">
        <f t="shared" si="306"/>
        <v xml:space="preserve">  ALTER COLUMN   HISTORY_TYPE VARCHAR(222);</v>
      </c>
      <c r="L703" s="12"/>
      <c r="M703" s="18" t="str">
        <f t="shared" si="307"/>
        <v>HISTORY_TYPE,</v>
      </c>
      <c r="N703" s="5" t="str">
        <f t="shared" si="312"/>
        <v>HISTORY_TYPE VARCHAR(222),</v>
      </c>
      <c r="O703" s="1" t="s">
        <v>430</v>
      </c>
      <c r="P703" t="s">
        <v>51</v>
      </c>
      <c r="W703" s="17" t="str">
        <f t="shared" si="308"/>
        <v>historyType</v>
      </c>
      <c r="X703" s="3" t="str">
        <f t="shared" si="309"/>
        <v>"historyType":"",</v>
      </c>
      <c r="Y703" s="22" t="str">
        <f t="shared" si="310"/>
        <v>public static String HISTORY_TYPE="historyType";</v>
      </c>
      <c r="Z703" s="7" t="str">
        <f t="shared" si="311"/>
        <v>private String historyType="";</v>
      </c>
    </row>
    <row r="704" spans="2:26" ht="19.2" x14ac:dyDescent="0.45">
      <c r="B704" s="1" t="s">
        <v>425</v>
      </c>
      <c r="C704" s="1" t="s">
        <v>1</v>
      </c>
      <c r="D704" s="4">
        <v>45</v>
      </c>
      <c r="I704">
        <f>I694</f>
        <v>0</v>
      </c>
      <c r="J704" t="str">
        <f>CONCATENATE(LEFT(CONCATENATE(" ADD "," ",N704,";"),LEN(CONCATENATE(" ADD "," ",N704,";"))-2),";")</f>
        <v xml:space="preserve"> ADD  HISTORY_DATE VARCHAR(45);</v>
      </c>
      <c r="K704" s="21" t="str">
        <f>CONCATENATE(LEFT(CONCATENATE("  ALTER COLUMN  "," ",N704,";"),LEN(CONCATENATE("  ALTER COLUMN  "," ",N704,";"))-2),";")</f>
        <v xml:space="preserve">  ALTER COLUMN   HISTORY_DATE VARCHAR(45);</v>
      </c>
      <c r="L704" s="12"/>
      <c r="M704" s="18" t="str">
        <f>CONCATENATE(B704,",")</f>
        <v>HISTORY_DATE,</v>
      </c>
      <c r="N704" s="5" t="str">
        <f t="shared" si="312"/>
        <v>HISTORY_DATE VARCHAR(45),</v>
      </c>
      <c r="O704" s="1" t="s">
        <v>430</v>
      </c>
      <c r="P704" t="s">
        <v>8</v>
      </c>
      <c r="W704" s="17" t="str">
        <f>CONCATENATE(,LOWER(O704),UPPER(LEFT(P704,1)),LOWER(RIGHT(P704,LEN(P704)-IF(LEN(P704)&gt;0,1,LEN(P704)))),UPPER(LEFT(Q704,1)),LOWER(RIGHT(Q704,LEN(Q704)-IF(LEN(Q704)&gt;0,1,LEN(Q704)))),UPPER(LEFT(R704,1)),LOWER(RIGHT(R704,LEN(R704)-IF(LEN(R704)&gt;0,1,LEN(R704)))),UPPER(LEFT(S704,1)),LOWER(RIGHT(S704,LEN(S704)-IF(LEN(S704)&gt;0,1,LEN(S704)))),UPPER(LEFT(T704,1)),LOWER(RIGHT(T704,LEN(T704)-IF(LEN(T704)&gt;0,1,LEN(T704)))),UPPER(LEFT(U704,1)),LOWER(RIGHT(U704,LEN(U704)-IF(LEN(U704)&gt;0,1,LEN(U704)))),UPPER(LEFT(V704,1)),LOWER(RIGHT(V704,LEN(V704)-IF(LEN(V704)&gt;0,1,LEN(V704)))))</f>
        <v>historyDate</v>
      </c>
      <c r="X704" s="3" t="str">
        <f>CONCATENATE("""",W704,"""",":","""","""",",")</f>
        <v>"historyDate":"",</v>
      </c>
      <c r="Y704" s="22" t="str">
        <f>CONCATENATE("public static String ",,B704,,"=","""",W704,""";")</f>
        <v>public static String HISTORY_DATE="historyDate";</v>
      </c>
      <c r="Z704" s="7" t="str">
        <f>CONCATENATE("private String ",W704,"=","""""",";")</f>
        <v>private String historyDate="";</v>
      </c>
    </row>
    <row r="705" spans="2:26" ht="19.2" x14ac:dyDescent="0.45">
      <c r="B705" s="1" t="s">
        <v>426</v>
      </c>
      <c r="C705" s="1" t="s">
        <v>1</v>
      </c>
      <c r="D705" s="4">
        <v>45</v>
      </c>
      <c r="I705">
        <f>I495</f>
        <v>0</v>
      </c>
      <c r="J705" t="str">
        <f>CONCATENATE(LEFT(CONCATENATE(" ADD "," ",N705,";"),LEN(CONCATENATE(" ADD "," ",N705,";"))-2),";")</f>
        <v xml:space="preserve"> ADD  HISTORY_TIME VARCHAR(45);</v>
      </c>
      <c r="K705" s="21" t="str">
        <f>CONCATENATE(LEFT(CONCATENATE("  ALTER COLUMN  "," ",N705,";"),LEN(CONCATENATE("  ALTER COLUMN  "," ",N705,";"))-2),";")</f>
        <v xml:space="preserve">  ALTER COLUMN   HISTORY_TIME VARCHAR(45);</v>
      </c>
      <c r="L705" s="12"/>
      <c r="M705" s="18" t="str">
        <f>CONCATENATE(B705,",")</f>
        <v>HISTORY_TIME,</v>
      </c>
      <c r="N705" s="5" t="str">
        <f t="shared" si="312"/>
        <v>HISTORY_TIME VARCHAR(45),</v>
      </c>
      <c r="O705" s="1" t="s">
        <v>430</v>
      </c>
      <c r="P705" t="s">
        <v>133</v>
      </c>
      <c r="W705" s="17" t="str">
        <f>CONCATENATE(,LOWER(O705),UPPER(LEFT(P705,1)),LOWER(RIGHT(P705,LEN(P705)-IF(LEN(P705)&gt;0,1,LEN(P705)))),UPPER(LEFT(Q705,1)),LOWER(RIGHT(Q705,LEN(Q705)-IF(LEN(Q705)&gt;0,1,LEN(Q705)))),UPPER(LEFT(R705,1)),LOWER(RIGHT(R705,LEN(R705)-IF(LEN(R705)&gt;0,1,LEN(R705)))),UPPER(LEFT(S705,1)),LOWER(RIGHT(S705,LEN(S705)-IF(LEN(S705)&gt;0,1,LEN(S705)))),UPPER(LEFT(T705,1)),LOWER(RIGHT(T705,LEN(T705)-IF(LEN(T705)&gt;0,1,LEN(T705)))),UPPER(LEFT(U705,1)),LOWER(RIGHT(U705,LEN(U705)-IF(LEN(U705)&gt;0,1,LEN(U705)))),UPPER(LEFT(V705,1)),LOWER(RIGHT(V705,LEN(V705)-IF(LEN(V705)&gt;0,1,LEN(V705)))))</f>
        <v>historyTime</v>
      </c>
      <c r="X705" s="3" t="str">
        <f>CONCATENATE("""",W705,"""",":","""","""",",")</f>
        <v>"historyTime":"",</v>
      </c>
      <c r="Y705" s="22" t="str">
        <f>CONCATENATE("public static String ",,B705,,"=","""",W705,""";")</f>
        <v>public static String HISTORY_TIME="historyTime";</v>
      </c>
      <c r="Z705" s="7" t="str">
        <f>CONCATENATE("private String ",W705,"=","""""",";")</f>
        <v>private String historyTime="";</v>
      </c>
    </row>
    <row r="706" spans="2:26" ht="19.2" x14ac:dyDescent="0.45">
      <c r="B706" s="1" t="s">
        <v>427</v>
      </c>
      <c r="C706" s="1" t="s">
        <v>1</v>
      </c>
      <c r="D706" s="4">
        <v>45</v>
      </c>
      <c r="I706" t="str">
        <f>I697</f>
        <v>ALTER TABLE TM_BACKLOG_HISTORY</v>
      </c>
      <c r="J706" t="str">
        <f t="shared" ref="J706:J711" si="313">CONCATENATE(LEFT(CONCATENATE(" ADD "," ",N706,";"),LEN(CONCATENATE(" ADD "," ",N706,";"))-2),";")</f>
        <v xml:space="preserve"> ADD  HISTORY_TELLER_ID VARCHAR(45);</v>
      </c>
      <c r="K706" s="21" t="str">
        <f t="shared" ref="K706:K711" si="314">CONCATENATE(LEFT(CONCATENATE("  ALTER COLUMN  "," ",N706,";"),LEN(CONCATENATE("  ALTER COLUMN  "," ",N706,";"))-2),";")</f>
        <v xml:space="preserve">  ALTER COLUMN   HISTORY_TELLER_ID VARCHAR(45);</v>
      </c>
      <c r="L706" s="12"/>
      <c r="M706" s="18" t="str">
        <f t="shared" ref="M706:M711" si="315">CONCATENATE(B706,",")</f>
        <v>HISTORY_TELLER_ID,</v>
      </c>
      <c r="N706" s="5" t="str">
        <f t="shared" si="312"/>
        <v>HISTORY_TELLER_ID VARCHAR(45),</v>
      </c>
      <c r="O706" s="1" t="s">
        <v>430</v>
      </c>
      <c r="P706" t="s">
        <v>431</v>
      </c>
      <c r="Q706" t="s">
        <v>2</v>
      </c>
      <c r="W706" s="17" t="str">
        <f t="shared" ref="W706:W711" si="316"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historyTellerId</v>
      </c>
      <c r="X706" s="3" t="str">
        <f t="shared" ref="X706:X711" si="317">CONCATENATE("""",W706,"""",":","""","""",",")</f>
        <v>"historyTellerId":"",</v>
      </c>
      <c r="Y706" s="22" t="str">
        <f t="shared" ref="Y706:Y711" si="318">CONCATENATE("public static String ",,B706,,"=","""",W706,""";")</f>
        <v>public static String HISTORY_TELLER_ID="historyTellerId";</v>
      </c>
      <c r="Z706" s="7" t="str">
        <f t="shared" ref="Z706:Z711" si="319">CONCATENATE("private String ",W706,"=","""""",";")</f>
        <v>private String historyTellerId="";</v>
      </c>
    </row>
    <row r="707" spans="2:26" ht="19.2" x14ac:dyDescent="0.45">
      <c r="B707" s="1" t="s">
        <v>97</v>
      </c>
      <c r="C707" s="1" t="s">
        <v>1</v>
      </c>
      <c r="D707" s="4">
        <v>1000</v>
      </c>
      <c r="I707" t="str">
        <f>I698</f>
        <v>ALTER TABLE TM_BACKLOG_HISTORY</v>
      </c>
      <c r="J707" t="str">
        <f t="shared" si="313"/>
        <v xml:space="preserve"> ADD  PARAM_1 VARCHAR(1000);</v>
      </c>
      <c r="K707" s="21" t="str">
        <f t="shared" si="314"/>
        <v xml:space="preserve">  ALTER COLUMN   PARAM_1 VARCHAR(1000);</v>
      </c>
      <c r="L707" s="12"/>
      <c r="M707" s="18" t="str">
        <f t="shared" si="315"/>
        <v>PARAM_1,</v>
      </c>
      <c r="N707" s="5" t="str">
        <f t="shared" si="312"/>
        <v>PARAM_1 VARCHAR(1000),</v>
      </c>
      <c r="O707" s="1" t="s">
        <v>102</v>
      </c>
      <c r="P707">
        <v>1</v>
      </c>
      <c r="W707" s="17" t="str">
        <f t="shared" si="316"/>
        <v>param1</v>
      </c>
      <c r="X707" s="3" t="str">
        <f t="shared" si="317"/>
        <v>"param1":"",</v>
      </c>
      <c r="Y707" s="22" t="str">
        <f t="shared" si="318"/>
        <v>public static String PARAM_1="param1";</v>
      </c>
      <c r="Z707" s="7" t="str">
        <f t="shared" si="319"/>
        <v>private String param1="";</v>
      </c>
    </row>
    <row r="708" spans="2:26" ht="19.2" x14ac:dyDescent="0.45">
      <c r="B708" s="1" t="s">
        <v>98</v>
      </c>
      <c r="C708" s="1" t="s">
        <v>1</v>
      </c>
      <c r="D708" s="4">
        <v>1000</v>
      </c>
      <c r="I708" t="str">
        <f>I696</f>
        <v>ALTER TABLE TM_BACKLOG_HISTORY</v>
      </c>
      <c r="J708" t="str">
        <f>CONCATENATE(LEFT(CONCATENATE(" ADD "," ",N708,";"),LEN(CONCATENATE(" ADD "," ",N708,";"))-2),";")</f>
        <v xml:space="preserve"> ADD  PARAM_2 VARCHAR(1000);</v>
      </c>
      <c r="K708" s="21" t="str">
        <f>CONCATENATE(LEFT(CONCATENATE("  ALTER COLUMN  "," ",N708,";"),LEN(CONCATENATE("  ALTER COLUMN  "," ",N708,";"))-2),";")</f>
        <v xml:space="preserve">  ALTER COLUMN   PARAM_2 VARCHAR(1000);</v>
      </c>
      <c r="L708" s="12"/>
      <c r="M708" s="18" t="str">
        <f>CONCATENATE(B708,",")</f>
        <v>PARAM_2,</v>
      </c>
      <c r="N708" s="5" t="str">
        <f>CONCATENATE(B708," ",C708,"(",D708,")",",")</f>
        <v>PARAM_2 VARCHAR(1000),</v>
      </c>
      <c r="O708" s="1" t="s">
        <v>102</v>
      </c>
      <c r="P708">
        <v>2</v>
      </c>
      <c r="W708" s="17" t="str">
        <f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param2</v>
      </c>
      <c r="X708" s="3" t="str">
        <f>CONCATENATE("""",W708,"""",":","""","""",",")</f>
        <v>"param2":"",</v>
      </c>
      <c r="Y708" s="22" t="str">
        <f>CONCATENATE("public static String ",,B708,,"=","""",W708,""";")</f>
        <v>public static String PARAM_2="param2";</v>
      </c>
      <c r="Z708" s="7" t="str">
        <f>CONCATENATE("private String ",W708,"=","""""",";")</f>
        <v>private String param2="";</v>
      </c>
    </row>
    <row r="709" spans="2:26" ht="19.2" x14ac:dyDescent="0.45">
      <c r="B709" s="1" t="s">
        <v>99</v>
      </c>
      <c r="C709" s="1" t="s">
        <v>1</v>
      </c>
      <c r="D709" s="4">
        <v>1000</v>
      </c>
      <c r="I709" t="str">
        <f>I697</f>
        <v>ALTER TABLE TM_BACKLOG_HISTORY</v>
      </c>
      <c r="J709" t="str">
        <f t="shared" si="313"/>
        <v xml:space="preserve"> ADD  PARAM_3 VARCHAR(1000);</v>
      </c>
      <c r="K709" s="21" t="str">
        <f t="shared" si="314"/>
        <v xml:space="preserve">  ALTER COLUMN   PARAM_3 VARCHAR(1000);</v>
      </c>
      <c r="L709" s="12"/>
      <c r="M709" s="18" t="str">
        <f t="shared" si="315"/>
        <v>PARAM_3,</v>
      </c>
      <c r="N709" s="5" t="str">
        <f t="shared" si="312"/>
        <v>PARAM_3 VARCHAR(1000),</v>
      </c>
      <c r="O709" s="1" t="s">
        <v>102</v>
      </c>
      <c r="P709">
        <v>3</v>
      </c>
      <c r="W709" s="17" t="str">
        <f t="shared" si="316"/>
        <v>param3</v>
      </c>
      <c r="X709" s="3" t="str">
        <f t="shared" si="317"/>
        <v>"param3":"",</v>
      </c>
      <c r="Y709" s="22" t="str">
        <f t="shared" si="318"/>
        <v>public static String PARAM_3="param3";</v>
      </c>
      <c r="Z709" s="7" t="str">
        <f t="shared" si="319"/>
        <v>private String param3="";</v>
      </c>
    </row>
    <row r="710" spans="2:26" ht="19.2" x14ac:dyDescent="0.45">
      <c r="B710" s="1" t="s">
        <v>444</v>
      </c>
      <c r="C710" s="1" t="s">
        <v>1</v>
      </c>
      <c r="D710" s="4">
        <v>50</v>
      </c>
      <c r="I710" t="str">
        <f>I698</f>
        <v>ALTER TABLE TM_BACKLOG_HISTORY</v>
      </c>
      <c r="J710" t="str">
        <f>CONCATENATE(LEFT(CONCATENATE(" ADD "," ",N710,";"),LEN(CONCATENATE(" ADD "," ",N710,";"))-2),";")</f>
        <v xml:space="preserve"> ADD  RELATION_ID VARCHAR(50);</v>
      </c>
      <c r="K710" s="21" t="str">
        <f>CONCATENATE(LEFT(CONCATENATE("  ALTER COLUMN  "," ",N710,";"),LEN(CONCATENATE("  ALTER COLUMN  "," ",N710,";"))-2),";")</f>
        <v xml:space="preserve">  ALTER COLUMN   RELATION_ID VARCHAR(50);</v>
      </c>
      <c r="L710" s="12"/>
      <c r="M710" s="18" t="str">
        <f>CONCATENATE(B710,",")</f>
        <v>RELATION_ID,</v>
      </c>
      <c r="N710" s="5" t="str">
        <f>CONCATENATE(B710," ",C710,"(",D710,")",",")</f>
        <v>RELATION_ID VARCHAR(50),</v>
      </c>
      <c r="O710" s="1" t="s">
        <v>445</v>
      </c>
      <c r="P710" t="s">
        <v>2</v>
      </c>
      <c r="W710" s="17" t="str">
        <f>CONCATENATE(,LOWER(O710),UPPER(LEFT(P710,1)),LOWER(RIGHT(P710,LEN(P710)-IF(LEN(P710)&gt;0,1,LEN(P710)))),UPPER(LEFT(Q710,1)),LOWER(RIGHT(Q710,LEN(Q710)-IF(LEN(Q710)&gt;0,1,LEN(Q710)))),UPPER(LEFT(R710,1)),LOWER(RIGHT(R710,LEN(R710)-IF(LEN(R710)&gt;0,1,LEN(R710)))),UPPER(LEFT(S710,1)),LOWER(RIGHT(S710,LEN(S710)-IF(LEN(S710)&gt;0,1,LEN(S710)))),UPPER(LEFT(T710,1)),LOWER(RIGHT(T710,LEN(T710)-IF(LEN(T710)&gt;0,1,LEN(T710)))),UPPER(LEFT(U710,1)),LOWER(RIGHT(U710,LEN(U710)-IF(LEN(U710)&gt;0,1,LEN(U710)))),UPPER(LEFT(V710,1)),LOWER(RIGHT(V710,LEN(V710)-IF(LEN(V710)&gt;0,1,LEN(V710)))))</f>
        <v>relationId</v>
      </c>
      <c r="X710" s="3" t="str">
        <f>CONCATENATE("""",W710,"""",":","""","""",",")</f>
        <v>"relationId":"",</v>
      </c>
      <c r="Y710" s="22" t="str">
        <f>CONCATENATE("public static String ",,B710,,"=","""",W710,""";")</f>
        <v>public static String RELATION_ID="relationId";</v>
      </c>
      <c r="Z710" s="7" t="str">
        <f>CONCATENATE("private String ",W710,"=","""""",";")</f>
        <v>private String relationId="";</v>
      </c>
    </row>
    <row r="711" spans="2:26" ht="19.2" x14ac:dyDescent="0.45">
      <c r="B711" s="1" t="s">
        <v>428</v>
      </c>
      <c r="C711" s="1" t="s">
        <v>1</v>
      </c>
      <c r="D711" s="4">
        <v>4444</v>
      </c>
      <c r="I711">
        <f>I497</f>
        <v>0</v>
      </c>
      <c r="J711" t="str">
        <f t="shared" si="313"/>
        <v xml:space="preserve"> ADD  HISTORY_BODY VARCHAR(4444);</v>
      </c>
      <c r="K711" s="21" t="str">
        <f t="shared" si="314"/>
        <v xml:space="preserve">  ALTER COLUMN   HISTORY_BODY VARCHAR(4444);</v>
      </c>
      <c r="L711" s="12"/>
      <c r="M711" s="18" t="str">
        <f t="shared" si="315"/>
        <v>HISTORY_BODY,</v>
      </c>
      <c r="N711" s="5" t="str">
        <f t="shared" si="312"/>
        <v>HISTORY_BODY VARCHAR(4444),</v>
      </c>
      <c r="O711" s="1" t="s">
        <v>430</v>
      </c>
      <c r="P711" t="s">
        <v>429</v>
      </c>
      <c r="W711" s="17" t="str">
        <f t="shared" si="316"/>
        <v>historyBody</v>
      </c>
      <c r="X711" s="3" t="str">
        <f t="shared" si="317"/>
        <v>"historyBody":"",</v>
      </c>
      <c r="Y711" s="22" t="str">
        <f t="shared" si="318"/>
        <v>public static String HISTORY_BODY="historyBody";</v>
      </c>
      <c r="Z711" s="7" t="str">
        <f t="shared" si="319"/>
        <v>private String historyBody="";</v>
      </c>
    </row>
    <row r="712" spans="2:26" ht="19.2" x14ac:dyDescent="0.45">
      <c r="B712" s="1"/>
      <c r="C712" s="1"/>
      <c r="D712" s="4"/>
      <c r="L712" s="12"/>
      <c r="M712" s="18"/>
      <c r="N712" s="33" t="s">
        <v>130</v>
      </c>
      <c r="O712" s="1"/>
      <c r="W712" s="17"/>
    </row>
    <row r="713" spans="2:26" ht="19.2" x14ac:dyDescent="0.45">
      <c r="B713" s="1"/>
      <c r="C713" s="1"/>
      <c r="D713" s="4"/>
      <c r="L713" s="12"/>
      <c r="M713" s="18"/>
      <c r="N713" s="31" t="s">
        <v>126</v>
      </c>
      <c r="O713" s="1"/>
      <c r="W713" s="17"/>
    </row>
    <row r="714" spans="2:26" x14ac:dyDescent="0.3">
      <c r="B714" s="2" t="s">
        <v>432</v>
      </c>
      <c r="I714" t="str">
        <f>CONCATENATE("ALTER TABLE"," ",B714)</f>
        <v>ALTER TABLE TM_BACKLOG_HISTORY_LIST</v>
      </c>
      <c r="J714" t="s">
        <v>293</v>
      </c>
      <c r="K714" s="26" t="str">
        <f>CONCATENATE(J714," VIEW ",B714," AS SELECT")</f>
        <v>create OR REPLACE VIEW TM_BACKLOG_HISTORY_LIST AS SELECT</v>
      </c>
      <c r="N714" s="5" t="str">
        <f>CONCATENATE("CREATE TABLE ",B714," ","(")</f>
        <v>CREATE TABLE TM_BACKLOG_HISTORY_LIST (</v>
      </c>
    </row>
    <row r="715" spans="2:26" ht="19.2" x14ac:dyDescent="0.45">
      <c r="B715" s="1" t="s">
        <v>2</v>
      </c>
      <c r="C715" s="1" t="s">
        <v>1</v>
      </c>
      <c r="D715" s="4">
        <v>30</v>
      </c>
      <c r="E715" s="24" t="s">
        <v>113</v>
      </c>
      <c r="I715" t="str">
        <f>I714</f>
        <v>ALTER TABLE TM_BACKLOG_HISTORY_LIST</v>
      </c>
      <c r="K715" s="25" t="str">
        <f>CONCATENATE("T.",B715,",")</f>
        <v>T.ID,</v>
      </c>
      <c r="L715" s="12"/>
      <c r="M715" s="18" t="str">
        <f t="shared" ref="M715:M732" si="320">CONCATENATE(B715,",")</f>
        <v>ID,</v>
      </c>
      <c r="N715" s="5" t="str">
        <f>CONCATENATE(B715," ",C715,"(",D715,") ",E715," ,")</f>
        <v>ID VARCHAR(30) NOT NULL ,</v>
      </c>
      <c r="O715" s="1" t="s">
        <v>2</v>
      </c>
      <c r="P715" s="6"/>
      <c r="Q715" s="6"/>
      <c r="R715" s="6"/>
      <c r="S715" s="6"/>
      <c r="T715" s="6"/>
      <c r="U715" s="6"/>
      <c r="V715" s="6"/>
      <c r="W715" s="17" t="str">
        <f t="shared" ref="W715:W732" si="321">CONCATENATE(,LOWER(O715),UPPER(LEFT(P715,1)),LOWER(RIGHT(P715,LEN(P715)-IF(LEN(P715)&gt;0,1,LEN(P715)))),UPPER(LEFT(Q715,1)),LOWER(RIGHT(Q715,LEN(Q715)-IF(LEN(Q715)&gt;0,1,LEN(Q715)))),UPPER(LEFT(R715,1)),LOWER(RIGHT(R715,LEN(R715)-IF(LEN(R715)&gt;0,1,LEN(R715)))),UPPER(LEFT(S715,1)),LOWER(RIGHT(S715,LEN(S715)-IF(LEN(S715)&gt;0,1,LEN(S715)))),UPPER(LEFT(T715,1)),LOWER(RIGHT(T715,LEN(T715)-IF(LEN(T715)&gt;0,1,LEN(T715)))),UPPER(LEFT(U715,1)),LOWER(RIGHT(U715,LEN(U715)-IF(LEN(U715)&gt;0,1,LEN(U715)))),UPPER(LEFT(V715,1)),LOWER(RIGHT(V715,LEN(V715)-IF(LEN(V715)&gt;0,1,LEN(V715)))))</f>
        <v>id</v>
      </c>
      <c r="X715" s="3" t="str">
        <f t="shared" ref="X715:X732" si="322">CONCATENATE("""",W715,"""",":","""","""",",")</f>
        <v>"id":"",</v>
      </c>
      <c r="Y715" s="22" t="str">
        <f t="shared" ref="Y715:Y732" si="323">CONCATENATE("public static String ",,B715,,"=","""",W715,""";")</f>
        <v>public static String ID="id";</v>
      </c>
      <c r="Z715" s="7" t="str">
        <f t="shared" ref="Z715:Z732" si="324">CONCATENATE("private String ",W715,"=","""""",";")</f>
        <v>private String id="";</v>
      </c>
    </row>
    <row r="716" spans="2:26" ht="19.2" x14ac:dyDescent="0.45">
      <c r="B716" s="1" t="s">
        <v>3</v>
      </c>
      <c r="C716" s="1" t="s">
        <v>1</v>
      </c>
      <c r="D716" s="4">
        <v>10</v>
      </c>
      <c r="I716" t="str">
        <f>I715</f>
        <v>ALTER TABLE TM_BACKLOG_HISTORY_LIST</v>
      </c>
      <c r="K716" s="25" t="str">
        <f t="shared" ref="K716:K725" si="325">CONCATENATE("T.",B716,",")</f>
        <v>T.STATUS,</v>
      </c>
      <c r="L716" s="12"/>
      <c r="M716" s="18" t="str">
        <f t="shared" si="320"/>
        <v>STATUS,</v>
      </c>
      <c r="N716" s="5" t="str">
        <f t="shared" ref="N716:N732" si="326">CONCATENATE(B716," ",C716,"(",D716,")",",")</f>
        <v>STATUS VARCHAR(10),</v>
      </c>
      <c r="O716" s="1" t="s">
        <v>3</v>
      </c>
      <c r="W716" s="17" t="str">
        <f t="shared" si="321"/>
        <v>status</v>
      </c>
      <c r="X716" s="3" t="str">
        <f t="shared" si="322"/>
        <v>"status":"",</v>
      </c>
      <c r="Y716" s="22" t="str">
        <f t="shared" si="323"/>
        <v>public static String STATUS="status";</v>
      </c>
      <c r="Z716" s="7" t="str">
        <f t="shared" si="324"/>
        <v>private String status="";</v>
      </c>
    </row>
    <row r="717" spans="2:26" ht="19.2" x14ac:dyDescent="0.45">
      <c r="B717" s="1" t="s">
        <v>4</v>
      </c>
      <c r="C717" s="1" t="s">
        <v>1</v>
      </c>
      <c r="D717" s="4">
        <v>30</v>
      </c>
      <c r="I717" t="str">
        <f>I716</f>
        <v>ALTER TABLE TM_BACKLOG_HISTORY_LIST</v>
      </c>
      <c r="K717" s="25" t="str">
        <f t="shared" si="325"/>
        <v>T.INSERT_DATE,</v>
      </c>
      <c r="L717" s="12"/>
      <c r="M717" s="18" t="str">
        <f t="shared" si="320"/>
        <v>INSERT_DATE,</v>
      </c>
      <c r="N717" s="5" t="str">
        <f t="shared" si="326"/>
        <v>INSERT_DATE VARCHAR(30),</v>
      </c>
      <c r="O717" s="1" t="s">
        <v>7</v>
      </c>
      <c r="P717" t="s">
        <v>8</v>
      </c>
      <c r="W717" s="17" t="str">
        <f t="shared" si="321"/>
        <v>insertDate</v>
      </c>
      <c r="X717" s="3" t="str">
        <f t="shared" si="322"/>
        <v>"insertDate":"",</v>
      </c>
      <c r="Y717" s="22" t="str">
        <f t="shared" si="323"/>
        <v>public static String INSERT_DATE="insertDate";</v>
      </c>
      <c r="Z717" s="7" t="str">
        <f t="shared" si="324"/>
        <v>private String insertDate="";</v>
      </c>
    </row>
    <row r="718" spans="2:26" ht="19.2" x14ac:dyDescent="0.45">
      <c r="B718" s="1" t="s">
        <v>5</v>
      </c>
      <c r="C718" s="1" t="s">
        <v>1</v>
      </c>
      <c r="D718" s="4">
        <v>30</v>
      </c>
      <c r="I718" t="str">
        <f>I717</f>
        <v>ALTER TABLE TM_BACKLOG_HISTORY_LIST</v>
      </c>
      <c r="K718" s="25" t="str">
        <f t="shared" si="325"/>
        <v>T.MODIFICATION_DATE,</v>
      </c>
      <c r="L718" s="12"/>
      <c r="M718" s="18" t="str">
        <f t="shared" si="320"/>
        <v>MODIFICATION_DATE,</v>
      </c>
      <c r="N718" s="5" t="str">
        <f t="shared" si="326"/>
        <v>MODIFICATION_DATE VARCHAR(30),</v>
      </c>
      <c r="O718" s="1" t="s">
        <v>9</v>
      </c>
      <c r="P718" t="s">
        <v>8</v>
      </c>
      <c r="W718" s="17" t="str">
        <f t="shared" si="321"/>
        <v>modificationDate</v>
      </c>
      <c r="X718" s="3" t="str">
        <f t="shared" si="322"/>
        <v>"modificationDate":"",</v>
      </c>
      <c r="Y718" s="22" t="str">
        <f t="shared" si="323"/>
        <v>public static String MODIFICATION_DATE="modificationDate";</v>
      </c>
      <c r="Z718" s="7" t="str">
        <f t="shared" si="324"/>
        <v>private String modificationDate="";</v>
      </c>
    </row>
    <row r="719" spans="2:26" ht="19.2" x14ac:dyDescent="0.45">
      <c r="B719" s="1" t="s">
        <v>274</v>
      </c>
      <c r="C719" s="1" t="s">
        <v>1</v>
      </c>
      <c r="D719" s="4">
        <v>45</v>
      </c>
      <c r="I719" t="str">
        <f>I708</f>
        <v>ALTER TABLE TM_BACKLOG_HISTORY</v>
      </c>
      <c r="J719" t="str">
        <f>CONCATENATE(LEFT(CONCATENATE(" ADD "," ",N719,";"),LEN(CONCATENATE(" ADD "," ",N719,";"))-2),";")</f>
        <v xml:space="preserve"> ADD  FK_PROJECT_ID VARCHAR(45);</v>
      </c>
      <c r="K719" s="25" t="str">
        <f>CONCATENATE("T.",B719,",")</f>
        <v>T.FK_PROJECT_ID,</v>
      </c>
      <c r="L719" s="12"/>
      <c r="M719" s="18" t="str">
        <f>CONCATENATE(B719,",")</f>
        <v>FK_PROJECT_ID,</v>
      </c>
      <c r="N719" s="5" t="str">
        <f>CONCATENATE(B719," ",C719,"(",D719,")",",")</f>
        <v>FK_PROJECT_ID VARCHAR(45),</v>
      </c>
      <c r="O719" s="1" t="s">
        <v>10</v>
      </c>
      <c r="P719" t="s">
        <v>288</v>
      </c>
      <c r="Q719" t="s">
        <v>2</v>
      </c>
      <c r="W719" s="17" t="str">
        <f>CONCATENATE(,LOWER(O719),UPPER(LEFT(P719,1)),LOWER(RIGHT(P719,LEN(P719)-IF(LEN(P719)&gt;0,1,LEN(P719)))),UPPER(LEFT(Q719,1)),LOWER(RIGHT(Q719,LEN(Q719)-IF(LEN(Q719)&gt;0,1,LEN(Q719)))),UPPER(LEFT(R719,1)),LOWER(RIGHT(R719,LEN(R719)-IF(LEN(R719)&gt;0,1,LEN(R719)))),UPPER(LEFT(S719,1)),LOWER(RIGHT(S719,LEN(S719)-IF(LEN(S719)&gt;0,1,LEN(S719)))),UPPER(LEFT(T719,1)),LOWER(RIGHT(T719,LEN(T719)-IF(LEN(T719)&gt;0,1,LEN(T719)))),UPPER(LEFT(U719,1)),LOWER(RIGHT(U719,LEN(U719)-IF(LEN(U719)&gt;0,1,LEN(U719)))),UPPER(LEFT(V719,1)),LOWER(RIGHT(V719,LEN(V719)-IF(LEN(V719)&gt;0,1,LEN(V719)))))</f>
        <v>fkProjectId</v>
      </c>
      <c r="X719" s="3" t="str">
        <f>CONCATENATE("""",W719,"""",":","""","""",",")</f>
        <v>"fkProjectId":"",</v>
      </c>
      <c r="Y719" s="22" t="str">
        <f>CONCATENATE("public static String ",,B719,,"=","""",W719,""";")</f>
        <v>public static String FK_PROJECT_ID="fkProjectId";</v>
      </c>
      <c r="Z719" s="7" t="str">
        <f>CONCATENATE("private String ",W719,"=","""""",";")</f>
        <v>private String fkProjectId="";</v>
      </c>
    </row>
    <row r="720" spans="2:26" ht="19.2" x14ac:dyDescent="0.45">
      <c r="B720" s="1" t="s">
        <v>287</v>
      </c>
      <c r="C720" s="1" t="s">
        <v>1</v>
      </c>
      <c r="D720" s="4">
        <v>45</v>
      </c>
      <c r="I720" t="str">
        <f>I709</f>
        <v>ALTER TABLE TM_BACKLOG_HISTORY</v>
      </c>
      <c r="J720" t="str">
        <f>CONCATENATE(LEFT(CONCATENATE(" ADD "," ",N720,";"),LEN(CONCATENATE(" ADD "," ",N720,";"))-2),";")</f>
        <v xml:space="preserve"> ADD  PROJECT_NAME VARCHAR(45);</v>
      </c>
      <c r="K720" s="25" t="s">
        <v>535</v>
      </c>
      <c r="L720" s="12"/>
      <c r="M720" s="18" t="str">
        <f t="shared" si="320"/>
        <v>PROJECT_NAME,</v>
      </c>
      <c r="N720" s="5" t="str">
        <f t="shared" si="326"/>
        <v>PROJECT_NAME VARCHAR(45),</v>
      </c>
      <c r="O720" s="1" t="s">
        <v>288</v>
      </c>
      <c r="P720" t="s">
        <v>0</v>
      </c>
      <c r="W720" s="17" t="str">
        <f t="shared" si="321"/>
        <v>projectName</v>
      </c>
      <c r="X720" s="3" t="str">
        <f t="shared" si="322"/>
        <v>"projectName":"",</v>
      </c>
      <c r="Y720" s="22" t="str">
        <f t="shared" si="323"/>
        <v>public static String PROJECT_NAME="projectName";</v>
      </c>
      <c r="Z720" s="7" t="str">
        <f t="shared" si="324"/>
        <v>private String projectName="";</v>
      </c>
    </row>
    <row r="721" spans="2:26" ht="19.2" x14ac:dyDescent="0.45">
      <c r="B721" s="1" t="s">
        <v>367</v>
      </c>
      <c r="C721" s="1" t="s">
        <v>1</v>
      </c>
      <c r="D721" s="4">
        <v>45</v>
      </c>
      <c r="I721" t="str">
        <f>I706</f>
        <v>ALTER TABLE TM_BACKLOG_HISTORY</v>
      </c>
      <c r="K721" s="25" t="str">
        <f t="shared" si="325"/>
        <v>T.FK_BACKLOG_ID,</v>
      </c>
      <c r="L721" s="12"/>
      <c r="M721" s="18" t="str">
        <f t="shared" si="320"/>
        <v>FK_BACKLOG_ID,</v>
      </c>
      <c r="N721" s="5" t="str">
        <f t="shared" si="326"/>
        <v>FK_BACKLOG_ID VARCHAR(45),</v>
      </c>
      <c r="O721" s="1" t="s">
        <v>10</v>
      </c>
      <c r="P721" t="s">
        <v>354</v>
      </c>
      <c r="Q721" t="s">
        <v>2</v>
      </c>
      <c r="W721" s="17" t="str">
        <f t="shared" si="321"/>
        <v>fkBacklogId</v>
      </c>
      <c r="X721" s="3" t="str">
        <f t="shared" si="322"/>
        <v>"fkBacklogId":"",</v>
      </c>
      <c r="Y721" s="22" t="str">
        <f t="shared" si="323"/>
        <v>public static String FK_BACKLOG_ID="fkBacklogId";</v>
      </c>
      <c r="Z721" s="7" t="str">
        <f t="shared" si="324"/>
        <v>private String fkBacklogId="";</v>
      </c>
    </row>
    <row r="722" spans="2:26" ht="19.2" x14ac:dyDescent="0.45">
      <c r="B722" s="1" t="s">
        <v>424</v>
      </c>
      <c r="C722" s="1" t="s">
        <v>1</v>
      </c>
      <c r="D722" s="4">
        <v>222</v>
      </c>
      <c r="I722">
        <f>I506</f>
        <v>0</v>
      </c>
      <c r="K722" s="25" t="str">
        <f t="shared" si="325"/>
        <v>T.HISTORY_TYPE,</v>
      </c>
      <c r="L722" s="12"/>
      <c r="M722" s="18" t="str">
        <f t="shared" si="320"/>
        <v>HISTORY_TYPE,</v>
      </c>
      <c r="N722" s="5" t="str">
        <f t="shared" si="326"/>
        <v>HISTORY_TYPE VARCHAR(222),</v>
      </c>
      <c r="O722" s="1" t="s">
        <v>430</v>
      </c>
      <c r="P722" t="s">
        <v>51</v>
      </c>
      <c r="W722" s="17" t="str">
        <f t="shared" si="321"/>
        <v>historyType</v>
      </c>
      <c r="X722" s="3" t="str">
        <f t="shared" si="322"/>
        <v>"historyType":"",</v>
      </c>
      <c r="Y722" s="22" t="str">
        <f t="shared" si="323"/>
        <v>public static String HISTORY_TYPE="historyType";</v>
      </c>
      <c r="Z722" s="7" t="str">
        <f t="shared" si="324"/>
        <v>private String historyType="";</v>
      </c>
    </row>
    <row r="723" spans="2:26" ht="19.2" x14ac:dyDescent="0.45">
      <c r="B723" s="1" t="s">
        <v>425</v>
      </c>
      <c r="C723" s="1" t="s">
        <v>1</v>
      </c>
      <c r="D723" s="4">
        <v>45</v>
      </c>
      <c r="I723">
        <f>I712</f>
        <v>0</v>
      </c>
      <c r="K723" s="25" t="str">
        <f t="shared" si="325"/>
        <v>T.HISTORY_DATE,</v>
      </c>
      <c r="L723" s="12"/>
      <c r="M723" s="18" t="str">
        <f t="shared" si="320"/>
        <v>HISTORY_DATE,</v>
      </c>
      <c r="N723" s="5" t="str">
        <f t="shared" si="326"/>
        <v>HISTORY_DATE VARCHAR(45),</v>
      </c>
      <c r="O723" s="1" t="s">
        <v>430</v>
      </c>
      <c r="P723" t="s">
        <v>8</v>
      </c>
      <c r="W723" s="17" t="str">
        <f t="shared" si="321"/>
        <v>historyDate</v>
      </c>
      <c r="X723" s="3" t="str">
        <f t="shared" si="322"/>
        <v>"historyDate":"",</v>
      </c>
      <c r="Y723" s="22" t="str">
        <f t="shared" si="323"/>
        <v>public static String HISTORY_DATE="historyDate";</v>
      </c>
      <c r="Z723" s="7" t="str">
        <f t="shared" si="324"/>
        <v>private String historyDate="";</v>
      </c>
    </row>
    <row r="724" spans="2:26" ht="19.2" x14ac:dyDescent="0.45">
      <c r="B724" s="1" t="s">
        <v>426</v>
      </c>
      <c r="C724" s="1" t="s">
        <v>1</v>
      </c>
      <c r="D724" s="4">
        <v>45</v>
      </c>
      <c r="I724">
        <f>I508</f>
        <v>0</v>
      </c>
      <c r="K724" s="25" t="str">
        <f t="shared" si="325"/>
        <v>T.HISTORY_TIME,</v>
      </c>
      <c r="L724" s="12"/>
      <c r="M724" s="18" t="str">
        <f t="shared" si="320"/>
        <v>HISTORY_TIME,</v>
      </c>
      <c r="N724" s="5" t="str">
        <f t="shared" si="326"/>
        <v>HISTORY_TIME VARCHAR(45),</v>
      </c>
      <c r="O724" s="1" t="s">
        <v>430</v>
      </c>
      <c r="P724" t="s">
        <v>133</v>
      </c>
      <c r="W724" s="17" t="str">
        <f t="shared" si="321"/>
        <v>historyTime</v>
      </c>
      <c r="X724" s="3" t="str">
        <f t="shared" si="322"/>
        <v>"historyTime":"",</v>
      </c>
      <c r="Y724" s="22" t="str">
        <f t="shared" si="323"/>
        <v>public static String HISTORY_TIME="historyTime";</v>
      </c>
      <c r="Z724" s="7" t="str">
        <f t="shared" si="324"/>
        <v>private String historyTime="";</v>
      </c>
    </row>
    <row r="725" spans="2:26" ht="19.2" x14ac:dyDescent="0.45">
      <c r="B725" s="1" t="s">
        <v>427</v>
      </c>
      <c r="C725" s="1" t="s">
        <v>1</v>
      </c>
      <c r="D725" s="4">
        <v>45</v>
      </c>
      <c r="I725" t="str">
        <f>I714</f>
        <v>ALTER TABLE TM_BACKLOG_HISTORY_LIST</v>
      </c>
      <c r="K725" s="25" t="str">
        <f t="shared" si="325"/>
        <v>T.HISTORY_TELLER_ID,</v>
      </c>
      <c r="L725" s="12"/>
      <c r="M725" s="18" t="str">
        <f>CONCATENATE(B725,",")</f>
        <v>HISTORY_TELLER_ID,</v>
      </c>
      <c r="N725" s="5" t="str">
        <f t="shared" si="326"/>
        <v>HISTORY_TELLER_ID VARCHAR(45),</v>
      </c>
      <c r="O725" s="1" t="s">
        <v>430</v>
      </c>
      <c r="P725" t="s">
        <v>431</v>
      </c>
      <c r="Q725" t="s">
        <v>2</v>
      </c>
      <c r="W725" s="17" t="str">
        <f>CONCATENATE(,LOWER(O725),UPPER(LEFT(P725,1)),LOWER(RIGHT(P725,LEN(P725)-IF(LEN(P725)&gt;0,1,LEN(P725)))),UPPER(LEFT(Q725,1)),LOWER(RIGHT(Q725,LEN(Q725)-IF(LEN(Q725)&gt;0,1,LEN(Q725)))),UPPER(LEFT(R725,1)),LOWER(RIGHT(R725,LEN(R725)-IF(LEN(R725)&gt;0,1,LEN(R725)))),UPPER(LEFT(S725,1)),LOWER(RIGHT(S725,LEN(S725)-IF(LEN(S725)&gt;0,1,LEN(S725)))),UPPER(LEFT(T725,1)),LOWER(RIGHT(T725,LEN(T725)-IF(LEN(T725)&gt;0,1,LEN(T725)))),UPPER(LEFT(U725,1)),LOWER(RIGHT(U725,LEN(U725)-IF(LEN(U725)&gt;0,1,LEN(U725)))),UPPER(LEFT(V725,1)),LOWER(RIGHT(V725,LEN(V725)-IF(LEN(V725)&gt;0,1,LEN(V725)))))</f>
        <v>historyTellerId</v>
      </c>
      <c r="X725" s="3" t="str">
        <f>CONCATENATE("""",W725,"""",":","""","""",",")</f>
        <v>"historyTellerId":"",</v>
      </c>
      <c r="Y725" s="22" t="str">
        <f>CONCATENATE("public static String ",,B725,,"=","""",W725,""";")</f>
        <v>public static String HISTORY_TELLER_ID="historyTellerId";</v>
      </c>
      <c r="Z725" s="7" t="str">
        <f>CONCATENATE("private String ",W725,"=","""""",";")</f>
        <v>private String historyTellerId="";</v>
      </c>
    </row>
    <row r="726" spans="2:26" ht="19.2" x14ac:dyDescent="0.45">
      <c r="B726" s="1" t="s">
        <v>433</v>
      </c>
      <c r="C726" s="1" t="s">
        <v>1</v>
      </c>
      <c r="D726" s="4">
        <v>45</v>
      </c>
      <c r="I726" t="str">
        <f>I714</f>
        <v>ALTER TABLE TM_BACKLOG_HISTORY_LIST</v>
      </c>
      <c r="K726" s="25" t="s">
        <v>534</v>
      </c>
      <c r="L726" s="12"/>
      <c r="M726" s="18" t="str">
        <f>CONCATENATE(B726,",")</f>
        <v>HISTORY_TELLER_NAME,</v>
      </c>
      <c r="N726" s="5" t="str">
        <f t="shared" si="326"/>
        <v>HISTORY_TELLER_NAME VARCHAR(45),</v>
      </c>
      <c r="O726" s="1" t="s">
        <v>430</v>
      </c>
      <c r="P726" t="s">
        <v>431</v>
      </c>
      <c r="Q726" t="s">
        <v>0</v>
      </c>
      <c r="W726" s="17" t="str">
        <f>CONCATENATE(,LOWER(O726),UPPER(LEFT(P726,1)),LOWER(RIGHT(P726,LEN(P726)-IF(LEN(P726)&gt;0,1,LEN(P726)))),UPPER(LEFT(Q726,1)),LOWER(RIGHT(Q726,LEN(Q726)-IF(LEN(Q726)&gt;0,1,LEN(Q726)))),UPPER(LEFT(R726,1)),LOWER(RIGHT(R726,LEN(R726)-IF(LEN(R726)&gt;0,1,LEN(R726)))),UPPER(LEFT(S726,1)),LOWER(RIGHT(S726,LEN(S726)-IF(LEN(S726)&gt;0,1,LEN(S726)))),UPPER(LEFT(T726,1)),LOWER(RIGHT(T726,LEN(T726)-IF(LEN(T726)&gt;0,1,LEN(T726)))),UPPER(LEFT(U726,1)),LOWER(RIGHT(U726,LEN(U726)-IF(LEN(U726)&gt;0,1,LEN(U726)))),UPPER(LEFT(V726,1)),LOWER(RIGHT(V726,LEN(V726)-IF(LEN(V726)&gt;0,1,LEN(V726)))))</f>
        <v>historyTellerName</v>
      </c>
      <c r="X726" s="3" t="str">
        <f>CONCATENATE("""",W726,"""",":","""","""",",")</f>
        <v>"historyTellerName":"",</v>
      </c>
      <c r="Y726" s="22" t="str">
        <f>CONCATENATE("public static String ",,B726,,"=","""",W726,""";")</f>
        <v>public static String HISTORY_TELLER_NAME="historyTellerName";</v>
      </c>
      <c r="Z726" s="7" t="str">
        <f>CONCATENATE("private String ",W726,"=","""""",";")</f>
        <v>private String historyTellerName="";</v>
      </c>
    </row>
    <row r="727" spans="2:26" ht="19.2" x14ac:dyDescent="0.45">
      <c r="B727" s="1" t="s">
        <v>434</v>
      </c>
      <c r="C727" s="1" t="s">
        <v>1</v>
      </c>
      <c r="D727" s="4">
        <v>45</v>
      </c>
      <c r="I727" t="str">
        <f>I715</f>
        <v>ALTER TABLE TM_BACKLOG_HISTORY_LIST</v>
      </c>
      <c r="K727" s="25" t="s">
        <v>449</v>
      </c>
      <c r="L727" s="12"/>
      <c r="M727" s="18" t="str">
        <f t="shared" si="320"/>
        <v>HISTORY_TELLER_IMAGE,</v>
      </c>
      <c r="N727" s="5" t="str">
        <f t="shared" si="326"/>
        <v>HISTORY_TELLER_IMAGE VARCHAR(45),</v>
      </c>
      <c r="O727" s="1" t="s">
        <v>430</v>
      </c>
      <c r="P727" t="s">
        <v>431</v>
      </c>
      <c r="Q727" t="s">
        <v>153</v>
      </c>
      <c r="W727" s="17" t="str">
        <f t="shared" si="321"/>
        <v>historyTellerImage</v>
      </c>
      <c r="X727" s="3" t="str">
        <f t="shared" si="322"/>
        <v>"historyTellerImage":"",</v>
      </c>
      <c r="Y727" s="22" t="str">
        <f t="shared" si="323"/>
        <v>public static String HISTORY_TELLER_IMAGE="historyTellerImage";</v>
      </c>
      <c r="Z727" s="7" t="str">
        <f t="shared" si="324"/>
        <v>private String historyTellerImage="";</v>
      </c>
    </row>
    <row r="728" spans="2:26" ht="19.2" x14ac:dyDescent="0.45">
      <c r="B728" s="1" t="s">
        <v>444</v>
      </c>
      <c r="C728" s="1" t="s">
        <v>1</v>
      </c>
      <c r="D728" s="4">
        <v>50</v>
      </c>
      <c r="I728" t="str">
        <f>I718</f>
        <v>ALTER TABLE TM_BACKLOG_HISTORY_LIST</v>
      </c>
      <c r="J728" t="str">
        <f>CONCATENATE(LEFT(CONCATENATE(" ADD "," ",N728,";"),LEN(CONCATENATE(" ADD "," ",N728,";"))-2),";")</f>
        <v xml:space="preserve"> ADD  RELATION_ID VARCHAR(50);</v>
      </c>
      <c r="K728" s="25" t="str">
        <f>CONCATENATE("T.",B728,",")</f>
        <v>T.RELATION_ID,</v>
      </c>
      <c r="L728" s="12"/>
      <c r="M728" s="18" t="str">
        <f t="shared" si="320"/>
        <v>RELATION_ID,</v>
      </c>
      <c r="N728" s="5" t="str">
        <f t="shared" si="326"/>
        <v>RELATION_ID VARCHAR(50),</v>
      </c>
      <c r="O728" s="1" t="s">
        <v>445</v>
      </c>
      <c r="P728" t="s">
        <v>2</v>
      </c>
      <c r="W728" s="17" t="str">
        <f t="shared" si="321"/>
        <v>relationId</v>
      </c>
      <c r="X728" s="3" t="str">
        <f t="shared" si="322"/>
        <v>"relationId":"",</v>
      </c>
      <c r="Y728" s="22" t="str">
        <f t="shared" si="323"/>
        <v>public static String RELATION_ID="relationId";</v>
      </c>
      <c r="Z728" s="7" t="str">
        <f t="shared" si="324"/>
        <v>private String relationId="";</v>
      </c>
    </row>
    <row r="729" spans="2:26" ht="19.2" x14ac:dyDescent="0.45">
      <c r="B729" s="1" t="s">
        <v>97</v>
      </c>
      <c r="C729" s="1" t="s">
        <v>1</v>
      </c>
      <c r="D729" s="4">
        <v>1000</v>
      </c>
      <c r="I729" t="str">
        <f>I721</f>
        <v>ALTER TABLE TM_BACKLOG_HISTORY</v>
      </c>
      <c r="J729" t="str">
        <f>CONCATENATE(LEFT(CONCATENATE(" ADD "," ",N729,";"),LEN(CONCATENATE(" ADD "," ",N729,";"))-2),";")</f>
        <v xml:space="preserve"> ADD  PARAM_1 VARCHAR(1000);</v>
      </c>
      <c r="K729" s="25" t="str">
        <f>CONCATENATE("T.",B729,",")</f>
        <v>T.PARAM_1,</v>
      </c>
      <c r="L729" s="12"/>
      <c r="M729" s="18" t="str">
        <f t="shared" si="320"/>
        <v>PARAM_1,</v>
      </c>
      <c r="N729" s="5" t="str">
        <f t="shared" si="326"/>
        <v>PARAM_1 VARCHAR(1000),</v>
      </c>
      <c r="O729" s="1" t="s">
        <v>102</v>
      </c>
      <c r="P729">
        <v>1</v>
      </c>
      <c r="W729" s="17" t="str">
        <f t="shared" si="321"/>
        <v>param1</v>
      </c>
      <c r="X729" s="3" t="str">
        <f t="shared" si="322"/>
        <v>"param1":"",</v>
      </c>
      <c r="Y729" s="22" t="str">
        <f t="shared" si="323"/>
        <v>public static String PARAM_1="param1";</v>
      </c>
      <c r="Z729" s="7" t="str">
        <f t="shared" si="324"/>
        <v>private String param1="";</v>
      </c>
    </row>
    <row r="730" spans="2:26" ht="19.2" x14ac:dyDescent="0.45">
      <c r="B730" s="1" t="s">
        <v>98</v>
      </c>
      <c r="C730" s="1" t="s">
        <v>1</v>
      </c>
      <c r="D730" s="4">
        <v>1000</v>
      </c>
      <c r="I730" t="str">
        <f>I717</f>
        <v>ALTER TABLE TM_BACKLOG_HISTORY_LIST</v>
      </c>
      <c r="J730" t="str">
        <f>CONCATENATE(LEFT(CONCATENATE(" ADD "," ",N730,";"),LEN(CONCATENATE(" ADD "," ",N730,";"))-2),";")</f>
        <v xml:space="preserve"> ADD  PARAM_2 VARCHAR(1000);</v>
      </c>
      <c r="K730" s="25" t="str">
        <f>CONCATENATE("T.",B730,",")</f>
        <v>T.PARAM_2,</v>
      </c>
      <c r="L730" s="12"/>
      <c r="M730" s="18" t="str">
        <f t="shared" si="320"/>
        <v>PARAM_2,</v>
      </c>
      <c r="N730" s="5" t="str">
        <f t="shared" si="326"/>
        <v>PARAM_2 VARCHAR(1000),</v>
      </c>
      <c r="O730" s="1" t="s">
        <v>102</v>
      </c>
      <c r="P730">
        <v>2</v>
      </c>
      <c r="W730" s="17" t="str">
        <f t="shared" si="321"/>
        <v>param2</v>
      </c>
      <c r="X730" s="3" t="str">
        <f t="shared" si="322"/>
        <v>"param2":"",</v>
      </c>
      <c r="Y730" s="22" t="str">
        <f t="shared" si="323"/>
        <v>public static String PARAM_2="param2";</v>
      </c>
      <c r="Z730" s="7" t="str">
        <f t="shared" si="324"/>
        <v>private String param2="";</v>
      </c>
    </row>
    <row r="731" spans="2:26" ht="19.2" x14ac:dyDescent="0.45">
      <c r="B731" s="1" t="s">
        <v>99</v>
      </c>
      <c r="C731" s="1" t="s">
        <v>1</v>
      </c>
      <c r="D731" s="4">
        <v>1000</v>
      </c>
      <c r="I731" t="str">
        <f>I718</f>
        <v>ALTER TABLE TM_BACKLOG_HISTORY_LIST</v>
      </c>
      <c r="J731" t="str">
        <f>CONCATENATE(LEFT(CONCATENATE(" ADD "," ",N731,";"),LEN(CONCATENATE(" ADD "," ",N731,";"))-2),";")</f>
        <v xml:space="preserve"> ADD  PARAM_3 VARCHAR(1000);</v>
      </c>
      <c r="K731" s="25" t="str">
        <f>CONCATENATE("T.",B731,",")</f>
        <v>T.PARAM_3,</v>
      </c>
      <c r="L731" s="12"/>
      <c r="M731" s="18" t="str">
        <f t="shared" si="320"/>
        <v>PARAM_3,</v>
      </c>
      <c r="N731" s="5" t="str">
        <f t="shared" si="326"/>
        <v>PARAM_3 VARCHAR(1000),</v>
      </c>
      <c r="O731" s="1" t="s">
        <v>102</v>
      </c>
      <c r="P731">
        <v>3</v>
      </c>
      <c r="W731" s="17" t="str">
        <f t="shared" si="321"/>
        <v>param3</v>
      </c>
      <c r="X731" s="3" t="str">
        <f t="shared" si="322"/>
        <v>"param3":"",</v>
      </c>
      <c r="Y731" s="22" t="str">
        <f t="shared" si="323"/>
        <v>public static String PARAM_3="param3";</v>
      </c>
      <c r="Z731" s="7" t="str">
        <f t="shared" si="324"/>
        <v>private String param3="";</v>
      </c>
    </row>
    <row r="732" spans="2:26" ht="19.2" x14ac:dyDescent="0.45">
      <c r="B732" s="1" t="s">
        <v>428</v>
      </c>
      <c r="C732" s="1" t="s">
        <v>1</v>
      </c>
      <c r="D732" s="4">
        <v>4444</v>
      </c>
      <c r="I732">
        <f>I510</f>
        <v>0</v>
      </c>
      <c r="K732" s="25" t="str">
        <f>CONCATENATE("T.",B732,"")</f>
        <v>T.HISTORY_BODY</v>
      </c>
      <c r="L732" s="12"/>
      <c r="M732" s="18" t="str">
        <f t="shared" si="320"/>
        <v>HISTORY_BODY,</v>
      </c>
      <c r="N732" s="5" t="str">
        <f t="shared" si="326"/>
        <v>HISTORY_BODY VARCHAR(4444),</v>
      </c>
      <c r="O732" s="1" t="s">
        <v>430</v>
      </c>
      <c r="P732" t="s">
        <v>429</v>
      </c>
      <c r="W732" s="17" t="str">
        <f t="shared" si="321"/>
        <v>historyBody</v>
      </c>
      <c r="X732" s="3" t="str">
        <f t="shared" si="322"/>
        <v>"historyBody":"",</v>
      </c>
      <c r="Y732" s="22" t="str">
        <f t="shared" si="323"/>
        <v>public static String HISTORY_BODY="historyBody";</v>
      </c>
      <c r="Z732" s="7" t="str">
        <f t="shared" si="324"/>
        <v>private String historyBody="";</v>
      </c>
    </row>
    <row r="733" spans="2:26" ht="19.2" x14ac:dyDescent="0.45">
      <c r="B733" s="1"/>
      <c r="C733" s="1"/>
      <c r="D733" s="4"/>
      <c r="K733" s="29" t="s">
        <v>435</v>
      </c>
      <c r="L733" s="12"/>
      <c r="M733" s="18"/>
      <c r="N733" s="33" t="s">
        <v>130</v>
      </c>
      <c r="O733" s="1"/>
      <c r="W733" s="17"/>
    </row>
    <row r="734" spans="2:26" x14ac:dyDescent="0.3">
      <c r="K734" s="21" t="s">
        <v>436</v>
      </c>
    </row>
    <row r="737" spans="2:26" x14ac:dyDescent="0.3">
      <c r="B737" s="2" t="s">
        <v>452</v>
      </c>
      <c r="I737" t="str">
        <f>CONCATENATE("ALTER TABLE"," ",B737)</f>
        <v>ALTER TABLE TM_REL_BACKLOG_AND_LABEL</v>
      </c>
      <c r="N737" s="5" t="str">
        <f>CONCATENATE("CREATE TABLE ",B737," ","(")</f>
        <v>CREATE TABLE TM_REL_BACKLOG_AND_LABEL (</v>
      </c>
    </row>
    <row r="738" spans="2:26" ht="19.2" x14ac:dyDescent="0.45">
      <c r="B738" s="1" t="s">
        <v>2</v>
      </c>
      <c r="C738" s="1" t="s">
        <v>1</v>
      </c>
      <c r="D738" s="4">
        <v>30</v>
      </c>
      <c r="E738" s="24" t="s">
        <v>113</v>
      </c>
      <c r="I738" t="str">
        <f t="shared" ref="I738:I744" si="327">I737</f>
        <v>ALTER TABLE TM_REL_BACKLOG_AND_LABEL</v>
      </c>
      <c r="J738" t="str">
        <f t="shared" ref="J738:J744" si="328">CONCATENATE(LEFT(CONCATENATE(" ADD "," ",N738,";"),LEN(CONCATENATE(" ADD "," ",N738,";"))-2),";")</f>
        <v xml:space="preserve"> ADD  ID VARCHAR(30) NOT NULL ;</v>
      </c>
      <c r="K738" s="21" t="str">
        <f t="shared" ref="K738:K744" si="329">CONCATENATE(LEFT(CONCATENATE("  ALTER COLUMN  "," ",N738,";"),LEN(CONCATENATE("  ALTER COLUMN  "," ",N738,";"))-2),";")</f>
        <v xml:space="preserve">  ALTER COLUMN   ID VARCHAR(30) NOT NULL ;</v>
      </c>
      <c r="L738" s="12"/>
      <c r="M738" s="18" t="str">
        <f t="shared" ref="M738:M744" si="330">CONCATENATE(B738,",")</f>
        <v>ID,</v>
      </c>
      <c r="N738" s="5" t="str">
        <f>CONCATENATE(B738," ",C738,"(",D738,") ",E738," ,")</f>
        <v>ID VARCHAR(30) NOT NULL ,</v>
      </c>
      <c r="O738" s="1" t="s">
        <v>2</v>
      </c>
      <c r="P738" s="6"/>
      <c r="Q738" s="6"/>
      <c r="R738" s="6"/>
      <c r="S738" s="6"/>
      <c r="T738" s="6"/>
      <c r="U738" s="6"/>
      <c r="V738" s="6"/>
      <c r="W738" s="17" t="str">
        <f t="shared" ref="W738:W744" si="331">CONCATENATE(,LOWER(O738),UPPER(LEFT(P738,1)),LOWER(RIGHT(P738,LEN(P738)-IF(LEN(P738)&gt;0,1,LEN(P738)))),UPPER(LEFT(Q738,1)),LOWER(RIGHT(Q738,LEN(Q738)-IF(LEN(Q738)&gt;0,1,LEN(Q738)))),UPPER(LEFT(R738,1)),LOWER(RIGHT(R738,LEN(R738)-IF(LEN(R738)&gt;0,1,LEN(R738)))),UPPER(LEFT(S738,1)),LOWER(RIGHT(S738,LEN(S738)-IF(LEN(S738)&gt;0,1,LEN(S738)))),UPPER(LEFT(T738,1)),LOWER(RIGHT(T738,LEN(T738)-IF(LEN(T738)&gt;0,1,LEN(T738)))),UPPER(LEFT(U738,1)),LOWER(RIGHT(U738,LEN(U738)-IF(LEN(U738)&gt;0,1,LEN(U738)))),UPPER(LEFT(V738,1)),LOWER(RIGHT(V738,LEN(V738)-IF(LEN(V738)&gt;0,1,LEN(V738)))))</f>
        <v>id</v>
      </c>
      <c r="X738" s="3" t="str">
        <f t="shared" ref="X738:X744" si="332">CONCATENATE("""",W738,"""",":","""","""",",")</f>
        <v>"id":"",</v>
      </c>
      <c r="Y738" s="22" t="str">
        <f t="shared" ref="Y738:Y744" si="333">CONCATENATE("public static String ",,B738,,"=","""",W738,""";")</f>
        <v>public static String ID="id";</v>
      </c>
      <c r="Z738" s="7" t="str">
        <f t="shared" ref="Z738:Z744" si="334">CONCATENATE("private String ",W738,"=","""""",";")</f>
        <v>private String id="";</v>
      </c>
    </row>
    <row r="739" spans="2:26" ht="19.2" x14ac:dyDescent="0.45">
      <c r="B739" s="1" t="s">
        <v>3</v>
      </c>
      <c r="C739" s="1" t="s">
        <v>1</v>
      </c>
      <c r="D739" s="4">
        <v>10</v>
      </c>
      <c r="I739" t="str">
        <f t="shared" si="327"/>
        <v>ALTER TABLE TM_REL_BACKLOG_AND_LABEL</v>
      </c>
      <c r="J739" t="str">
        <f t="shared" si="328"/>
        <v xml:space="preserve"> ADD  STATUS VARCHAR(10);</v>
      </c>
      <c r="K739" s="21" t="str">
        <f t="shared" si="329"/>
        <v xml:space="preserve">  ALTER COLUMN   STATUS VARCHAR(10);</v>
      </c>
      <c r="L739" s="12"/>
      <c r="M739" s="18" t="str">
        <f t="shared" si="330"/>
        <v>STATUS,</v>
      </c>
      <c r="N739" s="5" t="str">
        <f t="shared" ref="N739:N744" si="335">CONCATENATE(B739," ",C739,"(",D739,")",",")</f>
        <v>STATUS VARCHAR(10),</v>
      </c>
      <c r="O739" s="1" t="s">
        <v>3</v>
      </c>
      <c r="W739" s="17" t="str">
        <f t="shared" si="331"/>
        <v>status</v>
      </c>
      <c r="X739" s="3" t="str">
        <f t="shared" si="332"/>
        <v>"status":"",</v>
      </c>
      <c r="Y739" s="22" t="str">
        <f t="shared" si="333"/>
        <v>public static String STATUS="status";</v>
      </c>
      <c r="Z739" s="7" t="str">
        <f t="shared" si="334"/>
        <v>private String status="";</v>
      </c>
    </row>
    <row r="740" spans="2:26" ht="19.2" x14ac:dyDescent="0.45">
      <c r="B740" s="1" t="s">
        <v>4</v>
      </c>
      <c r="C740" s="1" t="s">
        <v>1</v>
      </c>
      <c r="D740" s="4">
        <v>30</v>
      </c>
      <c r="I740" t="str">
        <f t="shared" si="327"/>
        <v>ALTER TABLE TM_REL_BACKLOG_AND_LABEL</v>
      </c>
      <c r="J740" t="str">
        <f t="shared" si="328"/>
        <v xml:space="preserve"> ADD  INSERT_DATE VARCHAR(30);</v>
      </c>
      <c r="K740" s="21" t="str">
        <f t="shared" si="329"/>
        <v xml:space="preserve">  ALTER COLUMN   INSERT_DATE VARCHAR(30);</v>
      </c>
      <c r="L740" s="12"/>
      <c r="M740" s="18" t="str">
        <f t="shared" si="330"/>
        <v>INSERT_DATE,</v>
      </c>
      <c r="N740" s="5" t="str">
        <f t="shared" si="335"/>
        <v>INSERT_DATE VARCHAR(30),</v>
      </c>
      <c r="O740" s="1" t="s">
        <v>7</v>
      </c>
      <c r="P740" t="s">
        <v>8</v>
      </c>
      <c r="W740" s="17" t="str">
        <f t="shared" si="331"/>
        <v>insertDate</v>
      </c>
      <c r="X740" s="3" t="str">
        <f t="shared" si="332"/>
        <v>"insertDate":"",</v>
      </c>
      <c r="Y740" s="22" t="str">
        <f t="shared" si="333"/>
        <v>public static String INSERT_DATE="insertDate";</v>
      </c>
      <c r="Z740" s="7" t="str">
        <f t="shared" si="334"/>
        <v>private String insertDate="";</v>
      </c>
    </row>
    <row r="741" spans="2:26" ht="19.2" x14ac:dyDescent="0.45">
      <c r="B741" s="1" t="s">
        <v>5</v>
      </c>
      <c r="C741" s="1" t="s">
        <v>1</v>
      </c>
      <c r="D741" s="4">
        <v>30</v>
      </c>
      <c r="I741" t="str">
        <f t="shared" si="327"/>
        <v>ALTER TABLE TM_REL_BACKLOG_AND_LABEL</v>
      </c>
      <c r="J741" t="str">
        <f t="shared" si="328"/>
        <v xml:space="preserve"> ADD  MODIFICATION_DATE VARCHAR(30);</v>
      </c>
      <c r="K741" s="21" t="str">
        <f t="shared" si="329"/>
        <v xml:space="preserve">  ALTER COLUMN   MODIFICATION_DATE VARCHAR(30);</v>
      </c>
      <c r="L741" s="12"/>
      <c r="M741" s="18" t="str">
        <f t="shared" si="330"/>
        <v>MODIFICATION_DATE,</v>
      </c>
      <c r="N741" s="5" t="str">
        <f t="shared" si="335"/>
        <v>MODIFICATION_DATE VARCHAR(30),</v>
      </c>
      <c r="O741" s="1" t="s">
        <v>9</v>
      </c>
      <c r="P741" t="s">
        <v>8</v>
      </c>
      <c r="W741" s="17" t="str">
        <f t="shared" si="331"/>
        <v>modificationDate</v>
      </c>
      <c r="X741" s="3" t="str">
        <f t="shared" si="332"/>
        <v>"modificationDate":"",</v>
      </c>
      <c r="Y741" s="22" t="str">
        <f t="shared" si="333"/>
        <v>public static String MODIFICATION_DATE="modificationDate";</v>
      </c>
      <c r="Z741" s="7" t="str">
        <f t="shared" si="334"/>
        <v>private String modificationDate="";</v>
      </c>
    </row>
    <row r="742" spans="2:26" ht="19.2" x14ac:dyDescent="0.45">
      <c r="B742" s="1" t="s">
        <v>274</v>
      </c>
      <c r="C742" s="1" t="s">
        <v>1</v>
      </c>
      <c r="D742" s="4">
        <v>45</v>
      </c>
      <c r="I742" t="str">
        <f t="shared" si="327"/>
        <v>ALTER TABLE TM_REL_BACKLOG_AND_LABEL</v>
      </c>
      <c r="J742" t="str">
        <f>CONCATENATE(LEFT(CONCATENATE(" ADD "," ",N742,";"),LEN(CONCATENATE(" ADD "," ",N742,";"))-2),";")</f>
        <v xml:space="preserve"> ADD  FK_PROJECT_ID VARCHAR(45);</v>
      </c>
      <c r="K742" s="21" t="str">
        <f>CONCATENATE(LEFT(CONCATENATE("  ALTER COLUMN  "," ",N742,";"),LEN(CONCATENATE("  ALTER COLUMN  "," ",N742,";"))-2),";")</f>
        <v xml:space="preserve">  ALTER COLUMN   FK_PROJECT_ID VARCHAR(45);</v>
      </c>
      <c r="L742" s="12"/>
      <c r="M742" s="18" t="str">
        <f>CONCATENATE(B742,",")</f>
        <v>FK_PROJECT_ID,</v>
      </c>
      <c r="N742" s="5" t="str">
        <f t="shared" si="335"/>
        <v>FK_PROJECT_ID VARCHAR(45),</v>
      </c>
      <c r="O742" s="1" t="s">
        <v>10</v>
      </c>
      <c r="P742" t="s">
        <v>288</v>
      </c>
      <c r="Q742" t="s">
        <v>2</v>
      </c>
      <c r="W742" s="17" t="str">
        <f>CONCATENATE(,LOWER(O742),UPPER(LEFT(P742,1)),LOWER(RIGHT(P742,LEN(P742)-IF(LEN(P742)&gt;0,1,LEN(P742)))),UPPER(LEFT(Q742,1)),LOWER(RIGHT(Q742,LEN(Q742)-IF(LEN(Q742)&gt;0,1,LEN(Q742)))),UPPER(LEFT(R742,1)),LOWER(RIGHT(R742,LEN(R742)-IF(LEN(R742)&gt;0,1,LEN(R742)))),UPPER(LEFT(S742,1)),LOWER(RIGHT(S742,LEN(S742)-IF(LEN(S742)&gt;0,1,LEN(S742)))),UPPER(LEFT(T742,1)),LOWER(RIGHT(T742,LEN(T742)-IF(LEN(T742)&gt;0,1,LEN(T742)))),UPPER(LEFT(U742,1)),LOWER(RIGHT(U742,LEN(U742)-IF(LEN(U742)&gt;0,1,LEN(U742)))),UPPER(LEFT(V742,1)),LOWER(RIGHT(V742,LEN(V742)-IF(LEN(V742)&gt;0,1,LEN(V742)))))</f>
        <v>fkProjectId</v>
      </c>
      <c r="X742" s="3" t="str">
        <f>CONCATENATE("""",W742,"""",":","""","""",",")</f>
        <v>"fkProjectId":"",</v>
      </c>
      <c r="Y742" s="22" t="str">
        <f>CONCATENATE("public static String ",,B742,,"=","""",W742,""";")</f>
        <v>public static String FK_PROJECT_ID="fkProjectId";</v>
      </c>
      <c r="Z742" s="7" t="str">
        <f>CONCATENATE("private String ",W742,"=","""""",";")</f>
        <v>private String fkProjectId="";</v>
      </c>
    </row>
    <row r="743" spans="2:26" ht="19.2" x14ac:dyDescent="0.45">
      <c r="B743" s="1" t="s">
        <v>367</v>
      </c>
      <c r="C743" s="1" t="s">
        <v>1</v>
      </c>
      <c r="D743" s="4">
        <v>45</v>
      </c>
      <c r="I743" t="str">
        <f t="shared" si="327"/>
        <v>ALTER TABLE TM_REL_BACKLOG_AND_LABEL</v>
      </c>
      <c r="J743" t="str">
        <f t="shared" si="328"/>
        <v xml:space="preserve"> ADD  FK_BACKLOG_ID VARCHAR(45);</v>
      </c>
      <c r="K743" s="21" t="str">
        <f t="shared" si="329"/>
        <v xml:space="preserve">  ALTER COLUMN   FK_BACKLOG_ID VARCHAR(45);</v>
      </c>
      <c r="L743" s="12"/>
      <c r="M743" s="18" t="str">
        <f t="shared" si="330"/>
        <v>FK_BACKLOG_ID,</v>
      </c>
      <c r="N743" s="5" t="str">
        <f t="shared" si="335"/>
        <v>FK_BACKLOG_ID VARCHAR(45),</v>
      </c>
      <c r="O743" s="1" t="s">
        <v>10</v>
      </c>
      <c r="P743" t="s">
        <v>354</v>
      </c>
      <c r="Q743" t="s">
        <v>2</v>
      </c>
      <c r="W743" s="17" t="str">
        <f t="shared" si="331"/>
        <v>fkBacklogId</v>
      </c>
      <c r="X743" s="3" t="str">
        <f t="shared" si="332"/>
        <v>"fkBacklogId":"",</v>
      </c>
      <c r="Y743" s="22" t="str">
        <f t="shared" si="333"/>
        <v>public static String FK_BACKLOG_ID="fkBacklogId";</v>
      </c>
      <c r="Z743" s="7" t="str">
        <f t="shared" si="334"/>
        <v>private String fkBacklogId="";</v>
      </c>
    </row>
    <row r="744" spans="2:26" ht="19.2" x14ac:dyDescent="0.45">
      <c r="B744" s="1" t="s">
        <v>453</v>
      </c>
      <c r="C744" s="1" t="s">
        <v>1</v>
      </c>
      <c r="D744" s="4">
        <v>44</v>
      </c>
      <c r="I744" t="str">
        <f t="shared" si="327"/>
        <v>ALTER TABLE TM_REL_BACKLOG_AND_LABEL</v>
      </c>
      <c r="J744" t="str">
        <f t="shared" si="328"/>
        <v xml:space="preserve"> ADD  FK_TASK_LABEL_ID VARCHAR(44);</v>
      </c>
      <c r="K744" s="21" t="str">
        <f t="shared" si="329"/>
        <v xml:space="preserve">  ALTER COLUMN   FK_TASK_LABEL_ID VARCHAR(44);</v>
      </c>
      <c r="L744" s="12"/>
      <c r="M744" s="18" t="str">
        <f t="shared" si="330"/>
        <v>FK_TASK_LABEL_ID,</v>
      </c>
      <c r="N744" s="5" t="str">
        <f t="shared" si="335"/>
        <v>FK_TASK_LABEL_ID VARCHAR(44),</v>
      </c>
      <c r="O744" s="1" t="s">
        <v>10</v>
      </c>
      <c r="P744" t="s">
        <v>311</v>
      </c>
      <c r="Q744" t="s">
        <v>61</v>
      </c>
      <c r="R744" t="s">
        <v>2</v>
      </c>
      <c r="W744" s="17" t="str">
        <f t="shared" si="331"/>
        <v>fkTaskLabelId</v>
      </c>
      <c r="X744" s="3" t="str">
        <f t="shared" si="332"/>
        <v>"fkTaskLabelId":"",</v>
      </c>
      <c r="Y744" s="22" t="str">
        <f t="shared" si="333"/>
        <v>public static String FK_TASK_LABEL_ID="fkTaskLabelId";</v>
      </c>
      <c r="Z744" s="7" t="str">
        <f t="shared" si="334"/>
        <v>private String fkTaskLabelId="";</v>
      </c>
    </row>
    <row r="745" spans="2:26" ht="19.2" x14ac:dyDescent="0.45">
      <c r="B745" s="1"/>
      <c r="C745" s="1"/>
      <c r="D745" s="4"/>
      <c r="L745" s="12"/>
      <c r="M745" s="18"/>
      <c r="N745" s="33" t="s">
        <v>130</v>
      </c>
      <c r="O745" s="1"/>
      <c r="W745" s="17"/>
    </row>
    <row r="746" spans="2:26" x14ac:dyDescent="0.3">
      <c r="N746" s="31" t="s">
        <v>126</v>
      </c>
    </row>
    <row r="749" spans="2:26" x14ac:dyDescent="0.3">
      <c r="B749" s="2" t="s">
        <v>456</v>
      </c>
      <c r="I749" t="str">
        <f>CONCATENATE("ALTER TABLE"," ",B749)</f>
        <v>ALTER TABLE TM_REL_BACKLOG_AND_LABEL_LIST</v>
      </c>
      <c r="J749" t="s">
        <v>293</v>
      </c>
      <c r="K749" s="26" t="str">
        <f>CONCATENATE(J749," VIEW ",B749," AS SELECT")</f>
        <v>create OR REPLACE VIEW TM_REL_BACKLOG_AND_LABEL_LIST AS SELECT</v>
      </c>
      <c r="N749" s="5" t="str">
        <f>CONCATENATE("CREATE TABLE ",B749," ","(")</f>
        <v>CREATE TABLE TM_REL_BACKLOG_AND_LABEL_LIST (</v>
      </c>
    </row>
    <row r="750" spans="2:26" ht="19.2" x14ac:dyDescent="0.45">
      <c r="B750" s="1" t="s">
        <v>2</v>
      </c>
      <c r="C750" s="1" t="s">
        <v>1</v>
      </c>
      <c r="D750" s="4">
        <v>30</v>
      </c>
      <c r="E750" s="24" t="s">
        <v>113</v>
      </c>
      <c r="I750" t="str">
        <f>I749</f>
        <v>ALTER TABLE TM_REL_BACKLOG_AND_LABEL_LIST</v>
      </c>
      <c r="K750" s="25" t="str">
        <f>CONCATENATE("T.",B750,",")</f>
        <v>T.ID,</v>
      </c>
      <c r="L750" s="12"/>
      <c r="M750" s="18" t="str">
        <f t="shared" ref="M750:M758" si="336">CONCATENATE(B750,",")</f>
        <v>ID,</v>
      </c>
      <c r="N750" s="5" t="str">
        <f>CONCATENATE(B750," ",C750,"(",D750,") ",E750," ,")</f>
        <v>ID VARCHAR(30) NOT NULL ,</v>
      </c>
      <c r="O750" s="1" t="s">
        <v>2</v>
      </c>
      <c r="P750" s="6"/>
      <c r="Q750" s="6"/>
      <c r="R750" s="6"/>
      <c r="S750" s="6"/>
      <c r="T750" s="6"/>
      <c r="U750" s="6"/>
      <c r="V750" s="6"/>
      <c r="W750" s="17" t="str">
        <f t="shared" ref="W750:W758" si="337">CONCATENATE(,LOWER(O750),UPPER(LEFT(P750,1)),LOWER(RIGHT(P750,LEN(P750)-IF(LEN(P750)&gt;0,1,LEN(P750)))),UPPER(LEFT(Q750,1)),LOWER(RIGHT(Q750,LEN(Q750)-IF(LEN(Q750)&gt;0,1,LEN(Q750)))),UPPER(LEFT(R750,1)),LOWER(RIGHT(R750,LEN(R750)-IF(LEN(R750)&gt;0,1,LEN(R750)))),UPPER(LEFT(S750,1)),LOWER(RIGHT(S750,LEN(S750)-IF(LEN(S750)&gt;0,1,LEN(S750)))),UPPER(LEFT(T750,1)),LOWER(RIGHT(T750,LEN(T750)-IF(LEN(T750)&gt;0,1,LEN(T750)))),UPPER(LEFT(U750,1)),LOWER(RIGHT(U750,LEN(U750)-IF(LEN(U750)&gt;0,1,LEN(U750)))),UPPER(LEFT(V750,1)),LOWER(RIGHT(V750,LEN(V750)-IF(LEN(V750)&gt;0,1,LEN(V750)))))</f>
        <v>id</v>
      </c>
      <c r="X750" s="3" t="str">
        <f t="shared" ref="X750:X758" si="338">CONCATENATE("""",W750,"""",":","""","""",",")</f>
        <v>"id":"",</v>
      </c>
      <c r="Y750" s="22" t="str">
        <f t="shared" ref="Y750:Y758" si="339">CONCATENATE("public static String ",,B750,,"=","""",W750,""";")</f>
        <v>public static String ID="id";</v>
      </c>
      <c r="Z750" s="7" t="str">
        <f t="shared" ref="Z750:Z758" si="340">CONCATENATE("private String ",W750,"=","""""",";")</f>
        <v>private String id="";</v>
      </c>
    </row>
    <row r="751" spans="2:26" ht="19.2" x14ac:dyDescent="0.45">
      <c r="B751" s="1" t="s">
        <v>3</v>
      </c>
      <c r="C751" s="1" t="s">
        <v>1</v>
      </c>
      <c r="D751" s="4">
        <v>10</v>
      </c>
      <c r="I751" t="str">
        <f>I750</f>
        <v>ALTER TABLE TM_REL_BACKLOG_AND_LABEL_LIST</v>
      </c>
      <c r="K751" s="25" t="str">
        <f t="shared" ref="K751:K756" si="341">CONCATENATE("T.",B751,",")</f>
        <v>T.STATUS,</v>
      </c>
      <c r="L751" s="12"/>
      <c r="M751" s="18" t="str">
        <f t="shared" si="336"/>
        <v>STATUS,</v>
      </c>
      <c r="N751" s="5" t="str">
        <f t="shared" ref="N751:N758" si="342">CONCATENATE(B751," ",C751,"(",D751,")",",")</f>
        <v>STATUS VARCHAR(10),</v>
      </c>
      <c r="O751" s="1" t="s">
        <v>3</v>
      </c>
      <c r="W751" s="17" t="str">
        <f t="shared" si="337"/>
        <v>status</v>
      </c>
      <c r="X751" s="3" t="str">
        <f t="shared" si="338"/>
        <v>"status":"",</v>
      </c>
      <c r="Y751" s="22" t="str">
        <f t="shared" si="339"/>
        <v>public static String STATUS="status";</v>
      </c>
      <c r="Z751" s="7" t="str">
        <f t="shared" si="340"/>
        <v>private String status="";</v>
      </c>
    </row>
    <row r="752" spans="2:26" ht="19.2" x14ac:dyDescent="0.45">
      <c r="B752" s="1" t="s">
        <v>4</v>
      </c>
      <c r="C752" s="1" t="s">
        <v>1</v>
      </c>
      <c r="D752" s="4">
        <v>30</v>
      </c>
      <c r="I752" t="str">
        <f>I751</f>
        <v>ALTER TABLE TM_REL_BACKLOG_AND_LABEL_LIST</v>
      </c>
      <c r="K752" s="25" t="str">
        <f t="shared" si="341"/>
        <v>T.INSERT_DATE,</v>
      </c>
      <c r="L752" s="12"/>
      <c r="M752" s="18" t="str">
        <f t="shared" si="336"/>
        <v>INSERT_DATE,</v>
      </c>
      <c r="N752" s="5" t="str">
        <f t="shared" si="342"/>
        <v>INSERT_DATE VARCHAR(30),</v>
      </c>
      <c r="O752" s="1" t="s">
        <v>7</v>
      </c>
      <c r="P752" t="s">
        <v>8</v>
      </c>
      <c r="W752" s="17" t="str">
        <f t="shared" si="337"/>
        <v>insertDate</v>
      </c>
      <c r="X752" s="3" t="str">
        <f t="shared" si="338"/>
        <v>"insertDate":"",</v>
      </c>
      <c r="Y752" s="22" t="str">
        <f t="shared" si="339"/>
        <v>public static String INSERT_DATE="insertDate";</v>
      </c>
      <c r="Z752" s="7" t="str">
        <f t="shared" si="340"/>
        <v>private String insertDate="";</v>
      </c>
    </row>
    <row r="753" spans="2:26" ht="19.2" x14ac:dyDescent="0.45">
      <c r="B753" s="1" t="s">
        <v>5</v>
      </c>
      <c r="C753" s="1" t="s">
        <v>1</v>
      </c>
      <c r="D753" s="4">
        <v>30</v>
      </c>
      <c r="I753" t="str">
        <f>I752</f>
        <v>ALTER TABLE TM_REL_BACKLOG_AND_LABEL_LIST</v>
      </c>
      <c r="K753" s="25" t="str">
        <f t="shared" si="341"/>
        <v>T.MODIFICATION_DATE,</v>
      </c>
      <c r="L753" s="12"/>
      <c r="M753" s="18" t="str">
        <f t="shared" si="336"/>
        <v>MODIFICATION_DATE,</v>
      </c>
      <c r="N753" s="5" t="str">
        <f t="shared" si="342"/>
        <v>MODIFICATION_DATE VARCHAR(30),</v>
      </c>
      <c r="O753" s="1" t="s">
        <v>9</v>
      </c>
      <c r="P753" t="s">
        <v>8</v>
      </c>
      <c r="W753" s="17" t="str">
        <f t="shared" si="337"/>
        <v>modificationDate</v>
      </c>
      <c r="X753" s="3" t="str">
        <f t="shared" si="338"/>
        <v>"modificationDate":"",</v>
      </c>
      <c r="Y753" s="22" t="str">
        <f t="shared" si="339"/>
        <v>public static String MODIFICATION_DATE="modificationDate";</v>
      </c>
      <c r="Z753" s="7" t="str">
        <f t="shared" si="340"/>
        <v>private String modificationDate="";</v>
      </c>
    </row>
    <row r="754" spans="2:26" ht="19.2" x14ac:dyDescent="0.45">
      <c r="B754" s="1" t="s">
        <v>367</v>
      </c>
      <c r="C754" s="1" t="s">
        <v>1</v>
      </c>
      <c r="D754" s="4">
        <v>45</v>
      </c>
      <c r="I754">
        <f>I732</f>
        <v>0</v>
      </c>
      <c r="K754" s="25" t="str">
        <f t="shared" si="341"/>
        <v>T.FK_BACKLOG_ID,</v>
      </c>
      <c r="L754" s="12"/>
      <c r="M754" s="18" t="str">
        <f>CONCATENATE(B754,",")</f>
        <v>FK_BACKLOG_ID,</v>
      </c>
      <c r="N754" s="5" t="str">
        <f>CONCATENATE(B754," ",C754,"(",D754,")",",")</f>
        <v>FK_BACKLOG_ID VARCHAR(45),</v>
      </c>
      <c r="O754" s="1" t="s">
        <v>10</v>
      </c>
      <c r="P754" t="s">
        <v>354</v>
      </c>
      <c r="Q754" t="s">
        <v>2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fkBacklogId</v>
      </c>
      <c r="X754" s="3" t="str">
        <f>CONCATENATE("""",W754,"""",":","""","""",",")</f>
        <v>"fkBacklogId":"",</v>
      </c>
      <c r="Y754" s="22" t="str">
        <f>CONCATENATE("public static String ",,B754,,"=","""",W754,""";")</f>
        <v>public static String FK_BACKLOG_ID="fkBacklogId";</v>
      </c>
      <c r="Z754" s="7" t="str">
        <f>CONCATENATE("private String ",W754,"=","""""",";")</f>
        <v>private String fkBacklogId="";</v>
      </c>
    </row>
    <row r="755" spans="2:26" ht="19.2" x14ac:dyDescent="0.45">
      <c r="B755" s="1" t="s">
        <v>351</v>
      </c>
      <c r="C755" s="1" t="s">
        <v>1</v>
      </c>
      <c r="D755" s="4">
        <v>45</v>
      </c>
      <c r="I755">
        <f>I733</f>
        <v>0</v>
      </c>
      <c r="K755" s="25" t="s">
        <v>458</v>
      </c>
      <c r="L755" s="12"/>
      <c r="M755" s="18" t="str">
        <f t="shared" si="336"/>
        <v>BACKLOG_NAME,</v>
      </c>
      <c r="N755" s="5" t="str">
        <f t="shared" si="342"/>
        <v>BACKLOG_NAME VARCHAR(45),</v>
      </c>
      <c r="O755" s="1" t="s">
        <v>354</v>
      </c>
      <c r="P755" t="s">
        <v>0</v>
      </c>
      <c r="W755" s="17" t="str">
        <f t="shared" si="337"/>
        <v>backlogName</v>
      </c>
      <c r="X755" s="3" t="str">
        <f t="shared" si="338"/>
        <v>"backlogName":"",</v>
      </c>
      <c r="Y755" s="22" t="str">
        <f t="shared" si="339"/>
        <v>public static String BACKLOG_NAME="backlogName";</v>
      </c>
      <c r="Z755" s="7" t="str">
        <f t="shared" si="340"/>
        <v>private String backlogName="";</v>
      </c>
    </row>
    <row r="756" spans="2:26" ht="19.2" x14ac:dyDescent="0.45">
      <c r="B756" s="1" t="s">
        <v>453</v>
      </c>
      <c r="C756" s="1" t="s">
        <v>1</v>
      </c>
      <c r="D756" s="4">
        <v>44</v>
      </c>
      <c r="I756" t="str">
        <f>I528</f>
        <v>ALTER TABLE TM_BACKLOG_TASK</v>
      </c>
      <c r="K756" s="25" t="str">
        <f t="shared" si="341"/>
        <v>T.FK_TASK_LABEL_ID,</v>
      </c>
      <c r="L756" s="12"/>
      <c r="M756" s="18" t="str">
        <f>CONCATENATE(B756,",")</f>
        <v>FK_TASK_LABEL_ID,</v>
      </c>
      <c r="N756" s="5" t="str">
        <f>CONCATENATE(B756," ",C756,"(",D756,")",",")</f>
        <v>FK_TASK_LABEL_ID VARCHAR(44),</v>
      </c>
      <c r="O756" s="1" t="s">
        <v>10</v>
      </c>
      <c r="P756" t="s">
        <v>311</v>
      </c>
      <c r="Q756" t="s">
        <v>61</v>
      </c>
      <c r="R756" t="s">
        <v>2</v>
      </c>
      <c r="W756" s="17" t="str">
        <f>CONCATENATE(,LOWER(O756),UPPER(LEFT(P756,1)),LOWER(RIGHT(P756,LEN(P756)-IF(LEN(P756)&gt;0,1,LEN(P756)))),UPPER(LEFT(Q756,1)),LOWER(RIGHT(Q756,LEN(Q756)-IF(LEN(Q756)&gt;0,1,LEN(Q756)))),UPPER(LEFT(R756,1)),LOWER(RIGHT(R756,LEN(R756)-IF(LEN(R756)&gt;0,1,LEN(R756)))),UPPER(LEFT(S756,1)),LOWER(RIGHT(S756,LEN(S756)-IF(LEN(S756)&gt;0,1,LEN(S756)))),UPPER(LEFT(T756,1)),LOWER(RIGHT(T756,LEN(T756)-IF(LEN(T756)&gt;0,1,LEN(T756)))),UPPER(LEFT(U756,1)),LOWER(RIGHT(U756,LEN(U756)-IF(LEN(U756)&gt;0,1,LEN(U756)))),UPPER(LEFT(V756,1)),LOWER(RIGHT(V756,LEN(V756)-IF(LEN(V756)&gt;0,1,LEN(V756)))))</f>
        <v>fkTaskLabelId</v>
      </c>
      <c r="X756" s="3" t="str">
        <f>CONCATENATE("""",W756,"""",":","""","""",",")</f>
        <v>"fkTaskLabelId":"",</v>
      </c>
      <c r="Y756" s="22" t="str">
        <f>CONCATENATE("public static String ",,B756,,"=","""",W756,""";")</f>
        <v>public static String FK_TASK_LABEL_ID="fkTaskLabelId";</v>
      </c>
      <c r="Z756" s="7" t="str">
        <f>CONCATENATE("private String ",W756,"=","""""",";")</f>
        <v>private String fkTaskLabelId="";</v>
      </c>
    </row>
    <row r="757" spans="2:26" ht="19.2" x14ac:dyDescent="0.45">
      <c r="B757" s="1" t="s">
        <v>457</v>
      </c>
      <c r="C757" s="1" t="s">
        <v>1</v>
      </c>
      <c r="D757" s="4">
        <v>44</v>
      </c>
      <c r="I757" t="s">
        <v>460</v>
      </c>
      <c r="K757" s="25" t="s">
        <v>460</v>
      </c>
      <c r="L757" s="12"/>
      <c r="M757" s="18" t="str">
        <f>CONCATENATE(B757,",")</f>
        <v>LABEL_NAME,</v>
      </c>
      <c r="N757" s="5" t="str">
        <f>CONCATENATE(B757," ",C757,"(",D757,")",",")</f>
        <v>LABEL_NAME VARCHAR(44),</v>
      </c>
      <c r="O757" s="1" t="s">
        <v>61</v>
      </c>
      <c r="P757" t="s">
        <v>0</v>
      </c>
      <c r="W757" s="17" t="str">
        <f>CONCATENATE(,LOWER(O757),UPPER(LEFT(P757,1)),LOWER(RIGHT(P757,LEN(P757)-IF(LEN(P757)&gt;0,1,LEN(P757)))),UPPER(LEFT(Q757,1)),LOWER(RIGHT(Q757,LEN(Q757)-IF(LEN(Q757)&gt;0,1,LEN(Q757)))),UPPER(LEFT(R757,1)),LOWER(RIGHT(R757,LEN(R757)-IF(LEN(R757)&gt;0,1,LEN(R757)))),UPPER(LEFT(S757,1)),LOWER(RIGHT(S757,LEN(S757)-IF(LEN(S757)&gt;0,1,LEN(S757)))),UPPER(LEFT(T757,1)),LOWER(RIGHT(T757,LEN(T757)-IF(LEN(T757)&gt;0,1,LEN(T757)))),UPPER(LEFT(U757,1)),LOWER(RIGHT(U757,LEN(U757)-IF(LEN(U757)&gt;0,1,LEN(U757)))),UPPER(LEFT(V757,1)),LOWER(RIGHT(V757,LEN(V757)-IF(LEN(V757)&gt;0,1,LEN(V757)))))</f>
        <v>labelName</v>
      </c>
      <c r="X757" s="3" t="str">
        <f>CONCATENATE("""",W757,"""",":","""","""",",")</f>
        <v>"labelName":"",</v>
      </c>
      <c r="Y757" s="22" t="str">
        <f>CONCATENATE("public static String ",,B757,,"=","""",W757,""";")</f>
        <v>public static String LABEL_NAME="labelName";</v>
      </c>
      <c r="Z757" s="7" t="str">
        <f>CONCATENATE("private String ",W757,"=","""""",";")</f>
        <v>private String labelName="";</v>
      </c>
    </row>
    <row r="758" spans="2:26" ht="19.2" x14ac:dyDescent="0.45">
      <c r="B758" s="1" t="s">
        <v>459</v>
      </c>
      <c r="C758" s="1" t="s">
        <v>1</v>
      </c>
      <c r="D758" s="4">
        <v>44</v>
      </c>
      <c r="I758" t="str">
        <f>I529</f>
        <v>ALTER TABLE TM_BACKLOG_TASK</v>
      </c>
      <c r="K758" s="25" t="s">
        <v>462</v>
      </c>
      <c r="L758" s="12"/>
      <c r="M758" s="18" t="str">
        <f t="shared" si="336"/>
        <v>LABEL_COLOR,</v>
      </c>
      <c r="N758" s="5" t="str">
        <f t="shared" si="342"/>
        <v>LABEL_COLOR VARCHAR(44),</v>
      </c>
      <c r="O758" s="1" t="s">
        <v>61</v>
      </c>
      <c r="P758" t="s">
        <v>358</v>
      </c>
      <c r="W758" s="17" t="str">
        <f t="shared" si="337"/>
        <v>labelColor</v>
      </c>
      <c r="X758" s="3" t="str">
        <f t="shared" si="338"/>
        <v>"labelColor":"",</v>
      </c>
      <c r="Y758" s="22" t="str">
        <f t="shared" si="339"/>
        <v>public static String LABEL_COLOR="labelColor";</v>
      </c>
      <c r="Z758" s="7" t="str">
        <f t="shared" si="340"/>
        <v>private String labelColor="";</v>
      </c>
    </row>
    <row r="759" spans="2:26" ht="38.4" x14ac:dyDescent="0.45">
      <c r="B759" s="1"/>
      <c r="C759" s="1"/>
      <c r="D759" s="4"/>
      <c r="K759" s="29" t="s">
        <v>461</v>
      </c>
      <c r="L759" s="12"/>
      <c r="M759" s="18"/>
      <c r="N759" s="33" t="s">
        <v>130</v>
      </c>
      <c r="O759" s="1"/>
      <c r="W759" s="17"/>
    </row>
    <row r="760" spans="2:26" x14ac:dyDescent="0.3">
      <c r="K760" s="25"/>
      <c r="N760" s="31" t="s">
        <v>126</v>
      </c>
    </row>
    <row r="761" spans="2:26" x14ac:dyDescent="0.3">
      <c r="K761" s="25"/>
    </row>
    <row r="762" spans="2:26" x14ac:dyDescent="0.3">
      <c r="J762" t="str">
        <f>CONCATENATE(LEFT(CONCATENATE(" ADD "," ",N762,";"),LEN(CONCATENATE(" ADD "," ",N762,";"))-2),";")</f>
        <v xml:space="preserve"> ADD ;</v>
      </c>
      <c r="K762" s="25"/>
    </row>
    <row r="763" spans="2:26" x14ac:dyDescent="0.3">
      <c r="B763" s="2" t="s">
        <v>454</v>
      </c>
      <c r="I763" t="str">
        <f>CONCATENATE("ALTER TABLE"," ",B763)</f>
        <v>ALTER TABLE TM_REL_BACKLOG_AND_SPRINT</v>
      </c>
      <c r="K763" s="25"/>
      <c r="N763" s="5" t="str">
        <f>CONCATENATE("CREATE TABLE ",B763," ","(")</f>
        <v>CREATE TABLE TM_REL_BACKLOG_AND_SPRINT (</v>
      </c>
    </row>
    <row r="764" spans="2:26" ht="19.2" x14ac:dyDescent="0.45">
      <c r="B764" s="1" t="s">
        <v>2</v>
      </c>
      <c r="C764" s="1" t="s">
        <v>1</v>
      </c>
      <c r="D764" s="4">
        <v>30</v>
      </c>
      <c r="E764" s="24" t="s">
        <v>113</v>
      </c>
      <c r="I764" t="str">
        <f>I763</f>
        <v>ALTER TABLE TM_REL_BACKLOG_AND_SPRINT</v>
      </c>
      <c r="L764" s="12"/>
      <c r="M764" s="18" t="str">
        <f t="shared" ref="M764:M770" si="343">CONCATENATE(B764,",")</f>
        <v>ID,</v>
      </c>
      <c r="N764" s="5" t="str">
        <f>CONCATENATE(B764," ",C764,"(",D764,") ",E764," ,")</f>
        <v>ID VARCHAR(30) NOT NULL ,</v>
      </c>
      <c r="O764" s="1" t="s">
        <v>2</v>
      </c>
      <c r="P764" s="6"/>
      <c r="Q764" s="6"/>
      <c r="R764" s="6"/>
      <c r="S764" s="6"/>
      <c r="T764" s="6"/>
      <c r="U764" s="6"/>
      <c r="V764" s="6"/>
      <c r="W764" s="17" t="str">
        <f t="shared" ref="W764:W770" si="344">CONCATENATE(,LOWER(O764),UPPER(LEFT(P764,1)),LOWER(RIGHT(P764,LEN(P764)-IF(LEN(P764)&gt;0,1,LEN(P764)))),UPPER(LEFT(Q764,1)),LOWER(RIGHT(Q764,LEN(Q764)-IF(LEN(Q764)&gt;0,1,LEN(Q764)))),UPPER(LEFT(R764,1)),LOWER(RIGHT(R764,LEN(R764)-IF(LEN(R764)&gt;0,1,LEN(R764)))),UPPER(LEFT(S764,1)),LOWER(RIGHT(S764,LEN(S764)-IF(LEN(S764)&gt;0,1,LEN(S764)))),UPPER(LEFT(T764,1)),LOWER(RIGHT(T764,LEN(T764)-IF(LEN(T764)&gt;0,1,LEN(T764)))),UPPER(LEFT(U764,1)),LOWER(RIGHT(U764,LEN(U764)-IF(LEN(U764)&gt;0,1,LEN(U764)))),UPPER(LEFT(V764,1)),LOWER(RIGHT(V764,LEN(V764)-IF(LEN(V764)&gt;0,1,LEN(V764)))))</f>
        <v>id</v>
      </c>
      <c r="X764" s="3" t="str">
        <f t="shared" ref="X764:X770" si="345">CONCATENATE("""",W764,"""",":","""","""",",")</f>
        <v>"id":"",</v>
      </c>
      <c r="Y764" s="22" t="str">
        <f t="shared" ref="Y764:Y770" si="346">CONCATENATE("public static String ",,B764,,"=","""",W764,""";")</f>
        <v>public static String ID="id";</v>
      </c>
      <c r="Z764" s="7" t="str">
        <f t="shared" ref="Z764:Z770" si="347">CONCATENATE("private String ",W764,"=","""""",";")</f>
        <v>private String id="";</v>
      </c>
    </row>
    <row r="765" spans="2:26" ht="19.2" x14ac:dyDescent="0.45">
      <c r="B765" s="1" t="s">
        <v>3</v>
      </c>
      <c r="C765" s="1" t="s">
        <v>1</v>
      </c>
      <c r="D765" s="4">
        <v>10</v>
      </c>
      <c r="I765" t="str">
        <f>I764</f>
        <v>ALTER TABLE TM_REL_BACKLOG_AND_SPRINT</v>
      </c>
      <c r="K765" s="21" t="s">
        <v>436</v>
      </c>
      <c r="L765" s="12"/>
      <c r="M765" s="18" t="str">
        <f t="shared" si="343"/>
        <v>STATUS,</v>
      </c>
      <c r="N765" s="5" t="str">
        <f t="shared" ref="N765:N770" si="348">CONCATENATE(B765," ",C765,"(",D765,")",",")</f>
        <v>STATUS VARCHAR(10),</v>
      </c>
      <c r="O765" s="1" t="s">
        <v>3</v>
      </c>
      <c r="W765" s="17" t="str">
        <f t="shared" si="344"/>
        <v>status</v>
      </c>
      <c r="X765" s="3" t="str">
        <f t="shared" si="345"/>
        <v>"status":"",</v>
      </c>
      <c r="Y765" s="22" t="str">
        <f t="shared" si="346"/>
        <v>public static String STATUS="status";</v>
      </c>
      <c r="Z765" s="7" t="str">
        <f t="shared" si="347"/>
        <v>private String status="";</v>
      </c>
    </row>
    <row r="766" spans="2:26" ht="19.2" x14ac:dyDescent="0.45">
      <c r="B766" s="1" t="s">
        <v>4</v>
      </c>
      <c r="C766" s="1" t="s">
        <v>1</v>
      </c>
      <c r="D766" s="4">
        <v>30</v>
      </c>
      <c r="I766" t="str">
        <f>I765</f>
        <v>ALTER TABLE TM_REL_BACKLOG_AND_SPRINT</v>
      </c>
      <c r="J766" t="str">
        <f>CONCATENATE(LEFT(CONCATENATE(" ADD "," ",N766,";"),LEN(CONCATENATE(" ADD "," ",N766,";"))-2),";")</f>
        <v xml:space="preserve"> ADD  INSERT_DATE VARCHAR(30);</v>
      </c>
      <c r="K766" s="21" t="str">
        <f>CONCATENATE(LEFT(CONCATENATE("  ALTER COLUMN  "," ",N766,";"),LEN(CONCATENATE("  ALTER COLUMN  "," ",N766,";"))-2),";")</f>
        <v xml:space="preserve">  ALTER COLUMN   INSERT_DATE VARCHAR(30);</v>
      </c>
      <c r="L766" s="12"/>
      <c r="M766" s="18" t="str">
        <f t="shared" si="343"/>
        <v>INSERT_DATE,</v>
      </c>
      <c r="N766" s="5" t="str">
        <f t="shared" si="348"/>
        <v>INSERT_DATE VARCHAR(30),</v>
      </c>
      <c r="O766" s="1" t="s">
        <v>7</v>
      </c>
      <c r="P766" t="s">
        <v>8</v>
      </c>
      <c r="W766" s="17" t="str">
        <f t="shared" si="344"/>
        <v>insertDate</v>
      </c>
      <c r="X766" s="3" t="str">
        <f t="shared" si="345"/>
        <v>"insertDate":"",</v>
      </c>
      <c r="Y766" s="22" t="str">
        <f t="shared" si="346"/>
        <v>public static String INSERT_DATE="insertDate";</v>
      </c>
      <c r="Z766" s="7" t="str">
        <f t="shared" si="347"/>
        <v>private String insertDate="";</v>
      </c>
    </row>
    <row r="767" spans="2:26" ht="19.2" x14ac:dyDescent="0.45">
      <c r="B767" s="1" t="s">
        <v>5</v>
      </c>
      <c r="C767" s="1" t="s">
        <v>1</v>
      </c>
      <c r="D767" s="4">
        <v>30</v>
      </c>
      <c r="I767" t="str">
        <f>I766</f>
        <v>ALTER TABLE TM_REL_BACKLOG_AND_SPRINT</v>
      </c>
      <c r="J767" t="str">
        <f>CONCATENATE(LEFT(CONCATENATE(" ADD "," ",N767,";"),LEN(CONCATENATE(" ADD "," ",N767,";"))-2),";")</f>
        <v xml:space="preserve"> ADD  MODIFICATION_DATE VARCHAR(30);</v>
      </c>
      <c r="K767" s="21" t="str">
        <f>CONCATENATE(LEFT(CONCATENATE("  ALTER COLUMN  "," ",N767,";"),LEN(CONCATENATE("  ALTER COLUMN  "," ",N767,";"))-2),";")</f>
        <v xml:space="preserve">  ALTER COLUMN   MODIFICATION_DATE VARCHAR(30);</v>
      </c>
      <c r="L767" s="12"/>
      <c r="M767" s="18" t="str">
        <f t="shared" si="343"/>
        <v>MODIFICATION_DATE,</v>
      </c>
      <c r="N767" s="5" t="str">
        <f t="shared" si="348"/>
        <v>MODIFICATION_DATE VARCHAR(30),</v>
      </c>
      <c r="O767" s="1" t="s">
        <v>9</v>
      </c>
      <c r="P767" t="s">
        <v>8</v>
      </c>
      <c r="W767" s="17" t="str">
        <f t="shared" si="344"/>
        <v>modificationDate</v>
      </c>
      <c r="X767" s="3" t="str">
        <f t="shared" si="345"/>
        <v>"modificationDate":"",</v>
      </c>
      <c r="Y767" s="22" t="str">
        <f t="shared" si="346"/>
        <v>public static String MODIFICATION_DATE="modificationDate";</v>
      </c>
      <c r="Z767" s="7" t="str">
        <f t="shared" si="347"/>
        <v>private String modificationDate="";</v>
      </c>
    </row>
    <row r="768" spans="2:26" ht="19.2" x14ac:dyDescent="0.45">
      <c r="B768" s="1" t="s">
        <v>274</v>
      </c>
      <c r="C768" s="1" t="s">
        <v>1</v>
      </c>
      <c r="D768" s="4">
        <v>45</v>
      </c>
      <c r="I768" t="str">
        <f>I767</f>
        <v>ALTER TABLE TM_REL_BACKLOG_AND_SPRINT</v>
      </c>
      <c r="J768" t="str">
        <f>CONCATENATE(LEFT(CONCATENATE(" ADD "," ",N768,";"),LEN(CONCATENATE(" ADD "," ",N768,";"))-2),";")</f>
        <v xml:space="preserve"> ADD  FK_PROJECT_ID VARCHAR(45);</v>
      </c>
      <c r="K768" s="21" t="str">
        <f>CONCATENATE(LEFT(CONCATENATE("  ALTER COLUMN  "," ",N768,";"),LEN(CONCATENATE("  ALTER COLUMN  "," ",N768,";"))-2),";")</f>
        <v xml:space="preserve">  ALTER COLUMN   FK_PROJECT_ID VARCHAR(45);</v>
      </c>
      <c r="L768" s="12"/>
      <c r="M768" s="18" t="str">
        <f t="shared" si="343"/>
        <v>FK_PROJECT_ID,</v>
      </c>
      <c r="N768" s="5" t="str">
        <f t="shared" si="348"/>
        <v>FK_PROJECT_ID VARCHAR(45),</v>
      </c>
      <c r="O768" s="1" t="s">
        <v>10</v>
      </c>
      <c r="P768" t="s">
        <v>288</v>
      </c>
      <c r="Q768" t="s">
        <v>2</v>
      </c>
      <c r="W768" s="17" t="str">
        <f t="shared" si="344"/>
        <v>fkProjectId</v>
      </c>
      <c r="X768" s="3" t="str">
        <f t="shared" si="345"/>
        <v>"fkProjectId":"",</v>
      </c>
      <c r="Y768" s="22" t="str">
        <f t="shared" si="346"/>
        <v>public static String FK_PROJECT_ID="fkProjectId";</v>
      </c>
      <c r="Z768" s="7" t="str">
        <f t="shared" si="347"/>
        <v>private String fkProjectId="";</v>
      </c>
    </row>
    <row r="769" spans="2:26" ht="19.2" x14ac:dyDescent="0.45">
      <c r="B769" s="1" t="s">
        <v>367</v>
      </c>
      <c r="C769" s="1" t="s">
        <v>1</v>
      </c>
      <c r="D769" s="4">
        <v>45</v>
      </c>
      <c r="I769">
        <f>I759</f>
        <v>0</v>
      </c>
      <c r="J769" t="str">
        <f>CONCATENATE(LEFT(CONCATENATE(" ADD "," ",N769,";"),LEN(CONCATENATE(" ADD "," ",N769,";"))-2),";")</f>
        <v xml:space="preserve"> ADD  FK_BACKLOG_ID VARCHAR(45);</v>
      </c>
      <c r="K769" s="21" t="str">
        <f>CONCATENATE(LEFT(CONCATENATE("  ALTER COLUMN  "," ",N769,";"),LEN(CONCATENATE("  ALTER COLUMN  "," ",N769,";"))-2),";")</f>
        <v xml:space="preserve">  ALTER COLUMN   FK_BACKLOG_ID VARCHAR(45);</v>
      </c>
      <c r="L769" s="12"/>
      <c r="M769" s="18" t="str">
        <f t="shared" si="343"/>
        <v>FK_BACKLOG_ID,</v>
      </c>
      <c r="N769" s="5" t="str">
        <f t="shared" si="348"/>
        <v>FK_BACKLOG_ID VARCHAR(45),</v>
      </c>
      <c r="O769" s="1" t="s">
        <v>10</v>
      </c>
      <c r="P769" t="s">
        <v>354</v>
      </c>
      <c r="Q769" t="s">
        <v>2</v>
      </c>
      <c r="W769" s="17" t="str">
        <f t="shared" si="344"/>
        <v>fkBacklogId</v>
      </c>
      <c r="X769" s="3" t="str">
        <f t="shared" si="345"/>
        <v>"fkBacklogId":"",</v>
      </c>
      <c r="Y769" s="22" t="str">
        <f t="shared" si="346"/>
        <v>public static String FK_BACKLOG_ID="fkBacklogId";</v>
      </c>
      <c r="Z769" s="7" t="str">
        <f t="shared" si="347"/>
        <v>private String fkBacklogId="";</v>
      </c>
    </row>
    <row r="770" spans="2:26" ht="19.2" x14ac:dyDescent="0.45">
      <c r="B770" s="1" t="s">
        <v>455</v>
      </c>
      <c r="C770" s="1" t="s">
        <v>1</v>
      </c>
      <c r="D770" s="4">
        <v>44</v>
      </c>
      <c r="I770">
        <f>I540</f>
        <v>0</v>
      </c>
      <c r="J770" t="str">
        <f>CONCATENATE(LEFT(CONCATENATE(" ADD "," ",N770,";"),LEN(CONCATENATE(" ADD "," ",N770,";"))-2),";")</f>
        <v xml:space="preserve"> ADD  FK_TASK_SPRINT_ID VARCHAR(44);</v>
      </c>
      <c r="K770" s="21" t="str">
        <f>CONCATENATE(LEFT(CONCATENATE("  ALTER COLUMN  "," ",N770,";"),LEN(CONCATENATE("  ALTER COLUMN  "," ",N770,";"))-2),";")</f>
        <v xml:space="preserve">  ALTER COLUMN   FK_TASK_SPRINT_ID VARCHAR(44);</v>
      </c>
      <c r="L770" s="12"/>
      <c r="M770" s="18" t="str">
        <f t="shared" si="343"/>
        <v>FK_TASK_SPRINT_ID,</v>
      </c>
      <c r="N770" s="5" t="str">
        <f t="shared" si="348"/>
        <v>FK_TASK_SPRINT_ID VARCHAR(44),</v>
      </c>
      <c r="O770" s="1" t="s">
        <v>10</v>
      </c>
      <c r="P770" t="s">
        <v>311</v>
      </c>
      <c r="Q770" t="s">
        <v>366</v>
      </c>
      <c r="R770" t="s">
        <v>2</v>
      </c>
      <c r="W770" s="17" t="str">
        <f t="shared" si="344"/>
        <v>fkTaskSprintId</v>
      </c>
      <c r="X770" s="3" t="str">
        <f t="shared" si="345"/>
        <v>"fkTaskSprintId":"",</v>
      </c>
      <c r="Y770" s="22" t="str">
        <f t="shared" si="346"/>
        <v>public static String FK_TASK_SPRINT_ID="fkTaskSprintId";</v>
      </c>
      <c r="Z770" s="7" t="str">
        <f t="shared" si="347"/>
        <v>private String fkTaskSprintId="";</v>
      </c>
    </row>
    <row r="771" spans="2:26" ht="19.2" x14ac:dyDescent="0.45">
      <c r="B771" s="1"/>
      <c r="C771" s="1"/>
      <c r="D771" s="4"/>
      <c r="L771" s="12"/>
      <c r="M771" s="18"/>
      <c r="N771" s="33" t="s">
        <v>130</v>
      </c>
      <c r="O771" s="1"/>
      <c r="W771" s="17"/>
    </row>
    <row r="772" spans="2:26" x14ac:dyDescent="0.3">
      <c r="N772" s="31" t="s">
        <v>126</v>
      </c>
    </row>
    <row r="773" spans="2:26" ht="67.8" customHeight="1" x14ac:dyDescent="0.3"/>
    <row r="774" spans="2:26" x14ac:dyDescent="0.3">
      <c r="B774" s="2" t="s">
        <v>463</v>
      </c>
      <c r="I774" t="str">
        <f>CONCATENATE("ALTER TABLE"," ",B774)</f>
        <v>ALTER TABLE TM_REL_BACKLOG_AND_SPRINT_LIST</v>
      </c>
      <c r="J774" t="s">
        <v>293</v>
      </c>
      <c r="K774" s="26" t="str">
        <f>CONCATENATE(J774," VIEW ",B774," AS SELECT")</f>
        <v>create OR REPLACE VIEW TM_REL_BACKLOG_AND_SPRINT_LIST AS SELECT</v>
      </c>
      <c r="N774" s="5" t="str">
        <f>CONCATENATE("CREATE TABLE ",B774," ","(")</f>
        <v>CREATE TABLE TM_REL_BACKLOG_AND_SPRINT_LIST (</v>
      </c>
    </row>
    <row r="775" spans="2:26" ht="19.2" x14ac:dyDescent="0.45">
      <c r="B775" s="1" t="s">
        <v>2</v>
      </c>
      <c r="C775" s="1" t="s">
        <v>1</v>
      </c>
      <c r="D775" s="4">
        <v>30</v>
      </c>
      <c r="E775" s="24" t="s">
        <v>113</v>
      </c>
      <c r="I775" t="str">
        <f>I774</f>
        <v>ALTER TABLE TM_REL_BACKLOG_AND_SPRINT_LIST</v>
      </c>
      <c r="K775" s="25" t="str">
        <f>CONCATENATE("T.",B775,",")</f>
        <v>T.ID,</v>
      </c>
      <c r="L775" s="12"/>
      <c r="M775" s="18" t="str">
        <f t="shared" ref="M775:M784" si="349">CONCATENATE(B775,",")</f>
        <v>ID,</v>
      </c>
      <c r="N775" s="5" t="str">
        <f>CONCATENATE(B775," ",C775,"(",D775,") ",E775," ,")</f>
        <v>ID VARCHAR(30) NOT NULL ,</v>
      </c>
      <c r="O775" s="1" t="s">
        <v>2</v>
      </c>
      <c r="P775" s="6"/>
      <c r="Q775" s="6"/>
      <c r="R775" s="6"/>
      <c r="S775" s="6"/>
      <c r="T775" s="6"/>
      <c r="U775" s="6"/>
      <c r="V775" s="6"/>
      <c r="W775" s="17" t="str">
        <f t="shared" ref="W775:W784" si="350">CONCATENATE(,LOWER(O775),UPPER(LEFT(P775,1)),LOWER(RIGHT(P775,LEN(P775)-IF(LEN(P775)&gt;0,1,LEN(P775)))),UPPER(LEFT(Q775,1)),LOWER(RIGHT(Q775,LEN(Q775)-IF(LEN(Q775)&gt;0,1,LEN(Q775)))),UPPER(LEFT(R775,1)),LOWER(RIGHT(R775,LEN(R775)-IF(LEN(R775)&gt;0,1,LEN(R775)))),UPPER(LEFT(S775,1)),LOWER(RIGHT(S775,LEN(S775)-IF(LEN(S775)&gt;0,1,LEN(S775)))),UPPER(LEFT(T775,1)),LOWER(RIGHT(T775,LEN(T775)-IF(LEN(T775)&gt;0,1,LEN(T775)))),UPPER(LEFT(U775,1)),LOWER(RIGHT(U775,LEN(U775)-IF(LEN(U775)&gt;0,1,LEN(U775)))),UPPER(LEFT(V775,1)),LOWER(RIGHT(V775,LEN(V775)-IF(LEN(V775)&gt;0,1,LEN(V775)))))</f>
        <v>id</v>
      </c>
      <c r="X775" s="3" t="str">
        <f t="shared" ref="X775:X784" si="351">CONCATENATE("""",W775,"""",":","""","""",",")</f>
        <v>"id":"",</v>
      </c>
      <c r="Y775" s="22" t="str">
        <f t="shared" ref="Y775:Y784" si="352">CONCATENATE("public static String ",,B775,,"=","""",W775,""";")</f>
        <v>public static String ID="id";</v>
      </c>
      <c r="Z775" s="7" t="str">
        <f t="shared" ref="Z775:Z784" si="353">CONCATENATE("private String ",W775,"=","""""",";")</f>
        <v>private String id="";</v>
      </c>
    </row>
    <row r="776" spans="2:26" ht="19.2" x14ac:dyDescent="0.45">
      <c r="B776" s="1" t="s">
        <v>3</v>
      </c>
      <c r="C776" s="1" t="s">
        <v>1</v>
      </c>
      <c r="D776" s="4">
        <v>10</v>
      </c>
      <c r="I776" t="str">
        <f>I775</f>
        <v>ALTER TABLE TM_REL_BACKLOG_AND_SPRINT_LIST</v>
      </c>
      <c r="K776" s="25" t="str">
        <f>CONCATENATE("T.",B776,",")</f>
        <v>T.STATUS,</v>
      </c>
      <c r="L776" s="12"/>
      <c r="M776" s="18" t="str">
        <f t="shared" si="349"/>
        <v>STATUS,</v>
      </c>
      <c r="N776" s="5" t="str">
        <f t="shared" ref="N776:N784" si="354">CONCATENATE(B776," ",C776,"(",D776,")",",")</f>
        <v>STATUS VARCHAR(10),</v>
      </c>
      <c r="O776" s="1" t="s">
        <v>3</v>
      </c>
      <c r="W776" s="17" t="str">
        <f t="shared" si="350"/>
        <v>status</v>
      </c>
      <c r="X776" s="3" t="str">
        <f t="shared" si="351"/>
        <v>"status":"",</v>
      </c>
      <c r="Y776" s="22" t="str">
        <f t="shared" si="352"/>
        <v>public static String STATUS="status";</v>
      </c>
      <c r="Z776" s="7" t="str">
        <f t="shared" si="353"/>
        <v>private String status="";</v>
      </c>
    </row>
    <row r="777" spans="2:26" ht="19.2" x14ac:dyDescent="0.45">
      <c r="B777" s="1" t="s">
        <v>4</v>
      </c>
      <c r="C777" s="1" t="s">
        <v>1</v>
      </c>
      <c r="D777" s="4">
        <v>30</v>
      </c>
      <c r="I777" t="str">
        <f>I776</f>
        <v>ALTER TABLE TM_REL_BACKLOG_AND_SPRINT_LIST</v>
      </c>
      <c r="K777" s="25" t="str">
        <f>CONCATENATE("T.",B777,",")</f>
        <v>T.INSERT_DATE,</v>
      </c>
      <c r="L777" s="12"/>
      <c r="M777" s="18" t="str">
        <f t="shared" si="349"/>
        <v>INSERT_DATE,</v>
      </c>
      <c r="N777" s="5" t="str">
        <f t="shared" si="354"/>
        <v>INSERT_DATE VARCHAR(30),</v>
      </c>
      <c r="O777" s="1" t="s">
        <v>7</v>
      </c>
      <c r="P777" t="s">
        <v>8</v>
      </c>
      <c r="W777" s="17" t="str">
        <f t="shared" si="350"/>
        <v>insertDate</v>
      </c>
      <c r="X777" s="3" t="str">
        <f t="shared" si="351"/>
        <v>"insertDate":"",</v>
      </c>
      <c r="Y777" s="22" t="str">
        <f t="shared" si="352"/>
        <v>public static String INSERT_DATE="insertDate";</v>
      </c>
      <c r="Z777" s="7" t="str">
        <f t="shared" si="353"/>
        <v>private String insertDate="";</v>
      </c>
    </row>
    <row r="778" spans="2:26" ht="19.2" x14ac:dyDescent="0.45">
      <c r="B778" s="1" t="s">
        <v>5</v>
      </c>
      <c r="C778" s="1" t="s">
        <v>1</v>
      </c>
      <c r="D778" s="4">
        <v>30</v>
      </c>
      <c r="I778" t="str">
        <f>I777</f>
        <v>ALTER TABLE TM_REL_BACKLOG_AND_SPRINT_LIST</v>
      </c>
      <c r="K778" s="25" t="str">
        <f>CONCATENATE("T.",B778,",")</f>
        <v>T.MODIFICATION_DATE,</v>
      </c>
      <c r="L778" s="12"/>
      <c r="M778" s="18" t="str">
        <f t="shared" si="349"/>
        <v>MODIFICATION_DATE,</v>
      </c>
      <c r="N778" s="5" t="str">
        <f t="shared" si="354"/>
        <v>MODIFICATION_DATE VARCHAR(30),</v>
      </c>
      <c r="O778" s="1" t="s">
        <v>9</v>
      </c>
      <c r="P778" t="s">
        <v>8</v>
      </c>
      <c r="W778" s="17" t="str">
        <f t="shared" si="350"/>
        <v>modificationDate</v>
      </c>
      <c r="X778" s="3" t="str">
        <f t="shared" si="351"/>
        <v>"modificationDate":"",</v>
      </c>
      <c r="Y778" s="22" t="str">
        <f t="shared" si="352"/>
        <v>public static String MODIFICATION_DATE="modificationDate";</v>
      </c>
      <c r="Z778" s="7" t="str">
        <f t="shared" si="353"/>
        <v>private String modificationDate="";</v>
      </c>
    </row>
    <row r="779" spans="2:26" ht="19.2" x14ac:dyDescent="0.45">
      <c r="B779" s="1" t="s">
        <v>367</v>
      </c>
      <c r="C779" s="1" t="s">
        <v>1</v>
      </c>
      <c r="D779" s="4">
        <v>45</v>
      </c>
      <c r="I779" t="str">
        <f>I757</f>
        <v>B.NAME AS LABEL_NAME,</v>
      </c>
      <c r="K779" s="25" t="str">
        <f>CONCATENATE("T.",B779,",")</f>
        <v>T.FK_BACKLOG_ID,</v>
      </c>
      <c r="L779" s="12"/>
      <c r="M779" s="18" t="str">
        <f t="shared" si="349"/>
        <v>FK_BACKLOG_ID,</v>
      </c>
      <c r="N779" s="5" t="str">
        <f t="shared" si="354"/>
        <v>FK_BACKLOG_ID VARCHAR(45),</v>
      </c>
      <c r="O779" s="1" t="s">
        <v>10</v>
      </c>
      <c r="P779" t="s">
        <v>354</v>
      </c>
      <c r="Q779" t="s">
        <v>2</v>
      </c>
      <c r="W779" s="17" t="str">
        <f t="shared" si="350"/>
        <v>fkBacklogId</v>
      </c>
      <c r="X779" s="3" t="str">
        <f t="shared" si="351"/>
        <v>"fkBacklogId":"",</v>
      </c>
      <c r="Y779" s="22" t="str">
        <f t="shared" si="352"/>
        <v>public static String FK_BACKLOG_ID="fkBacklogId";</v>
      </c>
      <c r="Z779" s="7" t="str">
        <f t="shared" si="353"/>
        <v>private String fkBacklogId="";</v>
      </c>
    </row>
    <row r="780" spans="2:26" ht="19.2" x14ac:dyDescent="0.45">
      <c r="B780" s="1" t="s">
        <v>351</v>
      </c>
      <c r="C780" s="1" t="s">
        <v>1</v>
      </c>
      <c r="D780" s="4">
        <v>45</v>
      </c>
      <c r="I780" t="str">
        <f>I757</f>
        <v>B.NAME AS LABEL_NAME,</v>
      </c>
      <c r="K780" s="25" t="s">
        <v>510</v>
      </c>
      <c r="L780" s="12"/>
      <c r="M780" s="18" t="str">
        <f>CONCATENATE(B780,",")</f>
        <v>BACKLOG_NAME,</v>
      </c>
      <c r="N780" s="5" t="str">
        <f>CONCATENATE(B780," ",C780,"(",D780,")",",")</f>
        <v>BACKLOG_NAME VARCHAR(45),</v>
      </c>
      <c r="O780" s="1" t="s">
        <v>354</v>
      </c>
      <c r="P780" t="s">
        <v>0</v>
      </c>
      <c r="W780" s="17" t="str">
        <f>CONCATENATE(,LOWER(O780),UPPER(LEFT(P780,1)),LOWER(RIGHT(P780,LEN(P780)-IF(LEN(P780)&gt;0,1,LEN(P780)))),UPPER(LEFT(Q780,1)),LOWER(RIGHT(Q780,LEN(Q780)-IF(LEN(Q780)&gt;0,1,LEN(Q780)))),UPPER(LEFT(R780,1)),LOWER(RIGHT(R780,LEN(R780)-IF(LEN(R780)&gt;0,1,LEN(R780)))),UPPER(LEFT(S780,1)),LOWER(RIGHT(S780,LEN(S780)-IF(LEN(S780)&gt;0,1,LEN(S780)))),UPPER(LEFT(T780,1)),LOWER(RIGHT(T780,LEN(T780)-IF(LEN(T780)&gt;0,1,LEN(T780)))),UPPER(LEFT(U780,1)),LOWER(RIGHT(U780,LEN(U780)-IF(LEN(U780)&gt;0,1,LEN(U780)))),UPPER(LEFT(V780,1)),LOWER(RIGHT(V780,LEN(V780)-IF(LEN(V780)&gt;0,1,LEN(V780)))))</f>
        <v>backlogName</v>
      </c>
      <c r="X780" s="3" t="str">
        <f>CONCATENATE("""",W780,"""",":","""","""",",")</f>
        <v>"backlogName":"",</v>
      </c>
      <c r="Y780" s="22" t="str">
        <f>CONCATENATE("public static String ",,B780,,"=","""",W780,""";")</f>
        <v>public static String BACKLOG_NAME="backlogName";</v>
      </c>
      <c r="Z780" s="7" t="str">
        <f>CONCATENATE("private String ",W780,"=","""""",";")</f>
        <v>private String backlogName="";</v>
      </c>
    </row>
    <row r="781" spans="2:26" ht="19.2" x14ac:dyDescent="0.45">
      <c r="B781" s="1" t="s">
        <v>274</v>
      </c>
      <c r="C781" s="1" t="s">
        <v>1</v>
      </c>
      <c r="D781" s="4">
        <v>45</v>
      </c>
      <c r="I781" t="str">
        <f>I758</f>
        <v>ALTER TABLE TM_BACKLOG_TASK</v>
      </c>
      <c r="K781" s="25" t="s">
        <v>511</v>
      </c>
      <c r="L781" s="12"/>
      <c r="M781" s="18" t="str">
        <f t="shared" si="349"/>
        <v>FK_PROJECT_ID,</v>
      </c>
      <c r="N781" s="5" t="str">
        <f t="shared" si="354"/>
        <v>FK_PROJECT_ID VARCHAR(45),</v>
      </c>
      <c r="O781" s="1" t="s">
        <v>10</v>
      </c>
      <c r="P781" t="s">
        <v>288</v>
      </c>
      <c r="Q781" t="s">
        <v>2</v>
      </c>
      <c r="W781" s="17" t="str">
        <f t="shared" si="350"/>
        <v>fkProjectId</v>
      </c>
      <c r="X781" s="3" t="str">
        <f t="shared" si="351"/>
        <v>"fkProjectId":"",</v>
      </c>
      <c r="Y781" s="22" t="str">
        <f t="shared" si="352"/>
        <v>public static String FK_PROJECT_ID="fkProjectId";</v>
      </c>
      <c r="Z781" s="7" t="str">
        <f t="shared" si="353"/>
        <v>private String fkProjectId="";</v>
      </c>
    </row>
    <row r="782" spans="2:26" ht="19.2" x14ac:dyDescent="0.45">
      <c r="B782" s="1" t="s">
        <v>455</v>
      </c>
      <c r="C782" s="1" t="s">
        <v>1</v>
      </c>
      <c r="D782" s="4">
        <v>44</v>
      </c>
      <c r="I782">
        <f>I570</f>
        <v>0</v>
      </c>
      <c r="K782" s="25" t="str">
        <f>CONCATENATE("T.",B782,",")</f>
        <v>T.FK_TASK_SPRINT_ID,</v>
      </c>
      <c r="L782" s="12"/>
      <c r="M782" s="18" t="str">
        <f t="shared" si="349"/>
        <v>FK_TASK_SPRINT_ID,</v>
      </c>
      <c r="N782" s="5" t="str">
        <f t="shared" si="354"/>
        <v>FK_TASK_SPRINT_ID VARCHAR(44),</v>
      </c>
      <c r="O782" s="1" t="s">
        <v>10</v>
      </c>
      <c r="P782" t="s">
        <v>311</v>
      </c>
      <c r="Q782" t="s">
        <v>61</v>
      </c>
      <c r="R782" t="s">
        <v>2</v>
      </c>
      <c r="W782" s="17" t="str">
        <f t="shared" si="350"/>
        <v>fkTaskLabelId</v>
      </c>
      <c r="X782" s="3" t="str">
        <f t="shared" si="351"/>
        <v>"fkTaskLabelId":"",</v>
      </c>
      <c r="Y782" s="22" t="str">
        <f t="shared" si="352"/>
        <v>public static String FK_TASK_SPRINT_ID="fkTaskLabelId";</v>
      </c>
      <c r="Z782" s="7" t="str">
        <f t="shared" si="353"/>
        <v>private String fkTaskLabelId="";</v>
      </c>
    </row>
    <row r="783" spans="2:26" ht="19.2" x14ac:dyDescent="0.45">
      <c r="B783" s="1" t="s">
        <v>360</v>
      </c>
      <c r="C783" s="1" t="s">
        <v>1</v>
      </c>
      <c r="D783" s="4">
        <v>44</v>
      </c>
      <c r="I783" t="s">
        <v>460</v>
      </c>
      <c r="K783" s="25" t="s">
        <v>464</v>
      </c>
      <c r="L783" s="12"/>
      <c r="M783" s="18" t="str">
        <f t="shared" si="349"/>
        <v>SPRINT_NAME,</v>
      </c>
      <c r="N783" s="5" t="str">
        <f t="shared" si="354"/>
        <v>SPRINT_NAME VARCHAR(44),</v>
      </c>
      <c r="O783" s="1" t="s">
        <v>366</v>
      </c>
      <c r="P783" t="s">
        <v>0</v>
      </c>
      <c r="W783" s="17" t="str">
        <f t="shared" si="350"/>
        <v>sprintName</v>
      </c>
      <c r="X783" s="3" t="str">
        <f t="shared" si="351"/>
        <v>"sprintName":"",</v>
      </c>
      <c r="Y783" s="22" t="str">
        <f t="shared" si="352"/>
        <v>public static String SPRINT_NAME="sprintName";</v>
      </c>
      <c r="Z783" s="7" t="str">
        <f t="shared" si="353"/>
        <v>private String sprintName="";</v>
      </c>
    </row>
    <row r="784" spans="2:26" ht="19.2" x14ac:dyDescent="0.45">
      <c r="B784" s="1" t="s">
        <v>365</v>
      </c>
      <c r="C784" s="1" t="s">
        <v>1</v>
      </c>
      <c r="D784" s="4">
        <v>44</v>
      </c>
      <c r="I784">
        <f>I571</f>
        <v>0</v>
      </c>
      <c r="K784" s="25" t="s">
        <v>465</v>
      </c>
      <c r="L784" s="12"/>
      <c r="M784" s="18" t="str">
        <f t="shared" si="349"/>
        <v>SPRINT_COLOR,</v>
      </c>
      <c r="N784" s="5" t="str">
        <f t="shared" si="354"/>
        <v>SPRINT_COLOR VARCHAR(44),</v>
      </c>
      <c r="O784" s="1" t="s">
        <v>366</v>
      </c>
      <c r="P784" t="s">
        <v>358</v>
      </c>
      <c r="W784" s="17" t="str">
        <f t="shared" si="350"/>
        <v>sprintColor</v>
      </c>
      <c r="X784" s="3" t="str">
        <f t="shared" si="351"/>
        <v>"sprintColor":"",</v>
      </c>
      <c r="Y784" s="22" t="str">
        <f t="shared" si="352"/>
        <v>public static String SPRINT_COLOR="sprintColor";</v>
      </c>
      <c r="Z784" s="7" t="str">
        <f t="shared" si="353"/>
        <v>private String sprintColor="";</v>
      </c>
    </row>
    <row r="785" spans="2:26" ht="19.2" x14ac:dyDescent="0.45">
      <c r="B785" s="1"/>
      <c r="C785" s="1"/>
      <c r="D785" s="4"/>
      <c r="K785" s="29" t="s">
        <v>512</v>
      </c>
      <c r="L785" s="12"/>
      <c r="M785" s="18"/>
      <c r="N785" s="33" t="s">
        <v>130</v>
      </c>
      <c r="O785" s="1"/>
      <c r="W785" s="17"/>
    </row>
    <row r="786" spans="2:26" ht="19.2" x14ac:dyDescent="0.45">
      <c r="B786" s="14"/>
      <c r="C786" s="14"/>
      <c r="D786" s="14"/>
      <c r="K786" s="29" t="s">
        <v>513</v>
      </c>
      <c r="L786" s="14"/>
      <c r="M786" s="20"/>
      <c r="N786" s="33"/>
      <c r="O786" s="14"/>
      <c r="W786" s="17"/>
    </row>
    <row r="787" spans="2:26" ht="19.2" x14ac:dyDescent="0.45">
      <c r="B787" s="14"/>
      <c r="C787" s="14"/>
      <c r="D787" s="14"/>
      <c r="K787" s="29" t="s">
        <v>514</v>
      </c>
      <c r="L787" s="14"/>
      <c r="M787" s="20"/>
      <c r="N787" s="33"/>
      <c r="O787" s="14"/>
      <c r="W787" s="17"/>
    </row>
    <row r="788" spans="2:26" ht="19.2" x14ac:dyDescent="0.45">
      <c r="B788" s="14"/>
      <c r="C788" s="14"/>
      <c r="D788" s="14"/>
      <c r="K788" s="29" t="s">
        <v>515</v>
      </c>
      <c r="L788" s="14"/>
      <c r="M788" s="20"/>
      <c r="N788" s="33"/>
      <c r="O788" s="14"/>
      <c r="W788" s="17"/>
    </row>
    <row r="789" spans="2:26" ht="19.2" x14ac:dyDescent="0.45">
      <c r="B789" s="14"/>
      <c r="C789" s="14"/>
      <c r="D789" s="14"/>
      <c r="K789" s="29" t="s">
        <v>516</v>
      </c>
      <c r="L789" s="14"/>
      <c r="M789" s="20"/>
      <c r="N789" s="33"/>
      <c r="O789" s="14"/>
      <c r="W789" s="17"/>
    </row>
    <row r="792" spans="2:26" x14ac:dyDescent="0.3">
      <c r="B792" s="2" t="s">
        <v>491</v>
      </c>
      <c r="I792" t="str">
        <f>CONCATENATE("ALTER TABLE"," ",B792)</f>
        <v>ALTER TABLE TM_PROJECT_COUNT_LIST</v>
      </c>
      <c r="J792" t="s">
        <v>293</v>
      </c>
      <c r="K792" s="26" t="str">
        <f>CONCATENATE(J792," VIEW ",B792," AS SELECT")</f>
        <v>create OR REPLACE VIEW TM_PROJECT_COUNT_LIST AS SELECT</v>
      </c>
      <c r="N792" s="5" t="str">
        <f>CONCATENATE("CREATE TABLE ",B792," ","(")</f>
        <v>CREATE TABLE TM_PROJECT_COUNT_LIST (</v>
      </c>
    </row>
    <row r="793" spans="2:26" ht="19.2" x14ac:dyDescent="0.45">
      <c r="B793" s="1" t="s">
        <v>2</v>
      </c>
      <c r="C793" s="1" t="s">
        <v>1</v>
      </c>
      <c r="D793" s="4">
        <v>30</v>
      </c>
      <c r="E793" s="24" t="s">
        <v>113</v>
      </c>
      <c r="I793" t="str">
        <f>I792</f>
        <v>ALTER TABLE TM_PROJECT_COUNT_LIST</v>
      </c>
      <c r="K793" s="26" t="str">
        <f>CONCATENATE(J793," VIEW ",B793," AS SELECT")</f>
        <v xml:space="preserve"> VIEW ID AS SELECT</v>
      </c>
      <c r="L793" s="12"/>
      <c r="M793" s="18" t="str">
        <f t="shared" ref="M793:M801" si="355">CONCATENATE(B793,",")</f>
        <v>ID,</v>
      </c>
      <c r="N793" s="5" t="str">
        <f>CONCATENATE(B793," ",C793,"(",D793,") ",E793," ,")</f>
        <v>ID VARCHAR(30) NOT NULL ,</v>
      </c>
      <c r="O793" s="1" t="s">
        <v>2</v>
      </c>
      <c r="P793" s="6"/>
      <c r="Q793" s="6"/>
      <c r="R793" s="6"/>
      <c r="S793" s="6"/>
      <c r="T793" s="6"/>
      <c r="U793" s="6"/>
      <c r="V793" s="6"/>
      <c r="W793" s="17" t="str">
        <f t="shared" ref="W793:W801" si="356">CONCATENATE(,LOWER(O793),UPPER(LEFT(P793,1)),LOWER(RIGHT(P793,LEN(P793)-IF(LEN(P793)&gt;0,1,LEN(P793)))),UPPER(LEFT(Q793,1)),LOWER(RIGHT(Q793,LEN(Q793)-IF(LEN(Q793)&gt;0,1,LEN(Q793)))),UPPER(LEFT(R793,1)),LOWER(RIGHT(R793,LEN(R793)-IF(LEN(R793)&gt;0,1,LEN(R793)))),UPPER(LEFT(S793,1)),LOWER(RIGHT(S793,LEN(S793)-IF(LEN(S793)&gt;0,1,LEN(S793)))),UPPER(LEFT(T793,1)),LOWER(RIGHT(T793,LEN(T793)-IF(LEN(T793)&gt;0,1,LEN(T793)))),UPPER(LEFT(U793,1)),LOWER(RIGHT(U793,LEN(U793)-IF(LEN(U793)&gt;0,1,LEN(U793)))),UPPER(LEFT(V793,1)),LOWER(RIGHT(V793,LEN(V793)-IF(LEN(V793)&gt;0,1,LEN(V793)))))</f>
        <v>id</v>
      </c>
      <c r="X793" s="3" t="str">
        <f t="shared" ref="X793:X801" si="357">CONCATENATE("""",W793,"""",":","""","""",",")</f>
        <v>"id":"",</v>
      </c>
      <c r="Y793" s="22" t="str">
        <f t="shared" ref="Y793:Y801" si="358">CONCATENATE("public static String ",,B793,,"=","""",W793,""";")</f>
        <v>public static String ID="id";</v>
      </c>
      <c r="Z793" s="7" t="str">
        <f t="shared" ref="Z793:Z801" si="359">CONCATENATE("private String ",W793,"=","""""",";")</f>
        <v>private String id="";</v>
      </c>
    </row>
    <row r="794" spans="2:26" ht="19.2" x14ac:dyDescent="0.45">
      <c r="B794" s="1" t="s">
        <v>3</v>
      </c>
      <c r="C794" s="1" t="s">
        <v>1</v>
      </c>
      <c r="D794" s="4">
        <v>10</v>
      </c>
      <c r="I794" t="str">
        <f>I793</f>
        <v>ALTER TABLE TM_PROJECT_COUNT_LIST</v>
      </c>
      <c r="K794" s="26" t="str">
        <f t="shared" ref="K794:K806" si="360">CONCATENATE(J794," VIEW ",B794," AS SELECT")</f>
        <v xml:space="preserve"> VIEW STATUS AS SELECT</v>
      </c>
      <c r="L794" s="12"/>
      <c r="M794" s="18" t="str">
        <f t="shared" si="355"/>
        <v>STATUS,</v>
      </c>
      <c r="N794" s="5" t="str">
        <f t="shared" ref="N794:N801" si="361">CONCATENATE(B794," ",C794,"(",D794,")",",")</f>
        <v>STATUS VARCHAR(10),</v>
      </c>
      <c r="O794" s="1" t="s">
        <v>3</v>
      </c>
      <c r="W794" s="17" t="str">
        <f t="shared" si="356"/>
        <v>status</v>
      </c>
      <c r="X794" s="3" t="str">
        <f t="shared" si="357"/>
        <v>"status":"",</v>
      </c>
      <c r="Y794" s="22" t="str">
        <f t="shared" si="358"/>
        <v>public static String STATUS="status";</v>
      </c>
      <c r="Z794" s="7" t="str">
        <f t="shared" si="359"/>
        <v>private String status="";</v>
      </c>
    </row>
    <row r="795" spans="2:26" ht="19.2" x14ac:dyDescent="0.45">
      <c r="B795" s="1" t="s">
        <v>4</v>
      </c>
      <c r="C795" s="1" t="s">
        <v>1</v>
      </c>
      <c r="D795" s="4">
        <v>30</v>
      </c>
      <c r="I795" t="str">
        <f>I794</f>
        <v>ALTER TABLE TM_PROJECT_COUNT_LIST</v>
      </c>
      <c r="K795" s="26" t="str">
        <f t="shared" si="360"/>
        <v xml:space="preserve"> VIEW INSERT_DATE AS SELECT</v>
      </c>
      <c r="L795" s="12"/>
      <c r="M795" s="18" t="str">
        <f t="shared" si="355"/>
        <v>INSERT_DATE,</v>
      </c>
      <c r="N795" s="5" t="str">
        <f t="shared" si="361"/>
        <v>INSERT_DATE VARCHAR(30),</v>
      </c>
      <c r="O795" s="1" t="s">
        <v>7</v>
      </c>
      <c r="P795" t="s">
        <v>8</v>
      </c>
      <c r="W795" s="17" t="str">
        <f t="shared" si="356"/>
        <v>insertDate</v>
      </c>
      <c r="X795" s="3" t="str">
        <f t="shared" si="357"/>
        <v>"insertDate":"",</v>
      </c>
      <c r="Y795" s="22" t="str">
        <f t="shared" si="358"/>
        <v>public static String INSERT_DATE="insertDate";</v>
      </c>
      <c r="Z795" s="7" t="str">
        <f t="shared" si="359"/>
        <v>private String insertDate="";</v>
      </c>
    </row>
    <row r="796" spans="2:26" ht="19.2" x14ac:dyDescent="0.45">
      <c r="B796" s="1" t="s">
        <v>5</v>
      </c>
      <c r="C796" s="1" t="s">
        <v>1</v>
      </c>
      <c r="D796" s="4">
        <v>30</v>
      </c>
      <c r="I796" t="str">
        <f>I795</f>
        <v>ALTER TABLE TM_PROJECT_COUNT_LIST</v>
      </c>
      <c r="K796" s="26" t="str">
        <f t="shared" si="360"/>
        <v xml:space="preserve"> VIEW MODIFICATION_DATE AS SELECT</v>
      </c>
      <c r="L796" s="12"/>
      <c r="M796" s="18" t="str">
        <f t="shared" si="355"/>
        <v>MODIFICATION_DATE,</v>
      </c>
      <c r="N796" s="5" t="str">
        <f t="shared" si="361"/>
        <v>MODIFICATION_DATE VARCHAR(30),</v>
      </c>
      <c r="O796" s="1" t="s">
        <v>9</v>
      </c>
      <c r="P796" t="s">
        <v>8</v>
      </c>
      <c r="W796" s="17" t="str">
        <f t="shared" si="356"/>
        <v>modificationDate</v>
      </c>
      <c r="X796" s="3" t="str">
        <f t="shared" si="357"/>
        <v>"modificationDate":"",</v>
      </c>
      <c r="Y796" s="22" t="str">
        <f t="shared" si="358"/>
        <v>public static String MODIFICATION_DATE="modificationDate";</v>
      </c>
      <c r="Z796" s="7" t="str">
        <f t="shared" si="359"/>
        <v>private String modificationDate="";</v>
      </c>
    </row>
    <row r="797" spans="2:26" ht="19.2" x14ac:dyDescent="0.45">
      <c r="B797" s="1" t="s">
        <v>287</v>
      </c>
      <c r="C797" s="1" t="s">
        <v>1</v>
      </c>
      <c r="D797" s="4">
        <v>45</v>
      </c>
      <c r="I797">
        <f>I771</f>
        <v>0</v>
      </c>
      <c r="K797" s="26" t="str">
        <f t="shared" si="360"/>
        <v xml:space="preserve"> VIEW PROJECT_NAME AS SELECT</v>
      </c>
      <c r="L797" s="12"/>
      <c r="M797" s="18" t="str">
        <f t="shared" si="355"/>
        <v>PROJECT_NAME,</v>
      </c>
      <c r="N797" s="5" t="str">
        <f t="shared" si="361"/>
        <v>PROJECT_NAME VARCHAR(45),</v>
      </c>
      <c r="O797" s="1" t="s">
        <v>288</v>
      </c>
      <c r="P797" t="s">
        <v>0</v>
      </c>
      <c r="W797" s="17" t="str">
        <f t="shared" si="356"/>
        <v>projectName</v>
      </c>
      <c r="X797" s="3" t="str">
        <f t="shared" si="357"/>
        <v>"projectName":"",</v>
      </c>
      <c r="Y797" s="22" t="str">
        <f t="shared" si="358"/>
        <v>public static String PROJECT_NAME="projectName";</v>
      </c>
      <c r="Z797" s="7" t="str">
        <f t="shared" si="359"/>
        <v>private String projectName="";</v>
      </c>
    </row>
    <row r="798" spans="2:26" ht="19.2" x14ac:dyDescent="0.45">
      <c r="B798" s="1" t="s">
        <v>492</v>
      </c>
      <c r="C798" s="1" t="s">
        <v>1</v>
      </c>
      <c r="D798" s="4">
        <v>45</v>
      </c>
      <c r="I798">
        <f>I772</f>
        <v>0</v>
      </c>
      <c r="K798" s="26" t="str">
        <f t="shared" si="360"/>
        <v xml:space="preserve"> VIEW OVERAL_COUNT AS SELECT</v>
      </c>
      <c r="L798" s="12"/>
      <c r="M798" s="18" t="str">
        <f t="shared" si="355"/>
        <v>OVERAL_COUNT,</v>
      </c>
      <c r="N798" s="5" t="str">
        <f t="shared" si="361"/>
        <v>OVERAL_COUNT VARCHAR(45),</v>
      </c>
      <c r="O798" s="1" t="s">
        <v>500</v>
      </c>
      <c r="P798" t="s">
        <v>214</v>
      </c>
      <c r="W798" s="17" t="str">
        <f t="shared" si="356"/>
        <v>overalCount</v>
      </c>
      <c r="X798" s="3" t="str">
        <f t="shared" si="357"/>
        <v>"overalCount":"",</v>
      </c>
      <c r="Y798" s="22" t="str">
        <f t="shared" si="358"/>
        <v>public static String OVERAL_COUNT="overalCount";</v>
      </c>
      <c r="Z798" s="7" t="str">
        <f t="shared" si="359"/>
        <v>private String overalCount="";</v>
      </c>
    </row>
    <row r="799" spans="2:26" ht="19.2" x14ac:dyDescent="0.45">
      <c r="B799" s="1" t="s">
        <v>493</v>
      </c>
      <c r="C799" s="1" t="s">
        <v>1</v>
      </c>
      <c r="D799" s="4">
        <v>44</v>
      </c>
      <c r="I799">
        <f>I584</f>
        <v>0</v>
      </c>
      <c r="K799" s="26" t="str">
        <f t="shared" si="360"/>
        <v xml:space="preserve"> VIEW NEW_COUNT AS SELECT</v>
      </c>
      <c r="L799" s="12"/>
      <c r="M799" s="18" t="str">
        <f t="shared" si="355"/>
        <v>NEW_COUNT,</v>
      </c>
      <c r="N799" s="5" t="str">
        <f t="shared" si="361"/>
        <v>NEW_COUNT VARCHAR(44),</v>
      </c>
      <c r="O799" s="1" t="s">
        <v>501</v>
      </c>
      <c r="P799" t="s">
        <v>214</v>
      </c>
      <c r="W799" s="17" t="str">
        <f t="shared" si="356"/>
        <v>newCount</v>
      </c>
      <c r="X799" s="3" t="str">
        <f t="shared" si="357"/>
        <v>"newCount":"",</v>
      </c>
      <c r="Y799" s="22" t="str">
        <f t="shared" si="358"/>
        <v>public static String NEW_COUNT="newCount";</v>
      </c>
      <c r="Z799" s="7" t="str">
        <f t="shared" si="359"/>
        <v>private String newCount="";</v>
      </c>
    </row>
    <row r="800" spans="2:26" ht="19.2" x14ac:dyDescent="0.45">
      <c r="B800" s="1" t="s">
        <v>494</v>
      </c>
      <c r="C800" s="1" t="s">
        <v>1</v>
      </c>
      <c r="D800" s="4">
        <v>44</v>
      </c>
      <c r="I800" t="s">
        <v>460</v>
      </c>
      <c r="K800" s="26" t="str">
        <f t="shared" si="360"/>
        <v xml:space="preserve"> VIEW ONGOING_COUNT AS SELECT</v>
      </c>
      <c r="L800" s="12"/>
      <c r="M800" s="18" t="str">
        <f t="shared" si="355"/>
        <v>ONGOING_COUNT,</v>
      </c>
      <c r="N800" s="5" t="str">
        <f t="shared" si="361"/>
        <v>ONGOING_COUNT VARCHAR(44),</v>
      </c>
      <c r="O800" s="1" t="s">
        <v>502</v>
      </c>
      <c r="P800" t="s">
        <v>214</v>
      </c>
      <c r="W800" s="17" t="str">
        <f t="shared" si="356"/>
        <v>ongoingCount</v>
      </c>
      <c r="X800" s="3" t="str">
        <f t="shared" si="357"/>
        <v>"ongoingCount":"",</v>
      </c>
      <c r="Y800" s="22" t="str">
        <f t="shared" si="358"/>
        <v>public static String ONGOING_COUNT="ongoingCount";</v>
      </c>
      <c r="Z800" s="7" t="str">
        <f t="shared" si="359"/>
        <v>private String ongoingCount="";</v>
      </c>
    </row>
    <row r="801" spans="2:26" ht="19.2" x14ac:dyDescent="0.45">
      <c r="B801" s="1" t="s">
        <v>495</v>
      </c>
      <c r="C801" s="1" t="s">
        <v>1</v>
      </c>
      <c r="D801" s="4">
        <v>44</v>
      </c>
      <c r="I801">
        <f>I585</f>
        <v>0</v>
      </c>
      <c r="K801" s="26" t="str">
        <f t="shared" si="360"/>
        <v xml:space="preserve"> VIEW CLOSED_COUNT AS SELECT</v>
      </c>
      <c r="L801" s="12"/>
      <c r="M801" s="18" t="str">
        <f t="shared" si="355"/>
        <v>CLOSED_COUNT,</v>
      </c>
      <c r="N801" s="5" t="str">
        <f t="shared" si="361"/>
        <v>CLOSED_COUNT VARCHAR(44),</v>
      </c>
      <c r="O801" s="1" t="s">
        <v>503</v>
      </c>
      <c r="P801" t="s">
        <v>214</v>
      </c>
      <c r="W801" s="17" t="str">
        <f t="shared" si="356"/>
        <v>closedCount</v>
      </c>
      <c r="X801" s="3" t="str">
        <f t="shared" si="357"/>
        <v>"closedCount":"",</v>
      </c>
      <c r="Y801" s="22" t="str">
        <f t="shared" si="358"/>
        <v>public static String CLOSED_COUNT="closedCount";</v>
      </c>
      <c r="Z801" s="7" t="str">
        <f t="shared" si="359"/>
        <v>private String closedCount="";</v>
      </c>
    </row>
    <row r="802" spans="2:26" ht="19.2" x14ac:dyDescent="0.45">
      <c r="B802" s="1" t="s">
        <v>496</v>
      </c>
      <c r="C802" s="1" t="s">
        <v>1</v>
      </c>
      <c r="D802" s="4">
        <v>45</v>
      </c>
      <c r="I802" t="str">
        <f>I776</f>
        <v>ALTER TABLE TM_REL_BACKLOG_AND_SPRINT_LIST</v>
      </c>
      <c r="K802" s="26" t="str">
        <f t="shared" si="360"/>
        <v xml:space="preserve"> VIEW TICKET_COUNT AS SELECT</v>
      </c>
      <c r="L802" s="12"/>
      <c r="M802" s="18" t="str">
        <f>CONCATENATE(B802,",")</f>
        <v>TICKET_COUNT,</v>
      </c>
      <c r="N802" s="5" t="str">
        <f>CONCATENATE(B802," ",C802,"(",D802,")",",")</f>
        <v>TICKET_COUNT VARCHAR(45),</v>
      </c>
      <c r="O802" s="1" t="s">
        <v>504</v>
      </c>
      <c r="P802" t="s">
        <v>214</v>
      </c>
      <c r="W802" s="17" t="str">
        <f>CONCATENATE(,LOWER(O802),UPPER(LEFT(P802,1)),LOWER(RIGHT(P802,LEN(P802)-IF(LEN(P802)&gt;0,1,LEN(P802)))),UPPER(LEFT(Q802,1)),LOWER(RIGHT(Q802,LEN(Q802)-IF(LEN(Q802)&gt;0,1,LEN(Q802)))),UPPER(LEFT(R802,1)),LOWER(RIGHT(R802,LEN(R802)-IF(LEN(R802)&gt;0,1,LEN(R802)))),UPPER(LEFT(S802,1)),LOWER(RIGHT(S802,LEN(S802)-IF(LEN(S802)&gt;0,1,LEN(S802)))),UPPER(LEFT(T802,1)),LOWER(RIGHT(T802,LEN(T802)-IF(LEN(T802)&gt;0,1,LEN(T802)))),UPPER(LEFT(U802,1)),LOWER(RIGHT(U802,LEN(U802)-IF(LEN(U802)&gt;0,1,LEN(U802)))),UPPER(LEFT(V802,1)),LOWER(RIGHT(V802,LEN(V802)-IF(LEN(V802)&gt;0,1,LEN(V802)))))</f>
        <v>ticketCount</v>
      </c>
      <c r="X802" s="3" t="str">
        <f>CONCATENATE("""",W802,"""",":","""","""",",")</f>
        <v>"ticketCount":"",</v>
      </c>
      <c r="Y802" s="22" t="str">
        <f>CONCATENATE("public static String ",,B802,,"=","""",W802,""";")</f>
        <v>public static String TICKET_COUNT="ticketCount";</v>
      </c>
      <c r="Z802" s="7" t="str">
        <f>CONCATENATE("private String ",W802,"=","""""",";")</f>
        <v>private String ticketCount="";</v>
      </c>
    </row>
    <row r="803" spans="2:26" ht="19.2" x14ac:dyDescent="0.45">
      <c r="B803" s="1" t="s">
        <v>497</v>
      </c>
      <c r="C803" s="1" t="s">
        <v>1</v>
      </c>
      <c r="D803" s="4">
        <v>44</v>
      </c>
      <c r="I803">
        <f>I588</f>
        <v>0</v>
      </c>
      <c r="K803" s="26" t="str">
        <f t="shared" si="360"/>
        <v xml:space="preserve"> VIEW SOURCED_COUNT AS SELECT</v>
      </c>
      <c r="L803" s="12"/>
      <c r="M803" s="18" t="str">
        <f>CONCATENATE(B803,",")</f>
        <v>SOURCED_COUNT,</v>
      </c>
      <c r="N803" s="5" t="str">
        <f>CONCATENATE(B803," ",C803,"(",D803,")",",")</f>
        <v>SOURCED_COUNT VARCHAR(44),</v>
      </c>
      <c r="O803" s="1" t="s">
        <v>394</v>
      </c>
      <c r="P803" t="s">
        <v>214</v>
      </c>
      <c r="W803" s="17" t="str">
        <f>CONCATENATE(,LOWER(O803),UPPER(LEFT(P803,1)),LOWER(RIGHT(P803,LEN(P803)-IF(LEN(P803)&gt;0,1,LEN(P803)))),UPPER(LEFT(Q803,1)),LOWER(RIGHT(Q803,LEN(Q803)-IF(LEN(Q803)&gt;0,1,LEN(Q803)))),UPPER(LEFT(R803,1)),LOWER(RIGHT(R803,LEN(R803)-IF(LEN(R803)&gt;0,1,LEN(R803)))),UPPER(LEFT(S803,1)),LOWER(RIGHT(S803,LEN(S803)-IF(LEN(S803)&gt;0,1,LEN(S803)))),UPPER(LEFT(T803,1)),LOWER(RIGHT(T803,LEN(T803)-IF(LEN(T803)&gt;0,1,LEN(T803)))),UPPER(LEFT(U803,1)),LOWER(RIGHT(U803,LEN(U803)-IF(LEN(U803)&gt;0,1,LEN(U803)))),UPPER(LEFT(V803,1)),LOWER(RIGHT(V803,LEN(V803)-IF(LEN(V803)&gt;0,1,LEN(V803)))))</f>
        <v>sourcedCount</v>
      </c>
      <c r="X803" s="3" t="str">
        <f>CONCATENATE("""",W803,"""",":","""","""",",")</f>
        <v>"sourcedCount":"",</v>
      </c>
      <c r="Y803" s="22" t="str">
        <f>CONCATENATE("public static String ",,B803,,"=","""",W803,""";")</f>
        <v>public static String SOURCED_COUNT="sourcedCount";</v>
      </c>
      <c r="Z803" s="7" t="str">
        <f>CONCATENATE("private String ",W803,"=","""""",";")</f>
        <v>private String sourcedCount="";</v>
      </c>
    </row>
    <row r="804" spans="2:26" ht="19.2" x14ac:dyDescent="0.45">
      <c r="B804" s="1" t="s">
        <v>498</v>
      </c>
      <c r="C804" s="1" t="s">
        <v>1</v>
      </c>
      <c r="D804" s="4">
        <v>44</v>
      </c>
      <c r="I804" t="s">
        <v>460</v>
      </c>
      <c r="K804" s="26" t="str">
        <f t="shared" si="360"/>
        <v xml:space="preserve"> VIEW BOUND_COUNT AS SELECT</v>
      </c>
      <c r="L804" s="12"/>
      <c r="M804" s="18" t="str">
        <f>CONCATENATE(B804,",")</f>
        <v>BOUND_COUNT,</v>
      </c>
      <c r="N804" s="5" t="str">
        <f>CONCATENATE(B804," ",C804,"(",D804,")",",")</f>
        <v>BOUND_COUNT VARCHAR(44),</v>
      </c>
      <c r="O804" s="1" t="s">
        <v>505</v>
      </c>
      <c r="P804" t="s">
        <v>214</v>
      </c>
      <c r="W804" s="17" t="str">
        <f>CONCATENATE(,LOWER(O804),UPPER(LEFT(P804,1)),LOWER(RIGHT(P804,LEN(P804)-IF(LEN(P804)&gt;0,1,LEN(P804)))),UPPER(LEFT(Q804,1)),LOWER(RIGHT(Q804,LEN(Q804)-IF(LEN(Q804)&gt;0,1,LEN(Q804)))),UPPER(LEFT(R804,1)),LOWER(RIGHT(R804,LEN(R804)-IF(LEN(R804)&gt;0,1,LEN(R804)))),UPPER(LEFT(S804,1)),LOWER(RIGHT(S804,LEN(S804)-IF(LEN(S804)&gt;0,1,LEN(S804)))),UPPER(LEFT(T804,1)),LOWER(RIGHT(T804,LEN(T804)-IF(LEN(T804)&gt;0,1,LEN(T804)))),UPPER(LEFT(U804,1)),LOWER(RIGHT(U804,LEN(U804)-IF(LEN(U804)&gt;0,1,LEN(U804)))),UPPER(LEFT(V804,1)),LOWER(RIGHT(V804,LEN(V804)-IF(LEN(V804)&gt;0,1,LEN(V804)))))</f>
        <v>boundCount</v>
      </c>
      <c r="X804" s="3" t="str">
        <f>CONCATENATE("""",W804,"""",":","""","""",",")</f>
        <v>"boundCount":"",</v>
      </c>
      <c r="Y804" s="22" t="str">
        <f>CONCATENATE("public static String ",,B804,,"=","""",W804,""";")</f>
        <v>public static String BOUND_COUNT="boundCount";</v>
      </c>
      <c r="Z804" s="7" t="str">
        <f>CONCATENATE("private String ",W804,"=","""""",";")</f>
        <v>private String boundCount="";</v>
      </c>
    </row>
    <row r="805" spans="2:26" ht="19.2" x14ac:dyDescent="0.45">
      <c r="B805" s="1" t="s">
        <v>499</v>
      </c>
      <c r="C805" s="1" t="s">
        <v>1</v>
      </c>
      <c r="D805" s="4">
        <v>44</v>
      </c>
      <c r="I805">
        <f>I589</f>
        <v>0</v>
      </c>
      <c r="K805" s="26" t="str">
        <f t="shared" si="360"/>
        <v xml:space="preserve"> VIEW INITIAL_COUNT AS SELECT</v>
      </c>
      <c r="L805" s="12"/>
      <c r="M805" s="18" t="str">
        <f>CONCATENATE(B805,",")</f>
        <v>INITIAL_COUNT,</v>
      </c>
      <c r="N805" s="5" t="str">
        <f>CONCATENATE(B805," ",C805,"(",D805,")",",")</f>
        <v>INITIAL_COUNT VARCHAR(44),</v>
      </c>
      <c r="O805" s="1" t="s">
        <v>506</v>
      </c>
      <c r="P805" t="s">
        <v>214</v>
      </c>
      <c r="W805" s="17" t="str">
        <f>CONCATENATE(,LOWER(O805),UPPER(LEFT(P805,1)),LOWER(RIGHT(P805,LEN(P805)-IF(LEN(P805)&gt;0,1,LEN(P805)))),UPPER(LEFT(Q805,1)),LOWER(RIGHT(Q805,LEN(Q805)-IF(LEN(Q805)&gt;0,1,LEN(Q805)))),UPPER(LEFT(R805,1)),LOWER(RIGHT(R805,LEN(R805)-IF(LEN(R805)&gt;0,1,LEN(R805)))),UPPER(LEFT(S805,1)),LOWER(RIGHT(S805,LEN(S805)-IF(LEN(S805)&gt;0,1,LEN(S805)))),UPPER(LEFT(T805,1)),LOWER(RIGHT(T805,LEN(T805)-IF(LEN(T805)&gt;0,1,LEN(T805)))),UPPER(LEFT(U805,1)),LOWER(RIGHT(U805,LEN(U805)-IF(LEN(U805)&gt;0,1,LEN(U805)))),UPPER(LEFT(V805,1)),LOWER(RIGHT(V805,LEN(V805)-IF(LEN(V805)&gt;0,1,LEN(V805)))))</f>
        <v>initialCount</v>
      </c>
      <c r="X805" s="3" t="str">
        <f>CONCATENATE("""",W805,"""",":","""","""",",")</f>
        <v>"initialCount":"",</v>
      </c>
      <c r="Y805" s="22" t="str">
        <f>CONCATENATE("public static String ",,B805,,"=","""",W805,""";")</f>
        <v>public static String INITIAL_COUNT="initialCount";</v>
      </c>
      <c r="Z805" s="7" t="str">
        <f>CONCATENATE("private String ",W805,"=","""""",";")</f>
        <v>private String initialCount="";</v>
      </c>
    </row>
    <row r="806" spans="2:26" ht="19.2" x14ac:dyDescent="0.45">
      <c r="B806" s="1"/>
      <c r="C806" s="1"/>
      <c r="D806" s="4"/>
      <c r="K806" s="26" t="str">
        <f t="shared" si="360"/>
        <v xml:space="preserve"> VIEW  AS SELECT</v>
      </c>
      <c r="L806" s="12"/>
      <c r="M806" s="18"/>
      <c r="N806" s="33" t="s">
        <v>130</v>
      </c>
      <c r="O806" s="1"/>
      <c r="W806" s="17"/>
    </row>
    <row r="810" spans="2:26" x14ac:dyDescent="0.3">
      <c r="B810" s="2" t="s">
        <v>524</v>
      </c>
      <c r="I810" t="str">
        <f>CONCATENATE("ALTER TABLE"," ",B810)</f>
        <v>ALTER TABLE TM_NOTIFICATION</v>
      </c>
      <c r="K810" s="25"/>
      <c r="N810" s="5" t="str">
        <f>CONCATENATE("CREATE TABLE ",B810," ","(")</f>
        <v>CREATE TABLE TM_NOTIFICATION (</v>
      </c>
    </row>
    <row r="811" spans="2:26" ht="19.2" x14ac:dyDescent="0.45">
      <c r="B811" s="1" t="s">
        <v>2</v>
      </c>
      <c r="C811" s="1" t="s">
        <v>1</v>
      </c>
      <c r="D811" s="4">
        <v>30</v>
      </c>
      <c r="E811" s="24" t="s">
        <v>113</v>
      </c>
      <c r="I811" t="str">
        <f>I810</f>
        <v>ALTER TABLE TM_NOTIFICATION</v>
      </c>
      <c r="L811" s="12"/>
      <c r="M811" s="18" t="str">
        <f t="shared" ref="M811:M817" si="362">CONCATENATE(B811,",")</f>
        <v>ID,</v>
      </c>
      <c r="N811" s="5" t="str">
        <f>CONCATENATE(B811," ",C811,"(",D811,") ",E811," ,")</f>
        <v>ID VARCHAR(30) NOT NULL ,</v>
      </c>
      <c r="O811" s="1" t="s">
        <v>2</v>
      </c>
      <c r="P811" s="6"/>
      <c r="Q811" s="6"/>
      <c r="R811" s="6"/>
      <c r="S811" s="6"/>
      <c r="T811" s="6"/>
      <c r="U811" s="6"/>
      <c r="V811" s="6"/>
      <c r="W811" s="17" t="str">
        <f t="shared" ref="W811:W817" si="363">CONCATENATE(,LOWER(O811),UPPER(LEFT(P811,1)),LOWER(RIGHT(P811,LEN(P811)-IF(LEN(P811)&gt;0,1,LEN(P811)))),UPPER(LEFT(Q811,1)),LOWER(RIGHT(Q811,LEN(Q811)-IF(LEN(Q811)&gt;0,1,LEN(Q811)))),UPPER(LEFT(R811,1)),LOWER(RIGHT(R811,LEN(R811)-IF(LEN(R811)&gt;0,1,LEN(R811)))),UPPER(LEFT(S811,1)),LOWER(RIGHT(S811,LEN(S811)-IF(LEN(S811)&gt;0,1,LEN(S811)))),UPPER(LEFT(T811,1)),LOWER(RIGHT(T811,LEN(T811)-IF(LEN(T811)&gt;0,1,LEN(T811)))),UPPER(LEFT(U811,1)),LOWER(RIGHT(U811,LEN(U811)-IF(LEN(U811)&gt;0,1,LEN(U811)))),UPPER(LEFT(V811,1)),LOWER(RIGHT(V811,LEN(V811)-IF(LEN(V811)&gt;0,1,LEN(V811)))))</f>
        <v>id</v>
      </c>
      <c r="X811" s="3" t="str">
        <f t="shared" ref="X811:X817" si="364">CONCATENATE("""",W811,"""",":","""","""",",")</f>
        <v>"id":"",</v>
      </c>
      <c r="Y811" s="22" t="str">
        <f t="shared" ref="Y811:Y817" si="365">CONCATENATE("public static String ",,B811,,"=","""",W811,""";")</f>
        <v>public static String ID="id";</v>
      </c>
      <c r="Z811" s="7" t="str">
        <f t="shared" ref="Z811:Z817" si="366">CONCATENATE("private String ",W811,"=","""""",";")</f>
        <v>private String id="";</v>
      </c>
    </row>
    <row r="812" spans="2:26" ht="19.2" x14ac:dyDescent="0.45">
      <c r="B812" s="1" t="s">
        <v>3</v>
      </c>
      <c r="C812" s="1" t="s">
        <v>1</v>
      </c>
      <c r="D812" s="4">
        <v>10</v>
      </c>
      <c r="I812" t="str">
        <f>I811</f>
        <v>ALTER TABLE TM_NOTIFICATION</v>
      </c>
      <c r="K812" s="21" t="s">
        <v>436</v>
      </c>
      <c r="L812" s="12"/>
      <c r="M812" s="18" t="str">
        <f t="shared" si="362"/>
        <v>STATUS,</v>
      </c>
      <c r="N812" s="5" t="str">
        <f t="shared" ref="N812:N817" si="367">CONCATENATE(B812," ",C812,"(",D812,")",",")</f>
        <v>STATUS VARCHAR(10),</v>
      </c>
      <c r="O812" s="1" t="s">
        <v>3</v>
      </c>
      <c r="W812" s="17" t="str">
        <f t="shared" si="363"/>
        <v>status</v>
      </c>
      <c r="X812" s="3" t="str">
        <f t="shared" si="364"/>
        <v>"status":"",</v>
      </c>
      <c r="Y812" s="22" t="str">
        <f t="shared" si="365"/>
        <v>public static String STATUS="status";</v>
      </c>
      <c r="Z812" s="7" t="str">
        <f t="shared" si="366"/>
        <v>private String status="";</v>
      </c>
    </row>
    <row r="813" spans="2:26" ht="19.2" x14ac:dyDescent="0.45">
      <c r="B813" s="1" t="s">
        <v>4</v>
      </c>
      <c r="C813" s="1" t="s">
        <v>1</v>
      </c>
      <c r="D813" s="4">
        <v>30</v>
      </c>
      <c r="I813" t="str">
        <f>I812</f>
        <v>ALTER TABLE TM_NOTIFICATION</v>
      </c>
      <c r="J813" t="str">
        <f t="shared" ref="J813:J823" si="368">CONCATENATE(LEFT(CONCATENATE(" ADD "," ",N813,";"),LEN(CONCATENATE(" ADD "," ",N813,";"))-2),";")</f>
        <v xml:space="preserve"> ADD  INSERT_DATE VARCHAR(30);</v>
      </c>
      <c r="K813" s="21" t="str">
        <f t="shared" ref="K813:K823" si="369">CONCATENATE(LEFT(CONCATENATE("  ALTER COLUMN  "," ",N813,";"),LEN(CONCATENATE("  ALTER COLUMN  "," ",N813,";"))-2),";")</f>
        <v xml:space="preserve">  ALTER COLUMN   INSERT_DATE VARCHAR(30);</v>
      </c>
      <c r="L813" s="12"/>
      <c r="M813" s="18" t="str">
        <f t="shared" si="362"/>
        <v>INSERT_DATE,</v>
      </c>
      <c r="N813" s="5" t="str">
        <f t="shared" si="367"/>
        <v>INSERT_DATE VARCHAR(30),</v>
      </c>
      <c r="O813" s="1" t="s">
        <v>7</v>
      </c>
      <c r="P813" t="s">
        <v>8</v>
      </c>
      <c r="W813" s="17" t="str">
        <f t="shared" si="363"/>
        <v>insertDate</v>
      </c>
      <c r="X813" s="3" t="str">
        <f t="shared" si="364"/>
        <v>"insertDate":"",</v>
      </c>
      <c r="Y813" s="22" t="str">
        <f t="shared" si="365"/>
        <v>public static String INSERT_DATE="insertDate";</v>
      </c>
      <c r="Z813" s="7" t="str">
        <f t="shared" si="366"/>
        <v>private String insertDate="";</v>
      </c>
    </row>
    <row r="814" spans="2:26" ht="19.2" x14ac:dyDescent="0.45">
      <c r="B814" s="1" t="s">
        <v>5</v>
      </c>
      <c r="C814" s="1" t="s">
        <v>1</v>
      </c>
      <c r="D814" s="4">
        <v>30</v>
      </c>
      <c r="I814" t="str">
        <f>I813</f>
        <v>ALTER TABLE TM_NOTIFICATION</v>
      </c>
      <c r="J814" t="str">
        <f t="shared" si="368"/>
        <v xml:space="preserve"> ADD  MODIFICATION_DATE VARCHAR(30);</v>
      </c>
      <c r="K814" s="21" t="str">
        <f t="shared" si="369"/>
        <v xml:space="preserve">  ALTER COLUMN   MODIFICATION_DATE VARCHAR(30);</v>
      </c>
      <c r="L814" s="12"/>
      <c r="M814" s="18" t="str">
        <f t="shared" si="362"/>
        <v>MODIFICATION_DATE,</v>
      </c>
      <c r="N814" s="5" t="str">
        <f t="shared" si="367"/>
        <v>MODIFICATION_DATE VARCHAR(30),</v>
      </c>
      <c r="O814" s="1" t="s">
        <v>9</v>
      </c>
      <c r="P814" t="s">
        <v>8</v>
      </c>
      <c r="W814" s="17" t="str">
        <f t="shared" si="363"/>
        <v>modificationDate</v>
      </c>
      <c r="X814" s="3" t="str">
        <f t="shared" si="364"/>
        <v>"modificationDate":"",</v>
      </c>
      <c r="Y814" s="22" t="str">
        <f t="shared" si="365"/>
        <v>public static String MODIFICATION_DATE="modificationDate";</v>
      </c>
      <c r="Z814" s="7" t="str">
        <f t="shared" si="366"/>
        <v>private String modificationDate="";</v>
      </c>
    </row>
    <row r="815" spans="2:26" ht="19.2" x14ac:dyDescent="0.45">
      <c r="B815" s="1" t="s">
        <v>274</v>
      </c>
      <c r="C815" s="1" t="s">
        <v>1</v>
      </c>
      <c r="D815" s="4">
        <v>45</v>
      </c>
      <c r="I815" t="str">
        <f>I814</f>
        <v>ALTER TABLE TM_NOTIFICATION</v>
      </c>
      <c r="J815" t="str">
        <f t="shared" si="368"/>
        <v xml:space="preserve"> ADD  FK_PROJECT_ID VARCHAR(45);</v>
      </c>
      <c r="K815" s="21" t="str">
        <f t="shared" si="369"/>
        <v xml:space="preserve">  ALTER COLUMN   FK_PROJECT_ID VARCHAR(45);</v>
      </c>
      <c r="L815" s="12"/>
      <c r="M815" s="18" t="str">
        <f>CONCATENATE(B815,",")</f>
        <v>FK_PROJECT_ID,</v>
      </c>
      <c r="N815" s="5" t="str">
        <f>CONCATENATE(B815," ",C815,"(",D815,")",",")</f>
        <v>FK_PROJECT_ID VARCHAR(45),</v>
      </c>
      <c r="O815" s="1" t="s">
        <v>10</v>
      </c>
      <c r="P815" t="s">
        <v>288</v>
      </c>
      <c r="Q815" t="s">
        <v>2</v>
      </c>
      <c r="W815" s="17" t="str">
        <f>CONCATENATE(,LOWER(O815),UPPER(LEFT(P815,1)),LOWER(RIGHT(P815,LEN(P815)-IF(LEN(P815)&gt;0,1,LEN(P815)))),UPPER(LEFT(Q815,1)),LOWER(RIGHT(Q815,LEN(Q815)-IF(LEN(Q815)&gt;0,1,LEN(Q815)))),UPPER(LEFT(R815,1)),LOWER(RIGHT(R815,LEN(R815)-IF(LEN(R815)&gt;0,1,LEN(R815)))),UPPER(LEFT(S815,1)),LOWER(RIGHT(S815,LEN(S815)-IF(LEN(S815)&gt;0,1,LEN(S815)))),UPPER(LEFT(T815,1)),LOWER(RIGHT(T815,LEN(T815)-IF(LEN(T815)&gt;0,1,LEN(T815)))),UPPER(LEFT(U815,1)),LOWER(RIGHT(U815,LEN(U815)-IF(LEN(U815)&gt;0,1,LEN(U815)))),UPPER(LEFT(V815,1)),LOWER(RIGHT(V815,LEN(V815)-IF(LEN(V815)&gt;0,1,LEN(V815)))))</f>
        <v>fkProjectId</v>
      </c>
      <c r="X815" s="3" t="str">
        <f>CONCATENATE("""",W815,"""",":","""","""",",")</f>
        <v>"fkProjectId":"",</v>
      </c>
      <c r="Y815" s="22" t="str">
        <f>CONCATENATE("public static String ",,B815,,"=","""",W815,""";")</f>
        <v>public static String FK_PROJECT_ID="fkProjectId";</v>
      </c>
      <c r="Z815" s="7" t="str">
        <f>CONCATENATE("private String ",W815,"=","""""",";")</f>
        <v>private String fkProjectId="";</v>
      </c>
    </row>
    <row r="816" spans="2:26" ht="19.2" x14ac:dyDescent="0.45">
      <c r="B816" s="1" t="s">
        <v>367</v>
      </c>
      <c r="C816" s="1" t="s">
        <v>1</v>
      </c>
      <c r="D816" s="4">
        <v>45</v>
      </c>
      <c r="I816">
        <f>I806</f>
        <v>0</v>
      </c>
      <c r="J816" t="str">
        <f t="shared" si="368"/>
        <v xml:space="preserve"> ADD  FK_BACKLOG_ID VARCHAR(45);</v>
      </c>
      <c r="K816" s="21" t="str">
        <f t="shared" si="369"/>
        <v xml:space="preserve">  ALTER COLUMN   FK_BACKLOG_ID VARCHAR(45);</v>
      </c>
      <c r="L816" s="12"/>
      <c r="M816" s="18" t="str">
        <f t="shared" si="362"/>
        <v>FK_BACKLOG_ID,</v>
      </c>
      <c r="N816" s="5" t="str">
        <f t="shared" si="367"/>
        <v>FK_BACKLOG_ID VARCHAR(45),</v>
      </c>
      <c r="O816" s="1" t="s">
        <v>10</v>
      </c>
      <c r="P816" t="s">
        <v>354</v>
      </c>
      <c r="Q816" t="s">
        <v>2</v>
      </c>
      <c r="W816" s="17" t="str">
        <f t="shared" si="363"/>
        <v>fkBacklogId</v>
      </c>
      <c r="X816" s="3" t="str">
        <f t="shared" si="364"/>
        <v>"fkBacklogId":"",</v>
      </c>
      <c r="Y816" s="22" t="str">
        <f t="shared" si="365"/>
        <v>public static String FK_BACKLOG_ID="fkBacklogId";</v>
      </c>
      <c r="Z816" s="7" t="str">
        <f t="shared" si="366"/>
        <v>private String fkBacklogId="";</v>
      </c>
    </row>
    <row r="817" spans="2:26" ht="19.2" x14ac:dyDescent="0.45">
      <c r="B817" s="1" t="s">
        <v>525</v>
      </c>
      <c r="C817" s="1" t="s">
        <v>1</v>
      </c>
      <c r="D817" s="4">
        <v>44</v>
      </c>
      <c r="I817">
        <f>I614</f>
        <v>0</v>
      </c>
      <c r="J817" t="str">
        <f t="shared" si="368"/>
        <v xml:space="preserve"> ADD  FK_BACKLOG_HISTORY_ID VARCHAR(44);</v>
      </c>
      <c r="K817" s="21" t="str">
        <f t="shared" si="369"/>
        <v xml:space="preserve">  ALTER COLUMN   FK_BACKLOG_HISTORY_ID VARCHAR(44);</v>
      </c>
      <c r="L817" s="12"/>
      <c r="M817" s="18" t="str">
        <f t="shared" si="362"/>
        <v>FK_BACKLOG_HISTORY_ID,</v>
      </c>
      <c r="N817" s="5" t="str">
        <f t="shared" si="367"/>
        <v>FK_BACKLOG_HISTORY_ID VARCHAR(44),</v>
      </c>
      <c r="O817" s="1" t="s">
        <v>10</v>
      </c>
      <c r="P817" t="s">
        <v>354</v>
      </c>
      <c r="Q817" t="s">
        <v>430</v>
      </c>
      <c r="R817" t="s">
        <v>2</v>
      </c>
      <c r="W817" s="17" t="str">
        <f t="shared" si="363"/>
        <v>fkBacklogHistoryId</v>
      </c>
      <c r="X817" s="3" t="str">
        <f t="shared" si="364"/>
        <v>"fkBacklogHistoryId":"",</v>
      </c>
      <c r="Y817" s="22" t="str">
        <f t="shared" si="365"/>
        <v>public static String FK_BACKLOG_HISTORY_ID="fkBacklogHistoryId";</v>
      </c>
      <c r="Z817" s="7" t="str">
        <f t="shared" si="366"/>
        <v>private String fkBacklogHistoryId="";</v>
      </c>
    </row>
    <row r="818" spans="2:26" ht="19.2" x14ac:dyDescent="0.45">
      <c r="B818" s="1" t="s">
        <v>11</v>
      </c>
      <c r="C818" s="1" t="s">
        <v>1</v>
      </c>
      <c r="D818" s="4">
        <v>45</v>
      </c>
      <c r="I818">
        <f>I808</f>
        <v>0</v>
      </c>
      <c r="J818" t="str">
        <f t="shared" si="368"/>
        <v xml:space="preserve"> ADD  FK_USER_ID VARCHAR(45);</v>
      </c>
      <c r="K818" s="21" t="str">
        <f t="shared" si="369"/>
        <v xml:space="preserve">  ALTER COLUMN   FK_USER_ID VARCHAR(45);</v>
      </c>
      <c r="L818" s="12"/>
      <c r="M818" s="18" t="str">
        <f t="shared" ref="M818:M823" si="370">CONCATENATE(B818,",")</f>
        <v>FK_USER_ID,</v>
      </c>
      <c r="N818" s="5" t="str">
        <f t="shared" ref="N818:N823" si="371">CONCATENATE(B818," ",C818,"(",D818,")",",")</f>
        <v>FK_USER_ID VARCHAR(45),</v>
      </c>
      <c r="O818" s="1" t="s">
        <v>10</v>
      </c>
      <c r="P818" t="s">
        <v>12</v>
      </c>
      <c r="Q818" t="s">
        <v>2</v>
      </c>
      <c r="W818" s="17" t="str">
        <f t="shared" ref="W818:W823" si="372">CONCATENATE(,LOWER(O818),UPPER(LEFT(P818,1)),LOWER(RIGHT(P818,LEN(P818)-IF(LEN(P818)&gt;0,1,LEN(P818)))),UPPER(LEFT(Q818,1)),LOWER(RIGHT(Q818,LEN(Q818)-IF(LEN(Q818)&gt;0,1,LEN(Q818)))),UPPER(LEFT(R818,1)),LOWER(RIGHT(R818,LEN(R818)-IF(LEN(R818)&gt;0,1,LEN(R818)))),UPPER(LEFT(S818,1)),LOWER(RIGHT(S818,LEN(S818)-IF(LEN(S818)&gt;0,1,LEN(S818)))),UPPER(LEFT(T818,1)),LOWER(RIGHT(T818,LEN(T818)-IF(LEN(T818)&gt;0,1,LEN(T818)))),UPPER(LEFT(U818,1)),LOWER(RIGHT(U818,LEN(U818)-IF(LEN(U818)&gt;0,1,LEN(U818)))),UPPER(LEFT(V818,1)),LOWER(RIGHT(V818,LEN(V818)-IF(LEN(V818)&gt;0,1,LEN(V818)))))</f>
        <v>fkUserId</v>
      </c>
      <c r="X818" s="3" t="str">
        <f t="shared" ref="X818:X823" si="373">CONCATENATE("""",W818,"""",":","""","""",",")</f>
        <v>"fkUserId":"",</v>
      </c>
      <c r="Y818" s="22" t="str">
        <f t="shared" ref="Y818:Y823" si="374">CONCATENATE("public static String ",,B818,,"=","""",W818,""";")</f>
        <v>public static String FK_USER_ID="fkUserId";</v>
      </c>
      <c r="Z818" s="7" t="str">
        <f t="shared" ref="Z818:Z823" si="375">CONCATENATE("private String ",W818,"=","""""",";")</f>
        <v>private String fkUserId="";</v>
      </c>
    </row>
    <row r="819" spans="2:26" ht="19.2" x14ac:dyDescent="0.45">
      <c r="B819" s="1" t="s">
        <v>526</v>
      </c>
      <c r="C819" s="1" t="s">
        <v>1</v>
      </c>
      <c r="D819" s="4">
        <v>44</v>
      </c>
      <c r="I819">
        <f>I616</f>
        <v>0</v>
      </c>
      <c r="J819" t="str">
        <f t="shared" si="368"/>
        <v xml:space="preserve"> ADD  NOTIFICATION_DATE VARCHAR(44);</v>
      </c>
      <c r="K819" s="21" t="str">
        <f t="shared" si="369"/>
        <v xml:space="preserve">  ALTER COLUMN   NOTIFICATION_DATE VARCHAR(44);</v>
      </c>
      <c r="L819" s="12"/>
      <c r="M819" s="18" t="str">
        <f t="shared" si="370"/>
        <v>NOTIFICATION_DATE,</v>
      </c>
      <c r="N819" s="5" t="str">
        <f t="shared" si="371"/>
        <v>NOTIFICATION_DATE VARCHAR(44),</v>
      </c>
      <c r="O819" s="1" t="s">
        <v>531</v>
      </c>
      <c r="P819" t="s">
        <v>8</v>
      </c>
      <c r="W819" s="17" t="str">
        <f t="shared" si="372"/>
        <v>notificationDate</v>
      </c>
      <c r="X819" s="3" t="str">
        <f t="shared" si="373"/>
        <v>"notificationDate":"",</v>
      </c>
      <c r="Y819" s="22" t="str">
        <f t="shared" si="374"/>
        <v>public static String NOTIFICATION_DATE="notificationDate";</v>
      </c>
      <c r="Z819" s="7" t="str">
        <f t="shared" si="375"/>
        <v>private String notificationDate="";</v>
      </c>
    </row>
    <row r="820" spans="2:26" ht="19.2" x14ac:dyDescent="0.45">
      <c r="B820" s="1" t="s">
        <v>527</v>
      </c>
      <c r="C820" s="1" t="s">
        <v>1</v>
      </c>
      <c r="D820" s="4">
        <v>45</v>
      </c>
      <c r="I820" t="str">
        <f>I810</f>
        <v>ALTER TABLE TM_NOTIFICATION</v>
      </c>
      <c r="J820" t="str">
        <f t="shared" si="368"/>
        <v xml:space="preserve"> ADD  NOTIFICATION_TIME VARCHAR(45);</v>
      </c>
      <c r="K820" s="21" t="str">
        <f t="shared" si="369"/>
        <v xml:space="preserve">  ALTER COLUMN   NOTIFICATION_TIME VARCHAR(45);</v>
      </c>
      <c r="L820" s="12"/>
      <c r="M820" s="18" t="str">
        <f t="shared" si="370"/>
        <v>NOTIFICATION_TIME,</v>
      </c>
      <c r="N820" s="5" t="str">
        <f t="shared" si="371"/>
        <v>NOTIFICATION_TIME VARCHAR(45),</v>
      </c>
      <c r="O820" s="1" t="s">
        <v>531</v>
      </c>
      <c r="P820" t="s">
        <v>133</v>
      </c>
      <c r="W820" s="17" t="str">
        <f t="shared" si="372"/>
        <v>notificationTime</v>
      </c>
      <c r="X820" s="3" t="str">
        <f t="shared" si="373"/>
        <v>"notificationTime":"",</v>
      </c>
      <c r="Y820" s="22" t="str">
        <f t="shared" si="374"/>
        <v>public static String NOTIFICATION_TIME="notificationTime";</v>
      </c>
      <c r="Z820" s="7" t="str">
        <f t="shared" si="375"/>
        <v>private String notificationTime="";</v>
      </c>
    </row>
    <row r="821" spans="2:26" ht="19.2" x14ac:dyDescent="0.45">
      <c r="B821" s="1" t="s">
        <v>528</v>
      </c>
      <c r="C821" s="1" t="s">
        <v>1</v>
      </c>
      <c r="D821" s="4">
        <v>44</v>
      </c>
      <c r="I821" t="str">
        <f>I618</f>
        <v>ALTER TABLE TM_BACKLOG_TASK_NOTIFIER</v>
      </c>
      <c r="J821" t="str">
        <f t="shared" si="368"/>
        <v xml:space="preserve"> ADD  REVIEW_DATE VARCHAR(44);</v>
      </c>
      <c r="K821" s="21" t="str">
        <f t="shared" si="369"/>
        <v xml:space="preserve">  ALTER COLUMN   REVIEW_DATE VARCHAR(44);</v>
      </c>
      <c r="L821" s="12"/>
      <c r="M821" s="18" t="str">
        <f t="shared" si="370"/>
        <v>REVIEW_DATE,</v>
      </c>
      <c r="N821" s="5" t="str">
        <f t="shared" si="371"/>
        <v>REVIEW_DATE VARCHAR(44),</v>
      </c>
      <c r="O821" s="1" t="s">
        <v>532</v>
      </c>
      <c r="P821" t="s">
        <v>8</v>
      </c>
      <c r="W821" s="17" t="str">
        <f t="shared" si="372"/>
        <v>reviewDate</v>
      </c>
      <c r="X821" s="3" t="str">
        <f t="shared" si="373"/>
        <v>"reviewDate":"",</v>
      </c>
      <c r="Y821" s="22" t="str">
        <f t="shared" si="374"/>
        <v>public static String REVIEW_DATE="reviewDate";</v>
      </c>
      <c r="Z821" s="7" t="str">
        <f t="shared" si="375"/>
        <v>private String reviewDate="";</v>
      </c>
    </row>
    <row r="822" spans="2:26" ht="19.2" x14ac:dyDescent="0.45">
      <c r="B822" s="1" t="s">
        <v>529</v>
      </c>
      <c r="C822" s="1" t="s">
        <v>1</v>
      </c>
      <c r="D822" s="4">
        <v>45</v>
      </c>
      <c r="I822" t="str">
        <f>I812</f>
        <v>ALTER TABLE TM_NOTIFICATION</v>
      </c>
      <c r="J822" t="str">
        <f t="shared" si="368"/>
        <v xml:space="preserve"> ADD  REVIEW_TIME VARCHAR(45);</v>
      </c>
      <c r="K822" s="21" t="str">
        <f t="shared" si="369"/>
        <v xml:space="preserve">  ALTER COLUMN   REVIEW_TIME VARCHAR(45);</v>
      </c>
      <c r="L822" s="12"/>
      <c r="M822" s="18" t="str">
        <f t="shared" si="370"/>
        <v>REVIEW_TIME,</v>
      </c>
      <c r="N822" s="5" t="str">
        <f t="shared" si="371"/>
        <v>REVIEW_TIME VARCHAR(45),</v>
      </c>
      <c r="O822" s="1" t="s">
        <v>532</v>
      </c>
      <c r="P822" t="s">
        <v>133</v>
      </c>
      <c r="W822" s="17" t="str">
        <f t="shared" si="372"/>
        <v>reviewTime</v>
      </c>
      <c r="X822" s="3" t="str">
        <f t="shared" si="373"/>
        <v>"reviewTime":"",</v>
      </c>
      <c r="Y822" s="22" t="str">
        <f t="shared" si="374"/>
        <v>public static String REVIEW_TIME="reviewTime";</v>
      </c>
      <c r="Z822" s="7" t="str">
        <f t="shared" si="375"/>
        <v>private String reviewTime="";</v>
      </c>
    </row>
    <row r="823" spans="2:26" ht="19.2" x14ac:dyDescent="0.45">
      <c r="B823" s="1" t="s">
        <v>530</v>
      </c>
      <c r="C823" s="1" t="s">
        <v>1</v>
      </c>
      <c r="D823" s="4">
        <v>44</v>
      </c>
      <c r="I823" t="str">
        <f>I620</f>
        <v>ALTER TABLE TM_BACKLOG_TASK_NOTIFIER</v>
      </c>
      <c r="J823" t="str">
        <f t="shared" si="368"/>
        <v xml:space="preserve"> ADD  IS_REVIEWED VARCHAR(44);</v>
      </c>
      <c r="K823" s="21" t="str">
        <f t="shared" si="369"/>
        <v xml:space="preserve">  ALTER COLUMN   IS_REVIEWED VARCHAR(44);</v>
      </c>
      <c r="L823" s="12"/>
      <c r="M823" s="18" t="str">
        <f t="shared" si="370"/>
        <v>IS_REVIEWED,</v>
      </c>
      <c r="N823" s="5" t="str">
        <f t="shared" si="371"/>
        <v>IS_REVIEWED VARCHAR(44),</v>
      </c>
      <c r="O823" s="1" t="s">
        <v>112</v>
      </c>
      <c r="P823" t="s">
        <v>533</v>
      </c>
      <c r="W823" s="17" t="str">
        <f t="shared" si="372"/>
        <v>isReviewed</v>
      </c>
      <c r="X823" s="3" t="str">
        <f t="shared" si="373"/>
        <v>"isReviewed":"",</v>
      </c>
      <c r="Y823" s="22" t="str">
        <f t="shared" si="374"/>
        <v>public static String IS_REVIEWED="isReviewed";</v>
      </c>
      <c r="Z823" s="7" t="str">
        <f t="shared" si="375"/>
        <v>private String isReviewed="";</v>
      </c>
    </row>
    <row r="824" spans="2:26" ht="19.2" x14ac:dyDescent="0.45">
      <c r="B824" s="1"/>
      <c r="C824" s="1"/>
      <c r="D824" s="4"/>
      <c r="L824" s="12"/>
      <c r="M824" s="18"/>
      <c r="N824" s="33" t="s">
        <v>130</v>
      </c>
      <c r="O824" s="1"/>
      <c r="W824" s="17"/>
    </row>
    <row r="825" spans="2:26" x14ac:dyDescent="0.3">
      <c r="N825" s="31" t="s">
        <v>126</v>
      </c>
    </row>
    <row r="827" spans="2:26" x14ac:dyDescent="0.3">
      <c r="B827" s="2" t="s">
        <v>536</v>
      </c>
      <c r="I827" t="str">
        <f>CONCATENATE("ALTER TABLE"," ",B827)</f>
        <v>ALTER TABLE TM_BACKLOG_DEPENDENCY</v>
      </c>
      <c r="K827" s="25"/>
      <c r="N827" s="5" t="str">
        <f>CONCATENATE("CREATE TABLE ",B827," ","(")</f>
        <v>CREATE TABLE TM_BACKLOG_DEPENDENCY (</v>
      </c>
    </row>
    <row r="828" spans="2:26" ht="19.2" x14ac:dyDescent="0.45">
      <c r="B828" s="1" t="s">
        <v>2</v>
      </c>
      <c r="C828" s="1" t="s">
        <v>1</v>
      </c>
      <c r="D828" s="4">
        <v>30</v>
      </c>
      <c r="E828" s="24" t="s">
        <v>113</v>
      </c>
      <c r="I828" t="str">
        <f>I827</f>
        <v>ALTER TABLE TM_BACKLOG_DEPENDENCY</v>
      </c>
      <c r="L828" s="12"/>
      <c r="M828" s="18" t="str">
        <f t="shared" ref="M828:M834" si="376">CONCATENATE(B828,",")</f>
        <v>ID,</v>
      </c>
      <c r="N828" s="5" t="str">
        <f>CONCATENATE(B828," ",C828,"(",D828,") ",E828," ,")</f>
        <v>ID VARCHAR(30) NOT NULL ,</v>
      </c>
      <c r="O828" s="1" t="s">
        <v>2</v>
      </c>
      <c r="P828" s="6"/>
      <c r="Q828" s="6"/>
      <c r="R828" s="6"/>
      <c r="S828" s="6"/>
      <c r="T828" s="6"/>
      <c r="U828" s="6"/>
      <c r="V828" s="6"/>
      <c r="W828" s="17" t="str">
        <f t="shared" ref="W828:W834" si="377">CONCATENATE(,LOWER(O828),UPPER(LEFT(P828,1)),LOWER(RIGHT(P828,LEN(P828)-IF(LEN(P828)&gt;0,1,LEN(P828)))),UPPER(LEFT(Q828,1)),LOWER(RIGHT(Q828,LEN(Q828)-IF(LEN(Q828)&gt;0,1,LEN(Q828)))),UPPER(LEFT(R828,1)),LOWER(RIGHT(R828,LEN(R828)-IF(LEN(R828)&gt;0,1,LEN(R828)))),UPPER(LEFT(S828,1)),LOWER(RIGHT(S828,LEN(S828)-IF(LEN(S828)&gt;0,1,LEN(S828)))),UPPER(LEFT(T828,1)),LOWER(RIGHT(T828,LEN(T828)-IF(LEN(T828)&gt;0,1,LEN(T828)))),UPPER(LEFT(U828,1)),LOWER(RIGHT(U828,LEN(U828)-IF(LEN(U828)&gt;0,1,LEN(U828)))),UPPER(LEFT(V828,1)),LOWER(RIGHT(V828,LEN(V828)-IF(LEN(V828)&gt;0,1,LEN(V828)))))</f>
        <v>id</v>
      </c>
      <c r="X828" s="3" t="str">
        <f t="shared" ref="X828:X834" si="378">CONCATENATE("""",W828,"""",":","""","""",",")</f>
        <v>"id":"",</v>
      </c>
      <c r="Y828" s="22" t="str">
        <f t="shared" ref="Y828:Y834" si="379">CONCATENATE("public static String ",,B828,,"=","""",W828,""";")</f>
        <v>public static String ID="id";</v>
      </c>
      <c r="Z828" s="7" t="str">
        <f t="shared" ref="Z828:Z834" si="380">CONCATENATE("private String ",W828,"=","""""",";")</f>
        <v>private String id="";</v>
      </c>
    </row>
    <row r="829" spans="2:26" ht="19.2" x14ac:dyDescent="0.45">
      <c r="B829" s="1" t="s">
        <v>3</v>
      </c>
      <c r="C829" s="1" t="s">
        <v>1</v>
      </c>
      <c r="D829" s="4">
        <v>10</v>
      </c>
      <c r="I829" t="str">
        <f>I828</f>
        <v>ALTER TABLE TM_BACKLOG_DEPENDENCY</v>
      </c>
      <c r="K829" s="21" t="s">
        <v>436</v>
      </c>
      <c r="L829" s="12"/>
      <c r="M829" s="18" t="str">
        <f t="shared" si="376"/>
        <v>STATUS,</v>
      </c>
      <c r="N829" s="5" t="str">
        <f t="shared" ref="N829:N834" si="381">CONCATENATE(B829," ",C829,"(",D829,")",",")</f>
        <v>STATUS VARCHAR(10),</v>
      </c>
      <c r="O829" s="1" t="s">
        <v>3</v>
      </c>
      <c r="W829" s="17" t="str">
        <f t="shared" si="377"/>
        <v>status</v>
      </c>
      <c r="X829" s="3" t="str">
        <f t="shared" si="378"/>
        <v>"status":"",</v>
      </c>
      <c r="Y829" s="22" t="str">
        <f t="shared" si="379"/>
        <v>public static String STATUS="status";</v>
      </c>
      <c r="Z829" s="7" t="str">
        <f t="shared" si="380"/>
        <v>private String status="";</v>
      </c>
    </row>
    <row r="830" spans="2:26" ht="19.2" x14ac:dyDescent="0.45">
      <c r="B830" s="1" t="s">
        <v>4</v>
      </c>
      <c r="C830" s="1" t="s">
        <v>1</v>
      </c>
      <c r="D830" s="4">
        <v>30</v>
      </c>
      <c r="I830" t="str">
        <f>I829</f>
        <v>ALTER TABLE TM_BACKLOG_DEPENDENCY</v>
      </c>
      <c r="J830" t="str">
        <f>CONCATENATE(LEFT(CONCATENATE(" ADD "," ",N830,";"),LEN(CONCATENATE(" ADD "," ",N830,";"))-2),";")</f>
        <v xml:space="preserve"> ADD  INSERT_DATE VARCHAR(30);</v>
      </c>
      <c r="K830" s="21" t="str">
        <f>CONCATENATE(LEFT(CONCATENATE("  ALTER COLUMN  "," ",N830,";"),LEN(CONCATENATE("  ALTER COLUMN  "," ",N830,";"))-2),";")</f>
        <v xml:space="preserve">  ALTER COLUMN   INSERT_DATE VARCHAR(30);</v>
      </c>
      <c r="L830" s="12"/>
      <c r="M830" s="18" t="str">
        <f t="shared" si="376"/>
        <v>INSERT_DATE,</v>
      </c>
      <c r="N830" s="5" t="str">
        <f t="shared" si="381"/>
        <v>INSERT_DATE VARCHAR(30),</v>
      </c>
      <c r="O830" s="1" t="s">
        <v>7</v>
      </c>
      <c r="P830" t="s">
        <v>8</v>
      </c>
      <c r="W830" s="17" t="str">
        <f t="shared" si="377"/>
        <v>insertDate</v>
      </c>
      <c r="X830" s="3" t="str">
        <f t="shared" si="378"/>
        <v>"insertDate":"",</v>
      </c>
      <c r="Y830" s="22" t="str">
        <f t="shared" si="379"/>
        <v>public static String INSERT_DATE="insertDate";</v>
      </c>
      <c r="Z830" s="7" t="str">
        <f t="shared" si="380"/>
        <v>private String insertDate="";</v>
      </c>
    </row>
    <row r="831" spans="2:26" ht="19.2" x14ac:dyDescent="0.45">
      <c r="B831" s="1" t="s">
        <v>5</v>
      </c>
      <c r="C831" s="1" t="s">
        <v>1</v>
      </c>
      <c r="D831" s="4">
        <v>30</v>
      </c>
      <c r="I831" t="str">
        <f>I830</f>
        <v>ALTER TABLE TM_BACKLOG_DEPENDENCY</v>
      </c>
      <c r="J831" t="str">
        <f>CONCATENATE(LEFT(CONCATENATE(" ADD "," ",N831,";"),LEN(CONCATENATE(" ADD "," ",N831,";"))-2),";")</f>
        <v xml:space="preserve"> ADD  MODIFICATION_DATE VARCHAR(30);</v>
      </c>
      <c r="K831" s="21" t="str">
        <f>CONCATENATE(LEFT(CONCATENATE("  ALTER COLUMN  "," ",N831,";"),LEN(CONCATENATE("  ALTER COLUMN  "," ",N831,";"))-2),";")</f>
        <v xml:space="preserve">  ALTER COLUMN   MODIFICATION_DATE VARCHAR(30);</v>
      </c>
      <c r="L831" s="12"/>
      <c r="M831" s="18" t="str">
        <f t="shared" si="376"/>
        <v>MODIFICATION_DATE,</v>
      </c>
      <c r="N831" s="5" t="str">
        <f t="shared" si="381"/>
        <v>MODIFICATION_DATE VARCHAR(30),</v>
      </c>
      <c r="O831" s="1" t="s">
        <v>9</v>
      </c>
      <c r="P831" t="s">
        <v>8</v>
      </c>
      <c r="W831" s="17" t="str">
        <f t="shared" si="377"/>
        <v>modificationDate</v>
      </c>
      <c r="X831" s="3" t="str">
        <f t="shared" si="378"/>
        <v>"modificationDate":"",</v>
      </c>
      <c r="Y831" s="22" t="str">
        <f t="shared" si="379"/>
        <v>public static String MODIFICATION_DATE="modificationDate";</v>
      </c>
      <c r="Z831" s="7" t="str">
        <f t="shared" si="380"/>
        <v>private String modificationDate="";</v>
      </c>
    </row>
    <row r="832" spans="2:26" ht="19.2" x14ac:dyDescent="0.45">
      <c r="B832" s="1" t="s">
        <v>274</v>
      </c>
      <c r="C832" s="1" t="s">
        <v>1</v>
      </c>
      <c r="D832" s="4">
        <v>45</v>
      </c>
      <c r="I832" t="str">
        <f>I831</f>
        <v>ALTER TABLE TM_BACKLOG_DEPENDENCY</v>
      </c>
      <c r="J832" t="str">
        <f>CONCATENATE(LEFT(CONCATENATE(" ADD "," ",N832,";"),LEN(CONCATENATE(" ADD "," ",N832,";"))-2),";")</f>
        <v xml:space="preserve"> ADD  FK_PROJECT_ID VARCHAR(45);</v>
      </c>
      <c r="K832" s="21" t="str">
        <f>CONCATENATE(LEFT(CONCATENATE("  ALTER COLUMN  "," ",N832,";"),LEN(CONCATENATE("  ALTER COLUMN  "," ",N832,";"))-2),";")</f>
        <v xml:space="preserve">  ALTER COLUMN   FK_PROJECT_ID VARCHAR(45);</v>
      </c>
      <c r="L832" s="12"/>
      <c r="M832" s="18" t="str">
        <f t="shared" si="376"/>
        <v>FK_PROJECT_ID,</v>
      </c>
      <c r="N832" s="5" t="str">
        <f t="shared" si="381"/>
        <v>FK_PROJECT_ID VARCHAR(45),</v>
      </c>
      <c r="O832" s="1" t="s">
        <v>10</v>
      </c>
      <c r="P832" t="s">
        <v>288</v>
      </c>
      <c r="Q832" t="s">
        <v>2</v>
      </c>
      <c r="W832" s="17" t="str">
        <f t="shared" si="377"/>
        <v>fkProjectId</v>
      </c>
      <c r="X832" s="3" t="str">
        <f t="shared" si="378"/>
        <v>"fkProjectId":"",</v>
      </c>
      <c r="Y832" s="22" t="str">
        <f t="shared" si="379"/>
        <v>public static String FK_PROJECT_ID="fkProjectId";</v>
      </c>
      <c r="Z832" s="7" t="str">
        <f t="shared" si="380"/>
        <v>private String fkProjectId="";</v>
      </c>
    </row>
    <row r="833" spans="2:26" ht="19.2" x14ac:dyDescent="0.45">
      <c r="B833" s="1" t="s">
        <v>367</v>
      </c>
      <c r="C833" s="1" t="s">
        <v>1</v>
      </c>
      <c r="D833" s="4">
        <v>45</v>
      </c>
      <c r="I833" t="str">
        <f>I823</f>
        <v>ALTER TABLE TM_BACKLOG_TASK_NOTIFIER</v>
      </c>
      <c r="J833" t="str">
        <f>CONCATENATE(LEFT(CONCATENATE(" ADD "," ",N833,";"),LEN(CONCATENATE(" ADD "," ",N833,";"))-2),";")</f>
        <v xml:space="preserve"> ADD  FK_BACKLOG_ID VARCHAR(45);</v>
      </c>
      <c r="K833" s="21" t="str">
        <f>CONCATENATE(LEFT(CONCATENATE("  ALTER COLUMN  "," ",N833,";"),LEN(CONCATENATE("  ALTER COLUMN  "," ",N833,";"))-2),";")</f>
        <v xml:space="preserve">  ALTER COLUMN   FK_BACKLOG_ID VARCHAR(45);</v>
      </c>
      <c r="L833" s="12"/>
      <c r="M833" s="18" t="str">
        <f t="shared" si="376"/>
        <v>FK_BACKLOG_ID,</v>
      </c>
      <c r="N833" s="5" t="str">
        <f t="shared" si="381"/>
        <v>FK_BACKLOG_ID VARCHAR(45),</v>
      </c>
      <c r="O833" s="1" t="s">
        <v>10</v>
      </c>
      <c r="P833" t="s">
        <v>354</v>
      </c>
      <c r="Q833" t="s">
        <v>2</v>
      </c>
      <c r="W833" s="17" t="str">
        <f t="shared" si="377"/>
        <v>fkBacklogId</v>
      </c>
      <c r="X833" s="3" t="str">
        <f t="shared" si="378"/>
        <v>"fkBacklogId":"",</v>
      </c>
      <c r="Y833" s="22" t="str">
        <f t="shared" si="379"/>
        <v>public static String FK_BACKLOG_ID="fkBacklogId";</v>
      </c>
      <c r="Z833" s="7" t="str">
        <f t="shared" si="380"/>
        <v>private String fkBacklogId="";</v>
      </c>
    </row>
    <row r="834" spans="2:26" ht="19.2" x14ac:dyDescent="0.45">
      <c r="B834" s="1" t="s">
        <v>537</v>
      </c>
      <c r="C834" s="1" t="s">
        <v>1</v>
      </c>
      <c r="D834" s="4">
        <v>44</v>
      </c>
      <c r="I834" t="str">
        <f>I631</f>
        <v>ALTER TABLE TM_COMMENT_FILE</v>
      </c>
      <c r="J834" t="str">
        <f>CONCATENATE(LEFT(CONCATENATE(" ADD "," ",N834,";"),LEN(CONCATENATE(" ADD "," ",N834,";"))-2),";")</f>
        <v xml:space="preserve"> ADD  FK_PARENT_BACKLOG_ID VARCHAR(44);</v>
      </c>
      <c r="K834" s="21" t="str">
        <f>CONCATENATE(LEFT(CONCATENATE("  ALTER COLUMN  "," ",N834,";"),LEN(CONCATENATE("  ALTER COLUMN  "," ",N834,";"))-2),";")</f>
        <v xml:space="preserve">  ALTER COLUMN   FK_PARENT_BACKLOG_ID VARCHAR(44);</v>
      </c>
      <c r="L834" s="12"/>
      <c r="M834" s="18" t="str">
        <f t="shared" si="376"/>
        <v>FK_PARENT_BACKLOG_ID,</v>
      </c>
      <c r="N834" s="5" t="str">
        <f t="shared" si="381"/>
        <v>FK_PARENT_BACKLOG_ID VARCHAR(44),</v>
      </c>
      <c r="O834" s="1" t="s">
        <v>10</v>
      </c>
      <c r="P834" t="s">
        <v>538</v>
      </c>
      <c r="Q834" t="s">
        <v>354</v>
      </c>
      <c r="R834" t="s">
        <v>2</v>
      </c>
      <c r="W834" s="17" t="str">
        <f t="shared" si="377"/>
        <v>fkParentBacklogId</v>
      </c>
      <c r="X834" s="3" t="str">
        <f t="shared" si="378"/>
        <v>"fkParentBacklogId":"",</v>
      </c>
      <c r="Y834" s="22" t="str">
        <f t="shared" si="379"/>
        <v>public static String FK_PARENT_BACKLOG_ID="fkParentBacklogId";</v>
      </c>
      <c r="Z834" s="7" t="str">
        <f t="shared" si="380"/>
        <v>private String fkParentBacklogId="";</v>
      </c>
    </row>
    <row r="835" spans="2:26" ht="19.2" x14ac:dyDescent="0.45">
      <c r="B835" s="1"/>
      <c r="C835" s="1"/>
      <c r="D835" s="4"/>
      <c r="L835" s="12"/>
      <c r="M835" s="18"/>
      <c r="N835" s="33" t="s">
        <v>130</v>
      </c>
      <c r="O835" s="1"/>
      <c r="W835" s="17"/>
    </row>
    <row r="836" spans="2:26" x14ac:dyDescent="0.3">
      <c r="N836" s="31" t="s">
        <v>126</v>
      </c>
    </row>
    <row r="840" spans="2:26" x14ac:dyDescent="0.3">
      <c r="B840" s="2" t="s">
        <v>539</v>
      </c>
      <c r="I840" t="str">
        <f>CONCATENATE("ALTER TABLE"," ",B840)</f>
        <v>ALTER TABLE TM_BACKLOG_DEPENDENCY_LIST</v>
      </c>
      <c r="J840" t="s">
        <v>293</v>
      </c>
      <c r="K840" s="26" t="str">
        <f>CONCATENATE(J840," VIEW ",B840," AS SELECT")</f>
        <v>create OR REPLACE VIEW TM_BACKLOG_DEPENDENCY_LIST AS SELECT</v>
      </c>
      <c r="N840" s="5" t="str">
        <f>CONCATENATE("CREATE TABLE ",B840," ","(")</f>
        <v>CREATE TABLE TM_BACKLOG_DEPENDENCY_LIST (</v>
      </c>
    </row>
    <row r="841" spans="2:26" ht="19.2" x14ac:dyDescent="0.45">
      <c r="B841" s="1" t="s">
        <v>2</v>
      </c>
      <c r="C841" s="1" t="s">
        <v>1</v>
      </c>
      <c r="D841" s="4">
        <v>30</v>
      </c>
      <c r="E841" s="24" t="s">
        <v>113</v>
      </c>
      <c r="I841" t="str">
        <f>I840</f>
        <v>ALTER TABLE TM_BACKLOG_DEPENDENCY_LIST</v>
      </c>
      <c r="K841" s="25" t="str">
        <f>CONCATENATE("T.",B841,",")</f>
        <v>T.ID,</v>
      </c>
      <c r="L841" s="12"/>
      <c r="M841" s="18" t="str">
        <f t="shared" ref="M841:M849" si="382">CONCATENATE(B841,",")</f>
        <v>ID,</v>
      </c>
      <c r="N841" s="5" t="str">
        <f>CONCATENATE(B841," ",C841,"(",D841,") ",E841," ,")</f>
        <v>ID VARCHAR(30) NOT NULL ,</v>
      </c>
      <c r="O841" s="1" t="s">
        <v>2</v>
      </c>
      <c r="P841" s="6"/>
      <c r="Q841" s="6"/>
      <c r="R841" s="6"/>
      <c r="S841" s="6"/>
      <c r="T841" s="6"/>
      <c r="U841" s="6"/>
      <c r="V841" s="6"/>
      <c r="W841" s="17" t="str">
        <f t="shared" ref="W841:W849" si="383">CONCATENATE(,LOWER(O841),UPPER(LEFT(P841,1)),LOWER(RIGHT(P841,LEN(P841)-IF(LEN(P841)&gt;0,1,LEN(P841)))),UPPER(LEFT(Q841,1)),LOWER(RIGHT(Q841,LEN(Q841)-IF(LEN(Q841)&gt;0,1,LEN(Q841)))),UPPER(LEFT(R841,1)),LOWER(RIGHT(R841,LEN(R841)-IF(LEN(R841)&gt;0,1,LEN(R841)))),UPPER(LEFT(S841,1)),LOWER(RIGHT(S841,LEN(S841)-IF(LEN(S841)&gt;0,1,LEN(S841)))),UPPER(LEFT(T841,1)),LOWER(RIGHT(T841,LEN(T841)-IF(LEN(T841)&gt;0,1,LEN(T841)))),UPPER(LEFT(U841,1)),LOWER(RIGHT(U841,LEN(U841)-IF(LEN(U841)&gt;0,1,LEN(U841)))),UPPER(LEFT(V841,1)),LOWER(RIGHT(V841,LEN(V841)-IF(LEN(V841)&gt;0,1,LEN(V841)))))</f>
        <v>id</v>
      </c>
      <c r="X841" s="3" t="str">
        <f t="shared" ref="X841:X849" si="384">CONCATENATE("""",W841,"""",":","""","""",",")</f>
        <v>"id":"",</v>
      </c>
      <c r="Y841" s="22" t="str">
        <f t="shared" ref="Y841:Y849" si="385">CONCATENATE("public static String ",,B841,,"=","""",W841,""";")</f>
        <v>public static String ID="id";</v>
      </c>
      <c r="Z841" s="7" t="str">
        <f t="shared" ref="Z841:Z849" si="386">CONCATENATE("private String ",W841,"=","""""",";")</f>
        <v>private String id="";</v>
      </c>
    </row>
    <row r="842" spans="2:26" ht="19.2" x14ac:dyDescent="0.45">
      <c r="B842" s="1" t="s">
        <v>3</v>
      </c>
      <c r="C842" s="1" t="s">
        <v>1</v>
      </c>
      <c r="D842" s="4">
        <v>10</v>
      </c>
      <c r="I842" t="str">
        <f>I841</f>
        <v>ALTER TABLE TM_BACKLOG_DEPENDENCY_LIST</v>
      </c>
      <c r="K842" s="25" t="str">
        <f t="shared" ref="K842:K848" si="387">CONCATENATE("T.",B842,",")</f>
        <v>T.STATUS,</v>
      </c>
      <c r="L842" s="12"/>
      <c r="M842" s="18" t="str">
        <f t="shared" si="382"/>
        <v>STATUS,</v>
      </c>
      <c r="N842" s="5" t="str">
        <f t="shared" ref="N842:N849" si="388">CONCATENATE(B842," ",C842,"(",D842,")",",")</f>
        <v>STATUS VARCHAR(10),</v>
      </c>
      <c r="O842" s="1" t="s">
        <v>3</v>
      </c>
      <c r="W842" s="17" t="str">
        <f t="shared" si="383"/>
        <v>status</v>
      </c>
      <c r="X842" s="3" t="str">
        <f t="shared" si="384"/>
        <v>"status":"",</v>
      </c>
      <c r="Y842" s="22" t="str">
        <f t="shared" si="385"/>
        <v>public static String STATUS="status";</v>
      </c>
      <c r="Z842" s="7" t="str">
        <f t="shared" si="386"/>
        <v>private String status="";</v>
      </c>
    </row>
    <row r="843" spans="2:26" ht="19.2" x14ac:dyDescent="0.45">
      <c r="B843" s="1" t="s">
        <v>4</v>
      </c>
      <c r="C843" s="1" t="s">
        <v>1</v>
      </c>
      <c r="D843" s="4">
        <v>30</v>
      </c>
      <c r="I843" t="str">
        <f>I842</f>
        <v>ALTER TABLE TM_BACKLOG_DEPENDENCY_LIST</v>
      </c>
      <c r="K843" s="25" t="str">
        <f t="shared" si="387"/>
        <v>T.INSERT_DATE,</v>
      </c>
      <c r="L843" s="12"/>
      <c r="M843" s="18" t="str">
        <f t="shared" si="382"/>
        <v>INSERT_DATE,</v>
      </c>
      <c r="N843" s="5" t="str">
        <f t="shared" si="388"/>
        <v>INSERT_DATE VARCHAR(30),</v>
      </c>
      <c r="O843" s="1" t="s">
        <v>7</v>
      </c>
      <c r="P843" t="s">
        <v>8</v>
      </c>
      <c r="W843" s="17" t="str">
        <f t="shared" si="383"/>
        <v>insertDate</v>
      </c>
      <c r="X843" s="3" t="str">
        <f t="shared" si="384"/>
        <v>"insertDate":"",</v>
      </c>
      <c r="Y843" s="22" t="str">
        <f t="shared" si="385"/>
        <v>public static String INSERT_DATE="insertDate";</v>
      </c>
      <c r="Z843" s="7" t="str">
        <f t="shared" si="386"/>
        <v>private String insertDate="";</v>
      </c>
    </row>
    <row r="844" spans="2:26" ht="19.2" x14ac:dyDescent="0.45">
      <c r="B844" s="1" t="s">
        <v>5</v>
      </c>
      <c r="C844" s="1" t="s">
        <v>1</v>
      </c>
      <c r="D844" s="4">
        <v>30</v>
      </c>
      <c r="I844" t="str">
        <f>I843</f>
        <v>ALTER TABLE TM_BACKLOG_DEPENDENCY_LIST</v>
      </c>
      <c r="K844" s="25" t="str">
        <f t="shared" si="387"/>
        <v>T.MODIFICATION_DATE,</v>
      </c>
      <c r="L844" s="12"/>
      <c r="M844" s="18" t="str">
        <f t="shared" si="382"/>
        <v>MODIFICATION_DATE,</v>
      </c>
      <c r="N844" s="5" t="str">
        <f t="shared" si="388"/>
        <v>MODIFICATION_DATE VARCHAR(30),</v>
      </c>
      <c r="O844" s="1" t="s">
        <v>9</v>
      </c>
      <c r="P844" t="s">
        <v>8</v>
      </c>
      <c r="W844" s="17" t="str">
        <f t="shared" si="383"/>
        <v>modificationDate</v>
      </c>
      <c r="X844" s="3" t="str">
        <f t="shared" si="384"/>
        <v>"modificationDate":"",</v>
      </c>
      <c r="Y844" s="22" t="str">
        <f t="shared" si="385"/>
        <v>public static String MODIFICATION_DATE="modificationDate";</v>
      </c>
      <c r="Z844" s="7" t="str">
        <f t="shared" si="386"/>
        <v>private String modificationDate="";</v>
      </c>
    </row>
    <row r="845" spans="2:26" ht="19.2" x14ac:dyDescent="0.45">
      <c r="B845" s="1" t="s">
        <v>274</v>
      </c>
      <c r="C845" s="1" t="s">
        <v>1</v>
      </c>
      <c r="D845" s="4">
        <v>45</v>
      </c>
      <c r="I845" t="str">
        <f>I844</f>
        <v>ALTER TABLE TM_BACKLOG_DEPENDENCY_LIST</v>
      </c>
      <c r="K845" s="25" t="str">
        <f t="shared" si="387"/>
        <v>T.FK_PROJECT_ID,</v>
      </c>
      <c r="L845" s="12"/>
      <c r="M845" s="18" t="str">
        <f t="shared" si="382"/>
        <v>FK_PROJECT_ID,</v>
      </c>
      <c r="N845" s="5" t="str">
        <f t="shared" si="388"/>
        <v>FK_PROJECT_ID VARCHAR(45),</v>
      </c>
      <c r="O845" s="1" t="s">
        <v>10</v>
      </c>
      <c r="P845" t="s">
        <v>288</v>
      </c>
      <c r="Q845" t="s">
        <v>2</v>
      </c>
      <c r="W845" s="17" t="str">
        <f t="shared" si="383"/>
        <v>fkProjectId</v>
      </c>
      <c r="X845" s="3" t="str">
        <f t="shared" si="384"/>
        <v>"fkProjectId":"",</v>
      </c>
      <c r="Y845" s="22" t="str">
        <f t="shared" si="385"/>
        <v>public static String FK_PROJECT_ID="fkProjectId";</v>
      </c>
      <c r="Z845" s="7" t="str">
        <f t="shared" si="386"/>
        <v>private String fkProjectId="";</v>
      </c>
    </row>
    <row r="846" spans="2:26" ht="19.2" x14ac:dyDescent="0.45">
      <c r="B846" s="1" t="s">
        <v>367</v>
      </c>
      <c r="C846" s="1" t="s">
        <v>1</v>
      </c>
      <c r="D846" s="4">
        <v>45</v>
      </c>
      <c r="I846">
        <f>I835</f>
        <v>0</v>
      </c>
      <c r="K846" s="25" t="str">
        <f t="shared" si="387"/>
        <v>T.FK_BACKLOG_ID,</v>
      </c>
      <c r="L846" s="12"/>
      <c r="M846" s="18" t="str">
        <f t="shared" si="382"/>
        <v>FK_BACKLOG_ID,</v>
      </c>
      <c r="N846" s="5" t="str">
        <f t="shared" si="388"/>
        <v>FK_BACKLOG_ID VARCHAR(45),</v>
      </c>
      <c r="O846" s="1" t="s">
        <v>10</v>
      </c>
      <c r="P846" t="s">
        <v>354</v>
      </c>
      <c r="Q846" t="s">
        <v>2</v>
      </c>
      <c r="W846" s="17" t="str">
        <f t="shared" si="383"/>
        <v>fkBacklogId</v>
      </c>
      <c r="X846" s="3" t="str">
        <f t="shared" si="384"/>
        <v>"fkBacklogId":"",</v>
      </c>
      <c r="Y846" s="22" t="str">
        <f t="shared" si="385"/>
        <v>public static String FK_BACKLOG_ID="fkBacklogId";</v>
      </c>
      <c r="Z846" s="7" t="str">
        <f t="shared" si="386"/>
        <v>private String fkBacklogId="";</v>
      </c>
    </row>
    <row r="847" spans="2:26" ht="19.2" x14ac:dyDescent="0.45">
      <c r="B847" s="1" t="s">
        <v>351</v>
      </c>
      <c r="C847" s="1" t="s">
        <v>1</v>
      </c>
      <c r="D847" s="4">
        <v>45</v>
      </c>
      <c r="I847">
        <f>I836</f>
        <v>0</v>
      </c>
      <c r="K847" s="25" t="s">
        <v>541</v>
      </c>
      <c r="L847" s="12"/>
      <c r="M847" s="18" t="str">
        <f t="shared" si="382"/>
        <v>BACKLOG_NAME,</v>
      </c>
      <c r="N847" s="5" t="str">
        <f t="shared" si="388"/>
        <v>BACKLOG_NAME VARCHAR(45),</v>
      </c>
      <c r="O847" s="1" t="s">
        <v>354</v>
      </c>
      <c r="P847" t="s">
        <v>0</v>
      </c>
      <c r="W847" s="17" t="str">
        <f t="shared" si="383"/>
        <v>backlogName</v>
      </c>
      <c r="X847" s="3" t="str">
        <f t="shared" si="384"/>
        <v>"backlogName":"",</v>
      </c>
      <c r="Y847" s="22" t="str">
        <f t="shared" si="385"/>
        <v>public static String BACKLOG_NAME="backlogName";</v>
      </c>
      <c r="Z847" s="7" t="str">
        <f t="shared" si="386"/>
        <v>private String backlogName="";</v>
      </c>
    </row>
    <row r="848" spans="2:26" ht="19.2" x14ac:dyDescent="0.45">
      <c r="B848" s="1" t="s">
        <v>537</v>
      </c>
      <c r="C848" s="1" t="s">
        <v>1</v>
      </c>
      <c r="D848" s="4">
        <v>44</v>
      </c>
      <c r="I848" t="str">
        <f>I643</f>
        <v>ALTER TABLE TM_INPUT</v>
      </c>
      <c r="K848" s="25" t="str">
        <f t="shared" si="387"/>
        <v>T.FK_PARENT_BACKLOG_ID,</v>
      </c>
      <c r="L848" s="12"/>
      <c r="M848" s="18" t="str">
        <f t="shared" si="382"/>
        <v>FK_PARENT_BACKLOG_ID,</v>
      </c>
      <c r="N848" s="5" t="str">
        <f t="shared" si="388"/>
        <v>FK_PARENT_BACKLOG_ID VARCHAR(44),</v>
      </c>
      <c r="O848" s="1" t="s">
        <v>10</v>
      </c>
      <c r="P848" t="s">
        <v>538</v>
      </c>
      <c r="Q848" t="s">
        <v>354</v>
      </c>
      <c r="R848" t="s">
        <v>2</v>
      </c>
      <c r="W848" s="17" t="str">
        <f t="shared" si="383"/>
        <v>fkParentBacklogId</v>
      </c>
      <c r="X848" s="3" t="str">
        <f t="shared" si="384"/>
        <v>"fkParentBacklogId":"",</v>
      </c>
      <c r="Y848" s="22" t="str">
        <f t="shared" si="385"/>
        <v>public static String FK_PARENT_BACKLOG_ID="fkParentBacklogId";</v>
      </c>
      <c r="Z848" s="7" t="str">
        <f t="shared" si="386"/>
        <v>private String fkParentBacklogId="";</v>
      </c>
    </row>
    <row r="849" spans="2:26" ht="19.2" x14ac:dyDescent="0.45">
      <c r="B849" s="1" t="s">
        <v>540</v>
      </c>
      <c r="C849" s="1" t="s">
        <v>1</v>
      </c>
      <c r="D849" s="4">
        <v>44</v>
      </c>
      <c r="I849" t="str">
        <f>I644</f>
        <v>ALTER TABLE TM_INPUT</v>
      </c>
      <c r="K849" s="25" t="s">
        <v>543</v>
      </c>
      <c r="L849" s="12"/>
      <c r="M849" s="18" t="str">
        <f t="shared" si="382"/>
        <v>PARENT_BACKLOG_NAME,</v>
      </c>
      <c r="N849" s="5" t="str">
        <f t="shared" si="388"/>
        <v>PARENT_BACKLOG_NAME VARCHAR(44),</v>
      </c>
      <c r="O849" s="1" t="s">
        <v>131</v>
      </c>
      <c r="P849" t="s">
        <v>354</v>
      </c>
      <c r="Q849" t="s">
        <v>0</v>
      </c>
      <c r="W849" s="17" t="str">
        <f t="shared" si="383"/>
        <v>parentBacklogName</v>
      </c>
      <c r="X849" s="3" t="str">
        <f t="shared" si="384"/>
        <v>"parentBacklogName":"",</v>
      </c>
      <c r="Y849" s="22" t="str">
        <f t="shared" si="385"/>
        <v>public static String PARENT_BACKLOG_NAME="parentBacklogName";</v>
      </c>
      <c r="Z849" s="7" t="str">
        <f t="shared" si="386"/>
        <v>private String parentBacklogName="";</v>
      </c>
    </row>
    <row r="850" spans="2:26" ht="19.2" x14ac:dyDescent="0.45">
      <c r="B850" s="1"/>
      <c r="C850" s="1"/>
      <c r="D850" s="4"/>
      <c r="K850" s="29" t="s">
        <v>542</v>
      </c>
      <c r="L850" s="12"/>
      <c r="M850" s="18"/>
      <c r="N850" s="33" t="s">
        <v>130</v>
      </c>
      <c r="O850" s="1"/>
      <c r="W850" s="17"/>
    </row>
    <row r="851" spans="2:26" x14ac:dyDescent="0.3">
      <c r="N851" s="31" t="s">
        <v>126</v>
      </c>
    </row>
    <row r="852" spans="2:26" x14ac:dyDescent="0.3">
      <c r="N852" s="31"/>
    </row>
    <row r="853" spans="2:26" x14ac:dyDescent="0.3">
      <c r="B853" s="2" t="s">
        <v>557</v>
      </c>
      <c r="I853" t="str">
        <f>CONCATENATE("ALTER TABLE"," ",B853)</f>
        <v>ALTER TABLE TM_TEST_SCENARIO</v>
      </c>
      <c r="K853" s="25"/>
      <c r="N853" s="5" t="str">
        <f>CONCATENATE("CREATE TABLE ",B853," ","(")</f>
        <v>CREATE TABLE TM_TEST_SCENARIO (</v>
      </c>
    </row>
    <row r="854" spans="2:26" ht="19.2" x14ac:dyDescent="0.45">
      <c r="B854" s="1" t="s">
        <v>2</v>
      </c>
      <c r="C854" s="1" t="s">
        <v>1</v>
      </c>
      <c r="D854" s="4">
        <v>30</v>
      </c>
      <c r="E854" s="24" t="s">
        <v>113</v>
      </c>
      <c r="I854" t="str">
        <f t="shared" ref="I854:I859" si="389">I853</f>
        <v>ALTER TABLE TM_TEST_SCENARIO</v>
      </c>
      <c r="L854" s="12"/>
      <c r="M854" s="18" t="str">
        <f t="shared" ref="M854:M870" si="390">CONCATENATE(B854,",")</f>
        <v>ID,</v>
      </c>
      <c r="N854" s="5" t="str">
        <f>CONCATENATE(B854," ",C854,"(",D854,") ",E854," ,")</f>
        <v>ID VARCHAR(30) NOT NULL ,</v>
      </c>
      <c r="O854" s="1" t="s">
        <v>2</v>
      </c>
      <c r="P854" s="6"/>
      <c r="Q854" s="6"/>
      <c r="R854" s="6"/>
      <c r="S854" s="6"/>
      <c r="T854" s="6"/>
      <c r="U854" s="6"/>
      <c r="V854" s="6"/>
      <c r="W854" s="17" t="str">
        <f t="shared" ref="W854:W870" si="391">CONCATENATE(,LOWER(O854),UPPER(LEFT(P854,1)),LOWER(RIGHT(P854,LEN(P854)-IF(LEN(P854)&gt;0,1,LEN(P854)))),UPPER(LEFT(Q854,1)),LOWER(RIGHT(Q854,LEN(Q854)-IF(LEN(Q854)&gt;0,1,LEN(Q854)))),UPPER(LEFT(R854,1)),LOWER(RIGHT(R854,LEN(R854)-IF(LEN(R854)&gt;0,1,LEN(R854)))),UPPER(LEFT(S854,1)),LOWER(RIGHT(S854,LEN(S854)-IF(LEN(S854)&gt;0,1,LEN(S854)))),UPPER(LEFT(T854,1)),LOWER(RIGHT(T854,LEN(T854)-IF(LEN(T854)&gt;0,1,LEN(T854)))),UPPER(LEFT(U854,1)),LOWER(RIGHT(U854,LEN(U854)-IF(LEN(U854)&gt;0,1,LEN(U854)))),UPPER(LEFT(V854,1)),LOWER(RIGHT(V854,LEN(V854)-IF(LEN(V854)&gt;0,1,LEN(V854)))))</f>
        <v>id</v>
      </c>
      <c r="X854" s="3" t="str">
        <f t="shared" ref="X854:X870" si="392">CONCATENATE("""",W854,"""",":","""","""",",")</f>
        <v>"id":"",</v>
      </c>
      <c r="Y854" s="22" t="str">
        <f t="shared" ref="Y854:Y870" si="393">CONCATENATE("public static String ",,B854,,"=","""",W854,""";")</f>
        <v>public static String ID="id";</v>
      </c>
      <c r="Z854" s="7" t="str">
        <f t="shared" ref="Z854:Z870" si="394">CONCATENATE("private String ",W854,"=","""""",";")</f>
        <v>private String id="";</v>
      </c>
    </row>
    <row r="855" spans="2:26" ht="19.2" x14ac:dyDescent="0.45">
      <c r="B855" s="1" t="s">
        <v>3</v>
      </c>
      <c r="C855" s="1" t="s">
        <v>1</v>
      </c>
      <c r="D855" s="4">
        <v>10</v>
      </c>
      <c r="I855" t="str">
        <f t="shared" si="389"/>
        <v>ALTER TABLE TM_TEST_SCENARIO</v>
      </c>
      <c r="K855" s="21" t="s">
        <v>436</v>
      </c>
      <c r="L855" s="12"/>
      <c r="M855" s="18" t="str">
        <f t="shared" si="390"/>
        <v>STATUS,</v>
      </c>
      <c r="N855" s="5" t="str">
        <f t="shared" ref="N855:N870" si="395">CONCATENATE(B855," ",C855,"(",D855,")",",")</f>
        <v>STATUS VARCHAR(10),</v>
      </c>
      <c r="O855" s="1" t="s">
        <v>3</v>
      </c>
      <c r="W855" s="17" t="str">
        <f t="shared" si="391"/>
        <v>status</v>
      </c>
      <c r="X855" s="3" t="str">
        <f t="shared" si="392"/>
        <v>"status":"",</v>
      </c>
      <c r="Y855" s="22" t="str">
        <f t="shared" si="393"/>
        <v>public static String STATUS="status";</v>
      </c>
      <c r="Z855" s="7" t="str">
        <f t="shared" si="394"/>
        <v>private String status="";</v>
      </c>
    </row>
    <row r="856" spans="2:26" ht="19.2" x14ac:dyDescent="0.45">
      <c r="B856" s="1" t="s">
        <v>4</v>
      </c>
      <c r="C856" s="1" t="s">
        <v>1</v>
      </c>
      <c r="D856" s="4">
        <v>30</v>
      </c>
      <c r="I856" t="str">
        <f t="shared" si="389"/>
        <v>ALTER TABLE TM_TEST_SCENARIO</v>
      </c>
      <c r="J856" t="str">
        <f t="shared" ref="J856:J870" si="396">CONCATENATE(LEFT(CONCATENATE(" ADD "," ",N856,";"),LEN(CONCATENATE(" ADD "," ",N856,";"))-2),";")</f>
        <v xml:space="preserve"> ADD  INSERT_DATE VARCHAR(30);</v>
      </c>
      <c r="K856" s="21" t="str">
        <f t="shared" ref="K856:K870" si="397">CONCATENATE(LEFT(CONCATENATE("  ALTER COLUMN  "," ",N856,";"),LEN(CONCATENATE("  ALTER COLUMN  "," ",N856,";"))-2),";")</f>
        <v xml:space="preserve">  ALTER COLUMN   INSERT_DATE VARCHAR(30);</v>
      </c>
      <c r="L856" s="12"/>
      <c r="M856" s="18" t="str">
        <f t="shared" si="390"/>
        <v>INSERT_DATE,</v>
      </c>
      <c r="N856" s="5" t="str">
        <f t="shared" si="395"/>
        <v>INSERT_DATE VARCHAR(30),</v>
      </c>
      <c r="O856" s="1" t="s">
        <v>7</v>
      </c>
      <c r="P856" t="s">
        <v>8</v>
      </c>
      <c r="W856" s="17" t="str">
        <f t="shared" si="391"/>
        <v>insertDate</v>
      </c>
      <c r="X856" s="3" t="str">
        <f t="shared" si="392"/>
        <v>"insertDate":"",</v>
      </c>
      <c r="Y856" s="22" t="str">
        <f t="shared" si="393"/>
        <v>public static String INSERT_DATE="insertDate";</v>
      </c>
      <c r="Z856" s="7" t="str">
        <f t="shared" si="394"/>
        <v>private String insertDate="";</v>
      </c>
    </row>
    <row r="857" spans="2:26" ht="19.2" x14ac:dyDescent="0.45">
      <c r="B857" s="1" t="s">
        <v>5</v>
      </c>
      <c r="C857" s="1" t="s">
        <v>1</v>
      </c>
      <c r="D857" s="4">
        <v>30</v>
      </c>
      <c r="I857" t="str">
        <f t="shared" si="389"/>
        <v>ALTER TABLE TM_TEST_SCENARIO</v>
      </c>
      <c r="J857" t="str">
        <f t="shared" si="396"/>
        <v xml:space="preserve"> ADD  MODIFICATION_DATE VARCHAR(30);</v>
      </c>
      <c r="K857" s="21" t="str">
        <f t="shared" si="397"/>
        <v xml:space="preserve">  ALTER COLUMN   MODIFICATION_DATE VARCHAR(30);</v>
      </c>
      <c r="L857" s="12"/>
      <c r="M857" s="18" t="str">
        <f t="shared" si="390"/>
        <v>MODIFICATION_DATE,</v>
      </c>
      <c r="N857" s="5" t="str">
        <f t="shared" si="395"/>
        <v>MODIFICATION_DATE VARCHAR(30),</v>
      </c>
      <c r="O857" s="1" t="s">
        <v>9</v>
      </c>
      <c r="P857" t="s">
        <v>8</v>
      </c>
      <c r="W857" s="17" t="str">
        <f t="shared" si="391"/>
        <v>modificationDate</v>
      </c>
      <c r="X857" s="3" t="str">
        <f t="shared" si="392"/>
        <v>"modificationDate":"",</v>
      </c>
      <c r="Y857" s="22" t="str">
        <f t="shared" si="393"/>
        <v>public static String MODIFICATION_DATE="modificationDate";</v>
      </c>
      <c r="Z857" s="7" t="str">
        <f t="shared" si="394"/>
        <v>private String modificationDate="";</v>
      </c>
    </row>
    <row r="858" spans="2:26" ht="19.2" x14ac:dyDescent="0.45">
      <c r="B858" s="1" t="s">
        <v>274</v>
      </c>
      <c r="C858" s="1" t="s">
        <v>1</v>
      </c>
      <c r="D858" s="4">
        <v>45</v>
      </c>
      <c r="I858" t="str">
        <f t="shared" si="389"/>
        <v>ALTER TABLE TM_TEST_SCENARIO</v>
      </c>
      <c r="J858" t="str">
        <f t="shared" si="396"/>
        <v xml:space="preserve"> ADD  FK_PROJECT_ID VARCHAR(45);</v>
      </c>
      <c r="K858" s="21" t="str">
        <f t="shared" si="397"/>
        <v xml:space="preserve">  ALTER COLUMN   FK_PROJECT_ID VARCHAR(45);</v>
      </c>
      <c r="L858" s="12"/>
      <c r="M858" s="18" t="str">
        <f t="shared" si="390"/>
        <v>FK_PROJECT_ID,</v>
      </c>
      <c r="N858" s="5" t="str">
        <f t="shared" si="395"/>
        <v>FK_PROJECT_ID VARCHAR(45),</v>
      </c>
      <c r="O858" s="1" t="s">
        <v>10</v>
      </c>
      <c r="P858" t="s">
        <v>288</v>
      </c>
      <c r="Q858" t="s">
        <v>2</v>
      </c>
      <c r="W858" s="17" t="str">
        <f t="shared" si="391"/>
        <v>fkProjectId</v>
      </c>
      <c r="X858" s="3" t="str">
        <f t="shared" si="392"/>
        <v>"fkProjectId":"",</v>
      </c>
      <c r="Y858" s="22" t="str">
        <f t="shared" si="393"/>
        <v>public static String FK_PROJECT_ID="fkProjectId";</v>
      </c>
      <c r="Z858" s="7" t="str">
        <f t="shared" si="394"/>
        <v>private String fkProjectId="";</v>
      </c>
    </row>
    <row r="859" spans="2:26" ht="19.2" x14ac:dyDescent="0.45">
      <c r="B859" s="1" t="s">
        <v>367</v>
      </c>
      <c r="C859" s="1" t="s">
        <v>1</v>
      </c>
      <c r="D859" s="4">
        <v>45</v>
      </c>
      <c r="I859" t="str">
        <f t="shared" si="389"/>
        <v>ALTER TABLE TM_TEST_SCENARIO</v>
      </c>
      <c r="J859" t="str">
        <f t="shared" si="396"/>
        <v xml:space="preserve"> ADD  FK_BACKLOG_ID VARCHAR(45);</v>
      </c>
      <c r="K859" s="21" t="str">
        <f t="shared" si="397"/>
        <v xml:space="preserve">  ALTER COLUMN   FK_BACKLOG_ID VARCHAR(45);</v>
      </c>
      <c r="L859" s="12"/>
      <c r="M859" s="18" t="str">
        <f>CONCATENATE(B859,",")</f>
        <v>FK_BACKLOG_ID,</v>
      </c>
      <c r="N859" s="5" t="str">
        <f t="shared" si="395"/>
        <v>FK_BACKLOG_ID VARCHAR(45),</v>
      </c>
      <c r="O859" s="1" t="s">
        <v>10</v>
      </c>
      <c r="P859" t="s">
        <v>354</v>
      </c>
      <c r="Q859" t="s">
        <v>2</v>
      </c>
      <c r="W859" s="17" t="str">
        <f>CONCATENATE(,LOWER(O859),UPPER(LEFT(P859,1)),LOWER(RIGHT(P859,LEN(P859)-IF(LEN(P859)&gt;0,1,LEN(P859)))),UPPER(LEFT(Q859,1)),LOWER(RIGHT(Q859,LEN(Q859)-IF(LEN(Q859)&gt;0,1,LEN(Q859)))),UPPER(LEFT(R859,1)),LOWER(RIGHT(R859,LEN(R859)-IF(LEN(R859)&gt;0,1,LEN(R859)))),UPPER(LEFT(S859,1)),LOWER(RIGHT(S859,LEN(S859)-IF(LEN(S859)&gt;0,1,LEN(S859)))),UPPER(LEFT(T859,1)),LOWER(RIGHT(T859,LEN(T859)-IF(LEN(T859)&gt;0,1,LEN(T859)))),UPPER(LEFT(U859,1)),LOWER(RIGHT(U859,LEN(U859)-IF(LEN(U859)&gt;0,1,LEN(U859)))),UPPER(LEFT(V859,1)),LOWER(RIGHT(V859,LEN(V859)-IF(LEN(V859)&gt;0,1,LEN(V859)))))</f>
        <v>fkBacklogId</v>
      </c>
      <c r="X859" s="3" t="str">
        <f>CONCATENATE("""",W859,"""",":","""","""",",")</f>
        <v>"fkBacklogId":"",</v>
      </c>
      <c r="Y859" s="22" t="str">
        <f>CONCATENATE("public static String ",,B859,,"=","""",W859,""";")</f>
        <v>public static String FK_BACKLOG_ID="fkBacklogId";</v>
      </c>
      <c r="Z859" s="7" t="str">
        <f>CONCATENATE("private String ",W859,"=","""""",";")</f>
        <v>private String fkBacklogId="";</v>
      </c>
    </row>
    <row r="860" spans="2:26" ht="19.2" x14ac:dyDescent="0.45">
      <c r="B860" s="1" t="s">
        <v>586</v>
      </c>
      <c r="C860" s="1" t="s">
        <v>1</v>
      </c>
      <c r="D860" s="4">
        <v>45</v>
      </c>
      <c r="I860" t="str">
        <f>I858</f>
        <v>ALTER TABLE TM_TEST_SCENARIO</v>
      </c>
      <c r="J860" t="str">
        <f>CONCATENATE(LEFT(CONCATENATE(" ADD "," ",N860,";"),LEN(CONCATENATE(" ADD "," ",N860,";"))-2),";")</f>
        <v xml:space="preserve"> ADD  FK_CREATED_BY VARCHAR(45);</v>
      </c>
      <c r="K860" s="21" t="str">
        <f>CONCATENATE(LEFT(CONCATENATE("  ALTER COLUMN  "," ",N860,";"),LEN(CONCATENATE("  ALTER COLUMN  "," ",N860,";"))-2),";")</f>
        <v xml:space="preserve">  ALTER COLUMN   FK_CREATED_BY VARCHAR(45);</v>
      </c>
      <c r="L860" s="12"/>
      <c r="M860" s="18" t="str">
        <f>CONCATENATE(B860,",")</f>
        <v>FK_CREATED_BY,</v>
      </c>
      <c r="N860" s="5" t="str">
        <f t="shared" si="395"/>
        <v>FK_CREATED_BY VARCHAR(45),</v>
      </c>
      <c r="O860" s="1" t="s">
        <v>10</v>
      </c>
      <c r="P860" t="s">
        <v>282</v>
      </c>
      <c r="Q860" t="s">
        <v>128</v>
      </c>
      <c r="W860" s="17" t="str">
        <f>CONCATENATE(,LOWER(O860),UPPER(LEFT(P860,1)),LOWER(RIGHT(P860,LEN(P860)-IF(LEN(P860)&gt;0,1,LEN(P860)))),UPPER(LEFT(Q860,1)),LOWER(RIGHT(Q860,LEN(Q860)-IF(LEN(Q860)&gt;0,1,LEN(Q860)))),UPPER(LEFT(R860,1)),LOWER(RIGHT(R860,LEN(R860)-IF(LEN(R860)&gt;0,1,LEN(R860)))),UPPER(LEFT(S860,1)),LOWER(RIGHT(S860,LEN(S860)-IF(LEN(S860)&gt;0,1,LEN(S860)))),UPPER(LEFT(T860,1)),LOWER(RIGHT(T860,LEN(T860)-IF(LEN(T860)&gt;0,1,LEN(T860)))),UPPER(LEFT(U860,1)),LOWER(RIGHT(U860,LEN(U860)-IF(LEN(U860)&gt;0,1,LEN(U860)))),UPPER(LEFT(V860,1)),LOWER(RIGHT(V860,LEN(V860)-IF(LEN(V860)&gt;0,1,LEN(V860)))))</f>
        <v>fkCreatedBy</v>
      </c>
      <c r="X860" s="3" t="str">
        <f>CONCATENATE("""",W860,"""",":","""","""",",")</f>
        <v>"fkCreatedBy":"",</v>
      </c>
      <c r="Y860" s="22" t="str">
        <f>CONCATENATE("public static String ",,B860,,"=","""",W860,""";")</f>
        <v>public static String FK_CREATED_BY="fkCreatedBy";</v>
      </c>
      <c r="Z860" s="7" t="str">
        <f>CONCATENATE("private String ",W860,"=","""""",";")</f>
        <v>private String fkCreatedBy="";</v>
      </c>
    </row>
    <row r="861" spans="2:26" ht="19.2" x14ac:dyDescent="0.45">
      <c r="B861" s="1" t="s">
        <v>559</v>
      </c>
      <c r="C861" s="1" t="s">
        <v>1</v>
      </c>
      <c r="D861" s="4">
        <v>3000</v>
      </c>
      <c r="I861" t="str">
        <f>I859</f>
        <v>ALTER TABLE TM_TEST_SCENARIO</v>
      </c>
      <c r="J861" t="str">
        <f t="shared" si="396"/>
        <v xml:space="preserve"> ADD  SCENARIO_NAME VARCHAR(3000);</v>
      </c>
      <c r="K861" s="21" t="str">
        <f t="shared" si="397"/>
        <v xml:space="preserve">  ALTER COLUMN   SCENARIO_NAME VARCHAR(3000);</v>
      </c>
      <c r="L861" s="12"/>
      <c r="M861" s="18" t="str">
        <f>CONCATENATE(B861,",")</f>
        <v>SCENARIO_NAME,</v>
      </c>
      <c r="N861" s="5" t="str">
        <f t="shared" si="395"/>
        <v>SCENARIO_NAME VARCHAR(3000),</v>
      </c>
      <c r="O861" s="1" t="s">
        <v>558</v>
      </c>
      <c r="P861" t="s">
        <v>0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scenarioName</v>
      </c>
      <c r="X861" s="3" t="str">
        <f>CONCATENATE("""",W861,"""",":","""","""",",")</f>
        <v>"scenarioName":"",</v>
      </c>
      <c r="Y861" s="22" t="str">
        <f>CONCATENATE("public static String ",,B861,,"=","""",W861,""";")</f>
        <v>public static String SCENARIO_NAME="scenarioName";</v>
      </c>
      <c r="Z861" s="7" t="str">
        <f>CONCATENATE("private String ",W861,"=","""""",";")</f>
        <v>private String scenarioName="";</v>
      </c>
    </row>
    <row r="862" spans="2:26" ht="19.2" x14ac:dyDescent="0.45">
      <c r="B862" s="1" t="s">
        <v>560</v>
      </c>
      <c r="C862" s="1" t="s">
        <v>1</v>
      </c>
      <c r="D862" s="4">
        <v>3000</v>
      </c>
      <c r="I862" t="str">
        <f>I861</f>
        <v>ALTER TABLE TM_TEST_SCENARIO</v>
      </c>
      <c r="J862" t="str">
        <f t="shared" si="396"/>
        <v xml:space="preserve"> ADD  EXPECTED_RESULT VARCHAR(3000);</v>
      </c>
      <c r="K862" s="21" t="str">
        <f t="shared" si="397"/>
        <v xml:space="preserve">  ALTER COLUMN   EXPECTED_RESULT VARCHAR(3000);</v>
      </c>
      <c r="L862" s="12"/>
      <c r="M862" s="18" t="str">
        <f t="shared" si="390"/>
        <v>EXPECTED_RESULT,</v>
      </c>
      <c r="N862" s="5" t="str">
        <f t="shared" si="395"/>
        <v>EXPECTED_RESULT VARCHAR(3000),</v>
      </c>
      <c r="O862" s="1" t="s">
        <v>562</v>
      </c>
      <c r="P862" t="s">
        <v>563</v>
      </c>
      <c r="W862" s="17" t="str">
        <f t="shared" si="391"/>
        <v>expectedResult</v>
      </c>
      <c r="X862" s="3" t="str">
        <f t="shared" si="392"/>
        <v>"expectedResult":"",</v>
      </c>
      <c r="Y862" s="22" t="str">
        <f t="shared" si="393"/>
        <v>public static String EXPECTED_RESULT="expectedResult";</v>
      </c>
      <c r="Z862" s="7" t="str">
        <f t="shared" si="394"/>
        <v>private String expectedResult="";</v>
      </c>
    </row>
    <row r="863" spans="2:26" ht="19.2" x14ac:dyDescent="0.45">
      <c r="B863" s="1" t="s">
        <v>561</v>
      </c>
      <c r="C863" s="1" t="s">
        <v>1</v>
      </c>
      <c r="D863" s="4">
        <v>44</v>
      </c>
      <c r="I863" t="str">
        <f>I862</f>
        <v>ALTER TABLE TM_TEST_SCENARIO</v>
      </c>
      <c r="J863" t="str">
        <f t="shared" si="396"/>
        <v xml:space="preserve"> ADD  SCENARIO_STATUS VARCHAR(44);</v>
      </c>
      <c r="K863" s="21" t="str">
        <f t="shared" si="397"/>
        <v xml:space="preserve">  ALTER COLUMN   SCENARIO_STATUS VARCHAR(44);</v>
      </c>
      <c r="L863" s="12"/>
      <c r="M863" s="18" t="str">
        <f>CONCATENATE(B863,",")</f>
        <v>SCENARIO_STATUS,</v>
      </c>
      <c r="N863" s="5" t="str">
        <f t="shared" si="395"/>
        <v>SCENARIO_STATUS VARCHAR(44),</v>
      </c>
      <c r="O863" s="1" t="s">
        <v>558</v>
      </c>
      <c r="P863" t="s">
        <v>3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scenarioStatus</v>
      </c>
      <c r="X863" s="3" t="str">
        <f>CONCATENATE("""",W863,"""",":","""","""",",")</f>
        <v>"scenarioStatus":"",</v>
      </c>
      <c r="Y863" s="22" t="str">
        <f>CONCATENATE("public static String ",,B863,,"=","""",W863,""";")</f>
        <v>public static String SCENARIO_STATUS="scenarioStatus";</v>
      </c>
      <c r="Z863" s="7" t="str">
        <f>CONCATENATE("private String ",W863,"=","""""",";")</f>
        <v>private String scenarioStatus="";</v>
      </c>
    </row>
    <row r="864" spans="2:26" ht="19.2" x14ac:dyDescent="0.45">
      <c r="B864" s="1" t="s">
        <v>565</v>
      </c>
      <c r="C864" s="1" t="s">
        <v>1</v>
      </c>
      <c r="D864" s="4">
        <v>44</v>
      </c>
      <c r="I864" t="str">
        <f>I863</f>
        <v>ALTER TABLE TM_TEST_SCENARIO</v>
      </c>
      <c r="J864" t="str">
        <f>CONCATENATE(LEFT(CONCATENATE(" ADD "," ",N864,";"),LEN(CONCATENATE(" ADD "," ",N864,";"))-2),";")</f>
        <v xml:space="preserve"> ADD  SCENARIO_TIME VARCHAR(44);</v>
      </c>
      <c r="K864" s="21" t="str">
        <f>CONCATENATE(LEFT(CONCATENATE("  ALTER COLUMN  "," ",N864,";"),LEN(CONCATENATE("  ALTER COLUMN  "," ",N864,";"))-2),";")</f>
        <v xml:space="preserve">  ALTER COLUMN   SCENARIO_TIME VARCHAR(44);</v>
      </c>
      <c r="L864" s="12"/>
      <c r="M864" s="18" t="str">
        <f>CONCATENATE(B864,",")</f>
        <v>SCENARIO_TIME,</v>
      </c>
      <c r="N864" s="5" t="str">
        <f t="shared" si="395"/>
        <v>SCENARIO_TIME VARCHAR(44),</v>
      </c>
      <c r="O864" s="1" t="s">
        <v>558</v>
      </c>
      <c r="P864" t="s">
        <v>133</v>
      </c>
      <c r="W864" s="17" t="str">
        <f>CONCATENATE(,LOWER(O864),UPPER(LEFT(P864,1)),LOWER(RIGHT(P864,LEN(P864)-IF(LEN(P864)&gt;0,1,LEN(P864)))),UPPER(LEFT(Q864,1)),LOWER(RIGHT(Q864,LEN(Q864)-IF(LEN(Q864)&gt;0,1,LEN(Q864)))),UPPER(LEFT(R864,1)),LOWER(RIGHT(R864,LEN(R864)-IF(LEN(R864)&gt;0,1,LEN(R864)))),UPPER(LEFT(S864,1)),LOWER(RIGHT(S864,LEN(S864)-IF(LEN(S864)&gt;0,1,LEN(S864)))),UPPER(LEFT(T864,1)),LOWER(RIGHT(T864,LEN(T864)-IF(LEN(T864)&gt;0,1,LEN(T864)))),UPPER(LEFT(U864,1)),LOWER(RIGHT(U864,LEN(U864)-IF(LEN(U864)&gt;0,1,LEN(U864)))),UPPER(LEFT(V864,1)),LOWER(RIGHT(V864,LEN(V864)-IF(LEN(V864)&gt;0,1,LEN(V864)))))</f>
        <v>scenarioTime</v>
      </c>
      <c r="X864" s="3" t="str">
        <f>CONCATENATE("""",W864,"""",":","""","""",",")</f>
        <v>"scenarioTime":"",</v>
      </c>
      <c r="Y864" s="22" t="str">
        <f>CONCATENATE("public static String ",,B864,,"=","""",W864,""";")</f>
        <v>public static String SCENARIO_TIME="scenarioTime";</v>
      </c>
      <c r="Z864" s="7" t="str">
        <f>CONCATENATE("private String ",W864,"=","""""",";")</f>
        <v>private String scenarioTime="";</v>
      </c>
    </row>
    <row r="865" spans="2:26" ht="19.2" x14ac:dyDescent="0.45">
      <c r="B865" s="1" t="s">
        <v>564</v>
      </c>
      <c r="C865" s="1" t="s">
        <v>1</v>
      </c>
      <c r="D865" s="4">
        <v>44</v>
      </c>
      <c r="I865" t="str">
        <f>I863</f>
        <v>ALTER TABLE TM_TEST_SCENARIO</v>
      </c>
      <c r="J865" t="str">
        <f>CONCATENATE(LEFT(CONCATENATE(" ADD "," ",N865,";"),LEN(CONCATENATE(" ADD "," ",N865,";"))-2),";")</f>
        <v xml:space="preserve"> ADD  SCENARIO_DATE VARCHAR(44);</v>
      </c>
      <c r="K865" s="21" t="str">
        <f>CONCATENATE(LEFT(CONCATENATE("  ALTER COLUMN  "," ",N865,";"),LEN(CONCATENATE("  ALTER COLUMN  "," ",N865,";"))-2),";")</f>
        <v xml:space="preserve">  ALTER COLUMN   SCENARIO_DATE VARCHAR(44);</v>
      </c>
      <c r="L865" s="12"/>
      <c r="M865" s="18" t="str">
        <f t="shared" si="390"/>
        <v>SCENARIO_DATE,</v>
      </c>
      <c r="N865" s="5" t="str">
        <f t="shared" si="395"/>
        <v>SCENARIO_DATE VARCHAR(44),</v>
      </c>
      <c r="O865" s="1" t="s">
        <v>558</v>
      </c>
      <c r="P865" t="s">
        <v>8</v>
      </c>
      <c r="W865" s="17" t="str">
        <f t="shared" si="391"/>
        <v>scenarioDate</v>
      </c>
      <c r="X865" s="3" t="str">
        <f t="shared" si="392"/>
        <v>"scenarioDate":"",</v>
      </c>
      <c r="Y865" s="22" t="str">
        <f t="shared" si="393"/>
        <v>public static String SCENARIO_DATE="scenarioDate";</v>
      </c>
      <c r="Z865" s="7" t="str">
        <f t="shared" si="394"/>
        <v>private String scenarioDate="";</v>
      </c>
    </row>
    <row r="866" spans="2:26" ht="19.2" x14ac:dyDescent="0.45">
      <c r="B866" s="1" t="s">
        <v>674</v>
      </c>
      <c r="C866" s="1" t="s">
        <v>1</v>
      </c>
      <c r="D866" s="4">
        <v>500</v>
      </c>
      <c r="I866" t="str">
        <f>I863</f>
        <v>ALTER TABLE TM_TEST_SCENARIO</v>
      </c>
      <c r="J866" t="str">
        <f>CONCATENATE(LEFT(CONCATENATE(" ADD "," ",N866,";"),LEN(CONCATENATE(" ADD "," ",N866,";"))-2),";")</f>
        <v xml:space="preserve"> ADD  TEST_CASE VARCHAR(500);</v>
      </c>
      <c r="K866" s="21" t="str">
        <f>CONCATENATE(LEFT(CONCATENATE("  ALTER COLUMN  "," ",N866,";"),LEN(CONCATENATE("  ALTER COLUMN  "," ",N866,";"))-2),";")</f>
        <v xml:space="preserve">  ALTER COLUMN   TEST_CASE VARCHAR(500);</v>
      </c>
      <c r="L866" s="12"/>
      <c r="M866" s="18" t="str">
        <f>CONCATENATE(B866,",")</f>
        <v>TEST_CASE,</v>
      </c>
      <c r="N866" s="5" t="str">
        <f t="shared" si="395"/>
        <v>TEST_CASE VARCHAR(500),</v>
      </c>
      <c r="O866" s="1" t="s">
        <v>676</v>
      </c>
      <c r="P866" t="s">
        <v>677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testCase</v>
      </c>
      <c r="X866" s="3" t="str">
        <f>CONCATENATE("""",W866,"""",":","""","""",",")</f>
        <v>"testCase":"",</v>
      </c>
      <c r="Y866" s="22" t="str">
        <f>CONCATENATE("public static String ",,B866,,"=","""",W866,""";")</f>
        <v>public static String TEST_CASE="testCase";</v>
      </c>
      <c r="Z866" s="7" t="str">
        <f>CONCATENATE("private String ",W866,"=","""""",";")</f>
        <v>private String testCase="";</v>
      </c>
    </row>
    <row r="867" spans="2:26" ht="19.2" x14ac:dyDescent="0.45">
      <c r="B867" s="1" t="s">
        <v>679</v>
      </c>
      <c r="C867" s="1" t="s">
        <v>1</v>
      </c>
      <c r="D867" s="4">
        <v>3000</v>
      </c>
      <c r="I867" t="str">
        <f>I864</f>
        <v>ALTER TABLE TM_TEST_SCENARIO</v>
      </c>
      <c r="J867" t="str">
        <f>CONCATENATE(LEFT(CONCATENATE(" ADD "," ",N867,";"),LEN(CONCATENATE(" ADD "," ",N867,";"))-2),";")</f>
        <v xml:space="preserve"> ADD  DATA_COMBINATION VARCHAR(3000);</v>
      </c>
      <c r="K867" s="21" t="str">
        <f>CONCATENATE(LEFT(CONCATENATE("  ALTER COLUMN  "," ",N867,";"),LEN(CONCATENATE("  ALTER COLUMN  "," ",N867,";"))-2),";")</f>
        <v xml:space="preserve">  ALTER COLUMN   DATA_COMBINATION VARCHAR(3000);</v>
      </c>
      <c r="L867" s="12"/>
      <c r="M867" s="18" t="str">
        <f>CONCATENATE(B867,",")</f>
        <v>DATA_COMBINATION,</v>
      </c>
      <c r="N867" s="5" t="str">
        <f t="shared" si="395"/>
        <v>DATA_COMBINATION VARCHAR(3000),</v>
      </c>
      <c r="O867" s="1" t="s">
        <v>680</v>
      </c>
      <c r="P867" t="s">
        <v>681</v>
      </c>
      <c r="W867" s="17" t="str">
        <f>CONCATENATE(,LOWER(O867),UPPER(LEFT(P867,1)),LOWER(RIGHT(P867,LEN(P867)-IF(LEN(P867)&gt;0,1,LEN(P867)))),UPPER(LEFT(Q867,1)),LOWER(RIGHT(Q867,LEN(Q867)-IF(LEN(Q867)&gt;0,1,LEN(Q867)))),UPPER(LEFT(R867,1)),LOWER(RIGHT(R867,LEN(R867)-IF(LEN(R867)&gt;0,1,LEN(R867)))),UPPER(LEFT(S867,1)),LOWER(RIGHT(S867,LEN(S867)-IF(LEN(S867)&gt;0,1,LEN(S867)))),UPPER(LEFT(T867,1)),LOWER(RIGHT(T867,LEN(T867)-IF(LEN(T867)&gt;0,1,LEN(T867)))),UPPER(LEFT(U867,1)),LOWER(RIGHT(U867,LEN(U867)-IF(LEN(U867)&gt;0,1,LEN(U867)))),UPPER(LEFT(V867,1)),LOWER(RIGHT(V867,LEN(V867)-IF(LEN(V867)&gt;0,1,LEN(V867)))))</f>
        <v>dataCombination</v>
      </c>
      <c r="X867" s="3" t="str">
        <f>CONCATENATE("""",W867,"""",":","""","""",",")</f>
        <v>"dataCombination":"",</v>
      </c>
      <c r="Y867" s="22" t="str">
        <f>CONCATENATE("public static String ",,B867,,"=","""",W867,""";")</f>
        <v>public static String DATA_COMBINATION="dataCombination";</v>
      </c>
      <c r="Z867" s="7" t="str">
        <f>CONCATENATE("private String ",W867,"=","""""",";")</f>
        <v>private String dataCombination="";</v>
      </c>
    </row>
    <row r="868" spans="2:26" ht="19.2" x14ac:dyDescent="0.45">
      <c r="B868" s="1" t="s">
        <v>675</v>
      </c>
      <c r="C868" s="1" t="s">
        <v>1</v>
      </c>
      <c r="D868" s="4">
        <v>500</v>
      </c>
      <c r="I868" t="str">
        <f>I864</f>
        <v>ALTER TABLE TM_TEST_SCENARIO</v>
      </c>
      <c r="J868" t="str">
        <f>CONCATENATE(LEFT(CONCATENATE(" ADD "," ",N868,";"),LEN(CONCATENATE(" ADD "," ",N868,";"))-2),";")</f>
        <v xml:space="preserve"> ADD  LINK_ID VARCHAR(500);</v>
      </c>
      <c r="K868" s="21" t="str">
        <f>CONCATENATE(LEFT(CONCATENATE("  ALTER COLUMN  "," ",N868,";"),LEN(CONCATENATE("  ALTER COLUMN  "," ",N868,";"))-2),";")</f>
        <v xml:space="preserve">  ALTER COLUMN   LINK_ID VARCHAR(500);</v>
      </c>
      <c r="L868" s="12"/>
      <c r="M868" s="18" t="str">
        <f>CONCATENATE(B868,",")</f>
        <v>LINK_ID,</v>
      </c>
      <c r="N868" s="5" t="str">
        <f t="shared" si="395"/>
        <v>LINK_ID VARCHAR(500),</v>
      </c>
      <c r="O868" s="1" t="s">
        <v>678</v>
      </c>
      <c r="P868" t="s">
        <v>2</v>
      </c>
      <c r="W868" s="17" t="str">
        <f>CONCATENATE(,LOWER(O868),UPPER(LEFT(P868,1)),LOWER(RIGHT(P868,LEN(P868)-IF(LEN(P868)&gt;0,1,LEN(P868)))),UPPER(LEFT(Q868,1)),LOWER(RIGHT(Q868,LEN(Q868)-IF(LEN(Q868)&gt;0,1,LEN(Q868)))),UPPER(LEFT(R868,1)),LOWER(RIGHT(R868,LEN(R868)-IF(LEN(R868)&gt;0,1,LEN(R868)))),UPPER(LEFT(S868,1)),LOWER(RIGHT(S868,LEN(S868)-IF(LEN(S868)&gt;0,1,LEN(S868)))),UPPER(LEFT(T868,1)),LOWER(RIGHT(T868,LEN(T868)-IF(LEN(T868)&gt;0,1,LEN(T868)))),UPPER(LEFT(U868,1)),LOWER(RIGHT(U868,LEN(U868)-IF(LEN(U868)&gt;0,1,LEN(U868)))),UPPER(LEFT(V868,1)),LOWER(RIGHT(V868,LEN(V868)-IF(LEN(V868)&gt;0,1,LEN(V868)))))</f>
        <v>linkId</v>
      </c>
      <c r="X868" s="3" t="str">
        <f>CONCATENATE("""",W868,"""",":","""","""",",")</f>
        <v>"linkId":"",</v>
      </c>
      <c r="Y868" s="22" t="str">
        <f>CONCATENATE("public static String ",,B868,,"=","""",W868,""";")</f>
        <v>public static String LINK_ID="linkId";</v>
      </c>
      <c r="Z868" s="7" t="str">
        <f>CONCATENATE("private String ",W868,"=","""""",";")</f>
        <v>private String linkId="";</v>
      </c>
    </row>
    <row r="869" spans="2:26" ht="19.2" x14ac:dyDescent="0.45">
      <c r="B869" s="1" t="s">
        <v>321</v>
      </c>
      <c r="C869" s="1" t="s">
        <v>1</v>
      </c>
      <c r="D869" s="4">
        <v>1000</v>
      </c>
      <c r="I869" t="str">
        <f>I865</f>
        <v>ALTER TABLE TM_TEST_SCENARIO</v>
      </c>
      <c r="J869" t="str">
        <f t="shared" si="396"/>
        <v xml:space="preserve"> ADD  FILE_URL VARCHAR(1000);</v>
      </c>
      <c r="K869" s="21" t="str">
        <f t="shared" si="397"/>
        <v xml:space="preserve">  ALTER COLUMN   FILE_URL VARCHAR(1000);</v>
      </c>
      <c r="L869" s="12"/>
      <c r="M869" s="18" t="str">
        <f>CONCATENATE(B869,",")</f>
        <v>FILE_URL,</v>
      </c>
      <c r="N869" s="5" t="str">
        <f t="shared" si="395"/>
        <v>FILE_URL VARCHAR(1000),</v>
      </c>
      <c r="O869" s="1" t="s">
        <v>324</v>
      </c>
      <c r="P869" t="s">
        <v>325</v>
      </c>
      <c r="W869" s="17" t="str">
        <f>CONCATENATE(,LOWER(O869),UPPER(LEFT(P869,1)),LOWER(RIGHT(P869,LEN(P869)-IF(LEN(P869)&gt;0,1,LEN(P869)))),UPPER(LEFT(Q869,1)),LOWER(RIGHT(Q869,LEN(Q869)-IF(LEN(Q869)&gt;0,1,LEN(Q869)))),UPPER(LEFT(R869,1)),LOWER(RIGHT(R869,LEN(R869)-IF(LEN(R869)&gt;0,1,LEN(R869)))),UPPER(LEFT(S869,1)),LOWER(RIGHT(S869,LEN(S869)-IF(LEN(S869)&gt;0,1,LEN(S869)))),UPPER(LEFT(T869,1)),LOWER(RIGHT(T869,LEN(T869)-IF(LEN(T869)&gt;0,1,LEN(T869)))),UPPER(LEFT(U869,1)),LOWER(RIGHT(U869,LEN(U869)-IF(LEN(U869)&gt;0,1,LEN(U869)))),UPPER(LEFT(V869,1)),LOWER(RIGHT(V869,LEN(V869)-IF(LEN(V869)&gt;0,1,LEN(V869)))))</f>
        <v>fileUrl</v>
      </c>
      <c r="X869" s="3" t="str">
        <f>CONCATENATE("""",W869,"""",":","""","""",",")</f>
        <v>"fileUrl":"",</v>
      </c>
      <c r="Y869" s="22" t="str">
        <f>CONCATENATE("public static String ",,B869,,"=","""",W869,""";")</f>
        <v>public static String FILE_URL="fileUrl";</v>
      </c>
      <c r="Z869" s="7" t="str">
        <f>CONCATENATE("private String ",W869,"=","""""",";")</f>
        <v>private String fileUrl="";</v>
      </c>
    </row>
    <row r="870" spans="2:26" ht="19.2" x14ac:dyDescent="0.45">
      <c r="B870" s="1" t="s">
        <v>14</v>
      </c>
      <c r="C870" s="1" t="s">
        <v>1</v>
      </c>
      <c r="D870" s="4">
        <v>555</v>
      </c>
      <c r="I870" t="str">
        <f>I869</f>
        <v>ALTER TABLE TM_TEST_SCENARIO</v>
      </c>
      <c r="J870" t="str">
        <f t="shared" si="396"/>
        <v xml:space="preserve"> ADD  DESCRIPTION VARCHAR(555);</v>
      </c>
      <c r="K870" s="21" t="str">
        <f t="shared" si="397"/>
        <v xml:space="preserve">  ALTER COLUMN   DESCRIPTION VARCHAR(555);</v>
      </c>
      <c r="L870" s="12"/>
      <c r="M870" s="18" t="str">
        <f t="shared" si="390"/>
        <v>DESCRIPTION,</v>
      </c>
      <c r="N870" s="5" t="str">
        <f t="shared" si="395"/>
        <v>DESCRIPTION VARCHAR(555),</v>
      </c>
      <c r="O870" s="1" t="s">
        <v>14</v>
      </c>
      <c r="W870" s="17" t="str">
        <f t="shared" si="391"/>
        <v>description</v>
      </c>
      <c r="X870" s="3" t="str">
        <f t="shared" si="392"/>
        <v>"description":"",</v>
      </c>
      <c r="Y870" s="22" t="str">
        <f t="shared" si="393"/>
        <v>public static String DESCRIPTION="description";</v>
      </c>
      <c r="Z870" s="7" t="str">
        <f t="shared" si="394"/>
        <v>private String description="";</v>
      </c>
    </row>
    <row r="871" spans="2:26" ht="19.2" x14ac:dyDescent="0.45">
      <c r="B871" s="1"/>
      <c r="C871" s="1"/>
      <c r="D871" s="4"/>
      <c r="L871" s="12"/>
      <c r="M871" s="18"/>
      <c r="N871" s="33" t="s">
        <v>130</v>
      </c>
      <c r="O871" s="1"/>
      <c r="W871" s="17"/>
    </row>
    <row r="872" spans="2:26" x14ac:dyDescent="0.3">
      <c r="N872" s="31" t="s">
        <v>126</v>
      </c>
    </row>
    <row r="873" spans="2:26" x14ac:dyDescent="0.3">
      <c r="N873" s="31"/>
    </row>
    <row r="874" spans="2:26" x14ac:dyDescent="0.3">
      <c r="B874" s="2" t="s">
        <v>566</v>
      </c>
      <c r="I874" t="str">
        <f>CONCATENATE("ALTER TABLE"," ",B874)</f>
        <v>ALTER TABLE TM_TEST_TRIAL</v>
      </c>
      <c r="K874" s="25"/>
      <c r="N874" s="5" t="str">
        <f>CONCATENATE("CREATE TABLE ",B874," ","(")</f>
        <v>CREATE TABLE TM_TEST_TRIAL (</v>
      </c>
    </row>
    <row r="875" spans="2:26" ht="19.2" x14ac:dyDescent="0.45">
      <c r="B875" s="1" t="s">
        <v>2</v>
      </c>
      <c r="C875" s="1" t="s">
        <v>1</v>
      </c>
      <c r="D875" s="4">
        <v>30</v>
      </c>
      <c r="E875" s="24" t="s">
        <v>113</v>
      </c>
      <c r="I875" t="str">
        <f>I874</f>
        <v>ALTER TABLE TM_TEST_TRIAL</v>
      </c>
      <c r="L875" s="12"/>
      <c r="M875" s="18" t="str">
        <f t="shared" ref="M875:M889" si="398">CONCATENATE(B875,",")</f>
        <v>ID,</v>
      </c>
      <c r="N875" s="5" t="str">
        <f>CONCATENATE(B875," ",C875,"(",D875,") ",E875," ,")</f>
        <v>ID VARCHAR(30) NOT NULL ,</v>
      </c>
      <c r="O875" s="1" t="s">
        <v>2</v>
      </c>
      <c r="P875" s="6"/>
      <c r="Q875" s="6"/>
      <c r="R875" s="6"/>
      <c r="S875" s="6"/>
      <c r="T875" s="6"/>
      <c r="U875" s="6"/>
      <c r="V875" s="6"/>
      <c r="W875" s="17" t="str">
        <f t="shared" ref="W875:W889" si="399">CONCATENATE(,LOWER(O875),UPPER(LEFT(P875,1)),LOWER(RIGHT(P875,LEN(P875)-IF(LEN(P875)&gt;0,1,LEN(P875)))),UPPER(LEFT(Q875,1)),LOWER(RIGHT(Q875,LEN(Q875)-IF(LEN(Q875)&gt;0,1,LEN(Q875)))),UPPER(LEFT(R875,1)),LOWER(RIGHT(R875,LEN(R875)-IF(LEN(R875)&gt;0,1,LEN(R875)))),UPPER(LEFT(S875,1)),LOWER(RIGHT(S875,LEN(S875)-IF(LEN(S875)&gt;0,1,LEN(S875)))),UPPER(LEFT(T875,1)),LOWER(RIGHT(T875,LEN(T875)-IF(LEN(T875)&gt;0,1,LEN(T875)))),UPPER(LEFT(U875,1)),LOWER(RIGHT(U875,LEN(U875)-IF(LEN(U875)&gt;0,1,LEN(U875)))),UPPER(LEFT(V875,1)),LOWER(RIGHT(V875,LEN(V875)-IF(LEN(V875)&gt;0,1,LEN(V875)))))</f>
        <v>id</v>
      </c>
      <c r="X875" s="3" t="str">
        <f t="shared" ref="X875:X889" si="400">CONCATENATE("""",W875,"""",":","""","""",",")</f>
        <v>"id":"",</v>
      </c>
      <c r="Y875" s="22" t="str">
        <f t="shared" ref="Y875:Y889" si="401">CONCATENATE("public static String ",,B875,,"=","""",W875,""";")</f>
        <v>public static String ID="id";</v>
      </c>
      <c r="Z875" s="7" t="str">
        <f t="shared" ref="Z875:Z889" si="402">CONCATENATE("private String ",W875,"=","""""",";")</f>
        <v>private String id="";</v>
      </c>
    </row>
    <row r="876" spans="2:26" ht="19.2" x14ac:dyDescent="0.45">
      <c r="B876" s="1" t="s">
        <v>3</v>
      </c>
      <c r="C876" s="1" t="s">
        <v>1</v>
      </c>
      <c r="D876" s="4">
        <v>10</v>
      </c>
      <c r="I876" t="str">
        <f>I875</f>
        <v>ALTER TABLE TM_TEST_TRIAL</v>
      </c>
      <c r="K876" s="21" t="s">
        <v>436</v>
      </c>
      <c r="L876" s="12"/>
      <c r="M876" s="18" t="str">
        <f t="shared" si="398"/>
        <v>STATUS,</v>
      </c>
      <c r="N876" s="5" t="str">
        <f t="shared" ref="N876:N889" si="403">CONCATENATE(B876," ",C876,"(",D876,")",",")</f>
        <v>STATUS VARCHAR(10),</v>
      </c>
      <c r="O876" s="1" t="s">
        <v>3</v>
      </c>
      <c r="W876" s="17" t="str">
        <f t="shared" si="399"/>
        <v>status</v>
      </c>
      <c r="X876" s="3" t="str">
        <f t="shared" si="400"/>
        <v>"status":"",</v>
      </c>
      <c r="Y876" s="22" t="str">
        <f t="shared" si="401"/>
        <v>public static String STATUS="status";</v>
      </c>
      <c r="Z876" s="7" t="str">
        <f t="shared" si="402"/>
        <v>private String status="";</v>
      </c>
    </row>
    <row r="877" spans="2:26" ht="19.2" x14ac:dyDescent="0.45">
      <c r="B877" s="1" t="s">
        <v>4</v>
      </c>
      <c r="C877" s="1" t="s">
        <v>1</v>
      </c>
      <c r="D877" s="4">
        <v>30</v>
      </c>
      <c r="I877" t="str">
        <f>I876</f>
        <v>ALTER TABLE TM_TEST_TRIAL</v>
      </c>
      <c r="J877" t="str">
        <f t="shared" ref="J877:J889" si="404">CONCATENATE(LEFT(CONCATENATE(" ADD "," ",N877,";"),LEN(CONCATENATE(" ADD "," ",N877,";"))-2),";")</f>
        <v xml:space="preserve"> ADD  INSERT_DATE VARCHAR(30);</v>
      </c>
      <c r="K877" s="21" t="str">
        <f t="shared" ref="K877:K889" si="405">CONCATENATE(LEFT(CONCATENATE("  ALTER COLUMN  "," ",N877,";"),LEN(CONCATENATE("  ALTER COLUMN  "," ",N877,";"))-2),";")</f>
        <v xml:space="preserve">  ALTER COLUMN   INSERT_DATE VARCHAR(30);</v>
      </c>
      <c r="L877" s="12"/>
      <c r="M877" s="18" t="str">
        <f t="shared" si="398"/>
        <v>INSERT_DATE,</v>
      </c>
      <c r="N877" s="5" t="str">
        <f t="shared" si="403"/>
        <v>INSERT_DATE VARCHAR(30),</v>
      </c>
      <c r="O877" s="1" t="s">
        <v>7</v>
      </c>
      <c r="P877" t="s">
        <v>8</v>
      </c>
      <c r="W877" s="17" t="str">
        <f t="shared" si="399"/>
        <v>insertDate</v>
      </c>
      <c r="X877" s="3" t="str">
        <f t="shared" si="400"/>
        <v>"insertDate":"",</v>
      </c>
      <c r="Y877" s="22" t="str">
        <f t="shared" si="401"/>
        <v>public static String INSERT_DATE="insertDate";</v>
      </c>
      <c r="Z877" s="7" t="str">
        <f t="shared" si="402"/>
        <v>private String insertDate="";</v>
      </c>
    </row>
    <row r="878" spans="2:26" ht="19.2" x14ac:dyDescent="0.45">
      <c r="B878" s="1" t="s">
        <v>5</v>
      </c>
      <c r="C878" s="1" t="s">
        <v>1</v>
      </c>
      <c r="D878" s="4">
        <v>30</v>
      </c>
      <c r="I878" t="str">
        <f>I877</f>
        <v>ALTER TABLE TM_TEST_TRIAL</v>
      </c>
      <c r="J878" t="str">
        <f t="shared" si="404"/>
        <v xml:space="preserve"> ADD  MODIFICATION_DATE VARCHAR(30);</v>
      </c>
      <c r="K878" s="21" t="str">
        <f t="shared" si="405"/>
        <v xml:space="preserve">  ALTER COLUMN   MODIFICATION_DATE VARCHAR(30);</v>
      </c>
      <c r="L878" s="12"/>
      <c r="M878" s="18" t="str">
        <f t="shared" si="398"/>
        <v>MODIFICATION_DATE,</v>
      </c>
      <c r="N878" s="5" t="str">
        <f t="shared" si="403"/>
        <v>MODIFICATION_DATE VARCHAR(30),</v>
      </c>
      <c r="O878" s="1" t="s">
        <v>9</v>
      </c>
      <c r="P878" t="s">
        <v>8</v>
      </c>
      <c r="W878" s="17" t="str">
        <f t="shared" si="399"/>
        <v>modificationDate</v>
      </c>
      <c r="X878" s="3" t="str">
        <f t="shared" si="400"/>
        <v>"modificationDate":"",</v>
      </c>
      <c r="Y878" s="22" t="str">
        <f t="shared" si="401"/>
        <v>public static String MODIFICATION_DATE="modificationDate";</v>
      </c>
      <c r="Z878" s="7" t="str">
        <f t="shared" si="402"/>
        <v>private String modificationDate="";</v>
      </c>
    </row>
    <row r="879" spans="2:26" ht="19.2" x14ac:dyDescent="0.45">
      <c r="B879" s="1" t="s">
        <v>567</v>
      </c>
      <c r="C879" s="1" t="s">
        <v>1</v>
      </c>
      <c r="D879" s="4">
        <v>45</v>
      </c>
      <c r="I879" t="str">
        <f>I878</f>
        <v>ALTER TABLE TM_TEST_TRIAL</v>
      </c>
      <c r="J879" t="str">
        <f t="shared" si="404"/>
        <v xml:space="preserve"> ADD  FK_SCENARIO_ID VARCHAR(45);</v>
      </c>
      <c r="K879" s="21" t="str">
        <f t="shared" si="405"/>
        <v xml:space="preserve">  ALTER COLUMN   FK_SCENARIO_ID VARCHAR(45);</v>
      </c>
      <c r="L879" s="12"/>
      <c r="M879" s="18" t="str">
        <f t="shared" si="398"/>
        <v>FK_SCENARIO_ID,</v>
      </c>
      <c r="N879" s="5" t="str">
        <f t="shared" si="403"/>
        <v>FK_SCENARIO_ID VARCHAR(45),</v>
      </c>
      <c r="O879" s="1" t="s">
        <v>10</v>
      </c>
      <c r="P879" t="s">
        <v>558</v>
      </c>
      <c r="Q879" t="s">
        <v>2</v>
      </c>
      <c r="W879" s="17" t="str">
        <f t="shared" si="399"/>
        <v>fkScenarioId</v>
      </c>
      <c r="X879" s="3" t="str">
        <f t="shared" si="400"/>
        <v>"fkScenarioId":"",</v>
      </c>
      <c r="Y879" s="22" t="str">
        <f t="shared" si="401"/>
        <v>public static String FK_SCENARIO_ID="fkScenarioId";</v>
      </c>
      <c r="Z879" s="7" t="str">
        <f t="shared" si="402"/>
        <v>private String fkScenarioId="";</v>
      </c>
    </row>
    <row r="880" spans="2:26" ht="19.2" x14ac:dyDescent="0.45">
      <c r="B880" s="1" t="s">
        <v>586</v>
      </c>
      <c r="C880" s="1" t="s">
        <v>1</v>
      </c>
      <c r="D880" s="4">
        <v>45</v>
      </c>
      <c r="I880" t="str">
        <f>I878</f>
        <v>ALTER TABLE TM_TEST_TRIAL</v>
      </c>
      <c r="J880" t="str">
        <f t="shared" si="404"/>
        <v xml:space="preserve"> ADD  FK_CREATED_BY VARCHAR(45);</v>
      </c>
      <c r="K880" s="21" t="str">
        <f t="shared" si="405"/>
        <v xml:space="preserve">  ALTER COLUMN   FK_CREATED_BY VARCHAR(45);</v>
      </c>
      <c r="L880" s="12"/>
      <c r="M880" s="18" t="str">
        <f t="shared" si="398"/>
        <v>FK_CREATED_BY,</v>
      </c>
      <c r="N880" s="5" t="str">
        <f t="shared" si="403"/>
        <v>FK_CREATED_BY VARCHAR(45),</v>
      </c>
      <c r="O880" s="1" t="s">
        <v>10</v>
      </c>
      <c r="P880" t="s">
        <v>282</v>
      </c>
      <c r="Q880" t="s">
        <v>128</v>
      </c>
      <c r="W880" s="17" t="str">
        <f t="shared" si="399"/>
        <v>fkCreatedBy</v>
      </c>
      <c r="X880" s="3" t="str">
        <f t="shared" si="400"/>
        <v>"fkCreatedBy":"",</v>
      </c>
      <c r="Y880" s="22" t="str">
        <f t="shared" si="401"/>
        <v>public static String FK_CREATED_BY="fkCreatedBy";</v>
      </c>
      <c r="Z880" s="7" t="str">
        <f t="shared" si="402"/>
        <v>private String fkCreatedBy="";</v>
      </c>
    </row>
    <row r="881" spans="2:26" ht="19.2" x14ac:dyDescent="0.45">
      <c r="B881" s="1" t="s">
        <v>568</v>
      </c>
      <c r="C881" s="1" t="s">
        <v>1</v>
      </c>
      <c r="D881" s="4">
        <v>45</v>
      </c>
      <c r="I881" t="str">
        <f t="shared" ref="I881:I888" si="406">I879</f>
        <v>ALTER TABLE TM_TEST_TRIAL</v>
      </c>
      <c r="J881" t="str">
        <f t="shared" si="404"/>
        <v xml:space="preserve"> ADD  TRIAL_DATE VARCHAR(45);</v>
      </c>
      <c r="K881" s="21" t="str">
        <f t="shared" si="405"/>
        <v xml:space="preserve">  ALTER COLUMN   TRIAL_DATE VARCHAR(45);</v>
      </c>
      <c r="L881" s="12"/>
      <c r="M881" s="18" t="str">
        <f t="shared" si="398"/>
        <v>TRIAL_DATE,</v>
      </c>
      <c r="N881" s="5" t="str">
        <f t="shared" si="403"/>
        <v>TRIAL_DATE VARCHAR(45),</v>
      </c>
      <c r="O881" s="1" t="s">
        <v>572</v>
      </c>
      <c r="P881" t="s">
        <v>8</v>
      </c>
      <c r="W881" s="17" t="str">
        <f t="shared" si="399"/>
        <v>trialDate</v>
      </c>
      <c r="X881" s="3" t="str">
        <f t="shared" si="400"/>
        <v>"trialDate":"",</v>
      </c>
      <c r="Y881" s="22" t="str">
        <f t="shared" si="401"/>
        <v>public static String TRIAL_DATE="trialDate";</v>
      </c>
      <c r="Z881" s="7" t="str">
        <f t="shared" si="402"/>
        <v>private String trialDate="";</v>
      </c>
    </row>
    <row r="882" spans="2:26" ht="19.2" x14ac:dyDescent="0.45">
      <c r="B882" s="1" t="s">
        <v>569</v>
      </c>
      <c r="C882" s="1" t="s">
        <v>1</v>
      </c>
      <c r="D882" s="4">
        <v>45</v>
      </c>
      <c r="I882" t="str">
        <f t="shared" si="406"/>
        <v>ALTER TABLE TM_TEST_TRIAL</v>
      </c>
      <c r="J882" t="str">
        <f t="shared" si="404"/>
        <v xml:space="preserve"> ADD  TRIAL_TIME VARCHAR(45);</v>
      </c>
      <c r="K882" s="21" t="str">
        <f t="shared" si="405"/>
        <v xml:space="preserve">  ALTER COLUMN   TRIAL_TIME VARCHAR(45);</v>
      </c>
      <c r="L882" s="12"/>
      <c r="M882" s="18" t="str">
        <f t="shared" si="398"/>
        <v>TRIAL_TIME,</v>
      </c>
      <c r="N882" s="5" t="str">
        <f t="shared" si="403"/>
        <v>TRIAL_TIME VARCHAR(45),</v>
      </c>
      <c r="O882" s="1" t="s">
        <v>572</v>
      </c>
      <c r="P882" t="s">
        <v>133</v>
      </c>
      <c r="W882" s="17" t="str">
        <f t="shared" si="399"/>
        <v>trialTime</v>
      </c>
      <c r="X882" s="3" t="str">
        <f t="shared" si="400"/>
        <v>"trialTime":"",</v>
      </c>
      <c r="Y882" s="22" t="str">
        <f t="shared" si="401"/>
        <v>public static String TRIAL_TIME="trialTime";</v>
      </c>
      <c r="Z882" s="7" t="str">
        <f t="shared" si="402"/>
        <v>private String trialTime="";</v>
      </c>
    </row>
    <row r="883" spans="2:26" ht="19.2" x14ac:dyDescent="0.45">
      <c r="B883" s="1" t="s">
        <v>570</v>
      </c>
      <c r="C883" s="1" t="s">
        <v>1</v>
      </c>
      <c r="D883" s="4">
        <v>555</v>
      </c>
      <c r="I883" t="str">
        <f t="shared" si="406"/>
        <v>ALTER TABLE TM_TEST_TRIAL</v>
      </c>
      <c r="J883" t="str">
        <f t="shared" si="404"/>
        <v xml:space="preserve"> ADD  ACTUAL_RESULT VARCHAR(555);</v>
      </c>
      <c r="K883" s="21" t="str">
        <f t="shared" si="405"/>
        <v xml:space="preserve">  ALTER COLUMN   ACTUAL_RESULT VARCHAR(555);</v>
      </c>
      <c r="L883" s="12"/>
      <c r="M883" s="18" t="str">
        <f t="shared" si="398"/>
        <v>ACTUAL_RESULT,</v>
      </c>
      <c r="N883" s="5" t="str">
        <f t="shared" si="403"/>
        <v>ACTUAL_RESULT VARCHAR(555),</v>
      </c>
      <c r="O883" s="1" t="s">
        <v>573</v>
      </c>
      <c r="P883" t="s">
        <v>563</v>
      </c>
      <c r="W883" s="17" t="str">
        <f t="shared" si="399"/>
        <v>actualResult</v>
      </c>
      <c r="X883" s="3" t="str">
        <f t="shared" si="400"/>
        <v>"actualResult":"",</v>
      </c>
      <c r="Y883" s="22" t="str">
        <f t="shared" si="401"/>
        <v>public static String ACTUAL_RESULT="actualResult";</v>
      </c>
      <c r="Z883" s="7" t="str">
        <f t="shared" si="402"/>
        <v>private String actualResult="";</v>
      </c>
    </row>
    <row r="884" spans="2:26" ht="19.2" x14ac:dyDescent="0.45">
      <c r="B884" s="1" t="s">
        <v>571</v>
      </c>
      <c r="C884" s="1" t="s">
        <v>1</v>
      </c>
      <c r="D884" s="4">
        <v>44</v>
      </c>
      <c r="I884" t="str">
        <f t="shared" si="406"/>
        <v>ALTER TABLE TM_TEST_TRIAL</v>
      </c>
      <c r="J884" t="str">
        <f t="shared" si="404"/>
        <v xml:space="preserve"> ADD  TRIAL_STATUS VARCHAR(44);</v>
      </c>
      <c r="K884" s="21" t="str">
        <f t="shared" si="405"/>
        <v xml:space="preserve">  ALTER COLUMN   TRIAL_STATUS VARCHAR(44);</v>
      </c>
      <c r="L884" s="12"/>
      <c r="M884" s="18" t="str">
        <f t="shared" si="398"/>
        <v>TRIAL_STATUS,</v>
      </c>
      <c r="N884" s="5" t="str">
        <f t="shared" si="403"/>
        <v>TRIAL_STATUS VARCHAR(44),</v>
      </c>
      <c r="O884" s="1" t="s">
        <v>572</v>
      </c>
      <c r="P884" t="s">
        <v>3</v>
      </c>
      <c r="W884" s="17" t="str">
        <f t="shared" si="399"/>
        <v>trialStatus</v>
      </c>
      <c r="X884" s="3" t="str">
        <f t="shared" si="400"/>
        <v>"trialStatus":"",</v>
      </c>
      <c r="Y884" s="22" t="str">
        <f t="shared" si="401"/>
        <v>public static String TRIAL_STATUS="trialStatus";</v>
      </c>
      <c r="Z884" s="7" t="str">
        <f t="shared" si="402"/>
        <v>private String trialStatus="";</v>
      </c>
    </row>
    <row r="885" spans="2:26" ht="19.2" x14ac:dyDescent="0.45">
      <c r="B885" s="1" t="s">
        <v>374</v>
      </c>
      <c r="C885" s="1" t="s">
        <v>1</v>
      </c>
      <c r="D885" s="4">
        <v>555</v>
      </c>
      <c r="I885" t="str">
        <f t="shared" si="406"/>
        <v>ALTER TABLE TM_TEST_TRIAL</v>
      </c>
      <c r="J885" t="str">
        <f t="shared" si="404"/>
        <v xml:space="preserve"> ADD  FILE_NAME VARCHAR(555);</v>
      </c>
      <c r="K885" s="21" t="str">
        <f t="shared" si="405"/>
        <v xml:space="preserve">  ALTER COLUMN   FILE_NAME VARCHAR(555);</v>
      </c>
      <c r="L885" s="12"/>
      <c r="M885" s="18" t="str">
        <f t="shared" si="398"/>
        <v>FILE_NAME,</v>
      </c>
      <c r="N885" s="5" t="str">
        <f t="shared" si="403"/>
        <v>FILE_NAME VARCHAR(555),</v>
      </c>
      <c r="O885" s="1" t="s">
        <v>324</v>
      </c>
      <c r="P885" t="s">
        <v>0</v>
      </c>
      <c r="W885" s="17" t="str">
        <f t="shared" si="399"/>
        <v>fileName</v>
      </c>
      <c r="X885" s="3" t="str">
        <f t="shared" si="400"/>
        <v>"fileName":"",</v>
      </c>
      <c r="Y885" s="22" t="str">
        <f t="shared" si="401"/>
        <v>public static String FILE_NAME="fileName";</v>
      </c>
      <c r="Z885" s="7" t="str">
        <f t="shared" si="402"/>
        <v>private String fileName="";</v>
      </c>
    </row>
    <row r="886" spans="2:26" ht="19.2" x14ac:dyDescent="0.45">
      <c r="B886" s="1" t="s">
        <v>367</v>
      </c>
      <c r="C886" s="1" t="s">
        <v>1</v>
      </c>
      <c r="D886" s="4">
        <v>44</v>
      </c>
      <c r="I886" t="str">
        <f t="shared" si="406"/>
        <v>ALTER TABLE TM_TEST_TRIAL</v>
      </c>
      <c r="J886" t="str">
        <f t="shared" si="404"/>
        <v xml:space="preserve"> ADD  FK_BACKLOG_ID VARCHAR(44);</v>
      </c>
      <c r="K886" s="21" t="str">
        <f t="shared" si="405"/>
        <v xml:space="preserve">  ALTER COLUMN   FK_BACKLOG_ID VARCHAR(44);</v>
      </c>
      <c r="L886" s="12"/>
      <c r="M886" s="18" t="str">
        <f t="shared" si="398"/>
        <v>FK_BACKLOG_ID,</v>
      </c>
      <c r="N886" s="5" t="str">
        <f t="shared" si="403"/>
        <v>FK_BACKLOG_ID VARCHAR(44),</v>
      </c>
      <c r="O886" s="1" t="s">
        <v>10</v>
      </c>
      <c r="P886" t="s">
        <v>354</v>
      </c>
      <c r="Q886" t="s">
        <v>2</v>
      </c>
      <c r="W886" s="17" t="str">
        <f t="shared" si="399"/>
        <v>fkBacklogId</v>
      </c>
      <c r="X886" s="3" t="str">
        <f t="shared" si="400"/>
        <v>"fkBacklogId":"",</v>
      </c>
      <c r="Y886" s="22" t="str">
        <f t="shared" si="401"/>
        <v>public static String FK_BACKLOG_ID="fkBacklogId";</v>
      </c>
      <c r="Z886" s="7" t="str">
        <f t="shared" si="402"/>
        <v>private String fkBacklogId="";</v>
      </c>
    </row>
    <row r="887" spans="2:26" ht="19.2" x14ac:dyDescent="0.45">
      <c r="B887" s="1" t="s">
        <v>318</v>
      </c>
      <c r="C887" s="1" t="s">
        <v>1</v>
      </c>
      <c r="D887" s="4">
        <v>4444</v>
      </c>
      <c r="I887" t="str">
        <f t="shared" si="406"/>
        <v>ALTER TABLE TM_TEST_TRIAL</v>
      </c>
      <c r="J887" t="str">
        <f>CONCATENATE(LEFT(CONCATENATE(" ADD "," ",N887,";"),LEN(CONCATENATE(" ADD "," ",N887,";"))-2),";")</f>
        <v xml:space="preserve"> ADD  FK_TASK_ID VARCHAR(4444);</v>
      </c>
      <c r="K887" s="21" t="str">
        <f>CONCATENATE(LEFT(CONCATENATE("  ALTER COLUMN  "," ",N887,";"),LEN(CONCATENATE("  ALTER COLUMN  "," ",N887,";"))-2),";")</f>
        <v xml:space="preserve">  ALTER COLUMN   FK_TASK_ID VARCHAR(4444);</v>
      </c>
      <c r="L887" s="12"/>
      <c r="M887" s="18" t="str">
        <f>CONCATENATE(B887,",")</f>
        <v>FK_TASK_ID,</v>
      </c>
      <c r="N887" s="5" t="str">
        <f>CONCATENATE(B887," ",C887,"(",D887,")",",")</f>
        <v>FK_TASK_ID VARCHAR(4444),</v>
      </c>
      <c r="O887" s="1" t="s">
        <v>10</v>
      </c>
      <c r="P887" t="s">
        <v>311</v>
      </c>
      <c r="Q887" t="s">
        <v>2</v>
      </c>
      <c r="W887" s="17" t="str">
        <f>CONCATENATE(,LOWER(O887),UPPER(LEFT(P887,1)),LOWER(RIGHT(P887,LEN(P887)-IF(LEN(P887)&gt;0,1,LEN(P887)))),UPPER(LEFT(Q887,1)),LOWER(RIGHT(Q887,LEN(Q887)-IF(LEN(Q887)&gt;0,1,LEN(Q887)))),UPPER(LEFT(R887,1)),LOWER(RIGHT(R887,LEN(R887)-IF(LEN(R887)&gt;0,1,LEN(R887)))),UPPER(LEFT(S887,1)),LOWER(RIGHT(S887,LEN(S887)-IF(LEN(S887)&gt;0,1,LEN(S887)))),UPPER(LEFT(T887,1)),LOWER(RIGHT(T887,LEN(T887)-IF(LEN(T887)&gt;0,1,LEN(T887)))),UPPER(LEFT(U887,1)),LOWER(RIGHT(U887,LEN(U887)-IF(LEN(U887)&gt;0,1,LEN(U887)))),UPPER(LEFT(V887,1)),LOWER(RIGHT(V887,LEN(V887)-IF(LEN(V887)&gt;0,1,LEN(V887)))))</f>
        <v>fkTaskId</v>
      </c>
      <c r="X887" s="3" t="str">
        <f>CONCATENATE("""",W887,"""",":","""","""",",")</f>
        <v>"fkTaskId":"",</v>
      </c>
      <c r="Y887" s="22" t="str">
        <f>CONCATENATE("public static String ",,B887,,"=","""",W887,""";")</f>
        <v>public static String FK_TASK_ID="fkTaskId";</v>
      </c>
      <c r="Z887" s="7" t="str">
        <f>CONCATENATE("private String ",W887,"=","""""",";")</f>
        <v>private String fkTaskId="";</v>
      </c>
    </row>
    <row r="888" spans="2:26" ht="19.2" x14ac:dyDescent="0.45">
      <c r="B888" s="1" t="s">
        <v>576</v>
      </c>
      <c r="C888" s="1" t="s">
        <v>1</v>
      </c>
      <c r="D888" s="4">
        <v>44</v>
      </c>
      <c r="I888" t="str">
        <f t="shared" si="406"/>
        <v>ALTER TABLE TM_TEST_TRIAL</v>
      </c>
      <c r="J888" t="str">
        <f t="shared" si="404"/>
        <v xml:space="preserve"> ADD  IS_NOTIFIED_AS_BUG VARCHAR(44);</v>
      </c>
      <c r="K888" s="21" t="str">
        <f t="shared" si="405"/>
        <v xml:space="preserve">  ALTER COLUMN   IS_NOTIFIED_AS_BUG VARCHAR(44);</v>
      </c>
      <c r="L888" s="12"/>
      <c r="M888" s="18" t="str">
        <f t="shared" si="398"/>
        <v>IS_NOTIFIED_AS_BUG,</v>
      </c>
      <c r="N888" s="5" t="str">
        <f t="shared" si="403"/>
        <v>IS_NOTIFIED_AS_BUG VARCHAR(44),</v>
      </c>
      <c r="O888" s="1" t="s">
        <v>112</v>
      </c>
      <c r="P888" t="s">
        <v>574</v>
      </c>
      <c r="Q888" t="s">
        <v>575</v>
      </c>
      <c r="R888" t="s">
        <v>409</v>
      </c>
      <c r="W888" s="17" t="str">
        <f t="shared" si="399"/>
        <v>isNotifiedAsBug</v>
      </c>
      <c r="X888" s="3" t="str">
        <f t="shared" si="400"/>
        <v>"isNotifiedAsBug":"",</v>
      </c>
      <c r="Y888" s="22" t="str">
        <f t="shared" si="401"/>
        <v>public static String IS_NOTIFIED_AS_BUG="isNotifiedAsBug";</v>
      </c>
      <c r="Z888" s="7" t="str">
        <f t="shared" si="402"/>
        <v>private String isNotifiedAsBug="";</v>
      </c>
    </row>
    <row r="889" spans="2:26" ht="19.2" x14ac:dyDescent="0.45">
      <c r="B889" s="1" t="s">
        <v>14</v>
      </c>
      <c r="C889" s="1" t="s">
        <v>1</v>
      </c>
      <c r="D889" s="4">
        <v>555</v>
      </c>
      <c r="I889" t="str">
        <f>I688</f>
        <v>ALTER TABLE TM_INPUT_DESCRIPTION</v>
      </c>
      <c r="J889" t="str">
        <f t="shared" si="404"/>
        <v xml:space="preserve"> ADD  DESCRIPTION VARCHAR(555);</v>
      </c>
      <c r="K889" s="21" t="str">
        <f t="shared" si="405"/>
        <v xml:space="preserve">  ALTER COLUMN   DESCRIPTION VARCHAR(555);</v>
      </c>
      <c r="L889" s="12"/>
      <c r="M889" s="18" t="str">
        <f t="shared" si="398"/>
        <v>DESCRIPTION,</v>
      </c>
      <c r="N889" s="5" t="str">
        <f t="shared" si="403"/>
        <v>DESCRIPTION VARCHAR(555),</v>
      </c>
      <c r="O889" s="1" t="s">
        <v>14</v>
      </c>
      <c r="W889" s="17" t="str">
        <f t="shared" si="399"/>
        <v>description</v>
      </c>
      <c r="X889" s="3" t="str">
        <f t="shared" si="400"/>
        <v>"description":"",</v>
      </c>
      <c r="Y889" s="22" t="str">
        <f t="shared" si="401"/>
        <v>public static String DESCRIPTION="description";</v>
      </c>
      <c r="Z889" s="7" t="str">
        <f t="shared" si="402"/>
        <v>private String description="";</v>
      </c>
    </row>
    <row r="890" spans="2:26" ht="19.2" x14ac:dyDescent="0.45">
      <c r="B890" s="1"/>
      <c r="C890" s="1"/>
      <c r="D890" s="4"/>
      <c r="L890" s="12"/>
      <c r="M890" s="18"/>
      <c r="N890" s="33" t="s">
        <v>130</v>
      </c>
      <c r="O890" s="1"/>
      <c r="W890" s="17"/>
    </row>
    <row r="891" spans="2:26" x14ac:dyDescent="0.3">
      <c r="N891" s="31" t="s">
        <v>126</v>
      </c>
    </row>
    <row r="893" spans="2:26" x14ac:dyDescent="0.3">
      <c r="B893" t="s">
        <v>577</v>
      </c>
    </row>
    <row r="894" spans="2:26" x14ac:dyDescent="0.3">
      <c r="B894" t="s">
        <v>578</v>
      </c>
    </row>
    <row r="895" spans="2:26" x14ac:dyDescent="0.3">
      <c r="B895" t="s">
        <v>184</v>
      </c>
    </row>
    <row r="896" spans="2:26" x14ac:dyDescent="0.3">
      <c r="B896" t="s">
        <v>185</v>
      </c>
    </row>
    <row r="897" spans="2:26" x14ac:dyDescent="0.3">
      <c r="B897" t="s">
        <v>186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187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579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580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581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582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583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472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473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474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475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476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625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626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477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478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479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480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481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t="s">
        <v>482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584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585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s="36" t="s">
        <v>591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592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t="s">
        <v>593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483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484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508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509</v>
      </c>
      <c r="E925"/>
      <c r="F925"/>
      <c r="G925"/>
      <c r="K925"/>
      <c r="M925"/>
      <c r="N925"/>
      <c r="W925"/>
      <c r="X925"/>
      <c r="Y925"/>
      <c r="Z925"/>
    </row>
    <row r="926" spans="2:26" x14ac:dyDescent="0.3">
      <c r="B926" t="s">
        <v>485</v>
      </c>
      <c r="E926"/>
      <c r="F926"/>
      <c r="G926"/>
      <c r="K926"/>
      <c r="M926"/>
      <c r="N926"/>
      <c r="W926"/>
      <c r="X926"/>
      <c r="Y926"/>
      <c r="Z926"/>
    </row>
    <row r="927" spans="2:26" x14ac:dyDescent="0.3">
      <c r="B927" t="s">
        <v>14</v>
      </c>
      <c r="E927"/>
      <c r="F927"/>
      <c r="G927"/>
      <c r="K927"/>
      <c r="M927"/>
      <c r="N927"/>
      <c r="W927"/>
      <c r="X927"/>
      <c r="Y927"/>
      <c r="Z927"/>
    </row>
    <row r="928" spans="2:26" x14ac:dyDescent="0.3">
      <c r="B928" t="s">
        <v>486</v>
      </c>
      <c r="E928"/>
      <c r="F928"/>
      <c r="G928"/>
      <c r="K928"/>
      <c r="M928"/>
      <c r="N928"/>
      <c r="W928"/>
      <c r="X928"/>
      <c r="Y928"/>
      <c r="Z928"/>
    </row>
    <row r="932" spans="2:26" x14ac:dyDescent="0.3">
      <c r="B932" s="2" t="s">
        <v>588</v>
      </c>
      <c r="I932" t="str">
        <f>CONCATENATE("ALTER TABLE"," ",B932)</f>
        <v>ALTER TABLE TM_TEST_TRIAL_LIST</v>
      </c>
      <c r="J932" t="s">
        <v>293</v>
      </c>
      <c r="K932" s="26" t="str">
        <f>CONCATENATE(J932," VIEW ",B932," AS SELECT")</f>
        <v>create OR REPLACE VIEW TM_TEST_TRIAL_LIST AS SELECT</v>
      </c>
      <c r="N932" s="5" t="str">
        <f>CONCATENATE("CREATE TABLE ",B932," ","(")</f>
        <v>CREATE TABLE TM_TEST_TRIAL_LIST (</v>
      </c>
    </row>
    <row r="933" spans="2:26" ht="19.2" x14ac:dyDescent="0.45">
      <c r="B933" s="1" t="s">
        <v>2</v>
      </c>
      <c r="C933" s="1" t="s">
        <v>1</v>
      </c>
      <c r="D933" s="4">
        <v>30</v>
      </c>
      <c r="E933" s="24" t="s">
        <v>113</v>
      </c>
      <c r="I933" t="str">
        <f>I932</f>
        <v>ALTER TABLE TM_TEST_TRIAL_LIST</v>
      </c>
      <c r="K933" s="25" t="str">
        <f t="shared" ref="K933:K948" si="407">CONCATENATE(B933,",")</f>
        <v>ID,</v>
      </c>
      <c r="L933" s="12"/>
      <c r="M933" s="18" t="str">
        <f t="shared" ref="M933:M949" si="408">CONCATENATE(B933,",")</f>
        <v>ID,</v>
      </c>
      <c r="N933" s="5" t="str">
        <f>CONCATENATE(B933," ",C933,"(",D933,") ",E933," ,")</f>
        <v>ID VARCHAR(30) NOT NULL ,</v>
      </c>
      <c r="O933" s="1" t="s">
        <v>2</v>
      </c>
      <c r="P933" s="6"/>
      <c r="Q933" s="6"/>
      <c r="R933" s="6"/>
      <c r="S933" s="6"/>
      <c r="T933" s="6"/>
      <c r="U933" s="6"/>
      <c r="V933" s="6"/>
      <c r="W933" s="17" t="str">
        <f t="shared" ref="W933:W949" si="409">CONCATENATE(,LOWER(O933),UPPER(LEFT(P933,1)),LOWER(RIGHT(P933,LEN(P933)-IF(LEN(P933)&gt;0,1,LEN(P933)))),UPPER(LEFT(Q933,1)),LOWER(RIGHT(Q933,LEN(Q933)-IF(LEN(Q933)&gt;0,1,LEN(Q933)))),UPPER(LEFT(R933,1)),LOWER(RIGHT(R933,LEN(R933)-IF(LEN(R933)&gt;0,1,LEN(R933)))),UPPER(LEFT(S933,1)),LOWER(RIGHT(S933,LEN(S933)-IF(LEN(S933)&gt;0,1,LEN(S933)))),UPPER(LEFT(T933,1)),LOWER(RIGHT(T933,LEN(T933)-IF(LEN(T933)&gt;0,1,LEN(T933)))),UPPER(LEFT(U933,1)),LOWER(RIGHT(U933,LEN(U933)-IF(LEN(U933)&gt;0,1,LEN(U933)))),UPPER(LEFT(V933,1)),LOWER(RIGHT(V933,LEN(V933)-IF(LEN(V933)&gt;0,1,LEN(V933)))))</f>
        <v>id</v>
      </c>
      <c r="X933" s="3" t="str">
        <f t="shared" ref="X933:X949" si="410">CONCATENATE("""",W933,"""",":","""","""",",")</f>
        <v>"id":"",</v>
      </c>
      <c r="Y933" s="22" t="str">
        <f t="shared" ref="Y933:Y949" si="411">CONCATENATE("public static String ",,B933,,"=","""",W933,""";")</f>
        <v>public static String ID="id";</v>
      </c>
      <c r="Z933" s="7" t="str">
        <f t="shared" ref="Z933:Z949" si="412">CONCATENATE("private String ",W933,"=","""""",";")</f>
        <v>private String id="";</v>
      </c>
    </row>
    <row r="934" spans="2:26" ht="19.2" x14ac:dyDescent="0.45">
      <c r="B934" s="1" t="s">
        <v>3</v>
      </c>
      <c r="C934" s="1" t="s">
        <v>1</v>
      </c>
      <c r="D934" s="4">
        <v>10</v>
      </c>
      <c r="I934" t="str">
        <f>I933</f>
        <v>ALTER TABLE TM_TEST_TRIAL_LIST</v>
      </c>
      <c r="K934" s="25" t="str">
        <f t="shared" si="407"/>
        <v>STATUS,</v>
      </c>
      <c r="L934" s="12"/>
      <c r="M934" s="18" t="str">
        <f t="shared" si="408"/>
        <v>STATUS,</v>
      </c>
      <c r="N934" s="5" t="str">
        <f t="shared" ref="N934:N949" si="413">CONCATENATE(B934," ",C934,"(",D934,")",",")</f>
        <v>STATUS VARCHAR(10),</v>
      </c>
      <c r="O934" s="1" t="s">
        <v>3</v>
      </c>
      <c r="W934" s="17" t="str">
        <f t="shared" si="409"/>
        <v>status</v>
      </c>
      <c r="X934" s="3" t="str">
        <f t="shared" si="410"/>
        <v>"status":"",</v>
      </c>
      <c r="Y934" s="22" t="str">
        <f t="shared" si="411"/>
        <v>public static String STATUS="status";</v>
      </c>
      <c r="Z934" s="7" t="str">
        <f t="shared" si="412"/>
        <v>private String status="";</v>
      </c>
    </row>
    <row r="935" spans="2:26" ht="19.2" x14ac:dyDescent="0.45">
      <c r="B935" s="1" t="s">
        <v>4</v>
      </c>
      <c r="C935" s="1" t="s">
        <v>1</v>
      </c>
      <c r="D935" s="4">
        <v>30</v>
      </c>
      <c r="I935" t="str">
        <f>I934</f>
        <v>ALTER TABLE TM_TEST_TRIAL_LIST</v>
      </c>
      <c r="J935" t="str">
        <f t="shared" ref="J935:J949" si="414">CONCATENATE(LEFT(CONCATENATE(" ADD "," ",N935,";"),LEN(CONCATENATE(" ADD "," ",N935,";"))-2),";")</f>
        <v xml:space="preserve"> ADD  INSERT_DATE VARCHAR(30);</v>
      </c>
      <c r="K935" s="25" t="str">
        <f t="shared" si="407"/>
        <v>INSERT_DATE,</v>
      </c>
      <c r="L935" s="12"/>
      <c r="M935" s="18" t="str">
        <f t="shared" si="408"/>
        <v>INSERT_DATE,</v>
      </c>
      <c r="N935" s="5" t="str">
        <f t="shared" si="413"/>
        <v>INSERT_DATE VARCHAR(30),</v>
      </c>
      <c r="O935" s="1" t="s">
        <v>7</v>
      </c>
      <c r="P935" t="s">
        <v>8</v>
      </c>
      <c r="W935" s="17" t="str">
        <f t="shared" si="409"/>
        <v>insertDate</v>
      </c>
      <c r="X935" s="3" t="str">
        <f t="shared" si="410"/>
        <v>"insertDate":"",</v>
      </c>
      <c r="Y935" s="22" t="str">
        <f t="shared" si="411"/>
        <v>public static String INSERT_DATE="insertDate";</v>
      </c>
      <c r="Z935" s="7" t="str">
        <f t="shared" si="412"/>
        <v>private String insertDate="";</v>
      </c>
    </row>
    <row r="936" spans="2:26" ht="19.2" x14ac:dyDescent="0.45">
      <c r="B936" s="1" t="s">
        <v>5</v>
      </c>
      <c r="C936" s="1" t="s">
        <v>1</v>
      </c>
      <c r="D936" s="4">
        <v>30</v>
      </c>
      <c r="I936" t="str">
        <f>I935</f>
        <v>ALTER TABLE TM_TEST_TRIAL_LIST</v>
      </c>
      <c r="J936" t="str">
        <f t="shared" si="414"/>
        <v xml:space="preserve"> ADD  MODIFICATION_DATE VARCHAR(30);</v>
      </c>
      <c r="K936" s="25" t="str">
        <f t="shared" si="407"/>
        <v>MODIFICATION_DATE,</v>
      </c>
      <c r="L936" s="12"/>
      <c r="M936" s="18" t="str">
        <f t="shared" si="408"/>
        <v>MODIFICATION_DATE,</v>
      </c>
      <c r="N936" s="5" t="str">
        <f t="shared" si="413"/>
        <v>MODIFICATION_DATE VARCHAR(30),</v>
      </c>
      <c r="O936" s="1" t="s">
        <v>9</v>
      </c>
      <c r="P936" t="s">
        <v>8</v>
      </c>
      <c r="W936" s="17" t="str">
        <f t="shared" si="409"/>
        <v>modificationDate</v>
      </c>
      <c r="X936" s="3" t="str">
        <f t="shared" si="410"/>
        <v>"modificationDate":"",</v>
      </c>
      <c r="Y936" s="22" t="str">
        <f t="shared" si="411"/>
        <v>public static String MODIFICATION_DATE="modificationDate";</v>
      </c>
      <c r="Z936" s="7" t="str">
        <f t="shared" si="412"/>
        <v>private String modificationDate="";</v>
      </c>
    </row>
    <row r="937" spans="2:26" ht="19.2" x14ac:dyDescent="0.45">
      <c r="B937" s="1" t="s">
        <v>567</v>
      </c>
      <c r="C937" s="1" t="s">
        <v>1</v>
      </c>
      <c r="D937" s="4">
        <v>45</v>
      </c>
      <c r="I937" t="str">
        <f>I936</f>
        <v>ALTER TABLE TM_TEST_TRIAL_LIST</v>
      </c>
      <c r="J937" t="str">
        <f t="shared" si="414"/>
        <v xml:space="preserve"> ADD  FK_SCENARIO_ID VARCHAR(45);</v>
      </c>
      <c r="K937" s="25" t="str">
        <f t="shared" si="407"/>
        <v>FK_SCENARIO_ID,</v>
      </c>
      <c r="L937" s="12"/>
      <c r="M937" s="18" t="str">
        <f t="shared" si="408"/>
        <v>FK_SCENARIO_ID,</v>
      </c>
      <c r="N937" s="5" t="str">
        <f t="shared" si="413"/>
        <v>FK_SCENARIO_ID VARCHAR(45),</v>
      </c>
      <c r="O937" s="1" t="s">
        <v>10</v>
      </c>
      <c r="P937" t="s">
        <v>558</v>
      </c>
      <c r="Q937" t="s">
        <v>2</v>
      </c>
      <c r="W937" s="17" t="str">
        <f t="shared" si="409"/>
        <v>fkScenarioId</v>
      </c>
      <c r="X937" s="3" t="str">
        <f t="shared" si="410"/>
        <v>"fkScenarioId":"",</v>
      </c>
      <c r="Y937" s="22" t="str">
        <f t="shared" si="411"/>
        <v>public static String FK_SCENARIO_ID="fkScenarioId";</v>
      </c>
      <c r="Z937" s="7" t="str">
        <f t="shared" si="412"/>
        <v>private String fkScenarioId="";</v>
      </c>
    </row>
    <row r="938" spans="2:26" ht="19.2" x14ac:dyDescent="0.45">
      <c r="B938" s="1" t="s">
        <v>586</v>
      </c>
      <c r="C938" s="1" t="s">
        <v>1</v>
      </c>
      <c r="D938" s="4">
        <v>45</v>
      </c>
      <c r="I938" t="str">
        <f>I935</f>
        <v>ALTER TABLE TM_TEST_TRIAL_LIST</v>
      </c>
      <c r="J938" t="str">
        <f>CONCATENATE(LEFT(CONCATENATE(" ADD "," ",N938,";"),LEN(CONCATENATE(" ADD "," ",N938,";"))-2),";")</f>
        <v xml:space="preserve"> ADD  FK_CREATED_BY VARCHAR(45);</v>
      </c>
      <c r="K938" s="25" t="str">
        <f t="shared" si="407"/>
        <v>FK_CREATED_BY,</v>
      </c>
      <c r="L938" s="12"/>
      <c r="M938" s="18" t="str">
        <f>CONCATENATE(B938,",")</f>
        <v>FK_CREATED_BY,</v>
      </c>
      <c r="N938" s="5" t="str">
        <f>CONCATENATE(B938," ",C938,"(",D938,")",",")</f>
        <v>FK_CREATED_BY VARCHAR(45),</v>
      </c>
      <c r="O938" s="1" t="s">
        <v>10</v>
      </c>
      <c r="P938" t="s">
        <v>282</v>
      </c>
      <c r="Q938" t="s">
        <v>128</v>
      </c>
      <c r="W938" s="17" t="str">
        <f>CONCATENATE(,LOWER(O938),UPPER(LEFT(P938,1)),LOWER(RIGHT(P938,LEN(P938)-IF(LEN(P938)&gt;0,1,LEN(P938)))),UPPER(LEFT(Q938,1)),LOWER(RIGHT(Q938,LEN(Q938)-IF(LEN(Q938)&gt;0,1,LEN(Q938)))),UPPER(LEFT(R938,1)),LOWER(RIGHT(R938,LEN(R938)-IF(LEN(R938)&gt;0,1,LEN(R938)))),UPPER(LEFT(S938,1)),LOWER(RIGHT(S938,LEN(S938)-IF(LEN(S938)&gt;0,1,LEN(S938)))),UPPER(LEFT(T938,1)),LOWER(RIGHT(T938,LEN(T938)-IF(LEN(T938)&gt;0,1,LEN(T938)))),UPPER(LEFT(U938,1)),LOWER(RIGHT(U938,LEN(U938)-IF(LEN(U938)&gt;0,1,LEN(U938)))),UPPER(LEFT(V938,1)),LOWER(RIGHT(V938,LEN(V938)-IF(LEN(V938)&gt;0,1,LEN(V938)))))</f>
        <v>fkCreatedBy</v>
      </c>
      <c r="X938" s="3" t="str">
        <f>CONCATENATE("""",W938,"""",":","""","""",",")</f>
        <v>"fkCreatedBy":"",</v>
      </c>
      <c r="Y938" s="22" t="str">
        <f>CONCATENATE("public static String ",,B938,,"=","""",W938,""";")</f>
        <v>public static String FK_CREATED_BY="fkCreatedBy";</v>
      </c>
      <c r="Z938" s="7" t="str">
        <f>CONCATENATE("private String ",W938,"=","""""",";")</f>
        <v>private String fkCreatedBy="";</v>
      </c>
    </row>
    <row r="939" spans="2:26" ht="26.4" x14ac:dyDescent="0.45">
      <c r="B939" s="1" t="s">
        <v>339</v>
      </c>
      <c r="C939" s="1" t="s">
        <v>1</v>
      </c>
      <c r="D939" s="4">
        <v>45</v>
      </c>
      <c r="I939" t="str">
        <f>I935</f>
        <v>ALTER TABLE TM_TEST_TRIAL_LIST</v>
      </c>
      <c r="J939" t="str">
        <f>CONCATENATE(LEFT(CONCATENATE(" ADD "," ",N939,";"),LEN(CONCATENATE(" ADD "," ",N939,";"))-2),";")</f>
        <v xml:space="preserve"> ADD  CREATED_BY_NAME VARCHAR(45);</v>
      </c>
      <c r="K939" s="25" t="s">
        <v>587</v>
      </c>
      <c r="L939" s="12"/>
      <c r="M939" s="18" t="str">
        <f>CONCATENATE(B939,",")</f>
        <v>CREATED_BY_NAME,</v>
      </c>
      <c r="N939" s="5" t="str">
        <f>CONCATENATE(B939," ",C939,"(",D939,")",",")</f>
        <v>CREATED_BY_NAME VARCHAR(45),</v>
      </c>
      <c r="O939" s="1" t="s">
        <v>282</v>
      </c>
      <c r="P939" t="s">
        <v>128</v>
      </c>
      <c r="Q939" t="s">
        <v>0</v>
      </c>
      <c r="W939" s="17" t="str">
        <f>CONCATENATE(,LOWER(O939),UPPER(LEFT(P939,1)),LOWER(RIGHT(P939,LEN(P939)-IF(LEN(P939)&gt;0,1,LEN(P939)))),UPPER(LEFT(Q939,1)),LOWER(RIGHT(Q939,LEN(Q939)-IF(LEN(Q939)&gt;0,1,LEN(Q939)))),UPPER(LEFT(R939,1)),LOWER(RIGHT(R939,LEN(R939)-IF(LEN(R939)&gt;0,1,LEN(R939)))),UPPER(LEFT(S939,1)),LOWER(RIGHT(S939,LEN(S939)-IF(LEN(S939)&gt;0,1,LEN(S939)))),UPPER(LEFT(T939,1)),LOWER(RIGHT(T939,LEN(T939)-IF(LEN(T939)&gt;0,1,LEN(T939)))),UPPER(LEFT(U939,1)),LOWER(RIGHT(U939,LEN(U939)-IF(LEN(U939)&gt;0,1,LEN(U939)))),UPPER(LEFT(V939,1)),LOWER(RIGHT(V939,LEN(V939)-IF(LEN(V939)&gt;0,1,LEN(V939)))))</f>
        <v>createdByName</v>
      </c>
      <c r="X939" s="3" t="str">
        <f>CONCATENATE("""",W939,"""",":","""","""",",")</f>
        <v>"createdByName":"",</v>
      </c>
      <c r="Y939" s="22" t="str">
        <f>CONCATENATE("public static String ",,B939,,"=","""",W939,""";")</f>
        <v>public static String CREATED_BY_NAME="createdByName";</v>
      </c>
      <c r="Z939" s="7" t="str">
        <f>CONCATENATE("private String ",W939,"=","""""",";")</f>
        <v>private String createdByName="";</v>
      </c>
    </row>
    <row r="940" spans="2:26" ht="19.2" x14ac:dyDescent="0.45">
      <c r="B940" s="1" t="s">
        <v>589</v>
      </c>
      <c r="C940" s="1" t="s">
        <v>1</v>
      </c>
      <c r="D940" s="4">
        <v>45</v>
      </c>
      <c r="I940" t="str">
        <f>I936</f>
        <v>ALTER TABLE TM_TEST_TRIAL_LIST</v>
      </c>
      <c r="J940" t="str">
        <f t="shared" si="414"/>
        <v xml:space="preserve"> ADD  CREATED_BY_AVATAR VARCHAR(45);</v>
      </c>
      <c r="K940" s="25" t="s">
        <v>590</v>
      </c>
      <c r="L940" s="12"/>
      <c r="M940" s="18" t="str">
        <f t="shared" si="408"/>
        <v>CREATED_BY_AVATAR,</v>
      </c>
      <c r="N940" s="5" t="str">
        <f t="shared" si="413"/>
        <v>CREATED_BY_AVATAR VARCHAR(45),</v>
      </c>
      <c r="O940" s="1" t="s">
        <v>282</v>
      </c>
      <c r="P940" t="s">
        <v>128</v>
      </c>
      <c r="Q940" t="s">
        <v>372</v>
      </c>
      <c r="W940" s="17" t="str">
        <f t="shared" si="409"/>
        <v>createdByAvatar</v>
      </c>
      <c r="X940" s="3" t="str">
        <f t="shared" si="410"/>
        <v>"createdByAvatar":"",</v>
      </c>
      <c r="Y940" s="22" t="str">
        <f t="shared" si="411"/>
        <v>public static String CREATED_BY_AVATAR="createdByAvatar";</v>
      </c>
      <c r="Z940" s="7" t="str">
        <f t="shared" si="412"/>
        <v>private String createdByAvatar="";</v>
      </c>
    </row>
    <row r="941" spans="2:26" ht="19.2" x14ac:dyDescent="0.45">
      <c r="B941" s="1" t="s">
        <v>568</v>
      </c>
      <c r="C941" s="1" t="s">
        <v>1</v>
      </c>
      <c r="D941" s="4">
        <v>45</v>
      </c>
      <c r="I941">
        <f>I924</f>
        <v>0</v>
      </c>
      <c r="J941" t="str">
        <f t="shared" si="414"/>
        <v xml:space="preserve"> ADD  TRIAL_DATE VARCHAR(45);</v>
      </c>
      <c r="K941" s="25" t="str">
        <f t="shared" si="407"/>
        <v>TRIAL_DATE,</v>
      </c>
      <c r="L941" s="12"/>
      <c r="M941" s="18" t="str">
        <f t="shared" si="408"/>
        <v>TRIAL_DATE,</v>
      </c>
      <c r="N941" s="5" t="str">
        <f t="shared" si="413"/>
        <v>TRIAL_DATE VARCHAR(45),</v>
      </c>
      <c r="O941" s="1" t="s">
        <v>572</v>
      </c>
      <c r="P941" t="s">
        <v>8</v>
      </c>
      <c r="W941" s="17" t="str">
        <f t="shared" si="409"/>
        <v>trialDate</v>
      </c>
      <c r="X941" s="3" t="str">
        <f t="shared" si="410"/>
        <v>"trialDate":"",</v>
      </c>
      <c r="Y941" s="22" t="str">
        <f t="shared" si="411"/>
        <v>public static String TRIAL_DATE="trialDate";</v>
      </c>
      <c r="Z941" s="7" t="str">
        <f t="shared" si="412"/>
        <v>private String trialDate="";</v>
      </c>
    </row>
    <row r="942" spans="2:26" ht="19.2" x14ac:dyDescent="0.45">
      <c r="B942" s="1" t="s">
        <v>569</v>
      </c>
      <c r="C942" s="1" t="s">
        <v>1</v>
      </c>
      <c r="D942" s="4">
        <v>45</v>
      </c>
      <c r="I942" t="str">
        <f>I743</f>
        <v>ALTER TABLE TM_REL_BACKLOG_AND_LABEL</v>
      </c>
      <c r="J942" t="str">
        <f t="shared" si="414"/>
        <v xml:space="preserve"> ADD  TRIAL_TIME VARCHAR(45);</v>
      </c>
      <c r="K942" s="25" t="str">
        <f t="shared" si="407"/>
        <v>TRIAL_TIME,</v>
      </c>
      <c r="L942" s="12"/>
      <c r="M942" s="18" t="str">
        <f t="shared" si="408"/>
        <v>TRIAL_TIME,</v>
      </c>
      <c r="N942" s="5" t="str">
        <f t="shared" si="413"/>
        <v>TRIAL_TIME VARCHAR(45),</v>
      </c>
      <c r="O942" s="1" t="s">
        <v>572</v>
      </c>
      <c r="P942" t="s">
        <v>133</v>
      </c>
      <c r="W942" s="17" t="str">
        <f t="shared" si="409"/>
        <v>trialTime</v>
      </c>
      <c r="X942" s="3" t="str">
        <f t="shared" si="410"/>
        <v>"trialTime":"",</v>
      </c>
      <c r="Y942" s="22" t="str">
        <f t="shared" si="411"/>
        <v>public static String TRIAL_TIME="trialTime";</v>
      </c>
      <c r="Z942" s="7" t="str">
        <f t="shared" si="412"/>
        <v>private String trialTime="";</v>
      </c>
    </row>
    <row r="943" spans="2:26" ht="19.2" x14ac:dyDescent="0.45">
      <c r="B943" s="1" t="s">
        <v>570</v>
      </c>
      <c r="C943" s="1" t="s">
        <v>1</v>
      </c>
      <c r="D943" s="4">
        <v>555</v>
      </c>
      <c r="I943">
        <f>I926</f>
        <v>0</v>
      </c>
      <c r="J943" t="str">
        <f t="shared" si="414"/>
        <v xml:space="preserve"> ADD  ACTUAL_RESULT VARCHAR(555);</v>
      </c>
      <c r="K943" s="25" t="str">
        <f t="shared" si="407"/>
        <v>ACTUAL_RESULT,</v>
      </c>
      <c r="L943" s="12"/>
      <c r="M943" s="18" t="str">
        <f t="shared" si="408"/>
        <v>ACTUAL_RESULT,</v>
      </c>
      <c r="N943" s="5" t="str">
        <f t="shared" si="413"/>
        <v>ACTUAL_RESULT VARCHAR(555),</v>
      </c>
      <c r="O943" s="1" t="s">
        <v>573</v>
      </c>
      <c r="P943" t="s">
        <v>563</v>
      </c>
      <c r="W943" s="17" t="str">
        <f t="shared" si="409"/>
        <v>actualResult</v>
      </c>
      <c r="X943" s="3" t="str">
        <f t="shared" si="410"/>
        <v>"actualResult":"",</v>
      </c>
      <c r="Y943" s="22" t="str">
        <f t="shared" si="411"/>
        <v>public static String ACTUAL_RESULT="actualResult";</v>
      </c>
      <c r="Z943" s="7" t="str">
        <f t="shared" si="412"/>
        <v>private String actualResult="";</v>
      </c>
    </row>
    <row r="944" spans="2:26" ht="19.2" x14ac:dyDescent="0.45">
      <c r="B944" s="1" t="s">
        <v>571</v>
      </c>
      <c r="C944" s="1" t="s">
        <v>1</v>
      </c>
      <c r="D944" s="4">
        <v>44</v>
      </c>
      <c r="I944" t="str">
        <f>I741</f>
        <v>ALTER TABLE TM_REL_BACKLOG_AND_LABEL</v>
      </c>
      <c r="J944" t="str">
        <f t="shared" si="414"/>
        <v xml:space="preserve"> ADD  TRIAL_STATUS VARCHAR(44);</v>
      </c>
      <c r="K944" s="25" t="str">
        <f t="shared" si="407"/>
        <v>TRIAL_STATUS,</v>
      </c>
      <c r="L944" s="12"/>
      <c r="M944" s="18" t="str">
        <f t="shared" si="408"/>
        <v>TRIAL_STATUS,</v>
      </c>
      <c r="N944" s="5" t="str">
        <f t="shared" si="413"/>
        <v>TRIAL_STATUS VARCHAR(44),</v>
      </c>
      <c r="O944" s="1" t="s">
        <v>572</v>
      </c>
      <c r="P944" t="s">
        <v>3</v>
      </c>
      <c r="W944" s="17" t="str">
        <f t="shared" si="409"/>
        <v>trialStatus</v>
      </c>
      <c r="X944" s="3" t="str">
        <f t="shared" si="410"/>
        <v>"trialStatus":"",</v>
      </c>
      <c r="Y944" s="22" t="str">
        <f t="shared" si="411"/>
        <v>public static String TRIAL_STATUS="trialStatus";</v>
      </c>
      <c r="Z944" s="7" t="str">
        <f t="shared" si="412"/>
        <v>private String trialStatus="";</v>
      </c>
    </row>
    <row r="945" spans="2:26" ht="19.2" x14ac:dyDescent="0.45">
      <c r="B945" s="1" t="s">
        <v>374</v>
      </c>
      <c r="C945" s="1" t="s">
        <v>1</v>
      </c>
      <c r="D945" s="4">
        <v>555</v>
      </c>
      <c r="I945" t="str">
        <f>I743</f>
        <v>ALTER TABLE TM_REL_BACKLOG_AND_LABEL</v>
      </c>
      <c r="J945" t="str">
        <f t="shared" si="414"/>
        <v xml:space="preserve"> ADD  FILE_NAME VARCHAR(555);</v>
      </c>
      <c r="K945" s="25" t="str">
        <f t="shared" si="407"/>
        <v>FILE_NAME,</v>
      </c>
      <c r="L945" s="12"/>
      <c r="M945" s="18" t="str">
        <f t="shared" si="408"/>
        <v>FILE_NAME,</v>
      </c>
      <c r="N945" s="5" t="str">
        <f t="shared" si="413"/>
        <v>FILE_NAME VARCHAR(555),</v>
      </c>
      <c r="O945" s="1" t="s">
        <v>324</v>
      </c>
      <c r="P945" t="s">
        <v>0</v>
      </c>
      <c r="W945" s="17" t="str">
        <f t="shared" si="409"/>
        <v>fileName</v>
      </c>
      <c r="X945" s="3" t="str">
        <f t="shared" si="410"/>
        <v>"fileName":"",</v>
      </c>
      <c r="Y945" s="22" t="str">
        <f t="shared" si="411"/>
        <v>public static String FILE_NAME="fileName";</v>
      </c>
      <c r="Z945" s="7" t="str">
        <f t="shared" si="412"/>
        <v>private String fileName="";</v>
      </c>
    </row>
    <row r="946" spans="2:26" ht="19.2" x14ac:dyDescent="0.45">
      <c r="B946" s="1" t="s">
        <v>367</v>
      </c>
      <c r="C946" s="1" t="s">
        <v>1</v>
      </c>
      <c r="D946" s="4">
        <v>44</v>
      </c>
      <c r="I946">
        <f>I747</f>
        <v>0</v>
      </c>
      <c r="J946" t="str">
        <f t="shared" si="414"/>
        <v xml:space="preserve"> ADD  FK_BACKLOG_ID VARCHAR(44);</v>
      </c>
      <c r="K946" s="25" t="str">
        <f t="shared" si="407"/>
        <v>FK_BACKLOG_ID,</v>
      </c>
      <c r="L946" s="12"/>
      <c r="M946" s="18" t="str">
        <f t="shared" si="408"/>
        <v>FK_BACKLOG_ID,</v>
      </c>
      <c r="N946" s="5" t="str">
        <f t="shared" si="413"/>
        <v>FK_BACKLOG_ID VARCHAR(44),</v>
      </c>
      <c r="O946" s="1" t="s">
        <v>10</v>
      </c>
      <c r="P946" t="s">
        <v>354</v>
      </c>
      <c r="Q946" t="s">
        <v>2</v>
      </c>
      <c r="W946" s="17" t="str">
        <f t="shared" si="409"/>
        <v>fkBacklogId</v>
      </c>
      <c r="X946" s="3" t="str">
        <f t="shared" si="410"/>
        <v>"fkBacklogId":"",</v>
      </c>
      <c r="Y946" s="22" t="str">
        <f t="shared" si="411"/>
        <v>public static String FK_BACKLOG_ID="fkBacklogId";</v>
      </c>
      <c r="Z946" s="7" t="str">
        <f t="shared" si="412"/>
        <v>private String fkBacklogId="";</v>
      </c>
    </row>
    <row r="947" spans="2:26" ht="19.2" x14ac:dyDescent="0.45">
      <c r="B947" s="1" t="s">
        <v>318</v>
      </c>
      <c r="C947" s="1" t="s">
        <v>1</v>
      </c>
      <c r="D947" s="4">
        <v>44</v>
      </c>
      <c r="I947">
        <f>I748</f>
        <v>0</v>
      </c>
      <c r="J947" t="str">
        <f t="shared" si="414"/>
        <v xml:space="preserve"> ADD  FK_TASK_ID VARCHAR(44);</v>
      </c>
      <c r="K947" s="25" t="str">
        <f t="shared" si="407"/>
        <v>FK_TASK_ID,</v>
      </c>
      <c r="L947" s="12"/>
      <c r="M947" s="18" t="str">
        <f t="shared" si="408"/>
        <v>FK_TASK_ID,</v>
      </c>
      <c r="N947" s="5" t="str">
        <f t="shared" si="413"/>
        <v>FK_TASK_ID VARCHAR(44),</v>
      </c>
      <c r="O947" s="1" t="s">
        <v>10</v>
      </c>
      <c r="P947" t="s">
        <v>311</v>
      </c>
      <c r="Q947" t="s">
        <v>2</v>
      </c>
      <c r="W947" s="17" t="str">
        <f t="shared" si="409"/>
        <v>fkTaskId</v>
      </c>
      <c r="X947" s="3" t="str">
        <f t="shared" si="410"/>
        <v>"fkTaskId":"",</v>
      </c>
      <c r="Y947" s="22" t="str">
        <f t="shared" si="411"/>
        <v>public static String FK_TASK_ID="fkTaskId";</v>
      </c>
      <c r="Z947" s="7" t="str">
        <f t="shared" si="412"/>
        <v>private String fkTaskId="";</v>
      </c>
    </row>
    <row r="948" spans="2:26" ht="19.2" x14ac:dyDescent="0.45">
      <c r="B948" s="1" t="s">
        <v>576</v>
      </c>
      <c r="C948" s="1" t="s">
        <v>1</v>
      </c>
      <c r="D948" s="4">
        <v>44</v>
      </c>
      <c r="I948" t="str">
        <f>I744</f>
        <v>ALTER TABLE TM_REL_BACKLOG_AND_LABEL</v>
      </c>
      <c r="J948" t="str">
        <f t="shared" si="414"/>
        <v xml:space="preserve"> ADD  IS_NOTIFIED_AS_BUG VARCHAR(44);</v>
      </c>
      <c r="K948" s="25" t="str">
        <f t="shared" si="407"/>
        <v>IS_NOTIFIED_AS_BUG,</v>
      </c>
      <c r="L948" s="12"/>
      <c r="M948" s="18" t="str">
        <f t="shared" si="408"/>
        <v>IS_NOTIFIED_AS_BUG,</v>
      </c>
      <c r="N948" s="5" t="str">
        <f t="shared" si="413"/>
        <v>IS_NOTIFIED_AS_BUG VARCHAR(44),</v>
      </c>
      <c r="O948" s="1" t="s">
        <v>112</v>
      </c>
      <c r="P948" t="s">
        <v>574</v>
      </c>
      <c r="Q948" t="s">
        <v>575</v>
      </c>
      <c r="R948" t="s">
        <v>409</v>
      </c>
      <c r="W948" s="17" t="str">
        <f t="shared" si="409"/>
        <v>isNotifiedAsBug</v>
      </c>
      <c r="X948" s="3" t="str">
        <f t="shared" si="410"/>
        <v>"isNotifiedAsBug":"",</v>
      </c>
      <c r="Y948" s="22" t="str">
        <f t="shared" si="411"/>
        <v>public static String IS_NOTIFIED_AS_BUG="isNotifiedAsBug";</v>
      </c>
      <c r="Z948" s="7" t="str">
        <f t="shared" si="412"/>
        <v>private String isNotifiedAsBug="";</v>
      </c>
    </row>
    <row r="949" spans="2:26" ht="19.2" x14ac:dyDescent="0.45">
      <c r="B949" s="1" t="s">
        <v>14</v>
      </c>
      <c r="C949" s="1" t="s">
        <v>1</v>
      </c>
      <c r="D949" s="4">
        <v>555</v>
      </c>
      <c r="I949">
        <f>I745</f>
        <v>0</v>
      </c>
      <c r="J949" t="str">
        <f t="shared" si="414"/>
        <v xml:space="preserve"> ADD  DESCRIPTION VARCHAR(555);</v>
      </c>
      <c r="K949" s="25" t="str">
        <f>CONCATENATE(B949,"")</f>
        <v>DESCRIPTION</v>
      </c>
      <c r="L949" s="12"/>
      <c r="M949" s="18" t="str">
        <f t="shared" si="408"/>
        <v>DESCRIPTION,</v>
      </c>
      <c r="N949" s="5" t="str">
        <f t="shared" si="413"/>
        <v>DESCRIPTION VARCHAR(555),</v>
      </c>
      <c r="O949" s="1" t="s">
        <v>14</v>
      </c>
      <c r="W949" s="17" t="str">
        <f t="shared" si="409"/>
        <v>description</v>
      </c>
      <c r="X949" s="3" t="str">
        <f t="shared" si="410"/>
        <v>"description":"",</v>
      </c>
      <c r="Y949" s="22" t="str">
        <f t="shared" si="411"/>
        <v>public static String DESCRIPTION="description";</v>
      </c>
      <c r="Z949" s="7" t="str">
        <f t="shared" si="412"/>
        <v>private String description="";</v>
      </c>
    </row>
    <row r="950" spans="2:26" ht="19.2" x14ac:dyDescent="0.45">
      <c r="C950" s="1"/>
      <c r="D950" s="8"/>
      <c r="K950" s="29" t="str">
        <f>CONCATENATE(" FROM ",LEFT(B932,LEN(B932)-5)," T")</f>
        <v xml:space="preserve"> FROM TM_TEST_TRIAL T</v>
      </c>
      <c r="M950" s="18"/>
      <c r="N950" s="33" t="s">
        <v>130</v>
      </c>
      <c r="O950" s="1"/>
      <c r="W950" s="17"/>
    </row>
    <row r="951" spans="2:26" ht="19.2" x14ac:dyDescent="0.45">
      <c r="C951" s="14"/>
      <c r="D951" s="9"/>
      <c r="K951" s="29"/>
      <c r="M951" s="20"/>
      <c r="N951" s="33"/>
      <c r="O951" s="14"/>
      <c r="W951" s="17"/>
    </row>
    <row r="952" spans="2:26" x14ac:dyDescent="0.3">
      <c r="B952" s="2" t="s">
        <v>687</v>
      </c>
      <c r="I952" t="str">
        <f>CONCATENATE("ALTER TABLE"," ",B952)</f>
        <v>ALTER TABLE TM_CHANGE_REQ_LABEL</v>
      </c>
      <c r="K952" s="25"/>
      <c r="N952" s="5" t="str">
        <f>CONCATENATE("CREATE TABLE ",B952," ","(")</f>
        <v>CREATE TABLE TM_CHANGE_REQ_LABEL (</v>
      </c>
    </row>
    <row r="953" spans="2:26" ht="19.2" x14ac:dyDescent="0.45">
      <c r="B953" s="1" t="s">
        <v>2</v>
      </c>
      <c r="C953" s="1" t="s">
        <v>1</v>
      </c>
      <c r="D953" s="4">
        <v>30</v>
      </c>
      <c r="E953" s="24" t="s">
        <v>113</v>
      </c>
      <c r="I953" t="str">
        <f>I952</f>
        <v>ALTER TABLE TM_CHANGE_REQ_LABEL</v>
      </c>
      <c r="L953" s="12"/>
      <c r="M953" s="18" t="str">
        <f t="shared" ref="M953:M964" si="415">CONCATENATE(B953,",")</f>
        <v>ID,</v>
      </c>
      <c r="N953" s="5" t="str">
        <f>CONCATENATE(B953," ",C953,"(",D953,") ",E953," ,")</f>
        <v>ID VARCHAR(30) NOT NULL ,</v>
      </c>
      <c r="O953" s="1" t="s">
        <v>2</v>
      </c>
      <c r="P953" s="6"/>
      <c r="Q953" s="6"/>
      <c r="R953" s="6"/>
      <c r="S953" s="6"/>
      <c r="T953" s="6"/>
      <c r="U953" s="6"/>
      <c r="V953" s="6"/>
      <c r="W953" s="17" t="str">
        <f t="shared" ref="W953:W964" si="416">CONCATENATE(,LOWER(O953),UPPER(LEFT(P953,1)),LOWER(RIGHT(P953,LEN(P953)-IF(LEN(P953)&gt;0,1,LEN(P953)))),UPPER(LEFT(Q953,1)),LOWER(RIGHT(Q953,LEN(Q953)-IF(LEN(Q953)&gt;0,1,LEN(Q953)))),UPPER(LEFT(R953,1)),LOWER(RIGHT(R953,LEN(R953)-IF(LEN(R953)&gt;0,1,LEN(R953)))),UPPER(LEFT(S953,1)),LOWER(RIGHT(S953,LEN(S953)-IF(LEN(S953)&gt;0,1,LEN(S953)))),UPPER(LEFT(T953,1)),LOWER(RIGHT(T953,LEN(T953)-IF(LEN(T953)&gt;0,1,LEN(T953)))),UPPER(LEFT(U953,1)),LOWER(RIGHT(U953,LEN(U953)-IF(LEN(U953)&gt;0,1,LEN(U953)))),UPPER(LEFT(V953,1)),LOWER(RIGHT(V953,LEN(V953)-IF(LEN(V953)&gt;0,1,LEN(V953)))))</f>
        <v>id</v>
      </c>
      <c r="X953" s="3" t="str">
        <f t="shared" ref="X953:X964" si="417">CONCATENATE("""",W953,"""",":","""","""",",")</f>
        <v>"id":"",</v>
      </c>
      <c r="Y953" s="22" t="str">
        <f t="shared" ref="Y953:Y964" si="418">CONCATENATE("public static String ",,B953,,"=","""",W953,""";")</f>
        <v>public static String ID="id";</v>
      </c>
      <c r="Z953" s="7" t="str">
        <f t="shared" ref="Z953:Z964" si="419">CONCATENATE("private String ",W953,"=","""""",";")</f>
        <v>private String id="";</v>
      </c>
    </row>
    <row r="954" spans="2:26" ht="19.2" x14ac:dyDescent="0.45">
      <c r="B954" s="1" t="s">
        <v>3</v>
      </c>
      <c r="C954" s="1" t="s">
        <v>1</v>
      </c>
      <c r="D954" s="4">
        <v>10</v>
      </c>
      <c r="I954" t="str">
        <f>I953</f>
        <v>ALTER TABLE TM_CHANGE_REQ_LABEL</v>
      </c>
      <c r="K954" s="21" t="s">
        <v>436</v>
      </c>
      <c r="L954" s="12"/>
      <c r="M954" s="18" t="str">
        <f t="shared" si="415"/>
        <v>STATUS,</v>
      </c>
      <c r="N954" s="5" t="str">
        <f t="shared" ref="N954:N964" si="420">CONCATENATE(B954," ",C954,"(",D954,")",",")</f>
        <v>STATUS VARCHAR(10),</v>
      </c>
      <c r="O954" s="1" t="s">
        <v>3</v>
      </c>
      <c r="W954" s="17" t="str">
        <f t="shared" si="416"/>
        <v>status</v>
      </c>
      <c r="X954" s="3" t="str">
        <f t="shared" si="417"/>
        <v>"status":"",</v>
      </c>
      <c r="Y954" s="22" t="str">
        <f t="shared" si="418"/>
        <v>public static String STATUS="status";</v>
      </c>
      <c r="Z954" s="7" t="str">
        <f t="shared" si="419"/>
        <v>private String status="";</v>
      </c>
    </row>
    <row r="955" spans="2:26" ht="19.2" x14ac:dyDescent="0.45">
      <c r="B955" s="1" t="s">
        <v>4</v>
      </c>
      <c r="C955" s="1" t="s">
        <v>1</v>
      </c>
      <c r="D955" s="4">
        <v>30</v>
      </c>
      <c r="I955" t="str">
        <f>I954</f>
        <v>ALTER TABLE TM_CHANGE_REQ_LABEL</v>
      </c>
      <c r="J955" t="str">
        <f t="shared" ref="J955:J964" si="421">CONCATENATE(LEFT(CONCATENATE(" ADD "," ",N955,";"),LEN(CONCATENATE(" ADD "," ",N955,";"))-2),";")</f>
        <v xml:space="preserve"> ADD  INSERT_DATE VARCHAR(30);</v>
      </c>
      <c r="K955" s="21" t="str">
        <f t="shared" ref="K955:K964" si="422">CONCATENATE(LEFT(CONCATENATE("  ALTER COLUMN  "," ",N955,";"),LEN(CONCATENATE("  ALTER COLUMN  "," ",N955,";"))-2),";")</f>
        <v xml:space="preserve">  ALTER COLUMN   INSERT_DATE VARCHAR(30);</v>
      </c>
      <c r="L955" s="12"/>
      <c r="M955" s="18" t="str">
        <f t="shared" si="415"/>
        <v>INSERT_DATE,</v>
      </c>
      <c r="N955" s="5" t="str">
        <f t="shared" si="420"/>
        <v>INSERT_DATE VARCHAR(30),</v>
      </c>
      <c r="O955" s="1" t="s">
        <v>7</v>
      </c>
      <c r="P955" t="s">
        <v>8</v>
      </c>
      <c r="W955" s="17" t="str">
        <f t="shared" si="416"/>
        <v>insertDate</v>
      </c>
      <c r="X955" s="3" t="str">
        <f t="shared" si="417"/>
        <v>"insertDate":"",</v>
      </c>
      <c r="Y955" s="22" t="str">
        <f t="shared" si="418"/>
        <v>public static String INSERT_DATE="insertDate";</v>
      </c>
      <c r="Z955" s="7" t="str">
        <f t="shared" si="419"/>
        <v>private String insertDate="";</v>
      </c>
    </row>
    <row r="956" spans="2:26" ht="19.2" x14ac:dyDescent="0.45">
      <c r="B956" s="1" t="s">
        <v>5</v>
      </c>
      <c r="C956" s="1" t="s">
        <v>1</v>
      </c>
      <c r="D956" s="4">
        <v>30</v>
      </c>
      <c r="I956" t="str">
        <f>I955</f>
        <v>ALTER TABLE TM_CHANGE_REQ_LABEL</v>
      </c>
      <c r="J956" t="str">
        <f t="shared" si="421"/>
        <v xml:space="preserve"> ADD  MODIFICATION_DATE VARCHAR(30);</v>
      </c>
      <c r="K956" s="21" t="str">
        <f t="shared" si="422"/>
        <v xml:space="preserve">  ALTER COLUMN   MODIFICATION_DATE VARCHAR(30);</v>
      </c>
      <c r="L956" s="12"/>
      <c r="M956" s="18" t="str">
        <f t="shared" si="415"/>
        <v>MODIFICATION_DATE,</v>
      </c>
      <c r="N956" s="5" t="str">
        <f t="shared" si="420"/>
        <v>MODIFICATION_DATE VARCHAR(30),</v>
      </c>
      <c r="O956" s="1" t="s">
        <v>9</v>
      </c>
      <c r="P956" t="s">
        <v>8</v>
      </c>
      <c r="W956" s="17" t="str">
        <f t="shared" si="416"/>
        <v>modificationDate</v>
      </c>
      <c r="X956" s="3" t="str">
        <f t="shared" si="417"/>
        <v>"modificationDate":"",</v>
      </c>
      <c r="Y956" s="22" t="str">
        <f t="shared" si="418"/>
        <v>public static String MODIFICATION_DATE="modificationDate";</v>
      </c>
      <c r="Z956" s="7" t="str">
        <f t="shared" si="419"/>
        <v>private String modificationDate="";</v>
      </c>
    </row>
    <row r="957" spans="2:26" ht="19.2" x14ac:dyDescent="0.45">
      <c r="B957" s="1" t="s">
        <v>274</v>
      </c>
      <c r="C957" s="1" t="s">
        <v>1</v>
      </c>
      <c r="D957" s="4">
        <v>45</v>
      </c>
      <c r="I957" t="str">
        <f>I956</f>
        <v>ALTER TABLE TM_CHANGE_REQ_LABEL</v>
      </c>
      <c r="J957" t="str">
        <f t="shared" si="421"/>
        <v xml:space="preserve"> ADD  FK_PROJECT_ID VARCHAR(45);</v>
      </c>
      <c r="K957" s="21" t="str">
        <f t="shared" si="422"/>
        <v xml:space="preserve">  ALTER COLUMN   FK_PROJECT_ID VARCHAR(45);</v>
      </c>
      <c r="L957" s="12"/>
      <c r="M957" s="18" t="str">
        <f t="shared" si="415"/>
        <v>FK_PROJECT_ID,</v>
      </c>
      <c r="N957" s="5" t="str">
        <f t="shared" si="420"/>
        <v>FK_PROJECT_ID VARCHAR(45),</v>
      </c>
      <c r="O957" s="1" t="s">
        <v>10</v>
      </c>
      <c r="P957" t="s">
        <v>288</v>
      </c>
      <c r="Q957" t="s">
        <v>2</v>
      </c>
      <c r="W957" s="17" t="str">
        <f t="shared" si="416"/>
        <v>fkProjectId</v>
      </c>
      <c r="X957" s="3" t="str">
        <f t="shared" si="417"/>
        <v>"fkProjectId":"",</v>
      </c>
      <c r="Y957" s="22" t="str">
        <f t="shared" si="418"/>
        <v>public static String FK_PROJECT_ID="fkProjectId";</v>
      </c>
      <c r="Z957" s="7" t="str">
        <f t="shared" si="419"/>
        <v>private String fkProjectId="";</v>
      </c>
    </row>
    <row r="958" spans="2:26" ht="19.2" x14ac:dyDescent="0.45">
      <c r="B958" s="1" t="s">
        <v>367</v>
      </c>
      <c r="C958" s="1" t="s">
        <v>1</v>
      </c>
      <c r="D958" s="4">
        <v>45</v>
      </c>
      <c r="I958" t="str">
        <f>I956</f>
        <v>ALTER TABLE TM_CHANGE_REQ_LABEL</v>
      </c>
      <c r="J958" t="str">
        <f t="shared" si="421"/>
        <v xml:space="preserve"> ADD  FK_BACKLOG_ID VARCHAR(45);</v>
      </c>
      <c r="K958" s="21" t="str">
        <f t="shared" si="422"/>
        <v xml:space="preserve">  ALTER COLUMN   FK_BACKLOG_ID VARCHAR(45);</v>
      </c>
      <c r="L958" s="12"/>
      <c r="M958" s="18" t="str">
        <f t="shared" si="415"/>
        <v>FK_BACKLOG_ID,</v>
      </c>
      <c r="N958" s="5" t="str">
        <f t="shared" si="420"/>
        <v>FK_BACKLOG_ID VARCHAR(45),</v>
      </c>
      <c r="O958" s="1" t="s">
        <v>10</v>
      </c>
      <c r="P958" t="s">
        <v>354</v>
      </c>
      <c r="Q958" t="s">
        <v>2</v>
      </c>
      <c r="W958" s="17" t="str">
        <f t="shared" si="416"/>
        <v>fkBacklogId</v>
      </c>
      <c r="X958" s="3" t="str">
        <f t="shared" si="417"/>
        <v>"fkBacklogId":"",</v>
      </c>
      <c r="Y958" s="22" t="str">
        <f t="shared" si="418"/>
        <v>public static String FK_BACKLOG_ID="fkBacklogId";</v>
      </c>
      <c r="Z958" s="7" t="str">
        <f t="shared" si="419"/>
        <v>private String fkBacklogId="";</v>
      </c>
    </row>
    <row r="959" spans="2:26" ht="19.2" x14ac:dyDescent="0.45">
      <c r="B959" s="1" t="s">
        <v>688</v>
      </c>
      <c r="C959" s="1" t="s">
        <v>1</v>
      </c>
      <c r="D959" s="4">
        <v>45</v>
      </c>
      <c r="I959" t="str">
        <f t="shared" ref="I959:I964" si="423">I957</f>
        <v>ALTER TABLE TM_CHANGE_REQ_LABEL</v>
      </c>
      <c r="J959" t="str">
        <f t="shared" si="421"/>
        <v xml:space="preserve"> ADD  FK_LABEL_ID VARCHAR(45);</v>
      </c>
      <c r="K959" s="21" t="str">
        <f t="shared" si="422"/>
        <v xml:space="preserve">  ALTER COLUMN   FK_LABEL_ID VARCHAR(45);</v>
      </c>
      <c r="L959" s="12"/>
      <c r="M959" s="18" t="str">
        <f t="shared" si="415"/>
        <v>FK_LABEL_ID,</v>
      </c>
      <c r="N959" s="5" t="str">
        <f t="shared" si="420"/>
        <v>FK_LABEL_ID VARCHAR(45),</v>
      </c>
      <c r="O959" s="1" t="s">
        <v>10</v>
      </c>
      <c r="P959" t="s">
        <v>61</v>
      </c>
      <c r="Q959" t="s">
        <v>2</v>
      </c>
      <c r="W959" s="17" t="str">
        <f t="shared" si="416"/>
        <v>fkLabelId</v>
      </c>
      <c r="X959" s="3" t="str">
        <f t="shared" si="417"/>
        <v>"fkLabelId":"",</v>
      </c>
      <c r="Y959" s="22" t="str">
        <f t="shared" si="418"/>
        <v>public static String FK_LABEL_ID="fkLabelId";</v>
      </c>
      <c r="Z959" s="7" t="str">
        <f t="shared" si="419"/>
        <v>private String fkLabelId="";</v>
      </c>
    </row>
    <row r="960" spans="2:26" ht="19.2" x14ac:dyDescent="0.45">
      <c r="B960" s="1" t="s">
        <v>265</v>
      </c>
      <c r="C960" s="1" t="s">
        <v>1</v>
      </c>
      <c r="D960" s="4">
        <v>45</v>
      </c>
      <c r="I960" t="str">
        <f t="shared" si="423"/>
        <v>ALTER TABLE TM_CHANGE_REQ_LABEL</v>
      </c>
      <c r="J960" t="str">
        <f t="shared" si="421"/>
        <v xml:space="preserve"> ADD  START_DATE VARCHAR(45);</v>
      </c>
      <c r="K960" s="21" t="str">
        <f t="shared" si="422"/>
        <v xml:space="preserve">  ALTER COLUMN   START_DATE VARCHAR(45);</v>
      </c>
      <c r="L960" s="12"/>
      <c r="M960" s="18" t="str">
        <f t="shared" si="415"/>
        <v>START_DATE,</v>
      </c>
      <c r="N960" s="5" t="str">
        <f t="shared" si="420"/>
        <v>START_DATE VARCHAR(45),</v>
      </c>
      <c r="O960" s="1" t="s">
        <v>289</v>
      </c>
      <c r="P960" t="s">
        <v>8</v>
      </c>
      <c r="W960" s="17" t="str">
        <f t="shared" si="416"/>
        <v>startDate</v>
      </c>
      <c r="X960" s="3" t="str">
        <f t="shared" si="417"/>
        <v>"startDate":"",</v>
      </c>
      <c r="Y960" s="22" t="str">
        <f t="shared" si="418"/>
        <v>public static String START_DATE="startDate";</v>
      </c>
      <c r="Z960" s="7" t="str">
        <f t="shared" si="419"/>
        <v>private String startDate="";</v>
      </c>
    </row>
    <row r="961" spans="2:26" ht="19.2" x14ac:dyDescent="0.45">
      <c r="B961" s="1" t="s">
        <v>266</v>
      </c>
      <c r="C961" s="1" t="s">
        <v>1</v>
      </c>
      <c r="D961" s="4">
        <v>555</v>
      </c>
      <c r="I961" t="str">
        <f t="shared" si="423"/>
        <v>ALTER TABLE TM_CHANGE_REQ_LABEL</v>
      </c>
      <c r="J961" t="str">
        <f t="shared" si="421"/>
        <v xml:space="preserve"> ADD  START_TIME VARCHAR(555);</v>
      </c>
      <c r="K961" s="21" t="str">
        <f t="shared" si="422"/>
        <v xml:space="preserve">  ALTER COLUMN   START_TIME VARCHAR(555);</v>
      </c>
      <c r="L961" s="12"/>
      <c r="M961" s="18" t="str">
        <f t="shared" si="415"/>
        <v>START_TIME,</v>
      </c>
      <c r="N961" s="5" t="str">
        <f t="shared" si="420"/>
        <v>START_TIME VARCHAR(555),</v>
      </c>
      <c r="O961" s="1" t="s">
        <v>289</v>
      </c>
      <c r="P961" t="s">
        <v>133</v>
      </c>
      <c r="W961" s="17" t="str">
        <f t="shared" si="416"/>
        <v>startTime</v>
      </c>
      <c r="X961" s="3" t="str">
        <f t="shared" si="417"/>
        <v>"startTime":"",</v>
      </c>
      <c r="Y961" s="22" t="str">
        <f t="shared" si="418"/>
        <v>public static String START_TIME="startTime";</v>
      </c>
      <c r="Z961" s="7" t="str">
        <f t="shared" si="419"/>
        <v>private String startTime="";</v>
      </c>
    </row>
    <row r="962" spans="2:26" ht="19.2" x14ac:dyDescent="0.45">
      <c r="B962" s="1" t="s">
        <v>267</v>
      </c>
      <c r="C962" s="1" t="s">
        <v>1</v>
      </c>
      <c r="D962" s="4">
        <v>44</v>
      </c>
      <c r="I962" t="str">
        <f t="shared" si="423"/>
        <v>ALTER TABLE TM_CHANGE_REQ_LABEL</v>
      </c>
      <c r="J962" t="str">
        <f t="shared" si="421"/>
        <v xml:space="preserve"> ADD  END_DATE VARCHAR(44);</v>
      </c>
      <c r="K962" s="21" t="str">
        <f t="shared" si="422"/>
        <v xml:space="preserve">  ALTER COLUMN   END_DATE VARCHAR(44);</v>
      </c>
      <c r="L962" s="12"/>
      <c r="M962" s="18" t="str">
        <f t="shared" si="415"/>
        <v>END_DATE,</v>
      </c>
      <c r="N962" s="5" t="str">
        <f t="shared" si="420"/>
        <v>END_DATE VARCHAR(44),</v>
      </c>
      <c r="O962" s="1" t="s">
        <v>290</v>
      </c>
      <c r="P962" t="s">
        <v>8</v>
      </c>
      <c r="W962" s="17" t="str">
        <f t="shared" si="416"/>
        <v>endDate</v>
      </c>
      <c r="X962" s="3" t="str">
        <f t="shared" si="417"/>
        <v>"endDate":"",</v>
      </c>
      <c r="Y962" s="22" t="str">
        <f t="shared" si="418"/>
        <v>public static String END_DATE="endDate";</v>
      </c>
      <c r="Z962" s="7" t="str">
        <f t="shared" si="419"/>
        <v>private String endDate="";</v>
      </c>
    </row>
    <row r="963" spans="2:26" ht="19.2" x14ac:dyDescent="0.45">
      <c r="B963" s="1" t="s">
        <v>268</v>
      </c>
      <c r="C963" s="1" t="s">
        <v>1</v>
      </c>
      <c r="D963" s="4">
        <v>555</v>
      </c>
      <c r="I963" t="str">
        <f t="shared" si="423"/>
        <v>ALTER TABLE TM_CHANGE_REQ_LABEL</v>
      </c>
      <c r="J963" t="str">
        <f t="shared" si="421"/>
        <v xml:space="preserve"> ADD  END_TIME VARCHAR(555);</v>
      </c>
      <c r="K963" s="21" t="str">
        <f t="shared" si="422"/>
        <v xml:space="preserve">  ALTER COLUMN   END_TIME VARCHAR(555);</v>
      </c>
      <c r="L963" s="12"/>
      <c r="M963" s="18" t="str">
        <f t="shared" si="415"/>
        <v>END_TIME,</v>
      </c>
      <c r="N963" s="5" t="str">
        <f t="shared" si="420"/>
        <v>END_TIME VARCHAR(555),</v>
      </c>
      <c r="O963" s="1" t="s">
        <v>290</v>
      </c>
      <c r="P963" t="s">
        <v>133</v>
      </c>
      <c r="W963" s="17" t="str">
        <f t="shared" si="416"/>
        <v>endTime</v>
      </c>
      <c r="X963" s="3" t="str">
        <f t="shared" si="417"/>
        <v>"endTime":"",</v>
      </c>
      <c r="Y963" s="22" t="str">
        <f t="shared" si="418"/>
        <v>public static String END_TIME="endTime";</v>
      </c>
      <c r="Z963" s="7" t="str">
        <f t="shared" si="419"/>
        <v>private String endTime="";</v>
      </c>
    </row>
    <row r="964" spans="2:26" ht="19.2" x14ac:dyDescent="0.45">
      <c r="B964" s="1" t="s">
        <v>14</v>
      </c>
      <c r="C964" s="1" t="s">
        <v>1</v>
      </c>
      <c r="D964" s="4">
        <v>44</v>
      </c>
      <c r="I964" t="str">
        <f t="shared" si="423"/>
        <v>ALTER TABLE TM_CHANGE_REQ_LABEL</v>
      </c>
      <c r="J964" t="str">
        <f t="shared" si="421"/>
        <v xml:space="preserve"> ADD  DESCRIPTION VARCHAR(44);</v>
      </c>
      <c r="K964" s="21" t="str">
        <f t="shared" si="422"/>
        <v xml:space="preserve">  ALTER COLUMN   DESCRIPTION VARCHAR(44);</v>
      </c>
      <c r="L964" s="12"/>
      <c r="M964" s="18" t="str">
        <f t="shared" si="415"/>
        <v>DESCRIPTION,</v>
      </c>
      <c r="N964" s="5" t="str">
        <f t="shared" si="420"/>
        <v>DESCRIPTION VARCHAR(44),</v>
      </c>
      <c r="O964" s="1" t="s">
        <v>14</v>
      </c>
      <c r="P964" t="s">
        <v>395</v>
      </c>
      <c r="Q964" t="s">
        <v>395</v>
      </c>
      <c r="W964" s="17" t="str">
        <f t="shared" si="416"/>
        <v xml:space="preserve">description  </v>
      </c>
      <c r="X964" s="3" t="str">
        <f t="shared" si="417"/>
        <v>"description  ":"",</v>
      </c>
      <c r="Y964" s="22" t="str">
        <f t="shared" si="418"/>
        <v>public static String DESCRIPTION="description  ";</v>
      </c>
      <c r="Z964" s="7" t="str">
        <f t="shared" si="419"/>
        <v>private String description  ="";</v>
      </c>
    </row>
    <row r="965" spans="2:26" ht="19.2" x14ac:dyDescent="0.45">
      <c r="B965" s="1"/>
      <c r="C965" s="1"/>
      <c r="D965" s="4"/>
      <c r="L965" s="12"/>
      <c r="M965" s="18"/>
      <c r="N965" s="33" t="s">
        <v>130</v>
      </c>
      <c r="O965" s="1"/>
      <c r="W965" s="17"/>
    </row>
    <row r="966" spans="2:26" ht="19.2" x14ac:dyDescent="0.45">
      <c r="C966" s="14"/>
      <c r="D966" s="9"/>
      <c r="K966" s="29"/>
      <c r="M966" s="20"/>
      <c r="N966" s="31" t="s">
        <v>126</v>
      </c>
      <c r="O966" s="14"/>
      <c r="W966" s="17"/>
    </row>
    <row r="968" spans="2:26" x14ac:dyDescent="0.3">
      <c r="B968" s="2" t="s">
        <v>692</v>
      </c>
      <c r="I968" t="str">
        <f>CONCATENATE("ALTER TABLE"," ",B968)</f>
        <v>ALTER TABLE TM_JIRA_INTEGRATION</v>
      </c>
      <c r="K968" s="25"/>
      <c r="N968" s="5" t="str">
        <f>CONCATENATE("CREATE TABLE ",B968," ","(")</f>
        <v>CREATE TABLE TM_JIRA_INTEGRATION (</v>
      </c>
    </row>
    <row r="969" spans="2:26" ht="19.2" x14ac:dyDescent="0.45">
      <c r="B969" s="1" t="s">
        <v>2</v>
      </c>
      <c r="C969" s="1" t="s">
        <v>1</v>
      </c>
      <c r="D969" s="4">
        <v>30</v>
      </c>
      <c r="E969" s="24" t="s">
        <v>113</v>
      </c>
      <c r="I969" t="str">
        <f>I968</f>
        <v>ALTER TABLE TM_JIRA_INTEGRATION</v>
      </c>
      <c r="L969" s="12"/>
      <c r="M969" s="18" t="str">
        <f t="shared" ref="M969:M981" si="424">CONCATENATE(B969,",")</f>
        <v>ID,</v>
      </c>
      <c r="N969" s="5" t="str">
        <f>CONCATENATE(B969," ",C969,"(",D969,") ",E969," ,")</f>
        <v>ID VARCHAR(30) NOT NULL ,</v>
      </c>
      <c r="O969" s="1" t="s">
        <v>2</v>
      </c>
      <c r="P969" s="6"/>
      <c r="Q969" s="6"/>
      <c r="R969" s="6"/>
      <c r="S969" s="6"/>
      <c r="T969" s="6"/>
      <c r="U969" s="6"/>
      <c r="V969" s="6"/>
      <c r="W969" s="17" t="str">
        <f t="shared" ref="W969:W981" si="425">CONCATENATE(,LOWER(O969),UPPER(LEFT(P969,1)),LOWER(RIGHT(P969,LEN(P969)-IF(LEN(P969)&gt;0,1,LEN(P969)))),UPPER(LEFT(Q969,1)),LOWER(RIGHT(Q969,LEN(Q969)-IF(LEN(Q969)&gt;0,1,LEN(Q969)))),UPPER(LEFT(R969,1)),LOWER(RIGHT(R969,LEN(R969)-IF(LEN(R969)&gt;0,1,LEN(R969)))),UPPER(LEFT(S969,1)),LOWER(RIGHT(S969,LEN(S969)-IF(LEN(S969)&gt;0,1,LEN(S969)))),UPPER(LEFT(T969,1)),LOWER(RIGHT(T969,LEN(T969)-IF(LEN(T969)&gt;0,1,LEN(T969)))),UPPER(LEFT(U969,1)),LOWER(RIGHT(U969,LEN(U969)-IF(LEN(U969)&gt;0,1,LEN(U969)))),UPPER(LEFT(V969,1)),LOWER(RIGHT(V969,LEN(V969)-IF(LEN(V969)&gt;0,1,LEN(V969)))))</f>
        <v>id</v>
      </c>
      <c r="X969" s="3" t="str">
        <f t="shared" ref="X969:X981" si="426">CONCATENATE("""",W969,"""",":","""","""",",")</f>
        <v>"id":"",</v>
      </c>
      <c r="Y969" s="22" t="str">
        <f t="shared" ref="Y969:Y981" si="427">CONCATENATE("public static String ",,B969,,"=","""",W969,""";")</f>
        <v>public static String ID="id";</v>
      </c>
      <c r="Z969" s="7" t="str">
        <f t="shared" ref="Z969:Z981" si="428">CONCATENATE("private String ",W969,"=","""""",";")</f>
        <v>private String id="";</v>
      </c>
    </row>
    <row r="970" spans="2:26" ht="19.2" x14ac:dyDescent="0.45">
      <c r="B970" s="1" t="s">
        <v>3</v>
      </c>
      <c r="C970" s="1" t="s">
        <v>1</v>
      </c>
      <c r="D970" s="4">
        <v>10</v>
      </c>
      <c r="I970" t="str">
        <f>I969</f>
        <v>ALTER TABLE TM_JIRA_INTEGRATION</v>
      </c>
      <c r="K970" s="21" t="s">
        <v>436</v>
      </c>
      <c r="L970" s="12"/>
      <c r="M970" s="18" t="str">
        <f t="shared" si="424"/>
        <v>STATUS,</v>
      </c>
      <c r="N970" s="5" t="str">
        <f t="shared" ref="N970:N981" si="429">CONCATENATE(B970," ",C970,"(",D970,")",",")</f>
        <v>STATUS VARCHAR(10),</v>
      </c>
      <c r="O970" s="1" t="s">
        <v>3</v>
      </c>
      <c r="W970" s="17" t="str">
        <f t="shared" si="425"/>
        <v>status</v>
      </c>
      <c r="X970" s="3" t="str">
        <f t="shared" si="426"/>
        <v>"status":"",</v>
      </c>
      <c r="Y970" s="22" t="str">
        <f t="shared" si="427"/>
        <v>public static String STATUS="status";</v>
      </c>
      <c r="Z970" s="7" t="str">
        <f t="shared" si="428"/>
        <v>private String status="";</v>
      </c>
    </row>
    <row r="971" spans="2:26" ht="19.2" x14ac:dyDescent="0.45">
      <c r="B971" s="1" t="s">
        <v>4</v>
      </c>
      <c r="C971" s="1" t="s">
        <v>1</v>
      </c>
      <c r="D971" s="4">
        <v>30</v>
      </c>
      <c r="I971" t="str">
        <f>I970</f>
        <v>ALTER TABLE TM_JIRA_INTEGRATION</v>
      </c>
      <c r="J971" t="str">
        <f t="shared" ref="J971:J981" si="430">CONCATENATE(LEFT(CONCATENATE(" ADD "," ",N971,";"),LEN(CONCATENATE(" ADD "," ",N971,";"))-2),";")</f>
        <v xml:space="preserve"> ADD  INSERT_DATE VARCHAR(30);</v>
      </c>
      <c r="K971" s="21" t="str">
        <f t="shared" ref="K971:K981" si="431">CONCATENATE(LEFT(CONCATENATE("  ALTER COLUMN  "," ",N971,";"),LEN(CONCATENATE("  ALTER COLUMN  "," ",N971,";"))-2),";")</f>
        <v xml:space="preserve">  ALTER COLUMN   INSERT_DATE VARCHAR(30);</v>
      </c>
      <c r="L971" s="12"/>
      <c r="M971" s="18" t="str">
        <f t="shared" si="424"/>
        <v>INSERT_DATE,</v>
      </c>
      <c r="N971" s="5" t="str">
        <f t="shared" si="429"/>
        <v>INSERT_DATE VARCHAR(30),</v>
      </c>
      <c r="O971" s="1" t="s">
        <v>7</v>
      </c>
      <c r="P971" t="s">
        <v>8</v>
      </c>
      <c r="W971" s="17" t="str">
        <f t="shared" si="425"/>
        <v>insertDate</v>
      </c>
      <c r="X971" s="3" t="str">
        <f t="shared" si="426"/>
        <v>"insertDate":"",</v>
      </c>
      <c r="Y971" s="22" t="str">
        <f t="shared" si="427"/>
        <v>public static String INSERT_DATE="insertDate";</v>
      </c>
      <c r="Z971" s="7" t="str">
        <f t="shared" si="428"/>
        <v>private String insertDate="";</v>
      </c>
    </row>
    <row r="972" spans="2:26" ht="19.2" x14ac:dyDescent="0.45">
      <c r="B972" s="1" t="s">
        <v>5</v>
      </c>
      <c r="C972" s="1" t="s">
        <v>1</v>
      </c>
      <c r="D972" s="4">
        <v>30</v>
      </c>
      <c r="I972" t="str">
        <f>I971</f>
        <v>ALTER TABLE TM_JIRA_INTEGRATION</v>
      </c>
      <c r="J972" t="str">
        <f t="shared" si="430"/>
        <v xml:space="preserve"> ADD  MODIFICATION_DATE VARCHAR(30);</v>
      </c>
      <c r="K972" s="21" t="str">
        <f t="shared" si="431"/>
        <v xml:space="preserve">  ALTER COLUMN   MODIFICATION_DATE VARCHAR(30);</v>
      </c>
      <c r="L972" s="12"/>
      <c r="M972" s="18" t="str">
        <f t="shared" si="424"/>
        <v>MODIFICATION_DATE,</v>
      </c>
      <c r="N972" s="5" t="str">
        <f t="shared" si="429"/>
        <v>MODIFICATION_DATE VARCHAR(30),</v>
      </c>
      <c r="O972" s="1" t="s">
        <v>9</v>
      </c>
      <c r="P972" t="s">
        <v>8</v>
      </c>
      <c r="W972" s="17" t="str">
        <f t="shared" si="425"/>
        <v>modificationDate</v>
      </c>
      <c r="X972" s="3" t="str">
        <f t="shared" si="426"/>
        <v>"modificationDate":"",</v>
      </c>
      <c r="Y972" s="22" t="str">
        <f t="shared" si="427"/>
        <v>public static String MODIFICATION_DATE="modificationDate";</v>
      </c>
      <c r="Z972" s="7" t="str">
        <f t="shared" si="428"/>
        <v>private String modificationDate="";</v>
      </c>
    </row>
    <row r="973" spans="2:26" ht="19.2" x14ac:dyDescent="0.45">
      <c r="B973" s="1" t="s">
        <v>693</v>
      </c>
      <c r="C973" s="1" t="s">
        <v>1</v>
      </c>
      <c r="D973" s="4">
        <v>500</v>
      </c>
      <c r="I973" t="str">
        <f>I972</f>
        <v>ALTER TABLE TM_JIRA_INTEGRATION</v>
      </c>
      <c r="J973" t="str">
        <f t="shared" si="430"/>
        <v xml:space="preserve"> ADD  ATLASSSION_ID VARCHAR(500);</v>
      </c>
      <c r="K973" s="21" t="str">
        <f t="shared" si="431"/>
        <v xml:space="preserve">  ALTER COLUMN   ATLASSSION_ID VARCHAR(500);</v>
      </c>
      <c r="L973" s="12"/>
      <c r="M973" s="18" t="str">
        <f t="shared" si="424"/>
        <v>ATLASSSION_ID,</v>
      </c>
      <c r="N973" s="5" t="str">
        <f t="shared" si="429"/>
        <v>ATLASSSION_ID VARCHAR(500),</v>
      </c>
      <c r="O973" s="1" t="s">
        <v>695</v>
      </c>
      <c r="P973" t="s">
        <v>2</v>
      </c>
      <c r="W973" s="17" t="str">
        <f t="shared" si="425"/>
        <v>atlassionId</v>
      </c>
      <c r="X973" s="3" t="str">
        <f t="shared" si="426"/>
        <v>"atlassionId":"",</v>
      </c>
      <c r="Y973" s="22" t="str">
        <f t="shared" si="427"/>
        <v>public static String ATLASSSION_ID="atlassionId";</v>
      </c>
      <c r="Z973" s="7" t="str">
        <f t="shared" si="428"/>
        <v>private String atlassionId="";</v>
      </c>
    </row>
    <row r="974" spans="2:26" ht="19.2" x14ac:dyDescent="0.45">
      <c r="B974" s="1" t="s">
        <v>21</v>
      </c>
      <c r="C974" s="1" t="s">
        <v>1</v>
      </c>
      <c r="D974" s="4">
        <v>500</v>
      </c>
      <c r="I974" t="str">
        <f t="shared" ref="I974:I979" si="432">I972</f>
        <v>ALTER TABLE TM_JIRA_INTEGRATION</v>
      </c>
      <c r="J974" t="str">
        <f t="shared" si="430"/>
        <v xml:space="preserve"> ADD  USERNAME VARCHAR(500);</v>
      </c>
      <c r="K974" s="21" t="str">
        <f t="shared" si="431"/>
        <v xml:space="preserve">  ALTER COLUMN   USERNAME VARCHAR(500);</v>
      </c>
      <c r="L974" s="12"/>
      <c r="M974" s="18" t="str">
        <f t="shared" si="424"/>
        <v>USERNAME,</v>
      </c>
      <c r="N974" s="5" t="str">
        <f t="shared" si="429"/>
        <v>USERNAME VARCHAR(500),</v>
      </c>
      <c r="O974" s="1" t="s">
        <v>21</v>
      </c>
      <c r="W974" s="17" t="str">
        <f t="shared" si="425"/>
        <v>username</v>
      </c>
      <c r="X974" s="3" t="str">
        <f t="shared" si="426"/>
        <v>"username":"",</v>
      </c>
      <c r="Y974" s="22" t="str">
        <f t="shared" si="427"/>
        <v>public static String USERNAME="username";</v>
      </c>
      <c r="Z974" s="7" t="str">
        <f t="shared" si="428"/>
        <v>private String username="";</v>
      </c>
    </row>
    <row r="975" spans="2:26" ht="19.2" x14ac:dyDescent="0.45">
      <c r="B975" s="1" t="s">
        <v>22</v>
      </c>
      <c r="C975" s="1" t="s">
        <v>1</v>
      </c>
      <c r="D975" s="4">
        <v>500</v>
      </c>
      <c r="I975" t="str">
        <f t="shared" si="432"/>
        <v>ALTER TABLE TM_JIRA_INTEGRATION</v>
      </c>
      <c r="J975" t="str">
        <f t="shared" si="430"/>
        <v xml:space="preserve"> ADD  PASSWORD VARCHAR(500);</v>
      </c>
      <c r="K975" s="21" t="str">
        <f t="shared" si="431"/>
        <v xml:space="preserve">  ALTER COLUMN   PASSWORD VARCHAR(500);</v>
      </c>
      <c r="L975" s="12"/>
      <c r="M975" s="18" t="str">
        <f t="shared" si="424"/>
        <v>PASSWORD,</v>
      </c>
      <c r="N975" s="5" t="str">
        <f t="shared" si="429"/>
        <v>PASSWORD VARCHAR(500),</v>
      </c>
      <c r="O975" s="1" t="s">
        <v>22</v>
      </c>
      <c r="W975" s="17" t="str">
        <f t="shared" si="425"/>
        <v>password</v>
      </c>
      <c r="X975" s="3" t="str">
        <f t="shared" si="426"/>
        <v>"password":"",</v>
      </c>
      <c r="Y975" s="22" t="str">
        <f t="shared" si="427"/>
        <v>public static String PASSWORD="password";</v>
      </c>
      <c r="Z975" s="7" t="str">
        <f t="shared" si="428"/>
        <v>private String password="";</v>
      </c>
    </row>
    <row r="976" spans="2:26" ht="19.2" x14ac:dyDescent="0.45">
      <c r="B976" s="1" t="s">
        <v>694</v>
      </c>
      <c r="C976" s="1" t="s">
        <v>1</v>
      </c>
      <c r="D976" s="4">
        <v>500</v>
      </c>
      <c r="I976" t="str">
        <f t="shared" si="432"/>
        <v>ALTER TABLE TM_JIRA_INTEGRATION</v>
      </c>
      <c r="J976" t="str">
        <f t="shared" si="430"/>
        <v xml:space="preserve"> ADD  VERSION VARCHAR(500);</v>
      </c>
      <c r="K976" s="21" t="str">
        <f t="shared" si="431"/>
        <v xml:space="preserve">  ALTER COLUMN   VERSION VARCHAR(500);</v>
      </c>
      <c r="L976" s="12"/>
      <c r="M976" s="18" t="str">
        <f t="shared" si="424"/>
        <v>VERSION,</v>
      </c>
      <c r="N976" s="5" t="str">
        <f t="shared" si="429"/>
        <v>VERSION VARCHAR(500),</v>
      </c>
      <c r="O976" s="1" t="s">
        <v>694</v>
      </c>
      <c r="W976" s="17" t="str">
        <f t="shared" si="425"/>
        <v>version</v>
      </c>
      <c r="X976" s="3" t="str">
        <f t="shared" si="426"/>
        <v>"version":"",</v>
      </c>
      <c r="Y976" s="22" t="str">
        <f t="shared" si="427"/>
        <v>public static String VERSION="version";</v>
      </c>
      <c r="Z976" s="7" t="str">
        <f t="shared" si="428"/>
        <v>private String version="";</v>
      </c>
    </row>
    <row r="977" spans="2:26" ht="19.2" x14ac:dyDescent="0.45">
      <c r="B977" s="1" t="s">
        <v>97</v>
      </c>
      <c r="C977" s="1" t="s">
        <v>1</v>
      </c>
      <c r="D977" s="4">
        <v>3500</v>
      </c>
      <c r="I977" t="str">
        <f t="shared" si="432"/>
        <v>ALTER TABLE TM_JIRA_INTEGRATION</v>
      </c>
      <c r="J977" t="str">
        <f t="shared" si="430"/>
        <v xml:space="preserve"> ADD  PARAM_1 VARCHAR(3500);</v>
      </c>
      <c r="K977" s="21" t="str">
        <f t="shared" si="431"/>
        <v xml:space="preserve">  ALTER COLUMN   PARAM_1 VARCHAR(3500);</v>
      </c>
      <c r="L977" s="12"/>
      <c r="M977" s="18" t="str">
        <f t="shared" si="424"/>
        <v>PARAM_1,</v>
      </c>
      <c r="N977" s="5" t="str">
        <f t="shared" si="429"/>
        <v>PARAM_1 VARCHAR(3500),</v>
      </c>
      <c r="O977" s="1" t="s">
        <v>102</v>
      </c>
      <c r="P977">
        <v>1</v>
      </c>
      <c r="W977" s="17" t="str">
        <f t="shared" si="425"/>
        <v>param1</v>
      </c>
      <c r="X977" s="3" t="str">
        <f t="shared" si="426"/>
        <v>"param1":"",</v>
      </c>
      <c r="Y977" s="22" t="str">
        <f t="shared" si="427"/>
        <v>public static String PARAM_1="param1";</v>
      </c>
      <c r="Z977" s="7" t="str">
        <f t="shared" si="428"/>
        <v>private String param1="";</v>
      </c>
    </row>
    <row r="978" spans="2:26" ht="19.2" x14ac:dyDescent="0.45">
      <c r="B978" s="1" t="s">
        <v>98</v>
      </c>
      <c r="C978" s="1" t="s">
        <v>1</v>
      </c>
      <c r="D978" s="4">
        <v>3500</v>
      </c>
      <c r="I978" t="str">
        <f t="shared" si="432"/>
        <v>ALTER TABLE TM_JIRA_INTEGRATION</v>
      </c>
      <c r="J978" t="str">
        <f t="shared" si="430"/>
        <v xml:space="preserve"> ADD  PARAM_2 VARCHAR(3500);</v>
      </c>
      <c r="K978" s="21" t="str">
        <f t="shared" si="431"/>
        <v xml:space="preserve">  ALTER COLUMN   PARAM_2 VARCHAR(3500);</v>
      </c>
      <c r="L978" s="12"/>
      <c r="M978" s="18" t="str">
        <f t="shared" si="424"/>
        <v>PARAM_2,</v>
      </c>
      <c r="N978" s="5" t="str">
        <f t="shared" si="429"/>
        <v>PARAM_2 VARCHAR(3500),</v>
      </c>
      <c r="O978" s="1" t="s">
        <v>102</v>
      </c>
      <c r="P978">
        <v>2</v>
      </c>
      <c r="W978" s="17" t="str">
        <f t="shared" si="425"/>
        <v>param2</v>
      </c>
      <c r="X978" s="3" t="str">
        <f t="shared" si="426"/>
        <v>"param2":"",</v>
      </c>
      <c r="Y978" s="22" t="str">
        <f t="shared" si="427"/>
        <v>public static String PARAM_2="param2";</v>
      </c>
      <c r="Z978" s="7" t="str">
        <f t="shared" si="428"/>
        <v>private String param2="";</v>
      </c>
    </row>
    <row r="979" spans="2:26" ht="19.2" x14ac:dyDescent="0.45">
      <c r="B979" s="1" t="s">
        <v>99</v>
      </c>
      <c r="C979" s="1" t="s">
        <v>1</v>
      </c>
      <c r="D979" s="4">
        <v>3500</v>
      </c>
      <c r="I979" t="str">
        <f t="shared" si="432"/>
        <v>ALTER TABLE TM_JIRA_INTEGRATION</v>
      </c>
      <c r="J979" t="str">
        <f t="shared" si="430"/>
        <v xml:space="preserve"> ADD  PARAM_3 VARCHAR(3500);</v>
      </c>
      <c r="K979" s="21" t="str">
        <f t="shared" si="431"/>
        <v xml:space="preserve">  ALTER COLUMN   PARAM_3 VARCHAR(3500);</v>
      </c>
      <c r="L979" s="12"/>
      <c r="M979" s="18" t="str">
        <f t="shared" si="424"/>
        <v>PARAM_3,</v>
      </c>
      <c r="N979" s="5" t="str">
        <f t="shared" si="429"/>
        <v>PARAM_3 VARCHAR(3500),</v>
      </c>
      <c r="O979" s="1" t="s">
        <v>102</v>
      </c>
      <c r="P979">
        <v>3</v>
      </c>
      <c r="W979" s="17" t="str">
        <f t="shared" si="425"/>
        <v>param3</v>
      </c>
      <c r="X979" s="3" t="str">
        <f t="shared" si="426"/>
        <v>"param3":"",</v>
      </c>
      <c r="Y979" s="22" t="str">
        <f t="shared" si="427"/>
        <v>public static String PARAM_3="param3";</v>
      </c>
      <c r="Z979" s="7" t="str">
        <f t="shared" si="428"/>
        <v>private String param3="";</v>
      </c>
    </row>
    <row r="980" spans="2:26" ht="19.2" x14ac:dyDescent="0.45">
      <c r="B980" s="1" t="s">
        <v>101</v>
      </c>
      <c r="C980" s="1" t="s">
        <v>1</v>
      </c>
      <c r="D980" s="4">
        <v>3500</v>
      </c>
      <c r="I980" t="str">
        <f>I977</f>
        <v>ALTER TABLE TM_JIRA_INTEGRATION</v>
      </c>
      <c r="J980" t="str">
        <f>CONCATENATE(LEFT(CONCATENATE(" ADD "," ",N980,";"),LEN(CONCATENATE(" ADD "," ",N980,";"))-2),";")</f>
        <v xml:space="preserve"> ADD  PARAM_4 VARCHAR(3500);</v>
      </c>
      <c r="K980" s="21" t="str">
        <f>CONCATENATE(LEFT(CONCATENATE("  ALTER COLUMN  "," ",N980,";"),LEN(CONCATENATE("  ALTER COLUMN  "," ",N980,";"))-2),";")</f>
        <v xml:space="preserve">  ALTER COLUMN   PARAM_4 VARCHAR(3500);</v>
      </c>
      <c r="L980" s="12"/>
      <c r="M980" s="18" t="str">
        <f>CONCATENATE(B980,",")</f>
        <v>PARAM_4,</v>
      </c>
      <c r="N980" s="5" t="str">
        <f>CONCATENATE(B980," ",C980,"(",D980,")",",")</f>
        <v>PARAM_4 VARCHAR(3500),</v>
      </c>
      <c r="O980" s="1" t="s">
        <v>102</v>
      </c>
      <c r="P980">
        <v>4</v>
      </c>
      <c r="Q980" t="s">
        <v>395</v>
      </c>
      <c r="W980" s="17" t="str">
        <f>CONCATENATE(,LOWER(O980),UPPER(LEFT(P980,1)),LOWER(RIGHT(P980,LEN(P980)-IF(LEN(P980)&gt;0,1,LEN(P980)))),UPPER(LEFT(Q980,1)),LOWER(RIGHT(Q980,LEN(Q980)-IF(LEN(Q980)&gt;0,1,LEN(Q980)))),UPPER(LEFT(R980,1)),LOWER(RIGHT(R980,LEN(R980)-IF(LEN(R980)&gt;0,1,LEN(R980)))),UPPER(LEFT(S980,1)),LOWER(RIGHT(S980,LEN(S980)-IF(LEN(S980)&gt;0,1,LEN(S980)))),UPPER(LEFT(T980,1)),LOWER(RIGHT(T980,LEN(T980)-IF(LEN(T980)&gt;0,1,LEN(T980)))),UPPER(LEFT(U980,1)),LOWER(RIGHT(U980,LEN(U980)-IF(LEN(U980)&gt;0,1,LEN(U980)))),UPPER(LEFT(V980,1)),LOWER(RIGHT(V980,LEN(V980)-IF(LEN(V980)&gt;0,1,LEN(V980)))))</f>
        <v xml:space="preserve">param4 </v>
      </c>
      <c r="X980" s="3" t="str">
        <f>CONCATENATE("""",W980,"""",":","""","""",",")</f>
        <v>"param4 ":"",</v>
      </c>
      <c r="Y980" s="22" t="str">
        <f>CONCATENATE("public static String ",,B980,,"=","""",W980,""";")</f>
        <v>public static String PARAM_4="param4 ";</v>
      </c>
      <c r="Z980" s="7" t="str">
        <f>CONCATENATE("private String ",W980,"=","""""",";")</f>
        <v>private String param4 ="";</v>
      </c>
    </row>
    <row r="981" spans="2:26" ht="19.2" x14ac:dyDescent="0.45">
      <c r="B981" s="1" t="s">
        <v>14</v>
      </c>
      <c r="C981" s="1" t="s">
        <v>1</v>
      </c>
      <c r="D981" s="4">
        <v>3500</v>
      </c>
      <c r="I981" t="str">
        <f>I978</f>
        <v>ALTER TABLE TM_JIRA_INTEGRATION</v>
      </c>
      <c r="J981" t="str">
        <f t="shared" si="430"/>
        <v xml:space="preserve"> ADD  DESCRIPTION VARCHAR(3500);</v>
      </c>
      <c r="K981" s="21" t="str">
        <f t="shared" si="431"/>
        <v xml:space="preserve">  ALTER COLUMN   DESCRIPTION VARCHAR(3500);</v>
      </c>
      <c r="L981" s="12"/>
      <c r="M981" s="18" t="str">
        <f t="shared" si="424"/>
        <v>DESCRIPTION,</v>
      </c>
      <c r="N981" s="5" t="str">
        <f t="shared" si="429"/>
        <v>DESCRIPTION VARCHAR(3500),</v>
      </c>
      <c r="O981" s="1" t="s">
        <v>14</v>
      </c>
      <c r="P981" t="s">
        <v>395</v>
      </c>
      <c r="Q981" t="s">
        <v>395</v>
      </c>
      <c r="W981" s="17" t="str">
        <f t="shared" si="425"/>
        <v xml:space="preserve">description  </v>
      </c>
      <c r="X981" s="3" t="str">
        <f t="shared" si="426"/>
        <v>"description  ":"",</v>
      </c>
      <c r="Y981" s="22" t="str">
        <f t="shared" si="427"/>
        <v>public static String DESCRIPTION="description  ";</v>
      </c>
      <c r="Z981" s="7" t="str">
        <f t="shared" si="428"/>
        <v>private String description  ="";</v>
      </c>
    </row>
    <row r="982" spans="2:26" ht="19.2" x14ac:dyDescent="0.45">
      <c r="B982" s="1"/>
      <c r="C982" s="1"/>
      <c r="D982" s="4"/>
      <c r="L982" s="12"/>
      <c r="M982" s="18"/>
      <c r="N982" s="33" t="s">
        <v>130</v>
      </c>
      <c r="O982" s="1"/>
      <c r="W982" s="17"/>
    </row>
    <row r="983" spans="2:26" ht="19.2" x14ac:dyDescent="0.45">
      <c r="C983" s="14"/>
      <c r="D983" s="9"/>
      <c r="K983" s="29"/>
      <c r="M983" s="20"/>
      <c r="N983" s="31" t="s">
        <v>126</v>
      </c>
      <c r="O983" s="14"/>
      <c r="W983" s="17"/>
    </row>
    <row r="985" spans="2:26" x14ac:dyDescent="0.3">
      <c r="B985" t="s">
        <v>617</v>
      </c>
    </row>
    <row r="986" spans="2:26" x14ac:dyDescent="0.3">
      <c r="B986" t="s">
        <v>578</v>
      </c>
    </row>
    <row r="987" spans="2:26" x14ac:dyDescent="0.3">
      <c r="B987" t="s">
        <v>594</v>
      </c>
    </row>
    <row r="988" spans="2:26" x14ac:dyDescent="0.3">
      <c r="B988" t="s">
        <v>595</v>
      </c>
    </row>
    <row r="989" spans="2:26" x14ac:dyDescent="0.3">
      <c r="B989" t="s">
        <v>596</v>
      </c>
    </row>
    <row r="990" spans="2:26" x14ac:dyDescent="0.3">
      <c r="B990" t="s">
        <v>597</v>
      </c>
    </row>
    <row r="991" spans="2:26" x14ac:dyDescent="0.3">
      <c r="B991" t="s">
        <v>598</v>
      </c>
    </row>
    <row r="992" spans="2:26" x14ac:dyDescent="0.3">
      <c r="B992" t="s">
        <v>599</v>
      </c>
    </row>
    <row r="993" spans="2:26" x14ac:dyDescent="0.3">
      <c r="B993" t="s">
        <v>600</v>
      </c>
    </row>
    <row r="994" spans="2:26" x14ac:dyDescent="0.3">
      <c r="B994" t="s">
        <v>471</v>
      </c>
    </row>
    <row r="995" spans="2:26" x14ac:dyDescent="0.3">
      <c r="B995" t="s">
        <v>601</v>
      </c>
    </row>
    <row r="996" spans="2:26" x14ac:dyDescent="0.3">
      <c r="B996" t="s">
        <v>446</v>
      </c>
    </row>
    <row r="997" spans="2:26" x14ac:dyDescent="0.3">
      <c r="B997" t="s">
        <v>618</v>
      </c>
    </row>
    <row r="998" spans="2:26" x14ac:dyDescent="0.3">
      <c r="B998" t="s">
        <v>619</v>
      </c>
    </row>
    <row r="999" spans="2:26" x14ac:dyDescent="0.3">
      <c r="B999" t="s">
        <v>602</v>
      </c>
    </row>
    <row r="1000" spans="2:26" x14ac:dyDescent="0.3">
      <c r="B1000" t="s">
        <v>447</v>
      </c>
    </row>
    <row r="1001" spans="2:26" x14ac:dyDescent="0.3">
      <c r="B1001" t="s">
        <v>603</v>
      </c>
    </row>
    <row r="1002" spans="2:26" x14ac:dyDescent="0.3">
      <c r="B1002" t="s">
        <v>604</v>
      </c>
    </row>
    <row r="1003" spans="2:26" x14ac:dyDescent="0.3">
      <c r="B1003" t="s">
        <v>605</v>
      </c>
    </row>
    <row r="1004" spans="2:26" x14ac:dyDescent="0.3">
      <c r="B1004" t="s">
        <v>606</v>
      </c>
    </row>
    <row r="1005" spans="2:26" x14ac:dyDescent="0.3">
      <c r="B1005" t="s">
        <v>607</v>
      </c>
    </row>
    <row r="1006" spans="2:26" ht="19.2" x14ac:dyDescent="0.45">
      <c r="B1006" s="1" t="s">
        <v>624</v>
      </c>
      <c r="C1006" s="1" t="s">
        <v>1</v>
      </c>
      <c r="D1006" s="4">
        <v>43</v>
      </c>
      <c r="K1006" s="25" t="s">
        <v>624</v>
      </c>
      <c r="L1006" s="12"/>
      <c r="M1006" s="18"/>
      <c r="N1006" s="5" t="str">
        <f>CONCATENATE(B1006," ",C1006,"(",D1006,")",",")</f>
        <v>( SELECT  (USER_IMAGE) FROM CR_USER WHERE ID=T.FK_ASSIGNEE_ID) AS ASSIGNEE_IMAGE_URL, VARCHAR(43),</v>
      </c>
      <c r="O1006" s="1" t="s">
        <v>344</v>
      </c>
      <c r="P1006" t="s">
        <v>0</v>
      </c>
      <c r="W1006" s="17" t="str">
        <f>CONCATENATE(,LOWER(O1006),UPPER(LEFT(P1006,1)),LOWER(RIGHT(P1006,LEN(P1006)-IF(LEN(P1006)&gt;0,1,LEN(P1006)))),UPPER(LEFT(Q1006,1)),LOWER(RIGHT(Q1006,LEN(Q1006)-IF(LEN(Q1006)&gt;0,1,LEN(Q1006)))),UPPER(LEFT(R1006,1)),LOWER(RIGHT(R1006,LEN(R1006)-IF(LEN(R1006)&gt;0,1,LEN(R1006)))),UPPER(LEFT(S1006,1)),LOWER(RIGHT(S1006,LEN(S1006)-IF(LEN(S1006)&gt;0,1,LEN(S1006)))),UPPER(LEFT(T1006,1)),LOWER(RIGHT(T1006,LEN(T1006)-IF(LEN(T1006)&gt;0,1,LEN(T1006)))),UPPER(LEFT(U1006,1)),LOWER(RIGHT(U1006,LEN(U1006)-IF(LEN(U1006)&gt;0,1,LEN(U1006)))),UPPER(LEFT(V1006,1)),LOWER(RIGHT(V1006,LEN(V1006)-IF(LEN(V1006)&gt;0,1,LEN(V1006)))))</f>
        <v>assigneeName</v>
      </c>
      <c r="X1006" s="3" t="str">
        <f>CONCATENATE("""",W1006,"""",":","""","""",",")</f>
        <v>"assigneeName":"",</v>
      </c>
      <c r="Y1006" s="22" t="str">
        <f>CONCATENATE("public static String ",,B1006,,"=","""",W1006,""";")</f>
        <v>public static String ( SELECT  (USER_IMAGE) FROM CR_USER WHERE ID=T.FK_ASSIGNEE_ID) AS ASSIGNEE_IMAGE_URL,="assigneeName";</v>
      </c>
      <c r="Z1006" s="7" t="str">
        <f>CONCATENATE("private String ",W1006,"=","""""",";")</f>
        <v>private String assigneeName="";</v>
      </c>
    </row>
    <row r="1007" spans="2:26" x14ac:dyDescent="0.3">
      <c r="B1007" t="s">
        <v>608</v>
      </c>
    </row>
    <row r="1008" spans="2:26" x14ac:dyDescent="0.3">
      <c r="B1008" t="s">
        <v>450</v>
      </c>
    </row>
    <row r="1009" spans="2:26" x14ac:dyDescent="0.3">
      <c r="B1009" t="s">
        <v>451</v>
      </c>
      <c r="E1009"/>
      <c r="F1009"/>
      <c r="G1009"/>
      <c r="K1009"/>
      <c r="M1009"/>
      <c r="N1009"/>
      <c r="W1009"/>
      <c r="X1009"/>
      <c r="Y1009"/>
      <c r="Z1009"/>
    </row>
    <row r="1010" spans="2:26" x14ac:dyDescent="0.3">
      <c r="B1010" t="s">
        <v>609</v>
      </c>
      <c r="E1010"/>
      <c r="F1010"/>
      <c r="G1010"/>
      <c r="K1010"/>
      <c r="M1010"/>
      <c r="N1010"/>
      <c r="W1010"/>
      <c r="X1010"/>
      <c r="Y1010"/>
      <c r="Z1010"/>
    </row>
    <row r="1011" spans="2:26" x14ac:dyDescent="0.3">
      <c r="B1011" t="s">
        <v>610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448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611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612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613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630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631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632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621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614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615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616</v>
      </c>
      <c r="E1022"/>
      <c r="F1022"/>
      <c r="G1022"/>
      <c r="K1022"/>
      <c r="M1022"/>
      <c r="N1022"/>
      <c r="W1022"/>
      <c r="X1022"/>
      <c r="Y1022"/>
      <c r="Z1022"/>
    </row>
    <row r="1023" spans="2:26" x14ac:dyDescent="0.3">
      <c r="B1023" t="s">
        <v>466</v>
      </c>
      <c r="E1023"/>
      <c r="F1023"/>
      <c r="G1023"/>
      <c r="K1023"/>
      <c r="M1023"/>
      <c r="N1023"/>
      <c r="W1023"/>
      <c r="X1023"/>
      <c r="Y1023"/>
      <c r="Z1023"/>
    </row>
    <row r="1024" spans="2:26" x14ac:dyDescent="0.3">
      <c r="B1024" t="s">
        <v>467</v>
      </c>
      <c r="E1024"/>
      <c r="F1024"/>
      <c r="G1024"/>
      <c r="K1024"/>
      <c r="M1024"/>
      <c r="N1024"/>
      <c r="W1024"/>
      <c r="X1024"/>
      <c r="Y1024"/>
      <c r="Z1024"/>
    </row>
    <row r="1025" spans="2:26" x14ac:dyDescent="0.3">
      <c r="B1025" t="s">
        <v>633</v>
      </c>
      <c r="E1025"/>
      <c r="F1025"/>
      <c r="G1025"/>
      <c r="K1025"/>
      <c r="M1025"/>
      <c r="N1025"/>
      <c r="W1025"/>
      <c r="X1025"/>
      <c r="Y1025"/>
      <c r="Z1025"/>
    </row>
    <row r="1030" spans="2:26" x14ac:dyDescent="0.3">
      <c r="B1030" t="s">
        <v>713</v>
      </c>
    </row>
    <row r="1031" spans="2:26" x14ac:dyDescent="0.3">
      <c r="B1031" t="s">
        <v>714</v>
      </c>
    </row>
    <row r="1032" spans="2:26" x14ac:dyDescent="0.3">
      <c r="B1032" t="s">
        <v>715</v>
      </c>
    </row>
    <row r="1033" spans="2:26" x14ac:dyDescent="0.3">
      <c r="B1033" t="s">
        <v>716</v>
      </c>
    </row>
    <row r="1034" spans="2:26" x14ac:dyDescent="0.3">
      <c r="B1034" t="s">
        <v>717</v>
      </c>
    </row>
    <row r="1035" spans="2:26" x14ac:dyDescent="0.3">
      <c r="B1035" t="s">
        <v>718</v>
      </c>
    </row>
    <row r="1036" spans="2:26" x14ac:dyDescent="0.3">
      <c r="B1036" t="s">
        <v>719</v>
      </c>
    </row>
    <row r="1037" spans="2:26" x14ac:dyDescent="0.3">
      <c r="B1037" t="s">
        <v>720</v>
      </c>
    </row>
    <row r="1038" spans="2:26" x14ac:dyDescent="0.3">
      <c r="B1038" t="s">
        <v>721</v>
      </c>
    </row>
    <row r="1039" spans="2:26" x14ac:dyDescent="0.3">
      <c r="B1039" t="s">
        <v>722</v>
      </c>
    </row>
    <row r="1040" spans="2:26" x14ac:dyDescent="0.3">
      <c r="B1040" t="s">
        <v>130</v>
      </c>
    </row>
    <row r="1041" spans="2:2" x14ac:dyDescent="0.3">
      <c r="B1041" t="s">
        <v>126</v>
      </c>
    </row>
    <row r="1045" spans="2:2" x14ac:dyDescent="0.3">
      <c r="B1045" t="s">
        <v>723</v>
      </c>
    </row>
    <row r="1046" spans="2:2" x14ac:dyDescent="0.3">
      <c r="B1046" t="s">
        <v>714</v>
      </c>
    </row>
    <row r="1047" spans="2:2" x14ac:dyDescent="0.3">
      <c r="B1047" t="s">
        <v>715</v>
      </c>
    </row>
    <row r="1048" spans="2:2" x14ac:dyDescent="0.3">
      <c r="B1048" t="s">
        <v>716</v>
      </c>
    </row>
    <row r="1049" spans="2:2" x14ac:dyDescent="0.3">
      <c r="B1049" t="s">
        <v>717</v>
      </c>
    </row>
    <row r="1050" spans="2:2" x14ac:dyDescent="0.3">
      <c r="B1050" t="s">
        <v>724</v>
      </c>
    </row>
    <row r="1051" spans="2:2" x14ac:dyDescent="0.3">
      <c r="B1051" t="s">
        <v>725</v>
      </c>
    </row>
    <row r="1052" spans="2:2" x14ac:dyDescent="0.3">
      <c r="B1052" t="s">
        <v>726</v>
      </c>
    </row>
    <row r="1053" spans="2:2" x14ac:dyDescent="0.3">
      <c r="B1053" t="s">
        <v>727</v>
      </c>
    </row>
    <row r="1054" spans="2:2" x14ac:dyDescent="0.3">
      <c r="B1054" t="s">
        <v>721</v>
      </c>
    </row>
    <row r="1055" spans="2:2" x14ac:dyDescent="0.3">
      <c r="B1055" t="s">
        <v>728</v>
      </c>
    </row>
    <row r="1056" spans="2:2" x14ac:dyDescent="0.3">
      <c r="B1056" t="s">
        <v>130</v>
      </c>
    </row>
    <row r="1057" spans="2:26" x14ac:dyDescent="0.3">
      <c r="B1057" t="s">
        <v>126</v>
      </c>
    </row>
    <row r="1061" spans="2:26" x14ac:dyDescent="0.3">
      <c r="B1061" s="2" t="s">
        <v>729</v>
      </c>
      <c r="I1061" t="str">
        <f>CONCATENATE("ALTER TABLE"," ",B1061)</f>
        <v>ALTER TABLE TM_BACKLOG_DESCRIPTION</v>
      </c>
      <c r="K1061" s="25"/>
      <c r="N1061" s="5" t="str">
        <f>CONCATENATE("CREATE TABLE ",B1061," ","(")</f>
        <v>CREATE TABLE TM_BACKLOG_DESCRIPTION (</v>
      </c>
    </row>
    <row r="1062" spans="2:26" ht="19.2" x14ac:dyDescent="0.45">
      <c r="B1062" s="1" t="s">
        <v>2</v>
      </c>
      <c r="C1062" s="1" t="s">
        <v>1</v>
      </c>
      <c r="D1062" s="4">
        <v>30</v>
      </c>
      <c r="E1062" s="24" t="s">
        <v>113</v>
      </c>
      <c r="I1062" t="str">
        <f>I1061</f>
        <v>ALTER TABLE TM_BACKLOG_DESCRIPTION</v>
      </c>
      <c r="L1062" s="12"/>
      <c r="M1062" s="18" t="str">
        <f t="shared" ref="M1062:M1073" si="433">CONCATENATE(B1062,",")</f>
        <v>ID,</v>
      </c>
      <c r="N1062" s="5" t="str">
        <f>CONCATENATE(B1062," ",C1062,"(",D1062,") ",E1062," ,")</f>
        <v>ID VARCHAR(30) NOT NULL ,</v>
      </c>
      <c r="O1062" s="1" t="s">
        <v>2</v>
      </c>
      <c r="P1062" s="6"/>
      <c r="Q1062" s="6"/>
      <c r="R1062" s="6"/>
      <c r="S1062" s="6"/>
      <c r="T1062" s="6"/>
      <c r="U1062" s="6"/>
      <c r="V1062" s="6"/>
      <c r="W1062" s="17" t="str">
        <f t="shared" ref="W1062:W1073" si="434">CONCATENATE(,LOWER(O1062),UPPER(LEFT(P1062,1)),LOWER(RIGHT(P1062,LEN(P1062)-IF(LEN(P1062)&gt;0,1,LEN(P1062)))),UPPER(LEFT(Q1062,1)),LOWER(RIGHT(Q1062,LEN(Q1062)-IF(LEN(Q1062)&gt;0,1,LEN(Q1062)))),UPPER(LEFT(R1062,1)),LOWER(RIGHT(R1062,LEN(R1062)-IF(LEN(R1062)&gt;0,1,LEN(R1062)))),UPPER(LEFT(S1062,1)),LOWER(RIGHT(S1062,LEN(S1062)-IF(LEN(S1062)&gt;0,1,LEN(S1062)))),UPPER(LEFT(T1062,1)),LOWER(RIGHT(T1062,LEN(T1062)-IF(LEN(T1062)&gt;0,1,LEN(T1062)))),UPPER(LEFT(U1062,1)),LOWER(RIGHT(U1062,LEN(U1062)-IF(LEN(U1062)&gt;0,1,LEN(U1062)))),UPPER(LEFT(V1062,1)),LOWER(RIGHT(V1062,LEN(V1062)-IF(LEN(V1062)&gt;0,1,LEN(V1062)))))</f>
        <v>id</v>
      </c>
      <c r="X1062" s="3" t="str">
        <f t="shared" ref="X1062:X1073" si="435">CONCATENATE("""",W1062,"""",":","""","""",",")</f>
        <v>"id":"",</v>
      </c>
      <c r="Y1062" s="22" t="str">
        <f t="shared" ref="Y1062:Y1073" si="436">CONCATENATE("public static String ",,B1062,,"=","""",W1062,""";")</f>
        <v>public static String ID="id";</v>
      </c>
      <c r="Z1062" s="7" t="str">
        <f t="shared" ref="Z1062:Z1073" si="437">CONCATENATE("private String ",W1062,"=","""""",";")</f>
        <v>private String id="";</v>
      </c>
    </row>
    <row r="1063" spans="2:26" ht="19.2" x14ac:dyDescent="0.45">
      <c r="B1063" s="1" t="s">
        <v>3</v>
      </c>
      <c r="C1063" s="1" t="s">
        <v>1</v>
      </c>
      <c r="D1063" s="4">
        <v>10</v>
      </c>
      <c r="I1063" t="str">
        <f>I1062</f>
        <v>ALTER TABLE TM_BACKLOG_DESCRIPTION</v>
      </c>
      <c r="K1063" s="21" t="s">
        <v>436</v>
      </c>
      <c r="L1063" s="12"/>
      <c r="M1063" s="18" t="str">
        <f t="shared" si="433"/>
        <v>STATUS,</v>
      </c>
      <c r="N1063" s="5" t="str">
        <f t="shared" ref="N1063:N1073" si="438">CONCATENATE(B1063," ",C1063,"(",D1063,")",",")</f>
        <v>STATUS VARCHAR(10),</v>
      </c>
      <c r="O1063" s="1" t="s">
        <v>3</v>
      </c>
      <c r="W1063" s="17" t="str">
        <f t="shared" si="434"/>
        <v>status</v>
      </c>
      <c r="X1063" s="3" t="str">
        <f t="shared" si="435"/>
        <v>"status":"",</v>
      </c>
      <c r="Y1063" s="22" t="str">
        <f t="shared" si="436"/>
        <v>public static String STATUS="status";</v>
      </c>
      <c r="Z1063" s="7" t="str">
        <f t="shared" si="437"/>
        <v>private String status="";</v>
      </c>
    </row>
    <row r="1064" spans="2:26" ht="19.2" x14ac:dyDescent="0.45">
      <c r="B1064" s="1" t="s">
        <v>4</v>
      </c>
      <c r="C1064" s="1" t="s">
        <v>1</v>
      </c>
      <c r="D1064" s="4">
        <v>30</v>
      </c>
      <c r="I1064" t="str">
        <f>I1063</f>
        <v>ALTER TABLE TM_BACKLOG_DESCRIPTION</v>
      </c>
      <c r="J1064" t="str">
        <f t="shared" ref="J1064:J1073" si="439">CONCATENATE(LEFT(CONCATENATE(" ADD "," ",N1064,";"),LEN(CONCATENATE(" ADD "," ",N1064,";"))-2),";")</f>
        <v xml:space="preserve"> ADD  INSERT_DATE VARCHAR(30);</v>
      </c>
      <c r="K1064" s="21" t="str">
        <f t="shared" ref="K1064:K1073" si="440">CONCATENATE(LEFT(CONCATENATE("  ALTER COLUMN  "," ",N1064,";"),LEN(CONCATENATE("  ALTER COLUMN  "," ",N1064,";"))-2),";")</f>
        <v xml:space="preserve">  ALTER COLUMN   INSERT_DATE VARCHAR(30);</v>
      </c>
      <c r="L1064" s="12"/>
      <c r="M1064" s="18" t="str">
        <f t="shared" si="433"/>
        <v>INSERT_DATE,</v>
      </c>
      <c r="N1064" s="5" t="str">
        <f t="shared" si="438"/>
        <v>INSERT_DATE VARCHAR(30),</v>
      </c>
      <c r="O1064" s="1" t="s">
        <v>7</v>
      </c>
      <c r="P1064" t="s">
        <v>8</v>
      </c>
      <c r="W1064" s="17" t="str">
        <f t="shared" si="434"/>
        <v>insertDate</v>
      </c>
      <c r="X1064" s="3" t="str">
        <f t="shared" si="435"/>
        <v>"insertDate":"",</v>
      </c>
      <c r="Y1064" s="22" t="str">
        <f t="shared" si="436"/>
        <v>public static String INSERT_DATE="insertDate";</v>
      </c>
      <c r="Z1064" s="7" t="str">
        <f t="shared" si="437"/>
        <v>private String insertDate="";</v>
      </c>
    </row>
    <row r="1065" spans="2:26" ht="19.2" x14ac:dyDescent="0.45">
      <c r="B1065" s="1" t="s">
        <v>5</v>
      </c>
      <c r="C1065" s="1" t="s">
        <v>1</v>
      </c>
      <c r="D1065" s="4">
        <v>30</v>
      </c>
      <c r="I1065" t="str">
        <f>I1064</f>
        <v>ALTER TABLE TM_BACKLOG_DESCRIPTION</v>
      </c>
      <c r="J1065" t="str">
        <f t="shared" si="439"/>
        <v xml:space="preserve"> ADD  MODIFICATION_DATE VARCHAR(30);</v>
      </c>
      <c r="K1065" s="21" t="str">
        <f t="shared" si="440"/>
        <v xml:space="preserve">  ALTER COLUMN   MODIFICATION_DATE VARCHAR(30);</v>
      </c>
      <c r="L1065" s="12"/>
      <c r="M1065" s="18" t="str">
        <f t="shared" si="433"/>
        <v>MODIFICATION_DATE,</v>
      </c>
      <c r="N1065" s="5" t="str">
        <f t="shared" si="438"/>
        <v>MODIFICATION_DATE VARCHAR(30),</v>
      </c>
      <c r="O1065" s="1" t="s">
        <v>9</v>
      </c>
      <c r="P1065" t="s">
        <v>8</v>
      </c>
      <c r="W1065" s="17" t="str">
        <f t="shared" si="434"/>
        <v>modificationDate</v>
      </c>
      <c r="X1065" s="3" t="str">
        <f t="shared" si="435"/>
        <v>"modificationDate":"",</v>
      </c>
      <c r="Y1065" s="22" t="str">
        <f t="shared" si="436"/>
        <v>public static String MODIFICATION_DATE="modificationDate";</v>
      </c>
      <c r="Z1065" s="7" t="str">
        <f t="shared" si="437"/>
        <v>private String modificationDate="";</v>
      </c>
    </row>
    <row r="1066" spans="2:26" ht="19.2" x14ac:dyDescent="0.45">
      <c r="B1066" s="1" t="s">
        <v>274</v>
      </c>
      <c r="C1066" s="1" t="s">
        <v>1</v>
      </c>
      <c r="D1066" s="4">
        <v>500</v>
      </c>
      <c r="I1066" t="str">
        <f>I1065</f>
        <v>ALTER TABLE TM_BACKLOG_DESCRIPTION</v>
      </c>
      <c r="J1066" t="str">
        <f t="shared" si="439"/>
        <v xml:space="preserve"> ADD  FK_PROJECT_ID VARCHAR(500);</v>
      </c>
      <c r="K1066" s="21" t="str">
        <f t="shared" si="440"/>
        <v xml:space="preserve">  ALTER COLUMN   FK_PROJECT_ID VARCHAR(500);</v>
      </c>
      <c r="L1066" s="12"/>
      <c r="M1066" s="18" t="str">
        <f t="shared" si="433"/>
        <v>FK_PROJECT_ID,</v>
      </c>
      <c r="N1066" s="5" t="str">
        <f t="shared" si="438"/>
        <v>FK_PROJECT_ID VARCHAR(500),</v>
      </c>
      <c r="O1066" s="1" t="s">
        <v>10</v>
      </c>
      <c r="P1066" t="s">
        <v>288</v>
      </c>
      <c r="Q1066" t="s">
        <v>2</v>
      </c>
      <c r="W1066" s="17" t="str">
        <f t="shared" si="434"/>
        <v>fkProjectId</v>
      </c>
      <c r="X1066" s="3" t="str">
        <f t="shared" si="435"/>
        <v>"fkProjectId":"",</v>
      </c>
      <c r="Y1066" s="22" t="str">
        <f t="shared" si="436"/>
        <v>public static String FK_PROJECT_ID="fkProjectId";</v>
      </c>
      <c r="Z1066" s="7" t="str">
        <f t="shared" si="437"/>
        <v>private String fkProjectId="";</v>
      </c>
    </row>
    <row r="1067" spans="2:26" ht="19.2" x14ac:dyDescent="0.45">
      <c r="B1067" s="1" t="s">
        <v>367</v>
      </c>
      <c r="C1067" s="1" t="s">
        <v>1</v>
      </c>
      <c r="D1067" s="4">
        <v>500</v>
      </c>
      <c r="I1067" t="str">
        <f>I1065</f>
        <v>ALTER TABLE TM_BACKLOG_DESCRIPTION</v>
      </c>
      <c r="J1067" t="str">
        <f t="shared" si="439"/>
        <v xml:space="preserve"> ADD  FK_BACKLOG_ID VARCHAR(500);</v>
      </c>
      <c r="K1067" s="21" t="str">
        <f t="shared" si="440"/>
        <v xml:space="preserve">  ALTER COLUMN   FK_BACKLOG_ID VARCHAR(500);</v>
      </c>
      <c r="L1067" s="12"/>
      <c r="M1067" s="18" t="str">
        <f t="shared" si="433"/>
        <v>FK_BACKLOG_ID,</v>
      </c>
      <c r="N1067" s="5" t="str">
        <f t="shared" si="438"/>
        <v>FK_BACKLOG_ID VARCHAR(500),</v>
      </c>
      <c r="O1067" s="1" t="s">
        <v>10</v>
      </c>
      <c r="P1067" t="s">
        <v>354</v>
      </c>
      <c r="Q1067" t="s">
        <v>2</v>
      </c>
      <c r="W1067" s="17" t="str">
        <f t="shared" si="434"/>
        <v>fkBacklogId</v>
      </c>
      <c r="X1067" s="3" t="str">
        <f t="shared" si="435"/>
        <v>"fkBacklogId":"",</v>
      </c>
      <c r="Y1067" s="22" t="str">
        <f t="shared" si="436"/>
        <v>public static String FK_BACKLOG_ID="fkBacklogId";</v>
      </c>
      <c r="Z1067" s="7" t="str">
        <f t="shared" si="437"/>
        <v>private String fkBacklogId="";</v>
      </c>
    </row>
    <row r="1068" spans="2:26" ht="19.2" x14ac:dyDescent="0.45">
      <c r="B1068" s="1" t="s">
        <v>14</v>
      </c>
      <c r="C1068" s="1" t="s">
        <v>701</v>
      </c>
      <c r="D1068" s="4"/>
      <c r="I1068" t="str">
        <f>I1066</f>
        <v>ALTER TABLE TM_BACKLOG_DESCRIPTION</v>
      </c>
      <c r="J1068" t="str">
        <f t="shared" si="439"/>
        <v xml:space="preserve"> ADD  DESCRIPTION TEXT();</v>
      </c>
      <c r="K1068" s="21" t="str">
        <f t="shared" si="440"/>
        <v xml:space="preserve">  ALTER COLUMN   DESCRIPTION TEXT();</v>
      </c>
      <c r="L1068" s="12"/>
      <c r="M1068" s="18" t="str">
        <f t="shared" si="433"/>
        <v>DESCRIPTION,</v>
      </c>
      <c r="N1068" s="5" t="str">
        <f t="shared" si="438"/>
        <v>DESCRIPTION TEXT(),</v>
      </c>
      <c r="O1068" s="1" t="s">
        <v>14</v>
      </c>
      <c r="W1068" s="17" t="str">
        <f t="shared" si="434"/>
        <v>description</v>
      </c>
      <c r="X1068" s="3" t="str">
        <f t="shared" si="435"/>
        <v>"description":"",</v>
      </c>
      <c r="Y1068" s="22" t="str">
        <f t="shared" si="436"/>
        <v>public static String DESCRIPTION="description";</v>
      </c>
      <c r="Z1068" s="7" t="str">
        <f t="shared" si="437"/>
        <v>private String description="";</v>
      </c>
    </row>
    <row r="1069" spans="2:26" ht="19.2" x14ac:dyDescent="0.45">
      <c r="B1069" s="1" t="s">
        <v>421</v>
      </c>
      <c r="C1069" s="1" t="s">
        <v>1</v>
      </c>
      <c r="D1069" s="4">
        <v>500</v>
      </c>
      <c r="I1069" t="str">
        <f>I1067</f>
        <v>ALTER TABLE TM_BACKLOG_DESCRIPTION</v>
      </c>
      <c r="J1069" t="str">
        <f t="shared" si="439"/>
        <v xml:space="preserve"> ADD  COMMENT_TYPE VARCHAR(500);</v>
      </c>
      <c r="K1069" s="21" t="str">
        <f t="shared" si="440"/>
        <v xml:space="preserve">  ALTER COLUMN   COMMENT_TYPE VARCHAR(500);</v>
      </c>
      <c r="L1069" s="12"/>
      <c r="M1069" s="18" t="str">
        <f t="shared" si="433"/>
        <v>COMMENT_TYPE,</v>
      </c>
      <c r="N1069" s="5" t="str">
        <f t="shared" si="438"/>
        <v>COMMENT_TYPE VARCHAR(500),</v>
      </c>
      <c r="O1069" s="1" t="s">
        <v>323</v>
      </c>
      <c r="P1069" t="s">
        <v>51</v>
      </c>
      <c r="W1069" s="17" t="str">
        <f t="shared" si="434"/>
        <v>commentType</v>
      </c>
      <c r="X1069" s="3" t="str">
        <f t="shared" si="435"/>
        <v>"commentType":"",</v>
      </c>
      <c r="Y1069" s="22" t="str">
        <f t="shared" si="436"/>
        <v>public static String COMMENT_TYPE="commentType";</v>
      </c>
      <c r="Z1069" s="7" t="str">
        <f t="shared" si="437"/>
        <v>private String commentType="";</v>
      </c>
    </row>
    <row r="1070" spans="2:26" ht="19.2" x14ac:dyDescent="0.45">
      <c r="B1070" s="1" t="s">
        <v>851</v>
      </c>
      <c r="C1070" s="1" t="s">
        <v>1</v>
      </c>
      <c r="D1070" s="4">
        <v>30</v>
      </c>
      <c r="I1070" t="str">
        <f>I1066</f>
        <v>ALTER TABLE TM_BACKLOG_DESCRIPTION</v>
      </c>
      <c r="J1070" t="str">
        <f>CONCATENATE(LEFT(CONCATENATE(" ADD "," ",N1070,";"),LEN(CONCATENATE(" ADD "," ",N1070,";"))-2),";")</f>
        <v xml:space="preserve"> ADD  FK_RELATED_API_ID VARCHAR(30);</v>
      </c>
      <c r="K1070" s="21" t="str">
        <f>CONCATENATE(LEFT(CONCATENATE("  ALTER COLUMN  "," ",N1070,";"),LEN(CONCATENATE("  ALTER COLUMN  "," ",N1070,";"))-2),";")</f>
        <v xml:space="preserve">  ALTER COLUMN   FK_RELATED_API_ID VARCHAR(30);</v>
      </c>
      <c r="L1070" s="12"/>
      <c r="M1070" s="18" t="str">
        <f>CONCATENATE(B1070,",")</f>
        <v>FK_RELATED_API_ID,</v>
      </c>
      <c r="N1070" s="5" t="str">
        <f>CONCATENATE(B1070," ",C1070,"(",D1070,")",",")</f>
        <v>FK_RELATED_API_ID VARCHAR(30),</v>
      </c>
      <c r="O1070" s="1" t="s">
        <v>10</v>
      </c>
      <c r="P1070" t="s">
        <v>763</v>
      </c>
      <c r="Q1070" t="s">
        <v>702</v>
      </c>
      <c r="R1070" t="s">
        <v>2</v>
      </c>
      <c r="W1070" s="17" t="str">
        <f>CONCATENATE(,LOWER(O1070),UPPER(LEFT(P1070,1)),LOWER(RIGHT(P1070,LEN(P1070)-IF(LEN(P1070)&gt;0,1,LEN(P1070)))),UPPER(LEFT(Q1070,1)),LOWER(RIGHT(Q1070,LEN(Q1070)-IF(LEN(Q1070)&gt;0,1,LEN(Q1070)))),UPPER(LEFT(R1070,1)),LOWER(RIGHT(R1070,LEN(R1070)-IF(LEN(R1070)&gt;0,1,LEN(R1070)))),UPPER(LEFT(S1070,1)),LOWER(RIGHT(S1070,LEN(S1070)-IF(LEN(S1070)&gt;0,1,LEN(S1070)))),UPPER(LEFT(T1070,1)),LOWER(RIGHT(T1070,LEN(T1070)-IF(LEN(T1070)&gt;0,1,LEN(T1070)))),UPPER(LEFT(U1070,1)),LOWER(RIGHT(U1070,LEN(U1070)-IF(LEN(U1070)&gt;0,1,LEN(U1070)))),UPPER(LEFT(V1070,1)),LOWER(RIGHT(V1070,LEN(V1070)-IF(LEN(V1070)&gt;0,1,LEN(V1070)))))</f>
        <v>fkRelatedApiId</v>
      </c>
      <c r="X1070" s="3" t="str">
        <f>CONCATENATE("""",W1070,"""",":","""","""",",")</f>
        <v>"fkRelatedApiId":"",</v>
      </c>
      <c r="Y1070" s="22" t="str">
        <f>CONCATENATE("public static String ",,B1070,,"=","""",W1070,""";")</f>
        <v>public static String FK_RELATED_API_ID="fkRelatedApiId";</v>
      </c>
      <c r="Z1070" s="7" t="str">
        <f>CONCATENATE("private String ",W1070,"=","""""",";")</f>
        <v>private String fkRelatedApiId="";</v>
      </c>
    </row>
    <row r="1071" spans="2:26" ht="19.2" x14ac:dyDescent="0.45">
      <c r="B1071" s="1" t="s">
        <v>853</v>
      </c>
      <c r="C1071" s="1" t="s">
        <v>1</v>
      </c>
      <c r="D1071" s="4">
        <v>2000</v>
      </c>
      <c r="I1071" t="str">
        <f>I1067</f>
        <v>ALTER TABLE TM_BACKLOG_DESCRIPTION</v>
      </c>
      <c r="J1071" t="str">
        <f>CONCATENATE(LEFT(CONCATENATE(" ADD "," ",N1071,";"),LEN(CONCATENATE(" ADD "," ",N1071,";"))-2),";")</f>
        <v xml:space="preserve"> ADD  SHORT_DESC_FOR_API VARCHAR(2000);</v>
      </c>
      <c r="K1071" s="21" t="str">
        <f>CONCATENATE(LEFT(CONCATENATE("  ALTER COLUMN  "," ",N1071,";"),LEN(CONCATENATE("  ALTER COLUMN  "," ",N1071,";"))-2),";")</f>
        <v xml:space="preserve">  ALTER COLUMN   SHORT_DESC_FOR_API VARCHAR(2000);</v>
      </c>
      <c r="L1071" s="12"/>
      <c r="M1071" s="18" t="str">
        <f>CONCATENATE(B1071,",")</f>
        <v>SHORT_DESC_FOR_API,</v>
      </c>
      <c r="N1071" s="5" t="str">
        <f>CONCATENATE(B1071," ",C1071,"(",D1071,")",",")</f>
        <v>SHORT_DESC_FOR_API VARCHAR(2000),</v>
      </c>
      <c r="O1071" s="1" t="s">
        <v>132</v>
      </c>
      <c r="P1071" t="s">
        <v>818</v>
      </c>
      <c r="Q1071" t="s">
        <v>852</v>
      </c>
      <c r="R1071" t="s">
        <v>702</v>
      </c>
      <c r="W1071" s="17" t="str">
        <f>CONCATENATE(,LOWER(O1071),UPPER(LEFT(P1071,1)),LOWER(RIGHT(P1071,LEN(P1071)-IF(LEN(P1071)&gt;0,1,LEN(P1071)))),UPPER(LEFT(Q1071,1)),LOWER(RIGHT(Q1071,LEN(Q1071)-IF(LEN(Q1071)&gt;0,1,LEN(Q1071)))),UPPER(LEFT(R1071,1)),LOWER(RIGHT(R1071,LEN(R1071)-IF(LEN(R1071)&gt;0,1,LEN(R1071)))),UPPER(LEFT(S1071,1)),LOWER(RIGHT(S1071,LEN(S1071)-IF(LEN(S1071)&gt;0,1,LEN(S1071)))),UPPER(LEFT(T1071,1)),LOWER(RIGHT(T1071,LEN(T1071)-IF(LEN(T1071)&gt;0,1,LEN(T1071)))),UPPER(LEFT(U1071,1)),LOWER(RIGHT(U1071,LEN(U1071)-IF(LEN(U1071)&gt;0,1,LEN(U1071)))),UPPER(LEFT(V1071,1)),LOWER(RIGHT(V1071,LEN(V1071)-IF(LEN(V1071)&gt;0,1,LEN(V1071)))))</f>
        <v>shortDescForApi</v>
      </c>
      <c r="X1071" s="3" t="str">
        <f>CONCATENATE("""",W1071,"""",":","""","""",",")</f>
        <v>"shortDescForApi":"",</v>
      </c>
      <c r="Y1071" s="22" t="str">
        <f>CONCATENATE("public static String ",,B1071,,"=","""",W1071,""";")</f>
        <v>public static String SHORT_DESC_FOR_API="shortDescForApi";</v>
      </c>
      <c r="Z1071" s="7" t="str">
        <f>CONCATENATE("private String ",W1071,"=","""""",";")</f>
        <v>private String shortDescForApi="";</v>
      </c>
    </row>
    <row r="1072" spans="2:26" ht="19.2" x14ac:dyDescent="0.45">
      <c r="B1072" s="1" t="s">
        <v>258</v>
      </c>
      <c r="C1072" s="1" t="s">
        <v>1</v>
      </c>
      <c r="D1072" s="4">
        <v>24</v>
      </c>
      <c r="I1072" t="str">
        <f>I1068</f>
        <v>ALTER TABLE TM_BACKLOG_DESCRIPTION</v>
      </c>
      <c r="J1072" t="str">
        <f t="shared" si="439"/>
        <v xml:space="preserve"> ADD  ORDER_NO VARCHAR(24);</v>
      </c>
      <c r="K1072" s="21" t="str">
        <f t="shared" si="440"/>
        <v xml:space="preserve">  ALTER COLUMN   ORDER_NO VARCHAR(24);</v>
      </c>
      <c r="L1072" s="12"/>
      <c r="M1072" s="18" t="str">
        <f t="shared" si="433"/>
        <v>ORDER_NO,</v>
      </c>
      <c r="N1072" s="5" t="str">
        <f t="shared" si="438"/>
        <v>ORDER_NO VARCHAR(24),</v>
      </c>
      <c r="O1072" s="1" t="s">
        <v>259</v>
      </c>
      <c r="P1072" t="s">
        <v>173</v>
      </c>
      <c r="W1072" s="17" t="str">
        <f t="shared" si="434"/>
        <v>orderNo</v>
      </c>
      <c r="X1072" s="3" t="str">
        <f t="shared" si="435"/>
        <v>"orderNo":"",</v>
      </c>
      <c r="Y1072" s="22" t="str">
        <f t="shared" si="436"/>
        <v>public static String ORDER_NO="orderNo";</v>
      </c>
      <c r="Z1072" s="7" t="str">
        <f t="shared" si="437"/>
        <v>private String orderNo="";</v>
      </c>
    </row>
    <row r="1073" spans="2:26" ht="19.2" x14ac:dyDescent="0.45">
      <c r="B1073" s="1" t="s">
        <v>730</v>
      </c>
      <c r="C1073" s="1" t="s">
        <v>1</v>
      </c>
      <c r="D1073" s="4">
        <v>200</v>
      </c>
      <c r="I1073" t="str">
        <f>I1069</f>
        <v>ALTER TABLE TM_BACKLOG_DESCRIPTION</v>
      </c>
      <c r="J1073" t="str">
        <f t="shared" si="439"/>
        <v xml:space="preserve"> ADD  COLORED_TYPE VARCHAR(200);</v>
      </c>
      <c r="K1073" s="21" t="str">
        <f t="shared" si="440"/>
        <v xml:space="preserve">  ALTER COLUMN   COLORED_TYPE VARCHAR(200);</v>
      </c>
      <c r="L1073" s="12"/>
      <c r="M1073" s="18" t="str">
        <f t="shared" si="433"/>
        <v>COLORED_TYPE,</v>
      </c>
      <c r="N1073" s="5" t="str">
        <f t="shared" si="438"/>
        <v>COLORED_TYPE VARCHAR(200),</v>
      </c>
      <c r="O1073" s="1" t="s">
        <v>731</v>
      </c>
      <c r="P1073" t="s">
        <v>51</v>
      </c>
      <c r="W1073" s="17" t="str">
        <f t="shared" si="434"/>
        <v>coloredType</v>
      </c>
      <c r="X1073" s="3" t="str">
        <f t="shared" si="435"/>
        <v>"coloredType":"",</v>
      </c>
      <c r="Y1073" s="22" t="str">
        <f t="shared" si="436"/>
        <v>public static String COLORED_TYPE="coloredType";</v>
      </c>
      <c r="Z1073" s="7" t="str">
        <f t="shared" si="437"/>
        <v>private String coloredType="";</v>
      </c>
    </row>
    <row r="1074" spans="2:26" ht="19.2" x14ac:dyDescent="0.45">
      <c r="B1074" s="1"/>
      <c r="C1074" s="1"/>
      <c r="D1074" s="4"/>
      <c r="L1074" s="12"/>
      <c r="M1074" s="18"/>
      <c r="N1074" s="33" t="s">
        <v>130</v>
      </c>
      <c r="O1074" s="1"/>
      <c r="W1074" s="17"/>
    </row>
    <row r="1075" spans="2:26" ht="19.2" x14ac:dyDescent="0.45">
      <c r="C1075" s="14"/>
      <c r="D1075" s="9"/>
      <c r="K1075" s="29"/>
      <c r="M1075" s="20"/>
      <c r="N1075" s="31" t="s">
        <v>126</v>
      </c>
      <c r="O1075" s="14"/>
      <c r="W1075" s="17"/>
    </row>
    <row r="1077" spans="2:26" x14ac:dyDescent="0.3">
      <c r="B1077" s="2" t="s">
        <v>746</v>
      </c>
      <c r="I1077" t="str">
        <f>CONCATENATE("ALTER TABLE"," ",B1077)</f>
        <v>ALTER TABLE TM_INPUT_TABLE_COMP</v>
      </c>
      <c r="K1077" s="25"/>
      <c r="N1077" s="5" t="str">
        <f>CONCATENATE("CREATE TABLE ",B1077," ","(")</f>
        <v>CREATE TABLE TM_INPUT_TABLE_COMP (</v>
      </c>
    </row>
    <row r="1078" spans="2:26" ht="19.2" x14ac:dyDescent="0.45">
      <c r="B1078" s="1" t="s">
        <v>2</v>
      </c>
      <c r="C1078" s="1" t="s">
        <v>1</v>
      </c>
      <c r="D1078" s="4">
        <v>30</v>
      </c>
      <c r="E1078" s="24" t="s">
        <v>113</v>
      </c>
      <c r="I1078" t="str">
        <f>I1077</f>
        <v>ALTER TABLE TM_INPUT_TABLE_COMP</v>
      </c>
      <c r="L1078" s="12"/>
      <c r="M1078" s="18" t="str">
        <f t="shared" ref="M1078:M1093" si="441">CONCATENATE(B1078,",")</f>
        <v>ID,</v>
      </c>
      <c r="N1078" s="5" t="str">
        <f>CONCATENATE(B1078," ",C1078,"(",D1078,") ",E1078," ,")</f>
        <v>ID VARCHAR(30) NOT NULL ,</v>
      </c>
      <c r="O1078" s="1" t="s">
        <v>2</v>
      </c>
      <c r="P1078" s="6"/>
      <c r="Q1078" s="6"/>
      <c r="R1078" s="6"/>
      <c r="S1078" s="6"/>
      <c r="T1078" s="6"/>
      <c r="U1078" s="6"/>
      <c r="V1078" s="6"/>
      <c r="W1078" s="17" t="str">
        <f t="shared" ref="W1078:W1093" si="442">CONCATENATE(,LOWER(O1078),UPPER(LEFT(P1078,1)),LOWER(RIGHT(P1078,LEN(P1078)-IF(LEN(P1078)&gt;0,1,LEN(P1078)))),UPPER(LEFT(Q1078,1)),LOWER(RIGHT(Q1078,LEN(Q1078)-IF(LEN(Q1078)&gt;0,1,LEN(Q1078)))),UPPER(LEFT(R1078,1)),LOWER(RIGHT(R1078,LEN(R1078)-IF(LEN(R1078)&gt;0,1,LEN(R1078)))),UPPER(LEFT(S1078,1)),LOWER(RIGHT(S1078,LEN(S1078)-IF(LEN(S1078)&gt;0,1,LEN(S1078)))),UPPER(LEFT(T1078,1)),LOWER(RIGHT(T1078,LEN(T1078)-IF(LEN(T1078)&gt;0,1,LEN(T1078)))),UPPER(LEFT(U1078,1)),LOWER(RIGHT(U1078,LEN(U1078)-IF(LEN(U1078)&gt;0,1,LEN(U1078)))),UPPER(LEFT(V1078,1)),LOWER(RIGHT(V1078,LEN(V1078)-IF(LEN(V1078)&gt;0,1,LEN(V1078)))))</f>
        <v>id</v>
      </c>
      <c r="X1078" s="3" t="str">
        <f t="shared" ref="X1078:X1093" si="443">CONCATENATE("""",W1078,"""",":","""","""",",")</f>
        <v>"id":"",</v>
      </c>
      <c r="Y1078" s="22" t="str">
        <f t="shared" ref="Y1078:Y1093" si="444">CONCATENATE("public static String ",,B1078,,"=","""",W1078,""";")</f>
        <v>public static String ID="id";</v>
      </c>
      <c r="Z1078" s="7" t="str">
        <f t="shared" ref="Z1078:Z1093" si="445">CONCATENATE("private String ",W1078,"=","""""",";")</f>
        <v>private String id="";</v>
      </c>
    </row>
    <row r="1079" spans="2:26" ht="19.2" x14ac:dyDescent="0.45">
      <c r="B1079" s="1" t="s">
        <v>3</v>
      </c>
      <c r="C1079" s="1" t="s">
        <v>1</v>
      </c>
      <c r="D1079" s="4">
        <v>10</v>
      </c>
      <c r="I1079" t="str">
        <f>I1078</f>
        <v>ALTER TABLE TM_INPUT_TABLE_COMP</v>
      </c>
      <c r="K1079" s="21" t="s">
        <v>436</v>
      </c>
      <c r="L1079" s="12"/>
      <c r="M1079" s="18" t="str">
        <f t="shared" si="441"/>
        <v>STATUS,</v>
      </c>
      <c r="N1079" s="5" t="str">
        <f t="shared" ref="N1079:N1084" si="446">CONCATENATE(B1079," ",C1079,"(",D1079,")",",")</f>
        <v>STATUS VARCHAR(10),</v>
      </c>
      <c r="O1079" s="1" t="s">
        <v>3</v>
      </c>
      <c r="W1079" s="17" t="str">
        <f t="shared" si="442"/>
        <v>status</v>
      </c>
      <c r="X1079" s="3" t="str">
        <f t="shared" si="443"/>
        <v>"status":"",</v>
      </c>
      <c r="Y1079" s="22" t="str">
        <f t="shared" si="444"/>
        <v>public static String STATUS="status";</v>
      </c>
      <c r="Z1079" s="7" t="str">
        <f t="shared" si="445"/>
        <v>private String status="";</v>
      </c>
    </row>
    <row r="1080" spans="2:26" ht="19.2" x14ac:dyDescent="0.45">
      <c r="B1080" s="1" t="s">
        <v>4</v>
      </c>
      <c r="C1080" s="1" t="s">
        <v>1</v>
      </c>
      <c r="D1080" s="4">
        <v>30</v>
      </c>
      <c r="I1080" t="str">
        <f>I1079</f>
        <v>ALTER TABLE TM_INPUT_TABLE_COMP</v>
      </c>
      <c r="J1080" t="str">
        <f t="shared" ref="J1080:J1093" si="447">CONCATENATE(LEFT(CONCATENATE(" ADD "," ",N1080,";"),LEN(CONCATENATE(" ADD "," ",N1080,";"))-2),";")</f>
        <v xml:space="preserve"> ADD  INSERT_DATE VARCHAR(30);</v>
      </c>
      <c r="K1080" s="21" t="str">
        <f t="shared" ref="K1080:K1093" si="448">CONCATENATE(LEFT(CONCATENATE("  ALTER COLUMN  "," ",N1080,";"),LEN(CONCATENATE("  ALTER COLUMN  "," ",N1080,";"))-2),";")</f>
        <v xml:space="preserve">  ALTER COLUMN   INSERT_DATE VARCHAR(30);</v>
      </c>
      <c r="L1080" s="12"/>
      <c r="M1080" s="18" t="str">
        <f t="shared" si="441"/>
        <v>INSERT_DATE,</v>
      </c>
      <c r="N1080" s="5" t="str">
        <f t="shared" si="446"/>
        <v>INSERT_DATE VARCHAR(30),</v>
      </c>
      <c r="O1080" s="1" t="s">
        <v>7</v>
      </c>
      <c r="P1080" t="s">
        <v>8</v>
      </c>
      <c r="W1080" s="17" t="str">
        <f t="shared" si="442"/>
        <v>insertDate</v>
      </c>
      <c r="X1080" s="3" t="str">
        <f t="shared" si="443"/>
        <v>"insertDate":"",</v>
      </c>
      <c r="Y1080" s="22" t="str">
        <f t="shared" si="444"/>
        <v>public static String INSERT_DATE="insertDate";</v>
      </c>
      <c r="Z1080" s="7" t="str">
        <f t="shared" si="445"/>
        <v>private String insertDate="";</v>
      </c>
    </row>
    <row r="1081" spans="2:26" ht="19.2" x14ac:dyDescent="0.45">
      <c r="B1081" s="1" t="s">
        <v>5</v>
      </c>
      <c r="C1081" s="1" t="s">
        <v>1</v>
      </c>
      <c r="D1081" s="4">
        <v>30</v>
      </c>
      <c r="I1081" t="str">
        <f>I1080</f>
        <v>ALTER TABLE TM_INPUT_TABLE_COMP</v>
      </c>
      <c r="J1081" t="str">
        <f t="shared" si="447"/>
        <v xml:space="preserve"> ADD  MODIFICATION_DATE VARCHAR(30);</v>
      </c>
      <c r="K1081" s="21" t="str">
        <f t="shared" si="448"/>
        <v xml:space="preserve">  ALTER COLUMN   MODIFICATION_DATE VARCHAR(30);</v>
      </c>
      <c r="L1081" s="12"/>
      <c r="M1081" s="18" t="str">
        <f t="shared" si="441"/>
        <v>MODIFICATION_DATE,</v>
      </c>
      <c r="N1081" s="5" t="str">
        <f t="shared" si="446"/>
        <v>MODIFICATION_DATE VARCHAR(30),</v>
      </c>
      <c r="O1081" s="1" t="s">
        <v>9</v>
      </c>
      <c r="P1081" t="s">
        <v>8</v>
      </c>
      <c r="W1081" s="17" t="str">
        <f t="shared" si="442"/>
        <v>modificationDate</v>
      </c>
      <c r="X1081" s="3" t="str">
        <f t="shared" si="443"/>
        <v>"modificationDate":"",</v>
      </c>
      <c r="Y1081" s="22" t="str">
        <f t="shared" si="444"/>
        <v>public static String MODIFICATION_DATE="modificationDate";</v>
      </c>
      <c r="Z1081" s="7" t="str">
        <f t="shared" si="445"/>
        <v>private String modificationDate="";</v>
      </c>
    </row>
    <row r="1082" spans="2:26" ht="19.2" x14ac:dyDescent="0.45">
      <c r="B1082" s="1" t="s">
        <v>274</v>
      </c>
      <c r="C1082" s="1" t="s">
        <v>1</v>
      </c>
      <c r="D1082" s="4">
        <v>500</v>
      </c>
      <c r="I1082" t="str">
        <f>I1080</f>
        <v>ALTER TABLE TM_INPUT_TABLE_COMP</v>
      </c>
      <c r="J1082" t="str">
        <f>CONCATENATE(LEFT(CONCATENATE(" ADD "," ",N1082,";"),LEN(CONCATENATE(" ADD "," ",N1082,";"))-2),";")</f>
        <v xml:space="preserve"> ADD  FK_PROJECT_ID VARCHAR(500);</v>
      </c>
      <c r="K1082" s="21" t="str">
        <f>CONCATENATE(LEFT(CONCATENATE("  ALTER COLUMN  "," ",N1082,";"),LEN(CONCATENATE("  ALTER COLUMN  "," ",N1082,";"))-2),";")</f>
        <v xml:space="preserve">  ALTER COLUMN   FK_PROJECT_ID VARCHAR(500);</v>
      </c>
      <c r="L1082" s="12"/>
      <c r="M1082" s="18" t="str">
        <f>CONCATENATE(B1082,",")</f>
        <v>FK_PROJECT_ID,</v>
      </c>
      <c r="N1082" s="5" t="str">
        <f t="shared" si="446"/>
        <v>FK_PROJECT_ID VARCHAR(500),</v>
      </c>
      <c r="O1082" s="1" t="s">
        <v>10</v>
      </c>
      <c r="P1082" t="s">
        <v>288</v>
      </c>
      <c r="Q1082" t="s">
        <v>2</v>
      </c>
      <c r="W1082" s="17" t="str">
        <f>CONCATENATE(,LOWER(O1082),UPPER(LEFT(P1082,1)),LOWER(RIGHT(P1082,LEN(P1082)-IF(LEN(P1082)&gt;0,1,LEN(P1082)))),UPPER(LEFT(Q1082,1)),LOWER(RIGHT(Q1082,LEN(Q1082)-IF(LEN(Q1082)&gt;0,1,LEN(Q1082)))),UPPER(LEFT(R1082,1)),LOWER(RIGHT(R1082,LEN(R1082)-IF(LEN(R1082)&gt;0,1,LEN(R1082)))),UPPER(LEFT(S1082,1)),LOWER(RIGHT(S1082,LEN(S1082)-IF(LEN(S1082)&gt;0,1,LEN(S1082)))),UPPER(LEFT(T1082,1)),LOWER(RIGHT(T1082,LEN(T1082)-IF(LEN(T1082)&gt;0,1,LEN(T1082)))),UPPER(LEFT(U1082,1)),LOWER(RIGHT(U1082,LEN(U1082)-IF(LEN(U1082)&gt;0,1,LEN(U1082)))),UPPER(LEFT(V1082,1)),LOWER(RIGHT(V1082,LEN(V1082)-IF(LEN(V1082)&gt;0,1,LEN(V1082)))))</f>
        <v>fkProjectId</v>
      </c>
      <c r="X1082" s="3" t="str">
        <f>CONCATENATE("""",W1082,"""",":","""","""",",")</f>
        <v>"fkProjectId":"",</v>
      </c>
      <c r="Y1082" s="22" t="str">
        <f>CONCATENATE("public static String ",,B1082,,"=","""",W1082,""";")</f>
        <v>public static String FK_PROJECT_ID="fkProjectId";</v>
      </c>
      <c r="Z1082" s="7" t="str">
        <f>CONCATENATE("private String ",W1082,"=","""""",";")</f>
        <v>private String fkProjectId="";</v>
      </c>
    </row>
    <row r="1083" spans="2:26" ht="19.2" x14ac:dyDescent="0.45">
      <c r="B1083" s="1" t="s">
        <v>367</v>
      </c>
      <c r="C1083" s="1" t="s">
        <v>1</v>
      </c>
      <c r="D1083" s="4">
        <v>500</v>
      </c>
      <c r="I1083" t="str">
        <f>I1081</f>
        <v>ALTER TABLE TM_INPUT_TABLE_COMP</v>
      </c>
      <c r="J1083" t="str">
        <f t="shared" si="447"/>
        <v xml:space="preserve"> ADD  FK_BACKLOG_ID VARCHAR(500);</v>
      </c>
      <c r="K1083" s="21" t="str">
        <f t="shared" si="448"/>
        <v xml:space="preserve">  ALTER COLUMN   FK_BACKLOG_ID VARCHAR(500);</v>
      </c>
      <c r="L1083" s="12"/>
      <c r="M1083" s="18" t="str">
        <f t="shared" si="441"/>
        <v>FK_BACKLOG_ID,</v>
      </c>
      <c r="N1083" s="5" t="str">
        <f t="shared" si="446"/>
        <v>FK_BACKLOG_ID VARCHAR(500),</v>
      </c>
      <c r="O1083" s="1" t="s">
        <v>10</v>
      </c>
      <c r="P1083" t="s">
        <v>354</v>
      </c>
      <c r="Q1083" t="s">
        <v>2</v>
      </c>
      <c r="W1083" s="17" t="str">
        <f t="shared" si="442"/>
        <v>fkBacklogId</v>
      </c>
      <c r="X1083" s="3" t="str">
        <f t="shared" si="443"/>
        <v>"fkBacklogId":"",</v>
      </c>
      <c r="Y1083" s="22" t="str">
        <f t="shared" si="444"/>
        <v>public static String FK_BACKLOG_ID="fkBacklogId";</v>
      </c>
      <c r="Z1083" s="7" t="str">
        <f t="shared" si="445"/>
        <v>private String fkBacklogId="";</v>
      </c>
    </row>
    <row r="1084" spans="2:26" ht="19.2" x14ac:dyDescent="0.45">
      <c r="B1084" s="1" t="s">
        <v>215</v>
      </c>
      <c r="C1084" s="1" t="s">
        <v>1</v>
      </c>
      <c r="D1084" s="4">
        <v>500</v>
      </c>
      <c r="I1084" t="str">
        <f>I1081</f>
        <v>ALTER TABLE TM_INPUT_TABLE_COMP</v>
      </c>
      <c r="J1084" t="str">
        <f t="shared" si="447"/>
        <v xml:space="preserve"> ADD  TABLE_NAME VARCHAR(500);</v>
      </c>
      <c r="K1084" s="21" t="str">
        <f t="shared" si="448"/>
        <v xml:space="preserve">  ALTER COLUMN   TABLE_NAME VARCHAR(500);</v>
      </c>
      <c r="L1084" s="12"/>
      <c r="M1084" s="18" t="str">
        <f t="shared" si="441"/>
        <v>TABLE_NAME,</v>
      </c>
      <c r="N1084" s="5" t="str">
        <f t="shared" si="446"/>
        <v>TABLE_NAME VARCHAR(500),</v>
      </c>
      <c r="O1084" s="1" t="s">
        <v>220</v>
      </c>
      <c r="P1084" t="s">
        <v>0</v>
      </c>
      <c r="W1084" s="17" t="str">
        <f t="shared" si="442"/>
        <v>tableName</v>
      </c>
      <c r="X1084" s="3" t="str">
        <f t="shared" si="443"/>
        <v>"tableName":"",</v>
      </c>
      <c r="Y1084" s="22" t="str">
        <f t="shared" si="444"/>
        <v>public static String TABLE_NAME="tableName";</v>
      </c>
      <c r="Z1084" s="7" t="str">
        <f t="shared" si="445"/>
        <v>private String tableName="";</v>
      </c>
    </row>
    <row r="1085" spans="2:26" ht="19.2" x14ac:dyDescent="0.45">
      <c r="B1085" s="1" t="s">
        <v>747</v>
      </c>
      <c r="C1085" s="1" t="s">
        <v>701</v>
      </c>
      <c r="D1085" s="4"/>
      <c r="I1085" t="str">
        <f>I1078</f>
        <v>ALTER TABLE TM_INPUT_TABLE_COMP</v>
      </c>
      <c r="J1085" t="str">
        <f>CONCATENATE(LEFT(CONCATENATE(" ADD "," ",N1085,";"),LEN(CONCATENATE(" ADD "," ",N1085,";"))-2),";")</f>
        <v xml:space="preserve"> ADD  TABLE_CSS TEXT;</v>
      </c>
      <c r="K1085" s="21" t="str">
        <f>CONCATENATE(LEFT(CONCATENATE("  ALTER COLUMN  "," ",N1085,";"),LEN(CONCATENATE("  ALTER COLUMN  "," ",N1085,";"))-2),";")</f>
        <v xml:space="preserve">  ALTER COLUMN   TABLE_CSS TEXT;</v>
      </c>
      <c r="L1085" s="12"/>
      <c r="M1085" s="18" t="str">
        <f>CONCATENATE(B1085,",")</f>
        <v>TABLE_CSS,</v>
      </c>
      <c r="N1085" s="5" t="str">
        <f t="shared" ref="N1085:N1090" si="449">CONCATENATE(B1085," ",C1085,"",D1085,"",",")</f>
        <v>TABLE_CSS TEXT,</v>
      </c>
      <c r="O1085" s="1" t="s">
        <v>220</v>
      </c>
      <c r="P1085" t="s">
        <v>554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tableCss</v>
      </c>
      <c r="X1085" s="3" t="str">
        <f>CONCATENATE("""",W1085,"""",":","""","""",",")</f>
        <v>"tableCss":"",</v>
      </c>
      <c r="Y1085" s="22" t="str">
        <f>CONCATENATE("public static String ",,B1085,,"=","""",W1085,""";")</f>
        <v>public static String TABLE_CSS="tableCss";</v>
      </c>
      <c r="Z1085" s="7" t="str">
        <f>CONCATENATE("private String ",W1085,"=","""""",";")</f>
        <v>private String tableCss="";</v>
      </c>
    </row>
    <row r="1086" spans="2:26" ht="19.2" x14ac:dyDescent="0.45">
      <c r="B1086" s="1" t="s">
        <v>748</v>
      </c>
      <c r="C1086" s="1" t="s">
        <v>701</v>
      </c>
      <c r="D1086" s="4"/>
      <c r="I1086" t="str">
        <f>I1079</f>
        <v>ALTER TABLE TM_INPUT_TABLE_COMP</v>
      </c>
      <c r="J1086" t="str">
        <f>CONCATENATE(LEFT(CONCATENATE(" ADD "," ",N1086,";"),LEN(CONCATENATE(" ADD "," ",N1086,";"))-2),";")</f>
        <v xml:space="preserve"> ADD  HEADER_CSS TEXT;</v>
      </c>
      <c r="K1086" s="21" t="str">
        <f>CONCATENATE(LEFT(CONCATENATE("  ALTER COLUMN  "," ",N1086,";"),LEN(CONCATENATE("  ALTER COLUMN  "," ",N1086,";"))-2),";")</f>
        <v xml:space="preserve">  ALTER COLUMN   HEADER_CSS TEXT;</v>
      </c>
      <c r="L1086" s="12"/>
      <c r="M1086" s="18" t="str">
        <f>CONCATENATE(B1086,",")</f>
        <v>HEADER_CSS,</v>
      </c>
      <c r="N1086" s="5" t="str">
        <f t="shared" si="449"/>
        <v>HEADER_CSS TEXT,</v>
      </c>
      <c r="O1086" s="1" t="s">
        <v>754</v>
      </c>
      <c r="P1086" t="s">
        <v>554</v>
      </c>
      <c r="W1086" s="17" t="str">
        <f>CONCATENATE(,LOWER(O1086),UPPER(LEFT(P1086,1)),LOWER(RIGHT(P1086,LEN(P1086)-IF(LEN(P1086)&gt;0,1,LEN(P1086)))),UPPER(LEFT(Q1086,1)),LOWER(RIGHT(Q1086,LEN(Q1086)-IF(LEN(Q1086)&gt;0,1,LEN(Q1086)))),UPPER(LEFT(R1086,1)),LOWER(RIGHT(R1086,LEN(R1086)-IF(LEN(R1086)&gt;0,1,LEN(R1086)))),UPPER(LEFT(S1086,1)),LOWER(RIGHT(S1086,LEN(S1086)-IF(LEN(S1086)&gt;0,1,LEN(S1086)))),UPPER(LEFT(T1086,1)),LOWER(RIGHT(T1086,LEN(T1086)-IF(LEN(T1086)&gt;0,1,LEN(T1086)))),UPPER(LEFT(U1086,1)),LOWER(RIGHT(U1086,LEN(U1086)-IF(LEN(U1086)&gt;0,1,LEN(U1086)))),UPPER(LEFT(V1086,1)),LOWER(RIGHT(V1086,LEN(V1086)-IF(LEN(V1086)&gt;0,1,LEN(V1086)))))</f>
        <v>headerCss</v>
      </c>
      <c r="X1086" s="3" t="str">
        <f>CONCATENATE("""",W1086,"""",":","""","""",",")</f>
        <v>"headerCss":"",</v>
      </c>
      <c r="Y1086" s="22" t="str">
        <f>CONCATENATE("public static String ",,B1086,,"=","""",W1086,""";")</f>
        <v>public static String HEADER_CSS="headerCss";</v>
      </c>
      <c r="Z1086" s="7" t="str">
        <f>CONCATENATE("private String ",W1086,"=","""""",";")</f>
        <v>private String headerCss="";</v>
      </c>
    </row>
    <row r="1087" spans="2:26" ht="19.2" x14ac:dyDescent="0.45">
      <c r="B1087" s="1" t="s">
        <v>749</v>
      </c>
      <c r="C1087" s="1" t="s">
        <v>701</v>
      </c>
      <c r="D1087" s="4"/>
      <c r="I1087" t="str">
        <f>I1085</f>
        <v>ALTER TABLE TM_INPUT_TABLE_COMP</v>
      </c>
      <c r="J1087" t="str">
        <f>CONCATENATE(LEFT(CONCATENATE(" ADD "," ",N1087,";"),LEN(CONCATENATE(" ADD "," ",N1087,";"))-2),";")</f>
        <v xml:space="preserve"> ADD  BODY_CSS TEXT;</v>
      </c>
      <c r="K1087" s="21" t="str">
        <f>CONCATENATE(LEFT(CONCATENATE("  ALTER COLUMN  "," ",N1087,";"),LEN(CONCATENATE("  ALTER COLUMN  "," ",N1087,";"))-2),";")</f>
        <v xml:space="preserve">  ALTER COLUMN   BODY_CSS TEXT;</v>
      </c>
      <c r="L1087" s="12"/>
      <c r="M1087" s="18" t="str">
        <f>CONCATENATE(B1087,",")</f>
        <v>BODY_CSS,</v>
      </c>
      <c r="N1087" s="5" t="str">
        <f t="shared" si="449"/>
        <v>BODY_CSS TEXT,</v>
      </c>
      <c r="O1087" s="1" t="s">
        <v>429</v>
      </c>
      <c r="P1087" t="s">
        <v>554</v>
      </c>
      <c r="W1087" s="17" t="str">
        <f>CONCATENATE(,LOWER(O1087),UPPER(LEFT(P1087,1)),LOWER(RIGHT(P1087,LEN(P1087)-IF(LEN(P1087)&gt;0,1,LEN(P1087)))),UPPER(LEFT(Q1087,1)),LOWER(RIGHT(Q1087,LEN(Q1087)-IF(LEN(Q1087)&gt;0,1,LEN(Q1087)))),UPPER(LEFT(R1087,1)),LOWER(RIGHT(R1087,LEN(R1087)-IF(LEN(R1087)&gt;0,1,LEN(R1087)))),UPPER(LEFT(S1087,1)),LOWER(RIGHT(S1087,LEN(S1087)-IF(LEN(S1087)&gt;0,1,LEN(S1087)))),UPPER(LEFT(T1087,1)),LOWER(RIGHT(T1087,LEN(T1087)-IF(LEN(T1087)&gt;0,1,LEN(T1087)))),UPPER(LEFT(U1087,1)),LOWER(RIGHT(U1087,LEN(U1087)-IF(LEN(U1087)&gt;0,1,LEN(U1087)))),UPPER(LEFT(V1087,1)),LOWER(RIGHT(V1087,LEN(V1087)-IF(LEN(V1087)&gt;0,1,LEN(V1087)))))</f>
        <v>bodyCss</v>
      </c>
      <c r="X1087" s="3" t="str">
        <f>CONCATENATE("""",W1087,"""",":","""","""",",")</f>
        <v>"bodyCss":"",</v>
      </c>
      <c r="Y1087" s="22" t="str">
        <f>CONCATENATE("public static String ",,B1087,,"=","""",W1087,""";")</f>
        <v>public static String BODY_CSS="bodyCss";</v>
      </c>
      <c r="Z1087" s="7" t="str">
        <f>CONCATENATE("private String ",W1087,"=","""""",";")</f>
        <v>private String bodyCss="";</v>
      </c>
    </row>
    <row r="1088" spans="2:26" ht="19.2" x14ac:dyDescent="0.45">
      <c r="B1088" s="1" t="s">
        <v>750</v>
      </c>
      <c r="C1088" s="1" t="s">
        <v>701</v>
      </c>
      <c r="D1088" s="4"/>
      <c r="I1088" t="str">
        <f>I1086</f>
        <v>ALTER TABLE TM_INPUT_TABLE_COMP</v>
      </c>
      <c r="J1088" t="str">
        <f>CONCATENATE(LEFT(CONCATENATE(" ADD "," ",N1088,";"),LEN(CONCATENATE(" ADD "," ",N1088,";"))-2),";")</f>
        <v xml:space="preserve"> ADD  FOOTER_CSS TEXT;</v>
      </c>
      <c r="K1088" s="21" t="str">
        <f>CONCATENATE(LEFT(CONCATENATE("  ALTER COLUMN  "," ",N1088,";"),LEN(CONCATENATE("  ALTER COLUMN  "," ",N1088,";"))-2),";")</f>
        <v xml:space="preserve">  ALTER COLUMN   FOOTER_CSS TEXT;</v>
      </c>
      <c r="L1088" s="12"/>
      <c r="M1088" s="18" t="str">
        <f>CONCATENATE(B1088,",")</f>
        <v>FOOTER_CSS,</v>
      </c>
      <c r="N1088" s="5" t="str">
        <f t="shared" si="449"/>
        <v>FOOTER_CSS TEXT,</v>
      </c>
      <c r="O1088" s="1" t="s">
        <v>755</v>
      </c>
      <c r="P1088" t="s">
        <v>554</v>
      </c>
      <c r="W1088" s="17" t="str">
        <f>CONCATENATE(,LOWER(O1088),UPPER(LEFT(P1088,1)),LOWER(RIGHT(P1088,LEN(P1088)-IF(LEN(P1088)&gt;0,1,LEN(P1088)))),UPPER(LEFT(Q1088,1)),LOWER(RIGHT(Q1088,LEN(Q1088)-IF(LEN(Q1088)&gt;0,1,LEN(Q1088)))),UPPER(LEFT(R1088,1)),LOWER(RIGHT(R1088,LEN(R1088)-IF(LEN(R1088)&gt;0,1,LEN(R1088)))),UPPER(LEFT(S1088,1)),LOWER(RIGHT(S1088,LEN(S1088)-IF(LEN(S1088)&gt;0,1,LEN(S1088)))),UPPER(LEFT(T1088,1)),LOWER(RIGHT(T1088,LEN(T1088)-IF(LEN(T1088)&gt;0,1,LEN(T1088)))),UPPER(LEFT(U1088,1)),LOWER(RIGHT(U1088,LEN(U1088)-IF(LEN(U1088)&gt;0,1,LEN(U1088)))),UPPER(LEFT(V1088,1)),LOWER(RIGHT(V1088,LEN(V1088)-IF(LEN(V1088)&gt;0,1,LEN(V1088)))))</f>
        <v>footerCss</v>
      </c>
      <c r="X1088" s="3" t="str">
        <f>CONCATENATE("""",W1088,"""",":","""","""",",")</f>
        <v>"footerCss":"",</v>
      </c>
      <c r="Y1088" s="22" t="str">
        <f>CONCATENATE("public static String ",,B1088,,"=","""",W1088,""";")</f>
        <v>public static String FOOTER_CSS="footerCss";</v>
      </c>
      <c r="Z1088" s="7" t="str">
        <f>CONCATENATE("private String ",W1088,"=","""""",";")</f>
        <v>private String footerCss="";</v>
      </c>
    </row>
    <row r="1089" spans="2:26" ht="19.2" x14ac:dyDescent="0.45">
      <c r="B1089" s="1" t="s">
        <v>751</v>
      </c>
      <c r="C1089" s="1" t="s">
        <v>701</v>
      </c>
      <c r="D1089" s="4"/>
      <c r="I1089" t="str">
        <f>I1083</f>
        <v>ALTER TABLE TM_INPUT_TABLE_COMP</v>
      </c>
      <c r="J1089" t="str">
        <f t="shared" si="447"/>
        <v xml:space="preserve"> ADD  TR_CSS TEXT;</v>
      </c>
      <c r="K1089" s="21" t="str">
        <f t="shared" si="448"/>
        <v xml:space="preserve">  ALTER COLUMN   TR_CSS TEXT;</v>
      </c>
      <c r="L1089" s="12"/>
      <c r="M1089" s="18" t="str">
        <f t="shared" si="441"/>
        <v>TR_CSS,</v>
      </c>
      <c r="N1089" s="5" t="str">
        <f t="shared" si="449"/>
        <v>TR_CSS TEXT,</v>
      </c>
      <c r="O1089" s="1" t="s">
        <v>756</v>
      </c>
      <c r="P1089" t="s">
        <v>554</v>
      </c>
      <c r="W1089" s="17" t="str">
        <f t="shared" si="442"/>
        <v>trCss</v>
      </c>
      <c r="X1089" s="3" t="str">
        <f t="shared" si="443"/>
        <v>"trCss":"",</v>
      </c>
      <c r="Y1089" s="22" t="str">
        <f t="shared" si="444"/>
        <v>public static String TR_CSS="trCss";</v>
      </c>
      <c r="Z1089" s="7" t="str">
        <f t="shared" si="445"/>
        <v>private String trCss="";</v>
      </c>
    </row>
    <row r="1090" spans="2:26" ht="19.2" x14ac:dyDescent="0.45">
      <c r="B1090" s="1" t="s">
        <v>752</v>
      </c>
      <c r="C1090" s="1" t="s">
        <v>701</v>
      </c>
      <c r="D1090" s="4"/>
      <c r="I1090" t="str">
        <f>I1084</f>
        <v>ALTER TABLE TM_INPUT_TABLE_COMP</v>
      </c>
      <c r="J1090" t="str">
        <f t="shared" si="447"/>
        <v xml:space="preserve"> ADD  TD_CSS TEXT;</v>
      </c>
      <c r="K1090" s="21" t="str">
        <f t="shared" si="448"/>
        <v xml:space="preserve">  ALTER COLUMN   TD_CSS TEXT;</v>
      </c>
      <c r="L1090" s="12"/>
      <c r="M1090" s="18" t="str">
        <f t="shared" si="441"/>
        <v>TD_CSS,</v>
      </c>
      <c r="N1090" s="5" t="str">
        <f t="shared" si="449"/>
        <v>TD_CSS TEXT,</v>
      </c>
      <c r="O1090" s="1" t="s">
        <v>757</v>
      </c>
      <c r="P1090" t="s">
        <v>554</v>
      </c>
      <c r="W1090" s="17" t="str">
        <f t="shared" si="442"/>
        <v>tdCss</v>
      </c>
      <c r="X1090" s="3" t="str">
        <f t="shared" si="443"/>
        <v>"tdCss":"",</v>
      </c>
      <c r="Y1090" s="22" t="str">
        <f t="shared" si="444"/>
        <v>public static String TD_CSS="tdCss";</v>
      </c>
      <c r="Z1090" s="7" t="str">
        <f t="shared" si="445"/>
        <v>private String tdCss="";</v>
      </c>
    </row>
    <row r="1091" spans="2:26" ht="19.2" x14ac:dyDescent="0.45">
      <c r="B1091" s="1" t="s">
        <v>767</v>
      </c>
      <c r="C1091" s="1" t="s">
        <v>1</v>
      </c>
      <c r="D1091" s="4">
        <v>24</v>
      </c>
      <c r="I1091" t="str">
        <f>I1087</f>
        <v>ALTER TABLE TM_INPUT_TABLE_COMP</v>
      </c>
      <c r="J1091" t="str">
        <f t="shared" si="447"/>
        <v xml:space="preserve"> ADD  READ_CONTENT VARCHAR(24);</v>
      </c>
      <c r="K1091" s="21" t="str">
        <f t="shared" si="448"/>
        <v xml:space="preserve">  ALTER COLUMN   READ_CONTENT VARCHAR(24);</v>
      </c>
      <c r="L1091" s="12"/>
      <c r="M1091" s="18" t="str">
        <f t="shared" si="441"/>
        <v>READ_CONTENT,</v>
      </c>
      <c r="N1091" s="5" t="str">
        <f>CONCATENATE(B1091," ",C1091,"(",D1091,")",",")</f>
        <v>READ_CONTENT VARCHAR(24),</v>
      </c>
      <c r="O1091" s="1" t="s">
        <v>768</v>
      </c>
      <c r="P1091" t="s">
        <v>769</v>
      </c>
      <c r="W1091" s="17" t="str">
        <f t="shared" si="442"/>
        <v>readContent</v>
      </c>
      <c r="X1091" s="3" t="str">
        <f t="shared" si="443"/>
        <v>"readContent":"",</v>
      </c>
      <c r="Y1091" s="22" t="str">
        <f t="shared" si="444"/>
        <v>public static String READ_CONTENT="readContent";</v>
      </c>
      <c r="Z1091" s="7" t="str">
        <f t="shared" si="445"/>
        <v>private String readContent="";</v>
      </c>
    </row>
    <row r="1092" spans="2:26" ht="19.2" x14ac:dyDescent="0.45">
      <c r="B1092" s="1" t="s">
        <v>765</v>
      </c>
      <c r="C1092" s="1" t="s">
        <v>1</v>
      </c>
      <c r="D1092" s="4">
        <v>24</v>
      </c>
      <c r="I1092" t="str">
        <f>I1088</f>
        <v>ALTER TABLE TM_INPUT_TABLE_COMP</v>
      </c>
      <c r="J1092" t="str">
        <f>CONCATENATE(LEFT(CONCATENATE(" ADD "," ",N1092,";"),LEN(CONCATENATE(" ADD "," ",N1092,";"))-2),";")</f>
        <v xml:space="preserve"> ADD  ROW_COUNT VARCHAR(24);</v>
      </c>
      <c r="K1092" s="21" t="str">
        <f>CONCATENATE(LEFT(CONCATENATE("  ALTER COLUMN  "," ",N1092,";"),LEN(CONCATENATE("  ALTER COLUMN  "," ",N1092,";"))-2),";")</f>
        <v xml:space="preserve">  ALTER COLUMN   ROW_COUNT VARCHAR(24);</v>
      </c>
      <c r="L1092" s="12"/>
      <c r="M1092" s="18" t="str">
        <f>CONCATENATE(B1092,",")</f>
        <v>ROW_COUNT,</v>
      </c>
      <c r="N1092" s="5" t="str">
        <f>CONCATENATE(B1092," ",C1092,"(",D1092,")",",")</f>
        <v>ROW_COUNT VARCHAR(24),</v>
      </c>
      <c r="O1092" s="1" t="s">
        <v>766</v>
      </c>
      <c r="P1092" t="s">
        <v>214</v>
      </c>
      <c r="W1092" s="17" t="str">
        <f>CONCATENATE(,LOWER(O1092),UPPER(LEFT(P1092,1)),LOWER(RIGHT(P1092,LEN(P1092)-IF(LEN(P1092)&gt;0,1,LEN(P1092)))),UPPER(LEFT(Q1092,1)),LOWER(RIGHT(Q1092,LEN(Q1092)-IF(LEN(Q1092)&gt;0,1,LEN(Q1092)))),UPPER(LEFT(R1092,1)),LOWER(RIGHT(R1092,LEN(R1092)-IF(LEN(R1092)&gt;0,1,LEN(R1092)))),UPPER(LEFT(S1092,1)),LOWER(RIGHT(S1092,LEN(S1092)-IF(LEN(S1092)&gt;0,1,LEN(S1092)))),UPPER(LEFT(T1092,1)),LOWER(RIGHT(T1092,LEN(T1092)-IF(LEN(T1092)&gt;0,1,LEN(T1092)))),UPPER(LEFT(U1092,1)),LOWER(RIGHT(U1092,LEN(U1092)-IF(LEN(U1092)&gt;0,1,LEN(U1092)))),UPPER(LEFT(V1092,1)),LOWER(RIGHT(V1092,LEN(V1092)-IF(LEN(V1092)&gt;0,1,LEN(V1092)))))</f>
        <v>rowCount</v>
      </c>
      <c r="X1092" s="3" t="str">
        <f>CONCATENATE("""",W1092,"""",":","""","""",",")</f>
        <v>"rowCount":"",</v>
      </c>
      <c r="Y1092" s="22" t="str">
        <f>CONCATENATE("public static String ",,B1092,,"=","""",W1092,""";")</f>
        <v>public static String ROW_COUNT="rowCount";</v>
      </c>
      <c r="Z1092" s="7" t="str">
        <f>CONCATENATE("private String ",W1092,"=","""""",";")</f>
        <v>private String rowCount="";</v>
      </c>
    </row>
    <row r="1093" spans="2:26" ht="19.2" x14ac:dyDescent="0.45">
      <c r="B1093" s="1" t="s">
        <v>753</v>
      </c>
      <c r="C1093" s="1" t="s">
        <v>1</v>
      </c>
      <c r="D1093" s="4">
        <v>24</v>
      </c>
      <c r="I1093" t="str">
        <f>I1089</f>
        <v>ALTER TABLE TM_INPUT_TABLE_COMP</v>
      </c>
      <c r="J1093" t="str">
        <f t="shared" si="447"/>
        <v xml:space="preserve"> ADD  HAS_NO VARCHAR(24);</v>
      </c>
      <c r="K1093" s="21" t="str">
        <f t="shared" si="448"/>
        <v xml:space="preserve">  ALTER COLUMN   HAS_NO VARCHAR(24);</v>
      </c>
      <c r="L1093" s="12"/>
      <c r="M1093" s="18" t="str">
        <f t="shared" si="441"/>
        <v>HAS_NO,</v>
      </c>
      <c r="N1093" s="5" t="str">
        <f>CONCATENATE(B1093," ",C1093,"(",D1093,")",",")</f>
        <v>HAS_NO VARCHAR(24),</v>
      </c>
      <c r="O1093" s="1" t="s">
        <v>758</v>
      </c>
      <c r="P1093" t="s">
        <v>173</v>
      </c>
      <c r="W1093" s="17" t="str">
        <f t="shared" si="442"/>
        <v>hasNo</v>
      </c>
      <c r="X1093" s="3" t="str">
        <f t="shared" si="443"/>
        <v>"hasNo":"",</v>
      </c>
      <c r="Y1093" s="22" t="str">
        <f t="shared" si="444"/>
        <v>public static String HAS_NO="hasNo";</v>
      </c>
      <c r="Z1093" s="7" t="str">
        <f t="shared" si="445"/>
        <v>private String hasNo="";</v>
      </c>
    </row>
    <row r="1094" spans="2:26" ht="19.2" x14ac:dyDescent="0.45">
      <c r="B1094" s="1"/>
      <c r="C1094" s="1"/>
      <c r="D1094" s="4"/>
      <c r="L1094" s="12"/>
      <c r="M1094" s="18"/>
      <c r="N1094" s="33" t="s">
        <v>130</v>
      </c>
      <c r="O1094" s="1"/>
      <c r="W1094" s="17"/>
    </row>
    <row r="1095" spans="2:26" ht="19.2" x14ac:dyDescent="0.45">
      <c r="C1095" s="14"/>
      <c r="D1095" s="9"/>
      <c r="K1095" s="29"/>
      <c r="M1095" s="20"/>
      <c r="N1095" s="31" t="s">
        <v>126</v>
      </c>
      <c r="O1095" s="14"/>
      <c r="W1095" s="17"/>
    </row>
    <row r="1099" spans="2:26" x14ac:dyDescent="0.3">
      <c r="B1099" s="2" t="s">
        <v>759</v>
      </c>
      <c r="I1099" t="str">
        <f>CONCATENATE("ALTER TABLE"," ",B1099)</f>
        <v>ALTER TABLE TM_REL_TABLE_INPUT</v>
      </c>
      <c r="K1099" s="25"/>
      <c r="N1099" s="5" t="str">
        <f>CONCATENATE("CREATE TABLE ",B1099," ","(")</f>
        <v>CREATE TABLE TM_REL_TABLE_INPUT (</v>
      </c>
    </row>
    <row r="1100" spans="2:26" ht="19.2" x14ac:dyDescent="0.45">
      <c r="B1100" s="1" t="s">
        <v>2</v>
      </c>
      <c r="C1100" s="1" t="s">
        <v>1</v>
      </c>
      <c r="D1100" s="4">
        <v>30</v>
      </c>
      <c r="E1100" s="24" t="s">
        <v>113</v>
      </c>
      <c r="I1100" t="str">
        <f>I1099</f>
        <v>ALTER TABLE TM_REL_TABLE_INPUT</v>
      </c>
      <c r="L1100" s="12"/>
      <c r="M1100" s="18" t="str">
        <f t="shared" ref="M1100:M1109" si="450">CONCATENATE(B1100,",")</f>
        <v>ID,</v>
      </c>
      <c r="N1100" s="5" t="str">
        <f>CONCATENATE(B1100," ",C1100,"(",D1100,") ",E1100," ,")</f>
        <v>ID VARCHAR(30) NOT NULL ,</v>
      </c>
      <c r="O1100" s="1" t="s">
        <v>2</v>
      </c>
      <c r="P1100" s="6"/>
      <c r="Q1100" s="6"/>
      <c r="R1100" s="6"/>
      <c r="S1100" s="6"/>
      <c r="T1100" s="6"/>
      <c r="U1100" s="6"/>
      <c r="V1100" s="6"/>
      <c r="W1100" s="17" t="str">
        <f t="shared" ref="W1100:W1109" si="451">CONCATENATE(,LOWER(O1100),UPPER(LEFT(P1100,1)),LOWER(RIGHT(P1100,LEN(P1100)-IF(LEN(P1100)&gt;0,1,LEN(P1100)))),UPPER(LEFT(Q1100,1)),LOWER(RIGHT(Q1100,LEN(Q1100)-IF(LEN(Q1100)&gt;0,1,LEN(Q1100)))),UPPER(LEFT(R1100,1)),LOWER(RIGHT(R1100,LEN(R1100)-IF(LEN(R1100)&gt;0,1,LEN(R1100)))),UPPER(LEFT(S1100,1)),LOWER(RIGHT(S1100,LEN(S1100)-IF(LEN(S1100)&gt;0,1,LEN(S1100)))),UPPER(LEFT(T1100,1)),LOWER(RIGHT(T1100,LEN(T1100)-IF(LEN(T1100)&gt;0,1,LEN(T1100)))),UPPER(LEFT(U1100,1)),LOWER(RIGHT(U1100,LEN(U1100)-IF(LEN(U1100)&gt;0,1,LEN(U1100)))),UPPER(LEFT(V1100,1)),LOWER(RIGHT(V1100,LEN(V1100)-IF(LEN(V1100)&gt;0,1,LEN(V1100)))))</f>
        <v>id</v>
      </c>
      <c r="X1100" s="3" t="str">
        <f t="shared" ref="X1100:X1109" si="452">CONCATENATE("""",W1100,"""",":","""","""",",")</f>
        <v>"id":"",</v>
      </c>
      <c r="Y1100" s="22" t="str">
        <f t="shared" ref="Y1100:Y1109" si="453">CONCATENATE("public static String ",,B1100,,"=","""",W1100,""";")</f>
        <v>public static String ID="id";</v>
      </c>
      <c r="Z1100" s="7" t="str">
        <f t="shared" ref="Z1100:Z1109" si="454">CONCATENATE("private String ",W1100,"=","""""",";")</f>
        <v>private String id="";</v>
      </c>
    </row>
    <row r="1101" spans="2:26" ht="19.2" x14ac:dyDescent="0.45">
      <c r="B1101" s="1" t="s">
        <v>3</v>
      </c>
      <c r="C1101" s="1" t="s">
        <v>1</v>
      </c>
      <c r="D1101" s="4">
        <v>10</v>
      </c>
      <c r="I1101" t="str">
        <f>I1100</f>
        <v>ALTER TABLE TM_REL_TABLE_INPUT</v>
      </c>
      <c r="K1101" s="21" t="s">
        <v>436</v>
      </c>
      <c r="L1101" s="12"/>
      <c r="M1101" s="18" t="str">
        <f t="shared" si="450"/>
        <v>STATUS,</v>
      </c>
      <c r="N1101" s="5" t="str">
        <f t="shared" ref="N1101:N1109" si="455">CONCATENATE(B1101," ",C1101,"(",D1101,")",",")</f>
        <v>STATUS VARCHAR(10),</v>
      </c>
      <c r="O1101" s="1" t="s">
        <v>3</v>
      </c>
      <c r="W1101" s="17" t="str">
        <f t="shared" si="451"/>
        <v>status</v>
      </c>
      <c r="X1101" s="3" t="str">
        <f t="shared" si="452"/>
        <v>"status":"",</v>
      </c>
      <c r="Y1101" s="22" t="str">
        <f t="shared" si="453"/>
        <v>public static String STATUS="status";</v>
      </c>
      <c r="Z1101" s="7" t="str">
        <f t="shared" si="454"/>
        <v>private String status="";</v>
      </c>
    </row>
    <row r="1102" spans="2:26" ht="19.2" x14ac:dyDescent="0.45">
      <c r="B1102" s="1" t="s">
        <v>4</v>
      </c>
      <c r="C1102" s="1" t="s">
        <v>1</v>
      </c>
      <c r="D1102" s="4">
        <v>30</v>
      </c>
      <c r="I1102" t="str">
        <f>I1101</f>
        <v>ALTER TABLE TM_REL_TABLE_INPUT</v>
      </c>
      <c r="J1102" t="str">
        <f t="shared" ref="J1102:J1109" si="456">CONCATENATE(LEFT(CONCATENATE(" ADD "," ",N1102,";"),LEN(CONCATENATE(" ADD "," ",N1102,";"))-2),";")</f>
        <v xml:space="preserve"> ADD  INSERT_DATE VARCHAR(30);</v>
      </c>
      <c r="K1102" s="21" t="str">
        <f t="shared" ref="K1102:K1109" si="457">CONCATENATE(LEFT(CONCATENATE("  ALTER COLUMN  "," ",N1102,";"),LEN(CONCATENATE("  ALTER COLUMN  "," ",N1102,";"))-2),";")</f>
        <v xml:space="preserve">  ALTER COLUMN   INSERT_DATE VARCHAR(30);</v>
      </c>
      <c r="L1102" s="12"/>
      <c r="M1102" s="18" t="str">
        <f t="shared" si="450"/>
        <v>INSERT_DATE,</v>
      </c>
      <c r="N1102" s="5" t="str">
        <f t="shared" si="455"/>
        <v>INSERT_DATE VARCHAR(30),</v>
      </c>
      <c r="O1102" s="1" t="s">
        <v>7</v>
      </c>
      <c r="P1102" t="s">
        <v>8</v>
      </c>
      <c r="W1102" s="17" t="str">
        <f t="shared" si="451"/>
        <v>insertDate</v>
      </c>
      <c r="X1102" s="3" t="str">
        <f t="shared" si="452"/>
        <v>"insertDate":"",</v>
      </c>
      <c r="Y1102" s="22" t="str">
        <f t="shared" si="453"/>
        <v>public static String INSERT_DATE="insertDate";</v>
      </c>
      <c r="Z1102" s="7" t="str">
        <f t="shared" si="454"/>
        <v>private String insertDate="";</v>
      </c>
    </row>
    <row r="1103" spans="2:26" ht="19.2" x14ac:dyDescent="0.45">
      <c r="B1103" s="1" t="s">
        <v>5</v>
      </c>
      <c r="C1103" s="1" t="s">
        <v>1</v>
      </c>
      <c r="D1103" s="4">
        <v>30</v>
      </c>
      <c r="I1103" t="str">
        <f>I1102</f>
        <v>ALTER TABLE TM_REL_TABLE_INPUT</v>
      </c>
      <c r="J1103" t="str">
        <f t="shared" si="456"/>
        <v xml:space="preserve"> ADD  MODIFICATION_DATE VARCHAR(30);</v>
      </c>
      <c r="K1103" s="21" t="str">
        <f t="shared" si="457"/>
        <v xml:space="preserve">  ALTER COLUMN   MODIFICATION_DATE VARCHAR(30);</v>
      </c>
      <c r="L1103" s="12"/>
      <c r="M1103" s="18" t="str">
        <f t="shared" si="450"/>
        <v>MODIFICATION_DATE,</v>
      </c>
      <c r="N1103" s="5" t="str">
        <f t="shared" si="455"/>
        <v>MODIFICATION_DATE VARCHAR(30),</v>
      </c>
      <c r="O1103" s="1" t="s">
        <v>9</v>
      </c>
      <c r="P1103" t="s">
        <v>8</v>
      </c>
      <c r="W1103" s="17" t="str">
        <f t="shared" si="451"/>
        <v>modificationDate</v>
      </c>
      <c r="X1103" s="3" t="str">
        <f t="shared" si="452"/>
        <v>"modificationDate":"",</v>
      </c>
      <c r="Y1103" s="22" t="str">
        <f t="shared" si="453"/>
        <v>public static String MODIFICATION_DATE="modificationDate";</v>
      </c>
      <c r="Z1103" s="7" t="str">
        <f t="shared" si="454"/>
        <v>private String modificationDate="";</v>
      </c>
    </row>
    <row r="1104" spans="2:26" ht="19.2" x14ac:dyDescent="0.45">
      <c r="B1104" s="1" t="s">
        <v>274</v>
      </c>
      <c r="C1104" s="1" t="s">
        <v>1</v>
      </c>
      <c r="D1104" s="4">
        <v>500</v>
      </c>
      <c r="I1104" t="str">
        <f>I1103</f>
        <v>ALTER TABLE TM_REL_TABLE_INPUT</v>
      </c>
      <c r="J1104" t="str">
        <f t="shared" si="456"/>
        <v xml:space="preserve"> ADD  FK_PROJECT_ID VARCHAR(500);</v>
      </c>
      <c r="K1104" s="21" t="str">
        <f t="shared" si="457"/>
        <v xml:space="preserve">  ALTER COLUMN   FK_PROJECT_ID VARCHAR(500);</v>
      </c>
      <c r="L1104" s="12"/>
      <c r="M1104" s="18" t="str">
        <f t="shared" si="450"/>
        <v>FK_PROJECT_ID,</v>
      </c>
      <c r="N1104" s="5" t="str">
        <f t="shared" si="455"/>
        <v>FK_PROJECT_ID VARCHAR(500),</v>
      </c>
      <c r="O1104" s="1" t="s">
        <v>10</v>
      </c>
      <c r="P1104" t="s">
        <v>288</v>
      </c>
      <c r="Q1104" t="s">
        <v>2</v>
      </c>
      <c r="W1104" s="17" t="str">
        <f t="shared" si="451"/>
        <v>fkProjectId</v>
      </c>
      <c r="X1104" s="3" t="str">
        <f t="shared" si="452"/>
        <v>"fkProjectId":"",</v>
      </c>
      <c r="Y1104" s="22" t="str">
        <f t="shared" si="453"/>
        <v>public static String FK_PROJECT_ID="fkProjectId";</v>
      </c>
      <c r="Z1104" s="7" t="str">
        <f t="shared" si="454"/>
        <v>private String fkProjectId="";</v>
      </c>
    </row>
    <row r="1105" spans="2:26" ht="19.2" x14ac:dyDescent="0.45">
      <c r="B1105" s="1" t="s">
        <v>760</v>
      </c>
      <c r="C1105" s="1" t="s">
        <v>1</v>
      </c>
      <c r="D1105" s="4">
        <v>500</v>
      </c>
      <c r="I1105" t="str">
        <f>I1103</f>
        <v>ALTER TABLE TM_REL_TABLE_INPUT</v>
      </c>
      <c r="J1105" t="str">
        <f t="shared" si="456"/>
        <v xml:space="preserve"> ADD  FK_TABLE_ID VARCHAR(500);</v>
      </c>
      <c r="K1105" s="21" t="str">
        <f t="shared" si="457"/>
        <v xml:space="preserve">  ALTER COLUMN   FK_TABLE_ID VARCHAR(500);</v>
      </c>
      <c r="L1105" s="12"/>
      <c r="M1105" s="18" t="str">
        <f t="shared" si="450"/>
        <v>FK_TABLE_ID,</v>
      </c>
      <c r="N1105" s="5" t="str">
        <f t="shared" si="455"/>
        <v>FK_TABLE_ID VARCHAR(500),</v>
      </c>
      <c r="O1105" s="1" t="s">
        <v>10</v>
      </c>
      <c r="P1105" t="s">
        <v>220</v>
      </c>
      <c r="Q1105" t="s">
        <v>2</v>
      </c>
      <c r="W1105" s="17" t="str">
        <f t="shared" si="451"/>
        <v>fkTableId</v>
      </c>
      <c r="X1105" s="3" t="str">
        <f t="shared" si="452"/>
        <v>"fkTableId":"",</v>
      </c>
      <c r="Y1105" s="22" t="str">
        <f t="shared" si="453"/>
        <v>public static String FK_TABLE_ID="fkTableId";</v>
      </c>
      <c r="Z1105" s="7" t="str">
        <f t="shared" si="454"/>
        <v>private String fkTableId="";</v>
      </c>
    </row>
    <row r="1106" spans="2:26" ht="19.2" x14ac:dyDescent="0.45">
      <c r="B1106" s="1" t="s">
        <v>392</v>
      </c>
      <c r="C1106" s="1" t="s">
        <v>1</v>
      </c>
      <c r="D1106" s="4">
        <v>500</v>
      </c>
      <c r="I1106" t="str">
        <f>I1100</f>
        <v>ALTER TABLE TM_REL_TABLE_INPUT</v>
      </c>
      <c r="J1106" t="str">
        <f t="shared" si="456"/>
        <v xml:space="preserve"> ADD  FK_INPUT_ID VARCHAR(500);</v>
      </c>
      <c r="K1106" s="21" t="str">
        <f t="shared" si="457"/>
        <v xml:space="preserve">  ALTER COLUMN   FK_INPUT_ID VARCHAR(500);</v>
      </c>
      <c r="L1106" s="12"/>
      <c r="M1106" s="18" t="str">
        <f t="shared" si="450"/>
        <v>FK_INPUT_ID,</v>
      </c>
      <c r="N1106" s="5" t="str">
        <f t="shared" si="455"/>
        <v>FK_INPUT_ID VARCHAR(500),</v>
      </c>
      <c r="O1106" s="1" t="s">
        <v>10</v>
      </c>
      <c r="P1106" t="s">
        <v>13</v>
      </c>
      <c r="Q1106" t="s">
        <v>2</v>
      </c>
      <c r="W1106" s="17" t="str">
        <f t="shared" si="451"/>
        <v>fkInputId</v>
      </c>
      <c r="X1106" s="3" t="str">
        <f t="shared" si="452"/>
        <v>"fkInputId":"",</v>
      </c>
      <c r="Y1106" s="22" t="str">
        <f t="shared" si="453"/>
        <v>public static String FK_INPUT_ID="fkInputId";</v>
      </c>
      <c r="Z1106" s="7" t="str">
        <f t="shared" si="454"/>
        <v>private String fkInputId="";</v>
      </c>
    </row>
    <row r="1107" spans="2:26" ht="19.2" x14ac:dyDescent="0.45">
      <c r="B1107" s="1" t="s">
        <v>258</v>
      </c>
      <c r="C1107" s="1" t="s">
        <v>627</v>
      </c>
      <c r="D1107" s="4">
        <v>24</v>
      </c>
      <c r="I1107" t="str">
        <f>I1101</f>
        <v>ALTER TABLE TM_REL_TABLE_INPUT</v>
      </c>
      <c r="J1107" t="str">
        <f t="shared" si="456"/>
        <v xml:space="preserve"> ADD  ORDER_NO FLOAT(24);</v>
      </c>
      <c r="K1107" s="21" t="str">
        <f t="shared" si="457"/>
        <v xml:space="preserve">  ALTER COLUMN   ORDER_NO FLOAT(24);</v>
      </c>
      <c r="L1107" s="12"/>
      <c r="M1107" s="18" t="str">
        <f t="shared" si="450"/>
        <v>ORDER_NO,</v>
      </c>
      <c r="N1107" s="5" t="str">
        <f t="shared" si="455"/>
        <v>ORDER_NO FLOAT(24),</v>
      </c>
      <c r="O1107" s="1" t="s">
        <v>259</v>
      </c>
      <c r="P1107" t="s">
        <v>173</v>
      </c>
      <c r="W1107" s="17" t="str">
        <f t="shared" si="451"/>
        <v>orderNo</v>
      </c>
      <c r="X1107" s="3" t="str">
        <f t="shared" si="452"/>
        <v>"orderNo":"",</v>
      </c>
      <c r="Y1107" s="22" t="str">
        <f t="shared" si="453"/>
        <v>public static String ORDER_NO="orderNo";</v>
      </c>
      <c r="Z1107" s="7" t="str">
        <f t="shared" si="454"/>
        <v>private String orderNo="";</v>
      </c>
    </row>
    <row r="1108" spans="2:26" ht="19.2" x14ac:dyDescent="0.45">
      <c r="B1108" s="1" t="s">
        <v>770</v>
      </c>
      <c r="C1108" s="1" t="s">
        <v>1</v>
      </c>
      <c r="D1108" s="4">
        <v>500</v>
      </c>
      <c r="I1108" t="str">
        <f>I1105</f>
        <v>ALTER TABLE TM_REL_TABLE_INPUT</v>
      </c>
      <c r="J1108" t="str">
        <f>CONCATENATE(LEFT(CONCATENATE(" ADD "," ",N1108,";"),LEN(CONCATENATE(" ADD "," ",N1108,";"))-2),";")</f>
        <v xml:space="preserve"> ADD  SHOW_COMPONENT VARCHAR(500);</v>
      </c>
      <c r="K1108" s="21" t="str">
        <f>CONCATENATE(LEFT(CONCATENATE("  ALTER COLUMN  "," ",N1108,";"),LEN(CONCATENATE("  ALTER COLUMN  "," ",N1108,";"))-2),";")</f>
        <v xml:space="preserve">  ALTER COLUMN   SHOW_COMPONENT VARCHAR(500);</v>
      </c>
      <c r="L1108" s="12"/>
      <c r="M1108" s="18" t="str">
        <f>CONCATENATE(B1108,",")</f>
        <v>SHOW_COMPONENT,</v>
      </c>
      <c r="N1108" s="5" t="str">
        <f>CONCATENATE(B1108," ",C1108,"(",D1108,")",",")</f>
        <v>SHOW_COMPONENT VARCHAR(500),</v>
      </c>
      <c r="O1108" s="1" t="s">
        <v>737</v>
      </c>
      <c r="P1108" t="s">
        <v>49</v>
      </c>
      <c r="W1108" s="17" t="str">
        <f>CONCATENATE(,LOWER(O1108),UPPER(LEFT(P1108,1)),LOWER(RIGHT(P1108,LEN(P1108)-IF(LEN(P1108)&gt;0,1,LEN(P1108)))),UPPER(LEFT(Q1108,1)),LOWER(RIGHT(Q1108,LEN(Q1108)-IF(LEN(Q1108)&gt;0,1,LEN(Q1108)))),UPPER(LEFT(R1108,1)),LOWER(RIGHT(R1108,LEN(R1108)-IF(LEN(R1108)&gt;0,1,LEN(R1108)))),UPPER(LEFT(S1108,1)),LOWER(RIGHT(S1108,LEN(S1108)-IF(LEN(S1108)&gt;0,1,LEN(S1108)))),UPPER(LEFT(T1108,1)),LOWER(RIGHT(T1108,LEN(T1108)-IF(LEN(T1108)&gt;0,1,LEN(T1108)))),UPPER(LEFT(U1108,1)),LOWER(RIGHT(U1108,LEN(U1108)-IF(LEN(U1108)&gt;0,1,LEN(U1108)))),UPPER(LEFT(V1108,1)),LOWER(RIGHT(V1108,LEN(V1108)-IF(LEN(V1108)&gt;0,1,LEN(V1108)))))</f>
        <v>showComponent</v>
      </c>
      <c r="X1108" s="3" t="str">
        <f>CONCATENATE("""",W1108,"""",":","""","""",",")</f>
        <v>"showComponent":"",</v>
      </c>
      <c r="Y1108" s="22" t="str">
        <f>CONCATENATE("public static String ",,B1108,,"=","""",W1108,""";")</f>
        <v>public static String SHOW_COMPONENT="showComponent";</v>
      </c>
      <c r="Z1108" s="7" t="str">
        <f>CONCATENATE("private String ",W1108,"=","""""",";")</f>
        <v>private String showComponent="";</v>
      </c>
    </row>
    <row r="1109" spans="2:26" ht="19.2" x14ac:dyDescent="0.45">
      <c r="B1109" s="1" t="s">
        <v>761</v>
      </c>
      <c r="C1109" s="1" t="s">
        <v>1</v>
      </c>
      <c r="D1109" s="4">
        <v>500</v>
      </c>
      <c r="I1109" t="str">
        <f>I1106</f>
        <v>ALTER TABLE TM_REL_TABLE_INPUT</v>
      </c>
      <c r="J1109" t="str">
        <f t="shared" si="456"/>
        <v xml:space="preserve"> ADD  INPUT_STATUS VARCHAR(500);</v>
      </c>
      <c r="K1109" s="21" t="str">
        <f t="shared" si="457"/>
        <v xml:space="preserve">  ALTER COLUMN   INPUT_STATUS VARCHAR(500);</v>
      </c>
      <c r="L1109" s="12"/>
      <c r="M1109" s="18" t="str">
        <f t="shared" si="450"/>
        <v>INPUT_STATUS,</v>
      </c>
      <c r="N1109" s="5" t="str">
        <f t="shared" si="455"/>
        <v>INPUT_STATUS VARCHAR(500),</v>
      </c>
      <c r="O1109" s="1" t="s">
        <v>13</v>
      </c>
      <c r="P1109" t="s">
        <v>3</v>
      </c>
      <c r="W1109" s="17" t="str">
        <f t="shared" si="451"/>
        <v>inputStatus</v>
      </c>
      <c r="X1109" s="3" t="str">
        <f t="shared" si="452"/>
        <v>"inputStatus":"",</v>
      </c>
      <c r="Y1109" s="22" t="str">
        <f t="shared" si="453"/>
        <v>public static String INPUT_STATUS="inputStatus";</v>
      </c>
      <c r="Z1109" s="7" t="str">
        <f t="shared" si="454"/>
        <v>private String inputStatus="";</v>
      </c>
    </row>
    <row r="1110" spans="2:26" ht="19.2" x14ac:dyDescent="0.45">
      <c r="B1110" s="1"/>
      <c r="C1110" s="1"/>
      <c r="D1110" s="4"/>
      <c r="L1110" s="12"/>
      <c r="M1110" s="18"/>
      <c r="N1110" s="33" t="s">
        <v>130</v>
      </c>
      <c r="O1110" s="1"/>
      <c r="W1110" s="17"/>
    </row>
    <row r="1111" spans="2:26" ht="19.2" x14ac:dyDescent="0.45">
      <c r="C1111" s="14"/>
      <c r="D1111" s="9"/>
      <c r="K1111" s="29"/>
      <c r="M1111" s="20"/>
      <c r="N1111" s="31" t="s">
        <v>126</v>
      </c>
      <c r="O1111" s="14"/>
      <c r="W1111" s="17"/>
    </row>
    <row r="1116" spans="2:26" x14ac:dyDescent="0.3">
      <c r="B1116" s="2" t="s">
        <v>771</v>
      </c>
      <c r="I1116" t="str">
        <f>CONCATENATE("ALTER TABLE"," ",B1116)</f>
        <v>ALTER TABLE TM_INPUT_TAB_COMP</v>
      </c>
      <c r="K1116" s="25"/>
      <c r="N1116" s="5" t="str">
        <f>CONCATENATE("CREATE TABLE ",B1116," ","(")</f>
        <v>CREATE TABLE TM_INPUT_TAB_COMP (</v>
      </c>
    </row>
    <row r="1117" spans="2:26" ht="19.2" x14ac:dyDescent="0.45">
      <c r="B1117" s="1" t="s">
        <v>2</v>
      </c>
      <c r="C1117" s="1" t="s">
        <v>1</v>
      </c>
      <c r="D1117" s="4">
        <v>30</v>
      </c>
      <c r="E1117" s="24" t="s">
        <v>113</v>
      </c>
      <c r="I1117" t="str">
        <f>I1116</f>
        <v>ALTER TABLE TM_INPUT_TAB_COMP</v>
      </c>
      <c r="L1117" s="12"/>
      <c r="M1117" s="18" t="str">
        <f t="shared" ref="M1117:M1124" si="458">CONCATENATE(B1117,",")</f>
        <v>ID,</v>
      </c>
      <c r="N1117" s="5" t="str">
        <f>CONCATENATE(B1117," ",C1117,"(",D1117,") ",E1117," ,")</f>
        <v>ID VARCHAR(30) NOT NULL ,</v>
      </c>
      <c r="O1117" s="1" t="s">
        <v>2</v>
      </c>
      <c r="P1117" s="6"/>
      <c r="Q1117" s="6"/>
      <c r="R1117" s="6"/>
      <c r="S1117" s="6"/>
      <c r="T1117" s="6"/>
      <c r="U1117" s="6"/>
      <c r="V1117" s="6"/>
      <c r="W1117" s="17" t="str">
        <f t="shared" ref="W1117:W1124" si="459">CONCATENATE(,LOWER(O1117),UPPER(LEFT(P1117,1)),LOWER(RIGHT(P1117,LEN(P1117)-IF(LEN(P1117)&gt;0,1,LEN(P1117)))),UPPER(LEFT(Q1117,1)),LOWER(RIGHT(Q1117,LEN(Q1117)-IF(LEN(Q1117)&gt;0,1,LEN(Q1117)))),UPPER(LEFT(R1117,1)),LOWER(RIGHT(R1117,LEN(R1117)-IF(LEN(R1117)&gt;0,1,LEN(R1117)))),UPPER(LEFT(S1117,1)),LOWER(RIGHT(S1117,LEN(S1117)-IF(LEN(S1117)&gt;0,1,LEN(S1117)))),UPPER(LEFT(T1117,1)),LOWER(RIGHT(T1117,LEN(T1117)-IF(LEN(T1117)&gt;0,1,LEN(T1117)))),UPPER(LEFT(U1117,1)),LOWER(RIGHT(U1117,LEN(U1117)-IF(LEN(U1117)&gt;0,1,LEN(U1117)))),UPPER(LEFT(V1117,1)),LOWER(RIGHT(V1117,LEN(V1117)-IF(LEN(V1117)&gt;0,1,LEN(V1117)))))</f>
        <v>id</v>
      </c>
      <c r="X1117" s="3" t="str">
        <f t="shared" ref="X1117:X1124" si="460">CONCATENATE("""",W1117,"""",":","""","""",",")</f>
        <v>"id":"",</v>
      </c>
      <c r="Y1117" s="22" t="str">
        <f t="shared" ref="Y1117:Y1124" si="461">CONCATENATE("public static String ",,B1117,,"=","""",W1117,""";")</f>
        <v>public static String ID="id";</v>
      </c>
      <c r="Z1117" s="7" t="str">
        <f t="shared" ref="Z1117:Z1124" si="462">CONCATENATE("private String ",W1117,"=","""""",";")</f>
        <v>private String id="";</v>
      </c>
    </row>
    <row r="1118" spans="2:26" ht="19.2" x14ac:dyDescent="0.45">
      <c r="B1118" s="1" t="s">
        <v>3</v>
      </c>
      <c r="C1118" s="1" t="s">
        <v>1</v>
      </c>
      <c r="D1118" s="4">
        <v>10</v>
      </c>
      <c r="I1118" t="str">
        <f>I1117</f>
        <v>ALTER TABLE TM_INPUT_TAB_COMP</v>
      </c>
      <c r="K1118" s="21" t="s">
        <v>436</v>
      </c>
      <c r="L1118" s="12"/>
      <c r="M1118" s="18" t="str">
        <f t="shared" si="458"/>
        <v>STATUS,</v>
      </c>
      <c r="N1118" s="5" t="str">
        <f t="shared" ref="N1118:N1123" si="463">CONCATENATE(B1118," ",C1118,"(",D1118,")",",")</f>
        <v>STATUS VARCHAR(10),</v>
      </c>
      <c r="O1118" s="1" t="s">
        <v>3</v>
      </c>
      <c r="W1118" s="17" t="str">
        <f t="shared" si="459"/>
        <v>status</v>
      </c>
      <c r="X1118" s="3" t="str">
        <f t="shared" si="460"/>
        <v>"status":"",</v>
      </c>
      <c r="Y1118" s="22" t="str">
        <f t="shared" si="461"/>
        <v>public static String STATUS="status";</v>
      </c>
      <c r="Z1118" s="7" t="str">
        <f t="shared" si="462"/>
        <v>private String status="";</v>
      </c>
    </row>
    <row r="1119" spans="2:26" ht="19.2" x14ac:dyDescent="0.45">
      <c r="B1119" s="1" t="s">
        <v>4</v>
      </c>
      <c r="C1119" s="1" t="s">
        <v>1</v>
      </c>
      <c r="D1119" s="4">
        <v>30</v>
      </c>
      <c r="I1119" t="str">
        <f>I1118</f>
        <v>ALTER TABLE TM_INPUT_TAB_COMP</v>
      </c>
      <c r="J1119" t="str">
        <f t="shared" ref="J1119:J1124" si="464">CONCATENATE(LEFT(CONCATENATE(" ADD "," ",N1119,";"),LEN(CONCATENATE(" ADD "," ",N1119,";"))-2),";")</f>
        <v xml:space="preserve"> ADD  INSERT_DATE VARCHAR(30);</v>
      </c>
      <c r="K1119" s="21" t="str">
        <f t="shared" ref="K1119:K1124" si="465">CONCATENATE(LEFT(CONCATENATE("  ALTER COLUMN  "," ",N1119,";"),LEN(CONCATENATE("  ALTER COLUMN  "," ",N1119,";"))-2),";")</f>
        <v xml:space="preserve">  ALTER COLUMN   INSERT_DATE VARCHAR(30);</v>
      </c>
      <c r="L1119" s="12"/>
      <c r="M1119" s="18" t="str">
        <f t="shared" si="458"/>
        <v>INSERT_DATE,</v>
      </c>
      <c r="N1119" s="5" t="str">
        <f t="shared" si="463"/>
        <v>INSERT_DATE VARCHAR(30),</v>
      </c>
      <c r="O1119" s="1" t="s">
        <v>7</v>
      </c>
      <c r="P1119" t="s">
        <v>8</v>
      </c>
      <c r="W1119" s="17" t="str">
        <f t="shared" si="459"/>
        <v>insertDate</v>
      </c>
      <c r="X1119" s="3" t="str">
        <f t="shared" si="460"/>
        <v>"insertDate":"",</v>
      </c>
      <c r="Y1119" s="22" t="str">
        <f t="shared" si="461"/>
        <v>public static String INSERT_DATE="insertDate";</v>
      </c>
      <c r="Z1119" s="7" t="str">
        <f t="shared" si="462"/>
        <v>private String insertDate="";</v>
      </c>
    </row>
    <row r="1120" spans="2:26" ht="19.2" x14ac:dyDescent="0.45">
      <c r="B1120" s="1" t="s">
        <v>5</v>
      </c>
      <c r="C1120" s="1" t="s">
        <v>1</v>
      </c>
      <c r="D1120" s="4">
        <v>30</v>
      </c>
      <c r="I1120" t="str">
        <f>I1119</f>
        <v>ALTER TABLE TM_INPUT_TAB_COMP</v>
      </c>
      <c r="J1120" t="str">
        <f t="shared" si="464"/>
        <v xml:space="preserve"> ADD  MODIFICATION_DATE VARCHAR(30);</v>
      </c>
      <c r="K1120" s="21" t="str">
        <f t="shared" si="465"/>
        <v xml:space="preserve">  ALTER COLUMN   MODIFICATION_DATE VARCHAR(30);</v>
      </c>
      <c r="L1120" s="12"/>
      <c r="M1120" s="18" t="str">
        <f t="shared" si="458"/>
        <v>MODIFICATION_DATE,</v>
      </c>
      <c r="N1120" s="5" t="str">
        <f t="shared" si="463"/>
        <v>MODIFICATION_DATE VARCHAR(30),</v>
      </c>
      <c r="O1120" s="1" t="s">
        <v>9</v>
      </c>
      <c r="P1120" t="s">
        <v>8</v>
      </c>
      <c r="W1120" s="17" t="str">
        <f t="shared" si="459"/>
        <v>modificationDate</v>
      </c>
      <c r="X1120" s="3" t="str">
        <f t="shared" si="460"/>
        <v>"modificationDate":"",</v>
      </c>
      <c r="Y1120" s="22" t="str">
        <f t="shared" si="461"/>
        <v>public static String MODIFICATION_DATE="modificationDate";</v>
      </c>
      <c r="Z1120" s="7" t="str">
        <f t="shared" si="462"/>
        <v>private String modificationDate="";</v>
      </c>
    </row>
    <row r="1121" spans="2:26" ht="19.2" x14ac:dyDescent="0.45">
      <c r="B1121" s="1" t="s">
        <v>274</v>
      </c>
      <c r="C1121" s="1" t="s">
        <v>1</v>
      </c>
      <c r="D1121" s="4">
        <v>500</v>
      </c>
      <c r="I1121" t="str">
        <f>I1119</f>
        <v>ALTER TABLE TM_INPUT_TAB_COMP</v>
      </c>
      <c r="J1121" t="str">
        <f t="shared" si="464"/>
        <v xml:space="preserve"> ADD  FK_PROJECT_ID VARCHAR(500);</v>
      </c>
      <c r="K1121" s="21" t="str">
        <f t="shared" si="465"/>
        <v xml:space="preserve">  ALTER COLUMN   FK_PROJECT_ID VARCHAR(500);</v>
      </c>
      <c r="L1121" s="12"/>
      <c r="M1121" s="18" t="str">
        <f t="shared" si="458"/>
        <v>FK_PROJECT_ID,</v>
      </c>
      <c r="N1121" s="5" t="str">
        <f t="shared" si="463"/>
        <v>FK_PROJECT_ID VARCHAR(500),</v>
      </c>
      <c r="O1121" s="1" t="s">
        <v>10</v>
      </c>
      <c r="P1121" t="s">
        <v>288</v>
      </c>
      <c r="Q1121" t="s">
        <v>2</v>
      </c>
      <c r="W1121" s="17" t="str">
        <f t="shared" si="459"/>
        <v>fkProjectId</v>
      </c>
      <c r="X1121" s="3" t="str">
        <f t="shared" si="460"/>
        <v>"fkProjectId":"",</v>
      </c>
      <c r="Y1121" s="22" t="str">
        <f t="shared" si="461"/>
        <v>public static String FK_PROJECT_ID="fkProjectId";</v>
      </c>
      <c r="Z1121" s="7" t="str">
        <f t="shared" si="462"/>
        <v>private String fkProjectId="";</v>
      </c>
    </row>
    <row r="1122" spans="2:26" ht="19.2" x14ac:dyDescent="0.45">
      <c r="B1122" s="1" t="s">
        <v>367</v>
      </c>
      <c r="C1122" s="1" t="s">
        <v>1</v>
      </c>
      <c r="D1122" s="4">
        <v>500</v>
      </c>
      <c r="I1122" t="str">
        <f>I1120</f>
        <v>ALTER TABLE TM_INPUT_TAB_COMP</v>
      </c>
      <c r="J1122" t="str">
        <f t="shared" si="464"/>
        <v xml:space="preserve"> ADD  FK_BACKLOG_ID VARCHAR(500);</v>
      </c>
      <c r="K1122" s="21" t="str">
        <f t="shared" si="465"/>
        <v xml:space="preserve">  ALTER COLUMN   FK_BACKLOG_ID VARCHAR(500);</v>
      </c>
      <c r="L1122" s="12"/>
      <c r="M1122" s="18" t="str">
        <f t="shared" si="458"/>
        <v>FK_BACKLOG_ID,</v>
      </c>
      <c r="N1122" s="5" t="str">
        <f t="shared" si="463"/>
        <v>FK_BACKLOG_ID VARCHAR(500),</v>
      </c>
      <c r="O1122" s="1" t="s">
        <v>10</v>
      </c>
      <c r="P1122" t="s">
        <v>354</v>
      </c>
      <c r="Q1122" t="s">
        <v>2</v>
      </c>
      <c r="W1122" s="17" t="str">
        <f t="shared" si="459"/>
        <v>fkBacklogId</v>
      </c>
      <c r="X1122" s="3" t="str">
        <f t="shared" si="460"/>
        <v>"fkBacklogId":"",</v>
      </c>
      <c r="Y1122" s="22" t="str">
        <f t="shared" si="461"/>
        <v>public static String FK_BACKLOG_ID="fkBacklogId";</v>
      </c>
      <c r="Z1122" s="7" t="str">
        <f t="shared" si="462"/>
        <v>private String fkBacklogId="";</v>
      </c>
    </row>
    <row r="1123" spans="2:26" ht="19.2" x14ac:dyDescent="0.45">
      <c r="B1123" s="1" t="s">
        <v>772</v>
      </c>
      <c r="C1123" s="1" t="s">
        <v>1</v>
      </c>
      <c r="D1123" s="4">
        <v>500</v>
      </c>
      <c r="I1123" t="str">
        <f>I1120</f>
        <v>ALTER TABLE TM_INPUT_TAB_COMP</v>
      </c>
      <c r="J1123" t="str">
        <f t="shared" si="464"/>
        <v xml:space="preserve"> ADD  TAB_NAME VARCHAR(500);</v>
      </c>
      <c r="K1123" s="21" t="str">
        <f t="shared" si="465"/>
        <v xml:space="preserve">  ALTER COLUMN   TAB_NAME VARCHAR(500);</v>
      </c>
      <c r="L1123" s="12"/>
      <c r="M1123" s="18" t="str">
        <f t="shared" si="458"/>
        <v>TAB_NAME,</v>
      </c>
      <c r="N1123" s="5" t="str">
        <f t="shared" si="463"/>
        <v>TAB_NAME VARCHAR(500),</v>
      </c>
      <c r="O1123" s="1" t="s">
        <v>777</v>
      </c>
      <c r="P1123" t="s">
        <v>0</v>
      </c>
      <c r="W1123" s="17" t="str">
        <f t="shared" si="459"/>
        <v>tabName</v>
      </c>
      <c r="X1123" s="3" t="str">
        <f t="shared" si="460"/>
        <v>"tabName":"",</v>
      </c>
      <c r="Y1123" s="22" t="str">
        <f t="shared" si="461"/>
        <v>public static String TAB_NAME="tabName";</v>
      </c>
      <c r="Z1123" s="7" t="str">
        <f t="shared" si="462"/>
        <v>private String tabName="";</v>
      </c>
    </row>
    <row r="1124" spans="2:26" ht="19.2" x14ac:dyDescent="0.45">
      <c r="B1124" s="1" t="s">
        <v>773</v>
      </c>
      <c r="C1124" s="1" t="s">
        <v>701</v>
      </c>
      <c r="D1124" s="4"/>
      <c r="I1124" t="str">
        <f>I1117</f>
        <v>ALTER TABLE TM_INPUT_TAB_COMP</v>
      </c>
      <c r="J1124" t="str">
        <f t="shared" si="464"/>
        <v xml:space="preserve"> ADD  TAB_CSS TEXT;</v>
      </c>
      <c r="K1124" s="21" t="str">
        <f t="shared" si="465"/>
        <v xml:space="preserve">  ALTER COLUMN   TAB_CSS TEXT;</v>
      </c>
      <c r="L1124" s="12"/>
      <c r="M1124" s="18" t="str">
        <f t="shared" si="458"/>
        <v>TAB_CSS,</v>
      </c>
      <c r="N1124" s="5" t="str">
        <f>CONCATENATE(B1124," ",C1124,"",D1124,"",",")</f>
        <v>TAB_CSS TEXT,</v>
      </c>
      <c r="O1124" s="1" t="s">
        <v>777</v>
      </c>
      <c r="P1124" t="s">
        <v>554</v>
      </c>
      <c r="W1124" s="17" t="str">
        <f t="shared" si="459"/>
        <v>tabCss</v>
      </c>
      <c r="X1124" s="3" t="str">
        <f t="shared" si="460"/>
        <v>"tabCss":"",</v>
      </c>
      <c r="Y1124" s="22" t="str">
        <f t="shared" si="461"/>
        <v>public static String TAB_CSS="tabCss";</v>
      </c>
      <c r="Z1124" s="7" t="str">
        <f t="shared" si="462"/>
        <v>private String tabCss="";</v>
      </c>
    </row>
    <row r="1125" spans="2:26" ht="19.2" x14ac:dyDescent="0.45">
      <c r="B1125" s="1"/>
      <c r="C1125" s="1"/>
      <c r="D1125" s="4"/>
      <c r="L1125" s="12"/>
      <c r="M1125" s="18"/>
      <c r="N1125" s="33" t="s">
        <v>130</v>
      </c>
      <c r="O1125" s="1"/>
      <c r="W1125" s="17"/>
    </row>
    <row r="1126" spans="2:26" ht="19.2" x14ac:dyDescent="0.45">
      <c r="C1126" s="14"/>
      <c r="D1126" s="9"/>
      <c r="K1126" s="29"/>
      <c r="M1126" s="20"/>
      <c r="N1126" s="31" t="s">
        <v>126</v>
      </c>
      <c r="O1126" s="14"/>
      <c r="W1126" s="17"/>
    </row>
    <row r="1127" spans="2:26" x14ac:dyDescent="0.3">
      <c r="B1127" s="2" t="s">
        <v>776</v>
      </c>
      <c r="I1127" t="str">
        <f>CONCATENATE("ALTER TABLE"," ",B1127)</f>
        <v>ALTER TABLE TM_REL_TAB_BACKLOG</v>
      </c>
      <c r="K1127" s="25"/>
      <c r="N1127" s="5" t="str">
        <f>CONCATENATE("CREATE TABLE ",B1127," ","(")</f>
        <v>CREATE TABLE TM_REL_TAB_BACKLOG (</v>
      </c>
    </row>
    <row r="1128" spans="2:26" ht="19.2" x14ac:dyDescent="0.45">
      <c r="B1128" s="1" t="s">
        <v>2</v>
      </c>
      <c r="C1128" s="1" t="s">
        <v>1</v>
      </c>
      <c r="D1128" s="4">
        <v>30</v>
      </c>
      <c r="E1128" s="24" t="s">
        <v>113</v>
      </c>
      <c r="I1128" t="str">
        <f>I1127</f>
        <v>ALTER TABLE TM_REL_TAB_BACKLOG</v>
      </c>
      <c r="L1128" s="12"/>
      <c r="M1128" s="18" t="str">
        <f t="shared" ref="M1128:M1135" si="466">CONCATENATE(B1128,",")</f>
        <v>ID,</v>
      </c>
      <c r="N1128" s="5" t="str">
        <f>CONCATENATE(B1128," ",C1128,"(",D1128,") ",E1128," ,")</f>
        <v>ID VARCHAR(30) NOT NULL ,</v>
      </c>
      <c r="O1128" s="1" t="s">
        <v>2</v>
      </c>
      <c r="P1128" s="6"/>
      <c r="Q1128" s="6"/>
      <c r="R1128" s="6"/>
      <c r="S1128" s="6"/>
      <c r="T1128" s="6"/>
      <c r="U1128" s="6"/>
      <c r="V1128" s="6"/>
      <c r="W1128" s="17" t="str">
        <f t="shared" ref="W1128:W1135" si="467">CONCATENATE(,LOWER(O1128),UPPER(LEFT(P1128,1)),LOWER(RIGHT(P1128,LEN(P1128)-IF(LEN(P1128)&gt;0,1,LEN(P1128)))),UPPER(LEFT(Q1128,1)),LOWER(RIGHT(Q1128,LEN(Q1128)-IF(LEN(Q1128)&gt;0,1,LEN(Q1128)))),UPPER(LEFT(R1128,1)),LOWER(RIGHT(R1128,LEN(R1128)-IF(LEN(R1128)&gt;0,1,LEN(R1128)))),UPPER(LEFT(S1128,1)),LOWER(RIGHT(S1128,LEN(S1128)-IF(LEN(S1128)&gt;0,1,LEN(S1128)))),UPPER(LEFT(T1128,1)),LOWER(RIGHT(T1128,LEN(T1128)-IF(LEN(T1128)&gt;0,1,LEN(T1128)))),UPPER(LEFT(U1128,1)),LOWER(RIGHT(U1128,LEN(U1128)-IF(LEN(U1128)&gt;0,1,LEN(U1128)))),UPPER(LEFT(V1128,1)),LOWER(RIGHT(V1128,LEN(V1128)-IF(LEN(V1128)&gt;0,1,LEN(V1128)))))</f>
        <v>id</v>
      </c>
      <c r="X1128" s="3" t="str">
        <f t="shared" ref="X1128:X1135" si="468">CONCATENATE("""",W1128,"""",":","""","""",",")</f>
        <v>"id":"",</v>
      </c>
      <c r="Y1128" s="22" t="str">
        <f t="shared" ref="Y1128:Y1135" si="469">CONCATENATE("public static String ",,B1128,,"=","""",W1128,""";")</f>
        <v>public static String ID="id";</v>
      </c>
      <c r="Z1128" s="7" t="str">
        <f t="shared" ref="Z1128:Z1135" si="470">CONCATENATE("private String ",W1128,"=","""""",";")</f>
        <v>private String id="";</v>
      </c>
    </row>
    <row r="1129" spans="2:26" ht="19.2" x14ac:dyDescent="0.45">
      <c r="B1129" s="1" t="s">
        <v>3</v>
      </c>
      <c r="C1129" s="1" t="s">
        <v>1</v>
      </c>
      <c r="D1129" s="4">
        <v>10</v>
      </c>
      <c r="I1129" t="str">
        <f>I1128</f>
        <v>ALTER TABLE TM_REL_TAB_BACKLOG</v>
      </c>
      <c r="K1129" s="21" t="s">
        <v>436</v>
      </c>
      <c r="L1129" s="12"/>
      <c r="M1129" s="18" t="str">
        <f t="shared" si="466"/>
        <v>STATUS,</v>
      </c>
      <c r="N1129" s="5" t="str">
        <f t="shared" ref="N1129:N1135" si="471">CONCATENATE(B1129," ",C1129,"(",D1129,")",",")</f>
        <v>STATUS VARCHAR(10),</v>
      </c>
      <c r="O1129" s="1" t="s">
        <v>3</v>
      </c>
      <c r="W1129" s="17" t="str">
        <f t="shared" si="467"/>
        <v>status</v>
      </c>
      <c r="X1129" s="3" t="str">
        <f t="shared" si="468"/>
        <v>"status":"",</v>
      </c>
      <c r="Y1129" s="22" t="str">
        <f t="shared" si="469"/>
        <v>public static String STATUS="status";</v>
      </c>
      <c r="Z1129" s="7" t="str">
        <f t="shared" si="470"/>
        <v>private String status="";</v>
      </c>
    </row>
    <row r="1130" spans="2:26" ht="19.2" x14ac:dyDescent="0.45">
      <c r="B1130" s="1" t="s">
        <v>4</v>
      </c>
      <c r="C1130" s="1" t="s">
        <v>1</v>
      </c>
      <c r="D1130" s="4">
        <v>30</v>
      </c>
      <c r="I1130" t="str">
        <f>I1129</f>
        <v>ALTER TABLE TM_REL_TAB_BACKLOG</v>
      </c>
      <c r="J1130" t="str">
        <f t="shared" ref="J1130:J1135" si="472">CONCATENATE(LEFT(CONCATENATE(" ADD "," ",N1130,";"),LEN(CONCATENATE(" ADD "," ",N1130,";"))-2),";")</f>
        <v xml:space="preserve"> ADD  INSERT_DATE VARCHAR(30);</v>
      </c>
      <c r="K1130" s="21" t="str">
        <f t="shared" ref="K1130:K1135" si="473">CONCATENATE(LEFT(CONCATENATE("  ALTER COLUMN  "," ",N1130,";"),LEN(CONCATENATE("  ALTER COLUMN  "," ",N1130,";"))-2),";")</f>
        <v xml:space="preserve">  ALTER COLUMN   INSERT_DATE VARCHAR(30);</v>
      </c>
      <c r="L1130" s="12"/>
      <c r="M1130" s="18" t="str">
        <f t="shared" si="466"/>
        <v>INSERT_DATE,</v>
      </c>
      <c r="N1130" s="5" t="str">
        <f t="shared" si="471"/>
        <v>INSERT_DATE VARCHAR(30),</v>
      </c>
      <c r="O1130" s="1" t="s">
        <v>7</v>
      </c>
      <c r="P1130" t="s">
        <v>8</v>
      </c>
      <c r="W1130" s="17" t="str">
        <f t="shared" si="467"/>
        <v>insertDate</v>
      </c>
      <c r="X1130" s="3" t="str">
        <f t="shared" si="468"/>
        <v>"insertDate":"",</v>
      </c>
      <c r="Y1130" s="22" t="str">
        <f t="shared" si="469"/>
        <v>public static String INSERT_DATE="insertDate";</v>
      </c>
      <c r="Z1130" s="7" t="str">
        <f t="shared" si="470"/>
        <v>private String insertDate="";</v>
      </c>
    </row>
    <row r="1131" spans="2:26" ht="19.2" x14ac:dyDescent="0.45">
      <c r="B1131" s="1" t="s">
        <v>5</v>
      </c>
      <c r="C1131" s="1" t="s">
        <v>1</v>
      </c>
      <c r="D1131" s="4">
        <v>30</v>
      </c>
      <c r="I1131" t="str">
        <f>I1130</f>
        <v>ALTER TABLE TM_REL_TAB_BACKLOG</v>
      </c>
      <c r="J1131" t="str">
        <f t="shared" si="472"/>
        <v xml:space="preserve"> ADD  MODIFICATION_DATE VARCHAR(30);</v>
      </c>
      <c r="K1131" s="21" t="str">
        <f t="shared" si="473"/>
        <v xml:space="preserve">  ALTER COLUMN   MODIFICATION_DATE VARCHAR(30);</v>
      </c>
      <c r="L1131" s="12"/>
      <c r="M1131" s="18" t="str">
        <f t="shared" si="466"/>
        <v>MODIFICATION_DATE,</v>
      </c>
      <c r="N1131" s="5" t="str">
        <f t="shared" si="471"/>
        <v>MODIFICATION_DATE VARCHAR(30),</v>
      </c>
      <c r="O1131" s="1" t="s">
        <v>9</v>
      </c>
      <c r="P1131" t="s">
        <v>8</v>
      </c>
      <c r="W1131" s="17" t="str">
        <f t="shared" si="467"/>
        <v>modificationDate</v>
      </c>
      <c r="X1131" s="3" t="str">
        <f t="shared" si="468"/>
        <v>"modificationDate":"",</v>
      </c>
      <c r="Y1131" s="22" t="str">
        <f t="shared" si="469"/>
        <v>public static String MODIFICATION_DATE="modificationDate";</v>
      </c>
      <c r="Z1131" s="7" t="str">
        <f t="shared" si="470"/>
        <v>private String modificationDate="";</v>
      </c>
    </row>
    <row r="1132" spans="2:26" ht="19.2" x14ac:dyDescent="0.45">
      <c r="B1132" s="1" t="s">
        <v>274</v>
      </c>
      <c r="C1132" s="1" t="s">
        <v>1</v>
      </c>
      <c r="D1132" s="4">
        <v>500</v>
      </c>
      <c r="I1132" t="str">
        <f>I1131</f>
        <v>ALTER TABLE TM_REL_TAB_BACKLOG</v>
      </c>
      <c r="J1132" t="str">
        <f t="shared" si="472"/>
        <v xml:space="preserve"> ADD  FK_PROJECT_ID VARCHAR(500);</v>
      </c>
      <c r="K1132" s="21" t="str">
        <f t="shared" si="473"/>
        <v xml:space="preserve">  ALTER COLUMN   FK_PROJECT_ID VARCHAR(500);</v>
      </c>
      <c r="L1132" s="12"/>
      <c r="M1132" s="18" t="str">
        <f t="shared" si="466"/>
        <v>FK_PROJECT_ID,</v>
      </c>
      <c r="N1132" s="5" t="str">
        <f t="shared" si="471"/>
        <v>FK_PROJECT_ID VARCHAR(500),</v>
      </c>
      <c r="O1132" s="1" t="s">
        <v>10</v>
      </c>
      <c r="P1132" t="s">
        <v>288</v>
      </c>
      <c r="Q1132" t="s">
        <v>2</v>
      </c>
      <c r="W1132" s="17" t="str">
        <f t="shared" si="467"/>
        <v>fkProjectId</v>
      </c>
      <c r="X1132" s="3" t="str">
        <f t="shared" si="468"/>
        <v>"fkProjectId":"",</v>
      </c>
      <c r="Y1132" s="22" t="str">
        <f t="shared" si="469"/>
        <v>public static String FK_PROJECT_ID="fkProjectId";</v>
      </c>
      <c r="Z1132" s="7" t="str">
        <f t="shared" si="470"/>
        <v>private String fkProjectId="";</v>
      </c>
    </row>
    <row r="1133" spans="2:26" ht="19.2" x14ac:dyDescent="0.45">
      <c r="B1133" s="1" t="s">
        <v>774</v>
      </c>
      <c r="C1133" s="1" t="s">
        <v>1</v>
      </c>
      <c r="D1133" s="4">
        <v>500</v>
      </c>
      <c r="I1133" t="str">
        <f>I1131</f>
        <v>ALTER TABLE TM_REL_TAB_BACKLOG</v>
      </c>
      <c r="J1133" t="str">
        <f t="shared" si="472"/>
        <v xml:space="preserve"> ADD  FK_TAB_ID VARCHAR(500);</v>
      </c>
      <c r="K1133" s="21" t="str">
        <f t="shared" si="473"/>
        <v xml:space="preserve">  ALTER COLUMN   FK_TAB_ID VARCHAR(500);</v>
      </c>
      <c r="L1133" s="12"/>
      <c r="M1133" s="18" t="str">
        <f t="shared" si="466"/>
        <v>FK_TAB_ID,</v>
      </c>
      <c r="N1133" s="5" t="str">
        <f t="shared" si="471"/>
        <v>FK_TAB_ID VARCHAR(500),</v>
      </c>
      <c r="O1133" s="1" t="s">
        <v>10</v>
      </c>
      <c r="P1133" t="s">
        <v>777</v>
      </c>
      <c r="Q1133" t="s">
        <v>2</v>
      </c>
      <c r="W1133" s="17" t="str">
        <f t="shared" si="467"/>
        <v>fkTabId</v>
      </c>
      <c r="X1133" s="3" t="str">
        <f t="shared" si="468"/>
        <v>"fkTabId":"",</v>
      </c>
      <c r="Y1133" s="22" t="str">
        <f t="shared" si="469"/>
        <v>public static String FK_TAB_ID="fkTabId";</v>
      </c>
      <c r="Z1133" s="7" t="str">
        <f t="shared" si="470"/>
        <v>private String fkTabId="";</v>
      </c>
    </row>
    <row r="1134" spans="2:26" ht="19.2" x14ac:dyDescent="0.45">
      <c r="B1134" s="1" t="s">
        <v>775</v>
      </c>
      <c r="C1134" s="1" t="s">
        <v>1</v>
      </c>
      <c r="D1134" s="4">
        <v>500</v>
      </c>
      <c r="I1134" t="str">
        <f>I1128</f>
        <v>ALTER TABLE TM_REL_TAB_BACKLOG</v>
      </c>
      <c r="J1134" t="str">
        <f t="shared" si="472"/>
        <v xml:space="preserve"> ADD  FK_RELATED_BACKLOG_ID VARCHAR(500);</v>
      </c>
      <c r="K1134" s="21" t="str">
        <f t="shared" si="473"/>
        <v xml:space="preserve">  ALTER COLUMN   FK_RELATED_BACKLOG_ID VARCHAR(500);</v>
      </c>
      <c r="L1134" s="12"/>
      <c r="M1134" s="18" t="str">
        <f t="shared" si="466"/>
        <v>FK_RELATED_BACKLOG_ID,</v>
      </c>
      <c r="N1134" s="5" t="str">
        <f t="shared" si="471"/>
        <v>FK_RELATED_BACKLOG_ID VARCHAR(500),</v>
      </c>
      <c r="O1134" s="1" t="s">
        <v>10</v>
      </c>
      <c r="P1134" t="s">
        <v>763</v>
      </c>
      <c r="Q1134" t="s">
        <v>354</v>
      </c>
      <c r="R1134" t="s">
        <v>2</v>
      </c>
      <c r="W1134" s="17" t="str">
        <f t="shared" si="467"/>
        <v>fkRelatedBacklogId</v>
      </c>
      <c r="X1134" s="3" t="str">
        <f t="shared" si="468"/>
        <v>"fkRelatedBacklogId":"",</v>
      </c>
      <c r="Y1134" s="22" t="str">
        <f t="shared" si="469"/>
        <v>public static String FK_RELATED_BACKLOG_ID="fkRelatedBacklogId";</v>
      </c>
      <c r="Z1134" s="7" t="str">
        <f t="shared" si="470"/>
        <v>private String fkRelatedBacklogId="";</v>
      </c>
    </row>
    <row r="1135" spans="2:26" ht="19.2" x14ac:dyDescent="0.45">
      <c r="B1135" s="1" t="s">
        <v>258</v>
      </c>
      <c r="C1135" s="1" t="s">
        <v>627</v>
      </c>
      <c r="D1135" s="4">
        <v>24</v>
      </c>
      <c r="I1135" t="str">
        <f>I1129</f>
        <v>ALTER TABLE TM_REL_TAB_BACKLOG</v>
      </c>
      <c r="J1135" t="str">
        <f t="shared" si="472"/>
        <v xml:space="preserve"> ADD  ORDER_NO FLOAT(24);</v>
      </c>
      <c r="K1135" s="21" t="str">
        <f t="shared" si="473"/>
        <v xml:space="preserve">  ALTER COLUMN   ORDER_NO FLOAT(24);</v>
      </c>
      <c r="L1135" s="12"/>
      <c r="M1135" s="18" t="str">
        <f t="shared" si="466"/>
        <v>ORDER_NO,</v>
      </c>
      <c r="N1135" s="5" t="str">
        <f t="shared" si="471"/>
        <v>ORDER_NO FLOAT(24),</v>
      </c>
      <c r="O1135" s="1" t="s">
        <v>259</v>
      </c>
      <c r="P1135" t="s">
        <v>173</v>
      </c>
      <c r="W1135" s="17" t="str">
        <f t="shared" si="467"/>
        <v>orderNo</v>
      </c>
      <c r="X1135" s="3" t="str">
        <f t="shared" si="468"/>
        <v>"orderNo":"",</v>
      </c>
      <c r="Y1135" s="22" t="str">
        <f t="shared" si="469"/>
        <v>public static String ORDER_NO="orderNo";</v>
      </c>
      <c r="Z1135" s="7" t="str">
        <f t="shared" si="470"/>
        <v>private String orderNo="";</v>
      </c>
    </row>
    <row r="1136" spans="2:26" ht="19.2" x14ac:dyDescent="0.45">
      <c r="B1136" s="1" t="s">
        <v>352</v>
      </c>
      <c r="C1136" s="1" t="s">
        <v>1</v>
      </c>
      <c r="D1136" s="4">
        <v>500</v>
      </c>
      <c r="I1136" t="str">
        <f>I1134</f>
        <v>ALTER TABLE TM_REL_TAB_BACKLOG</v>
      </c>
      <c r="J1136" t="str">
        <f>CONCATENATE(LEFT(CONCATENATE(" ADD "," ",N1136,";"),LEN(CONCATENATE(" ADD "," ",N1136,";"))-2),";")</f>
        <v xml:space="preserve"> ADD  BACKLOG_STATUS VARCHAR(500);</v>
      </c>
      <c r="K1136" s="21" t="str">
        <f>CONCATENATE(LEFT(CONCATENATE("  ALTER COLUMN  "," ",N1136,";"),LEN(CONCATENATE("  ALTER COLUMN  "," ",N1136,";"))-2),";")</f>
        <v xml:space="preserve">  ALTER COLUMN   BACKLOG_STATUS VARCHAR(500);</v>
      </c>
      <c r="L1136" s="12"/>
      <c r="M1136" s="18" t="str">
        <f>CONCATENATE(B1136,",")</f>
        <v>BACKLOG_STATUS,</v>
      </c>
      <c r="N1136" s="5" t="str">
        <f>CONCATENATE(B1136," ",C1136,"(",D1136,")",",")</f>
        <v>BACKLOG_STATUS VARCHAR(500),</v>
      </c>
      <c r="O1136" s="1" t="s">
        <v>354</v>
      </c>
      <c r="P1136" t="s">
        <v>3</v>
      </c>
      <c r="W1136" s="17" t="str">
        <f>CONCATENATE(,LOWER(O1136),UPPER(LEFT(P1136,1)),LOWER(RIGHT(P1136,LEN(P1136)-IF(LEN(P1136)&gt;0,1,LEN(P1136)))),UPPER(LEFT(Q1136,1)),LOWER(RIGHT(Q1136,LEN(Q1136)-IF(LEN(Q1136)&gt;0,1,LEN(Q1136)))),UPPER(LEFT(R1136,1)),LOWER(RIGHT(R1136,LEN(R1136)-IF(LEN(R1136)&gt;0,1,LEN(R1136)))),UPPER(LEFT(S1136,1)),LOWER(RIGHT(S1136,LEN(S1136)-IF(LEN(S1136)&gt;0,1,LEN(S1136)))),UPPER(LEFT(T1136,1)),LOWER(RIGHT(T1136,LEN(T1136)-IF(LEN(T1136)&gt;0,1,LEN(T1136)))),UPPER(LEFT(U1136,1)),LOWER(RIGHT(U1136,LEN(U1136)-IF(LEN(U1136)&gt;0,1,LEN(U1136)))),UPPER(LEFT(V1136,1)),LOWER(RIGHT(V1136,LEN(V1136)-IF(LEN(V1136)&gt;0,1,LEN(V1136)))))</f>
        <v>backlogStatus</v>
      </c>
      <c r="X1136" s="3" t="str">
        <f>CONCATENATE("""",W1136,"""",":","""","""",",")</f>
        <v>"backlogStatus":"",</v>
      </c>
      <c r="Y1136" s="22" t="str">
        <f>CONCATENATE("public static String ",,B1136,,"=","""",W1136,""";")</f>
        <v>public static String BACKLOG_STATUS="backlogStatus";</v>
      </c>
      <c r="Z1136" s="7" t="str">
        <f>CONCATENATE("private String ",W1136,"=","""""",";")</f>
        <v>private String backlogStatus="";</v>
      </c>
    </row>
    <row r="1137" spans="2:26" ht="19.2" x14ac:dyDescent="0.45">
      <c r="B1137" s="1"/>
      <c r="C1137" s="1"/>
      <c r="D1137" s="4"/>
      <c r="L1137" s="12"/>
      <c r="M1137" s="18"/>
      <c r="N1137" s="33" t="s">
        <v>130</v>
      </c>
      <c r="O1137" s="1"/>
      <c r="W1137" s="17"/>
    </row>
    <row r="1138" spans="2:26" ht="19.2" x14ac:dyDescent="0.45">
      <c r="C1138" s="14"/>
      <c r="D1138" s="9"/>
      <c r="K1138" s="29"/>
      <c r="M1138" s="20"/>
      <c r="N1138" s="31" t="s">
        <v>126</v>
      </c>
      <c r="O1138" s="14"/>
      <c r="W1138" s="17"/>
    </row>
    <row r="1142" spans="2:26" x14ac:dyDescent="0.3">
      <c r="B1142" s="2" t="s">
        <v>779</v>
      </c>
      <c r="I1142" t="str">
        <f>CONCATENATE("ALTER TABLE"," ",B1142)</f>
        <v>ALTER TABLE TM_DOCUMENT</v>
      </c>
      <c r="K1142" s="25"/>
      <c r="N1142" s="5" t="str">
        <f>CONCATENATE("CREATE TABLE ",B1142," ","(")</f>
        <v>CREATE TABLE TM_DOCUMENT (</v>
      </c>
    </row>
    <row r="1143" spans="2:26" ht="19.2" x14ac:dyDescent="0.45">
      <c r="B1143" s="1" t="s">
        <v>2</v>
      </c>
      <c r="C1143" s="1" t="s">
        <v>1</v>
      </c>
      <c r="D1143" s="4">
        <v>30</v>
      </c>
      <c r="E1143" s="24" t="s">
        <v>113</v>
      </c>
      <c r="I1143" t="str">
        <f>I1142</f>
        <v>ALTER TABLE TM_DOCUMENT</v>
      </c>
      <c r="L1143" s="12"/>
      <c r="M1143" s="18" t="str">
        <f>CONCATENATE(B1143,",")</f>
        <v>ID,</v>
      </c>
      <c r="N1143" s="5" t="str">
        <f>CONCATENATE(B1143," ",C1143,"(",D1143,") ",E1143," ,")</f>
        <v>ID VARCHAR(30) NOT NULL ,</v>
      </c>
      <c r="O1143" s="1" t="s">
        <v>2</v>
      </c>
      <c r="P1143" s="6"/>
      <c r="Q1143" s="6"/>
      <c r="R1143" s="6"/>
      <c r="S1143" s="6"/>
      <c r="T1143" s="6"/>
      <c r="U1143" s="6"/>
      <c r="V1143" s="6"/>
      <c r="W1143" s="17" t="str">
        <f>CONCATENATE(,LOWER(O1143),UPPER(LEFT(P1143,1)),LOWER(RIGHT(P1143,LEN(P1143)-IF(LEN(P1143)&gt;0,1,LEN(P1143)))),UPPER(LEFT(Q1143,1)),LOWER(RIGHT(Q1143,LEN(Q1143)-IF(LEN(Q1143)&gt;0,1,LEN(Q1143)))),UPPER(LEFT(R1143,1)),LOWER(RIGHT(R1143,LEN(R1143)-IF(LEN(R1143)&gt;0,1,LEN(R1143)))),UPPER(LEFT(S1143,1)),LOWER(RIGHT(S1143,LEN(S1143)-IF(LEN(S1143)&gt;0,1,LEN(S1143)))),UPPER(LEFT(T1143,1)),LOWER(RIGHT(T1143,LEN(T1143)-IF(LEN(T1143)&gt;0,1,LEN(T1143)))),UPPER(LEFT(U1143,1)),LOWER(RIGHT(U1143,LEN(U1143)-IF(LEN(U1143)&gt;0,1,LEN(U1143)))),UPPER(LEFT(V1143,1)),LOWER(RIGHT(V1143,LEN(V1143)-IF(LEN(V1143)&gt;0,1,LEN(V1143)))))</f>
        <v>id</v>
      </c>
      <c r="X1143" s="3" t="str">
        <f>CONCATENATE("""",W1143,"""",":","""","""",",")</f>
        <v>"id":"",</v>
      </c>
      <c r="Y1143" s="22" t="str">
        <f>CONCATENATE("public static String ",,B1143,,"=","""",W1143,""";")</f>
        <v>public static String ID="id";</v>
      </c>
      <c r="Z1143" s="7" t="str">
        <f>CONCATENATE("private String ",W1143,"=","""""",";")</f>
        <v>private String id="";</v>
      </c>
    </row>
    <row r="1144" spans="2:26" ht="19.2" x14ac:dyDescent="0.45">
      <c r="B1144" s="1" t="s">
        <v>3</v>
      </c>
      <c r="C1144" s="1" t="s">
        <v>1</v>
      </c>
      <c r="D1144" s="4">
        <v>10</v>
      </c>
      <c r="I1144" t="str">
        <f>I1143</f>
        <v>ALTER TABLE TM_DOCUMENT</v>
      </c>
      <c r="K1144" s="21" t="s">
        <v>436</v>
      </c>
      <c r="L1144" s="12"/>
      <c r="M1144" s="18" t="str">
        <f>CONCATENATE(B1144,",")</f>
        <v>STATUS,</v>
      </c>
      <c r="N1144" s="5" t="str">
        <f>CONCATENATE(B1144," ",C1144,"(",D1144,")",",")</f>
        <v>STATUS VARCHAR(10),</v>
      </c>
      <c r="O1144" s="1" t="s">
        <v>3</v>
      </c>
      <c r="W1144" s="17" t="str">
        <f>CONCATENATE(,LOWER(O1144),UPPER(LEFT(P1144,1)),LOWER(RIGHT(P1144,LEN(P1144)-IF(LEN(P1144)&gt;0,1,LEN(P1144)))),UPPER(LEFT(Q1144,1)),LOWER(RIGHT(Q1144,LEN(Q1144)-IF(LEN(Q1144)&gt;0,1,LEN(Q1144)))),UPPER(LEFT(R1144,1)),LOWER(RIGHT(R1144,LEN(R1144)-IF(LEN(R1144)&gt;0,1,LEN(R1144)))),UPPER(LEFT(S1144,1)),LOWER(RIGHT(S1144,LEN(S1144)-IF(LEN(S1144)&gt;0,1,LEN(S1144)))),UPPER(LEFT(T1144,1)),LOWER(RIGHT(T1144,LEN(T1144)-IF(LEN(T1144)&gt;0,1,LEN(T1144)))),UPPER(LEFT(U1144,1)),LOWER(RIGHT(U1144,LEN(U1144)-IF(LEN(U1144)&gt;0,1,LEN(U1144)))),UPPER(LEFT(V1144,1)),LOWER(RIGHT(V1144,LEN(V1144)-IF(LEN(V1144)&gt;0,1,LEN(V1144)))))</f>
        <v>status</v>
      </c>
      <c r="X1144" s="3" t="str">
        <f>CONCATENATE("""",W1144,"""",":","""","""",",")</f>
        <v>"status":"",</v>
      </c>
      <c r="Y1144" s="22" t="str">
        <f>CONCATENATE("public static String ",,B1144,,"=","""",W1144,""";")</f>
        <v>public static String STATUS="status";</v>
      </c>
      <c r="Z1144" s="7" t="str">
        <f>CONCATENATE("private String ",W1144,"=","""""",";")</f>
        <v>private String status="";</v>
      </c>
    </row>
    <row r="1145" spans="2:26" ht="19.2" x14ac:dyDescent="0.45">
      <c r="B1145" s="1" t="s">
        <v>4</v>
      </c>
      <c r="C1145" s="1" t="s">
        <v>1</v>
      </c>
      <c r="D1145" s="4">
        <v>30</v>
      </c>
      <c r="I1145">
        <f>I1137</f>
        <v>0</v>
      </c>
      <c r="J1145" t="str">
        <f t="shared" ref="J1145:J1150" si="474">CONCATENATE(LEFT(CONCATENATE(" ADD "," ",N1145,";"),LEN(CONCATENATE(" ADD "," ",N1145,";"))-2),";")</f>
        <v xml:space="preserve"> ADD  INSERT_DATE VARCHAR(30);</v>
      </c>
      <c r="K1145" s="21" t="str">
        <f t="shared" ref="K1145:K1150" si="475">CONCATENATE(LEFT(CONCATENATE("  ALTER COLUMN  "," ",N1145,";"),LEN(CONCATENATE("  ALTER COLUMN  "," ",N1145,";"))-2),";")</f>
        <v xml:space="preserve">  ALTER COLUMN   INSERT_DATE VARCHAR(30);</v>
      </c>
      <c r="L1145" s="12"/>
      <c r="M1145" s="18" t="str">
        <f t="shared" ref="M1145:M1150" si="476">CONCATENATE(B1145,",")</f>
        <v>INSERT_DATE,</v>
      </c>
      <c r="N1145" s="5" t="str">
        <f t="shared" ref="N1145:N1150" si="477">CONCATENATE(B1145," ",C1145,"(",D1145,")",",")</f>
        <v>INSERT_DATE VARCHAR(30),</v>
      </c>
      <c r="O1145" s="1" t="s">
        <v>7</v>
      </c>
      <c r="P1145" t="s">
        <v>8</v>
      </c>
      <c r="W1145" s="17" t="str">
        <f t="shared" ref="W1145:W1150" si="478">CONCATENATE(,LOWER(O1145),UPPER(LEFT(P1145,1)),LOWER(RIGHT(P1145,LEN(P1145)-IF(LEN(P1145)&gt;0,1,LEN(P1145)))),UPPER(LEFT(Q1145,1)),LOWER(RIGHT(Q1145,LEN(Q1145)-IF(LEN(Q1145)&gt;0,1,LEN(Q1145)))),UPPER(LEFT(R1145,1)),LOWER(RIGHT(R1145,LEN(R1145)-IF(LEN(R1145)&gt;0,1,LEN(R1145)))),UPPER(LEFT(S1145,1)),LOWER(RIGHT(S1145,LEN(S1145)-IF(LEN(S1145)&gt;0,1,LEN(S1145)))),UPPER(LEFT(T1145,1)),LOWER(RIGHT(T1145,LEN(T1145)-IF(LEN(T1145)&gt;0,1,LEN(T1145)))),UPPER(LEFT(U1145,1)),LOWER(RIGHT(U1145,LEN(U1145)-IF(LEN(U1145)&gt;0,1,LEN(U1145)))),UPPER(LEFT(V1145,1)),LOWER(RIGHT(V1145,LEN(V1145)-IF(LEN(V1145)&gt;0,1,LEN(V1145)))))</f>
        <v>insertDate</v>
      </c>
      <c r="X1145" s="3" t="str">
        <f t="shared" ref="X1145:X1150" si="479">CONCATENATE("""",W1145,"""",":","""","""",",")</f>
        <v>"insertDate":"",</v>
      </c>
      <c r="Y1145" s="22" t="str">
        <f t="shared" ref="Y1145:Y1150" si="480">CONCATENATE("public static String ",,B1145,,"=","""",W1145,""";")</f>
        <v>public static String INSERT_DATE="insertDate";</v>
      </c>
      <c r="Z1145" s="7" t="str">
        <f t="shared" ref="Z1145:Z1150" si="481">CONCATENATE("private String ",W1145,"=","""""",";")</f>
        <v>private String insertDate="";</v>
      </c>
    </row>
    <row r="1146" spans="2:26" ht="19.2" x14ac:dyDescent="0.45">
      <c r="B1146" s="1" t="s">
        <v>5</v>
      </c>
      <c r="C1146" s="1" t="s">
        <v>1</v>
      </c>
      <c r="D1146" s="4">
        <v>30</v>
      </c>
      <c r="I1146">
        <f>I1145</f>
        <v>0</v>
      </c>
      <c r="J1146" t="str">
        <f t="shared" si="474"/>
        <v xml:space="preserve"> ADD  MODIFICATION_DATE VARCHAR(30);</v>
      </c>
      <c r="K1146" s="21" t="str">
        <f t="shared" si="475"/>
        <v xml:space="preserve">  ALTER COLUMN   MODIFICATION_DATE VARCHAR(30);</v>
      </c>
      <c r="L1146" s="12"/>
      <c r="M1146" s="18" t="str">
        <f t="shared" si="476"/>
        <v>MODIFICATION_DATE,</v>
      </c>
      <c r="N1146" s="5" t="str">
        <f t="shared" si="477"/>
        <v>MODIFICATION_DATE VARCHAR(30),</v>
      </c>
      <c r="O1146" s="1" t="s">
        <v>9</v>
      </c>
      <c r="P1146" t="s">
        <v>8</v>
      </c>
      <c r="W1146" s="17" t="str">
        <f t="shared" si="478"/>
        <v>modificationDate</v>
      </c>
      <c r="X1146" s="3" t="str">
        <f t="shared" si="479"/>
        <v>"modificationDate":"",</v>
      </c>
      <c r="Y1146" s="22" t="str">
        <f t="shared" si="480"/>
        <v>public static String MODIFICATION_DATE="modificationDate";</v>
      </c>
      <c r="Z1146" s="7" t="str">
        <f t="shared" si="481"/>
        <v>private String modificationDate="";</v>
      </c>
    </row>
    <row r="1147" spans="2:26" ht="19.2" x14ac:dyDescent="0.45">
      <c r="B1147" s="1" t="s">
        <v>274</v>
      </c>
      <c r="C1147" s="1" t="s">
        <v>1</v>
      </c>
      <c r="D1147" s="4">
        <v>500</v>
      </c>
      <c r="I1147">
        <f>I1146</f>
        <v>0</v>
      </c>
      <c r="J1147" t="str">
        <f t="shared" si="474"/>
        <v xml:space="preserve"> ADD  FK_PROJECT_ID VARCHAR(500);</v>
      </c>
      <c r="K1147" s="21" t="str">
        <f t="shared" si="475"/>
        <v xml:space="preserve">  ALTER COLUMN   FK_PROJECT_ID VARCHAR(500);</v>
      </c>
      <c r="L1147" s="12"/>
      <c r="M1147" s="18" t="str">
        <f t="shared" si="476"/>
        <v>FK_PROJECT_ID,</v>
      </c>
      <c r="N1147" s="5" t="str">
        <f t="shared" si="477"/>
        <v>FK_PROJECT_ID VARCHAR(500),</v>
      </c>
      <c r="O1147" s="1" t="s">
        <v>10</v>
      </c>
      <c r="P1147" t="s">
        <v>288</v>
      </c>
      <c r="Q1147" t="s">
        <v>2</v>
      </c>
      <c r="W1147" s="17" t="str">
        <f t="shared" si="478"/>
        <v>fkProjectId</v>
      </c>
      <c r="X1147" s="3" t="str">
        <f t="shared" si="479"/>
        <v>"fkProjectId":"",</v>
      </c>
      <c r="Y1147" s="22" t="str">
        <f t="shared" si="480"/>
        <v>public static String FK_PROJECT_ID="fkProjectId";</v>
      </c>
      <c r="Z1147" s="7" t="str">
        <f t="shared" si="481"/>
        <v>private String fkProjectId="";</v>
      </c>
    </row>
    <row r="1148" spans="2:26" ht="19.2" x14ac:dyDescent="0.45">
      <c r="B1148" s="1" t="s">
        <v>780</v>
      </c>
      <c r="C1148" s="1" t="s">
        <v>1</v>
      </c>
      <c r="D1148" s="4">
        <v>500</v>
      </c>
      <c r="I1148">
        <f>I1146</f>
        <v>0</v>
      </c>
      <c r="J1148" t="str">
        <f t="shared" si="474"/>
        <v xml:space="preserve"> ADD  DOCUMENT_NAME VARCHAR(500);</v>
      </c>
      <c r="K1148" s="21" t="str">
        <f t="shared" si="475"/>
        <v xml:space="preserve">  ALTER COLUMN   DOCUMENT_NAME VARCHAR(500);</v>
      </c>
      <c r="L1148" s="12"/>
      <c r="M1148" s="18" t="str">
        <f t="shared" si="476"/>
        <v>DOCUMENT_NAME,</v>
      </c>
      <c r="N1148" s="5" t="str">
        <f t="shared" si="477"/>
        <v>DOCUMENT_NAME VARCHAR(500),</v>
      </c>
      <c r="O1148" s="1" t="s">
        <v>792</v>
      </c>
      <c r="P1148" t="s">
        <v>0</v>
      </c>
      <c r="W1148" s="17" t="str">
        <f t="shared" si="478"/>
        <v>documentName</v>
      </c>
      <c r="X1148" s="3" t="str">
        <f t="shared" si="479"/>
        <v>"documentName":"",</v>
      </c>
      <c r="Y1148" s="22" t="str">
        <f t="shared" si="480"/>
        <v>public static String DOCUMENT_NAME="documentName";</v>
      </c>
      <c r="Z1148" s="7" t="str">
        <f t="shared" si="481"/>
        <v>private String documentName="";</v>
      </c>
    </row>
    <row r="1149" spans="2:26" ht="19.2" x14ac:dyDescent="0.45">
      <c r="B1149" s="1" t="s">
        <v>781</v>
      </c>
      <c r="C1149" s="1" t="s">
        <v>701</v>
      </c>
      <c r="D1149" s="4"/>
      <c r="I1149" t="str">
        <f>I1136</f>
        <v>ALTER TABLE TM_REL_TAB_BACKLOG</v>
      </c>
      <c r="J1149" t="str">
        <f t="shared" si="474"/>
        <v xml:space="preserve"> ADD  DOCUMENT_BODY TEXT;</v>
      </c>
      <c r="K1149" s="21" t="str">
        <f t="shared" si="475"/>
        <v xml:space="preserve">  ALTER COLUMN   DOCUMENT_BODY TEXT;</v>
      </c>
      <c r="L1149" s="12"/>
      <c r="M1149" s="18" t="str">
        <f t="shared" si="476"/>
        <v>DOCUMENT_BODY,</v>
      </c>
      <c r="N1149" s="5" t="str">
        <f>CONCATENATE(B1149," ",C1149,"",D1149,"",",")</f>
        <v>DOCUMENT_BODY TEXT,</v>
      </c>
      <c r="O1149" s="1" t="s">
        <v>792</v>
      </c>
      <c r="P1149" t="s">
        <v>429</v>
      </c>
      <c r="W1149" s="17" t="str">
        <f t="shared" si="478"/>
        <v>documentBody</v>
      </c>
      <c r="X1149" s="3" t="str">
        <f t="shared" si="479"/>
        <v>"documentBody":"",</v>
      </c>
      <c r="Y1149" s="22" t="str">
        <f t="shared" si="480"/>
        <v>public static String DOCUMENT_BODY="documentBody";</v>
      </c>
      <c r="Z1149" s="7" t="str">
        <f t="shared" si="481"/>
        <v>private String documentBody="";</v>
      </c>
    </row>
    <row r="1150" spans="2:26" ht="19.2" x14ac:dyDescent="0.45">
      <c r="B1150" s="1" t="s">
        <v>782</v>
      </c>
      <c r="C1150" s="1" t="s">
        <v>1</v>
      </c>
      <c r="D1150" s="4">
        <v>24</v>
      </c>
      <c r="I1150">
        <f>I1137</f>
        <v>0</v>
      </c>
      <c r="J1150" t="str">
        <f t="shared" si="474"/>
        <v xml:space="preserve"> ADD  MARGIN_TOP VARCHAR(24);</v>
      </c>
      <c r="K1150" s="21" t="str">
        <f t="shared" si="475"/>
        <v xml:space="preserve">  ALTER COLUMN   MARGIN_TOP VARCHAR(24);</v>
      </c>
      <c r="L1150" s="12"/>
      <c r="M1150" s="18" t="str">
        <f t="shared" si="476"/>
        <v>MARGIN_TOP,</v>
      </c>
      <c r="N1150" s="5" t="str">
        <f t="shared" si="477"/>
        <v>MARGIN_TOP VARCHAR(24),</v>
      </c>
      <c r="O1150" s="1" t="s">
        <v>793</v>
      </c>
      <c r="P1150" t="s">
        <v>794</v>
      </c>
      <c r="W1150" s="17" t="str">
        <f t="shared" si="478"/>
        <v>marginTop</v>
      </c>
      <c r="X1150" s="3" t="str">
        <f t="shared" si="479"/>
        <v>"marginTop":"",</v>
      </c>
      <c r="Y1150" s="22" t="str">
        <f t="shared" si="480"/>
        <v>public static String MARGIN_TOP="marginTop";</v>
      </c>
      <c r="Z1150" s="7" t="str">
        <f t="shared" si="481"/>
        <v>private String marginTop="";</v>
      </c>
    </row>
    <row r="1151" spans="2:26" ht="19.2" x14ac:dyDescent="0.45">
      <c r="B1151" s="1" t="s">
        <v>783</v>
      </c>
      <c r="C1151" s="1" t="s">
        <v>1</v>
      </c>
      <c r="D1151" s="4">
        <v>24</v>
      </c>
      <c r="I1151">
        <f>I1141</f>
        <v>0</v>
      </c>
      <c r="J1151" t="str">
        <f t="shared" ref="J1151:J1161" si="482">CONCATENATE(LEFT(CONCATENATE(" ADD "," ",N1151,";"),LEN(CONCATENATE(" ADD "," ",N1151,";"))-2),";")</f>
        <v xml:space="preserve"> ADD  MARGIN_RIGHT VARCHAR(24);</v>
      </c>
      <c r="K1151" s="21" t="str">
        <f t="shared" ref="K1151:K1161" si="483">CONCATENATE(LEFT(CONCATENATE("  ALTER COLUMN  "," ",N1151,";"),LEN(CONCATENATE("  ALTER COLUMN  "," ",N1151,";"))-2),";")</f>
        <v xml:space="preserve">  ALTER COLUMN   MARGIN_RIGHT VARCHAR(24);</v>
      </c>
      <c r="L1151" s="12"/>
      <c r="M1151" s="18" t="str">
        <f t="shared" ref="M1151:M1162" si="484">CONCATENATE(B1151,",")</f>
        <v>MARGIN_RIGHT,</v>
      </c>
      <c r="N1151" s="5" t="str">
        <f>CONCATENATE(B1151," ",C1151,"(",D1151,")",",")</f>
        <v>MARGIN_RIGHT VARCHAR(24),</v>
      </c>
      <c r="O1151" s="1" t="s">
        <v>793</v>
      </c>
      <c r="P1151" t="s">
        <v>795</v>
      </c>
      <c r="W1151" s="17" t="str">
        <f t="shared" ref="W1151:W1161" si="485">CONCATENATE(,LOWER(O1151),UPPER(LEFT(P1151,1)),LOWER(RIGHT(P1151,LEN(P1151)-IF(LEN(P1151)&gt;0,1,LEN(P1151)))),UPPER(LEFT(Q1151,1)),LOWER(RIGHT(Q1151,LEN(Q1151)-IF(LEN(Q1151)&gt;0,1,LEN(Q1151)))),UPPER(LEFT(R1151,1)),LOWER(RIGHT(R1151,LEN(R1151)-IF(LEN(R1151)&gt;0,1,LEN(R1151)))),UPPER(LEFT(S1151,1)),LOWER(RIGHT(S1151,LEN(S1151)-IF(LEN(S1151)&gt;0,1,LEN(S1151)))),UPPER(LEFT(T1151,1)),LOWER(RIGHT(T1151,LEN(T1151)-IF(LEN(T1151)&gt;0,1,LEN(T1151)))),UPPER(LEFT(U1151,1)),LOWER(RIGHT(U1151,LEN(U1151)-IF(LEN(U1151)&gt;0,1,LEN(U1151)))),UPPER(LEFT(V1151,1)),LOWER(RIGHT(V1151,LEN(V1151)-IF(LEN(V1151)&gt;0,1,LEN(V1151)))))</f>
        <v>marginRight</v>
      </c>
      <c r="X1151" s="3" t="str">
        <f t="shared" ref="X1151:X1161" si="486">CONCATENATE("""",W1151,"""",":","""","""",",")</f>
        <v>"marginRight":"",</v>
      </c>
      <c r="Y1151" s="22" t="str">
        <f>CONCATENATE("public static String ",,B1151,,"=","""",W1151,""";")</f>
        <v>public static String MARGIN_RIGHT="marginRight";</v>
      </c>
      <c r="Z1151" s="7" t="str">
        <f t="shared" ref="Z1151:Z1161" si="487">CONCATENATE("private String ",W1151,"=","""""",";")</f>
        <v>private String marginRight="";</v>
      </c>
    </row>
    <row r="1152" spans="2:26" ht="19.2" x14ac:dyDescent="0.45">
      <c r="B1152" s="1" t="s">
        <v>784</v>
      </c>
      <c r="C1152" s="1" t="s">
        <v>1</v>
      </c>
      <c r="D1152" s="4">
        <v>30</v>
      </c>
      <c r="I1152" t="str">
        <f>I1136</f>
        <v>ALTER TABLE TM_REL_TAB_BACKLOG</v>
      </c>
      <c r="J1152" t="str">
        <f t="shared" si="482"/>
        <v xml:space="preserve"> ADD  MARGIN_BOTTOM VARCHAR(30);</v>
      </c>
      <c r="K1152" s="21" t="str">
        <f t="shared" si="483"/>
        <v xml:space="preserve">  ALTER COLUMN   MARGIN_BOTTOM VARCHAR(30);</v>
      </c>
      <c r="L1152" s="12"/>
      <c r="M1152" s="18" t="str">
        <f t="shared" si="484"/>
        <v>MARGIN_BOTTOM,</v>
      </c>
      <c r="N1152" s="5" t="str">
        <f t="shared" ref="N1152:N1161" si="488">CONCATENATE(B1152," ",C1152,"(",D1152,")",",")</f>
        <v>MARGIN_BOTTOM VARCHAR(30),</v>
      </c>
      <c r="O1152" s="1" t="s">
        <v>793</v>
      </c>
      <c r="P1152" t="s">
        <v>796</v>
      </c>
      <c r="W1152" s="17" t="str">
        <f t="shared" si="485"/>
        <v>marginBottom</v>
      </c>
      <c r="X1152" s="3" t="str">
        <f t="shared" si="486"/>
        <v>"marginBottom":"",</v>
      </c>
      <c r="Y1152" s="22" t="str">
        <f>CONCATENATE("public static String ",,B1152,,"=","""",W1152,""";")</f>
        <v>public static String MARGIN_BOTTOM="marginBottom";</v>
      </c>
      <c r="Z1152" s="7" t="str">
        <f t="shared" si="487"/>
        <v>private String marginBottom="";</v>
      </c>
    </row>
    <row r="1153" spans="2:26" ht="19.2" x14ac:dyDescent="0.45">
      <c r="B1153" s="1" t="s">
        <v>785</v>
      </c>
      <c r="C1153" s="1" t="s">
        <v>1</v>
      </c>
      <c r="D1153" s="4">
        <v>30</v>
      </c>
      <c r="I1153" t="str">
        <f>I1152</f>
        <v>ALTER TABLE TM_REL_TAB_BACKLOG</v>
      </c>
      <c r="J1153" t="str">
        <f t="shared" si="482"/>
        <v xml:space="preserve"> ADD  MARGIN_LEFT VARCHAR(30);</v>
      </c>
      <c r="K1153" s="21" t="str">
        <f t="shared" si="483"/>
        <v xml:space="preserve">  ALTER COLUMN   MARGIN_LEFT VARCHAR(30);</v>
      </c>
      <c r="L1153" s="12"/>
      <c r="M1153" s="18" t="str">
        <f t="shared" si="484"/>
        <v>MARGIN_LEFT,</v>
      </c>
      <c r="N1153" s="5" t="str">
        <f t="shared" si="488"/>
        <v>MARGIN_LEFT VARCHAR(30),</v>
      </c>
      <c r="O1153" s="1" t="s">
        <v>793</v>
      </c>
      <c r="P1153" t="s">
        <v>797</v>
      </c>
      <c r="W1153" s="17" t="str">
        <f t="shared" si="485"/>
        <v>marginLeft</v>
      </c>
      <c r="X1153" s="3" t="str">
        <f t="shared" si="486"/>
        <v>"marginLeft":"",</v>
      </c>
      <c r="Y1153" s="22" t="str">
        <f t="shared" ref="Y1153:Y1161" si="489">CONCATENATE("public static String ",,B1153,,"=","""",W1153,""";")</f>
        <v>public static String MARGIN_LEFT="marginLeft";</v>
      </c>
      <c r="Z1153" s="7" t="str">
        <f t="shared" si="487"/>
        <v>private String marginLeft="";</v>
      </c>
    </row>
    <row r="1154" spans="2:26" ht="19.2" x14ac:dyDescent="0.45">
      <c r="B1154" s="1" t="s">
        <v>262</v>
      </c>
      <c r="C1154" s="1" t="s">
        <v>1</v>
      </c>
      <c r="D1154" s="4">
        <v>500</v>
      </c>
      <c r="I1154" t="str">
        <f>I1153</f>
        <v>ALTER TABLE TM_REL_TAB_BACKLOG</v>
      </c>
      <c r="J1154" t="str">
        <f t="shared" si="482"/>
        <v xml:space="preserve"> ADD  CREATED_BY VARCHAR(500);</v>
      </c>
      <c r="K1154" s="21" t="str">
        <f t="shared" si="483"/>
        <v xml:space="preserve">  ALTER COLUMN   CREATED_BY VARCHAR(500);</v>
      </c>
      <c r="L1154" s="12"/>
      <c r="M1154" s="18" t="str">
        <f t="shared" si="484"/>
        <v>CREATED_BY,</v>
      </c>
      <c r="N1154" s="5" t="str">
        <f t="shared" si="488"/>
        <v>CREATED_BY VARCHAR(500),</v>
      </c>
      <c r="O1154" s="1" t="s">
        <v>282</v>
      </c>
      <c r="P1154" t="s">
        <v>128</v>
      </c>
      <c r="W1154" s="17" t="str">
        <f t="shared" si="485"/>
        <v>createdBy</v>
      </c>
      <c r="X1154" s="3" t="str">
        <f t="shared" si="486"/>
        <v>"createdBy":"",</v>
      </c>
      <c r="Y1154" s="22" t="str">
        <f t="shared" si="489"/>
        <v>public static String CREATED_BY="createdBy";</v>
      </c>
      <c r="Z1154" s="7" t="str">
        <f t="shared" si="487"/>
        <v>private String createdBy="";</v>
      </c>
    </row>
    <row r="1155" spans="2:26" ht="19.2" x14ac:dyDescent="0.45">
      <c r="B1155" s="1" t="s">
        <v>786</v>
      </c>
      <c r="C1155" s="1" t="s">
        <v>1</v>
      </c>
      <c r="D1155" s="4">
        <v>500</v>
      </c>
      <c r="I1155" t="str">
        <f>I1153</f>
        <v>ALTER TABLE TM_REL_TAB_BACKLOG</v>
      </c>
      <c r="J1155" t="str">
        <f t="shared" si="482"/>
        <v xml:space="preserve"> ADD  CREATE_DATE VARCHAR(500);</v>
      </c>
      <c r="K1155" s="21" t="str">
        <f t="shared" si="483"/>
        <v xml:space="preserve">  ALTER COLUMN   CREATE_DATE VARCHAR(500);</v>
      </c>
      <c r="L1155" s="12"/>
      <c r="M1155" s="18" t="str">
        <f t="shared" si="484"/>
        <v>CREATE_DATE,</v>
      </c>
      <c r="N1155" s="5" t="str">
        <f t="shared" si="488"/>
        <v>CREATE_DATE VARCHAR(500),</v>
      </c>
      <c r="O1155" s="1" t="s">
        <v>798</v>
      </c>
      <c r="P1155" t="s">
        <v>8</v>
      </c>
      <c r="W1155" s="17" t="str">
        <f t="shared" si="485"/>
        <v>createDate</v>
      </c>
      <c r="X1155" s="3" t="str">
        <f t="shared" si="486"/>
        <v>"createDate":"",</v>
      </c>
      <c r="Y1155" s="22" t="str">
        <f t="shared" si="489"/>
        <v>public static String CREATE_DATE="createDate";</v>
      </c>
      <c r="Z1155" s="7" t="str">
        <f t="shared" si="487"/>
        <v>private String createDate="";</v>
      </c>
    </row>
    <row r="1156" spans="2:26" ht="19.2" x14ac:dyDescent="0.45">
      <c r="B1156" s="1" t="s">
        <v>787</v>
      </c>
      <c r="C1156" s="1" t="s">
        <v>1</v>
      </c>
      <c r="D1156" s="4">
        <v>500</v>
      </c>
      <c r="I1156" t="str">
        <f>I1135</f>
        <v>ALTER TABLE TM_REL_TAB_BACKLOG</v>
      </c>
      <c r="J1156" t="str">
        <f t="shared" si="482"/>
        <v xml:space="preserve"> ADD  CREATE_TIME VARCHAR(500);</v>
      </c>
      <c r="K1156" s="21" t="str">
        <f t="shared" si="483"/>
        <v xml:space="preserve">  ALTER COLUMN   CREATE_TIME VARCHAR(500);</v>
      </c>
      <c r="L1156" s="12"/>
      <c r="M1156" s="18" t="str">
        <f t="shared" si="484"/>
        <v>CREATE_TIME,</v>
      </c>
      <c r="N1156" s="5" t="str">
        <f t="shared" si="488"/>
        <v>CREATE_TIME VARCHAR(500),</v>
      </c>
      <c r="O1156" s="1" t="s">
        <v>798</v>
      </c>
      <c r="P1156" t="s">
        <v>133</v>
      </c>
      <c r="W1156" s="17" t="str">
        <f t="shared" si="485"/>
        <v>createTime</v>
      </c>
      <c r="X1156" s="3" t="str">
        <f t="shared" si="486"/>
        <v>"createTime":"",</v>
      </c>
      <c r="Y1156" s="22" t="str">
        <f t="shared" si="489"/>
        <v>public static String CREATE_TIME="createTime";</v>
      </c>
      <c r="Z1156" s="7" t="str">
        <f t="shared" si="487"/>
        <v>private String createTime="";</v>
      </c>
    </row>
    <row r="1157" spans="2:26" ht="19.2" x14ac:dyDescent="0.45">
      <c r="B1157" s="1" t="s">
        <v>275</v>
      </c>
      <c r="C1157" s="1" t="s">
        <v>1</v>
      </c>
      <c r="D1157" s="4">
        <v>500</v>
      </c>
      <c r="I1157" t="str">
        <f>I1132</f>
        <v>ALTER TABLE TM_REL_TAB_BACKLOG</v>
      </c>
      <c r="J1157" t="str">
        <f>CONCATENATE(LEFT(CONCATENATE(" ADD "," ",N1157,";"),LEN(CONCATENATE(" ADD "," ",N1157,";"))-2),";")</f>
        <v xml:space="preserve"> ADD  UPDATED_BY VARCHAR(500);</v>
      </c>
      <c r="K1157" s="21" t="str">
        <f>CONCATENATE(LEFT(CONCATENATE("  ALTER COLUMN  "," ",N1157,";"),LEN(CONCATENATE("  ALTER COLUMN  "," ",N1157,";"))-2),";")</f>
        <v xml:space="preserve">  ALTER COLUMN   UPDATED_BY VARCHAR(500);</v>
      </c>
      <c r="L1157" s="12"/>
      <c r="M1157" s="18" t="str">
        <f t="shared" si="484"/>
        <v>UPDATED_BY,</v>
      </c>
      <c r="N1157" s="5" t="str">
        <f>CONCATENATE(B1157," ",C1157,"(",D1157,")",",")</f>
        <v>UPDATED_BY VARCHAR(500),</v>
      </c>
      <c r="O1157" s="1" t="s">
        <v>315</v>
      </c>
      <c r="P1157" t="s">
        <v>128</v>
      </c>
      <c r="W1157" s="17" t="str">
        <f>CONCATENATE(,LOWER(O1157),UPPER(LEFT(P1157,1)),LOWER(RIGHT(P1157,LEN(P1157)-IF(LEN(P1157)&gt;0,1,LEN(P1157)))),UPPER(LEFT(Q1157,1)),LOWER(RIGHT(Q1157,LEN(Q1157)-IF(LEN(Q1157)&gt;0,1,LEN(Q1157)))),UPPER(LEFT(R1157,1)),LOWER(RIGHT(R1157,LEN(R1157)-IF(LEN(R1157)&gt;0,1,LEN(R1157)))),UPPER(LEFT(S1157,1)),LOWER(RIGHT(S1157,LEN(S1157)-IF(LEN(S1157)&gt;0,1,LEN(S1157)))),UPPER(LEFT(T1157,1)),LOWER(RIGHT(T1157,LEN(T1157)-IF(LEN(T1157)&gt;0,1,LEN(T1157)))),UPPER(LEFT(U1157,1)),LOWER(RIGHT(U1157,LEN(U1157)-IF(LEN(U1157)&gt;0,1,LEN(U1157)))),UPPER(LEFT(V1157,1)),LOWER(RIGHT(V1157,LEN(V1157)-IF(LEN(V1157)&gt;0,1,LEN(V1157)))))</f>
        <v>updatedBy</v>
      </c>
      <c r="X1157" s="3" t="str">
        <f>CONCATENATE("""",W1157,"""",":","""","""",",")</f>
        <v>"updatedBy":"",</v>
      </c>
      <c r="Y1157" s="22" t="str">
        <f>CONCATENATE("public static String ",,B1157,,"=","""",W1157,""";")</f>
        <v>public static String UPDATED_BY="updatedBy";</v>
      </c>
      <c r="Z1157" s="7" t="str">
        <f>CONCATENATE("private String ",W1157,"=","""""",";")</f>
        <v>private String updatedBy="";</v>
      </c>
    </row>
    <row r="1158" spans="2:26" ht="19.2" x14ac:dyDescent="0.45">
      <c r="B1158" s="1" t="s">
        <v>788</v>
      </c>
      <c r="C1158" s="1" t="s">
        <v>1</v>
      </c>
      <c r="D1158" s="4">
        <v>500</v>
      </c>
      <c r="I1158" t="str">
        <f>I1152</f>
        <v>ALTER TABLE TM_REL_TAB_BACKLOG</v>
      </c>
      <c r="J1158" t="str">
        <f>CONCATENATE(LEFT(CONCATENATE(" ADD "," ",N1158,";"),LEN(CONCATENATE(" ADD "," ",N1158,";"))-2),";")</f>
        <v xml:space="preserve"> ADD  UPDATED_DATE VARCHAR(500);</v>
      </c>
      <c r="K1158" s="21" t="str">
        <f>CONCATENATE(LEFT(CONCATENATE("  ALTER COLUMN  "," ",N1158,";"),LEN(CONCATENATE("  ALTER COLUMN  "," ",N1158,";"))-2),";")</f>
        <v xml:space="preserve">  ALTER COLUMN   UPDATED_DATE VARCHAR(500);</v>
      </c>
      <c r="L1158" s="12"/>
      <c r="M1158" s="18" t="str">
        <f t="shared" si="484"/>
        <v>UPDATED_DATE,</v>
      </c>
      <c r="N1158" s="5" t="str">
        <f>CONCATENATE(B1158," ",C1158,"(",D1158,")",",")</f>
        <v>UPDATED_DATE VARCHAR(500),</v>
      </c>
      <c r="O1158" s="1" t="s">
        <v>315</v>
      </c>
      <c r="P1158" t="s">
        <v>8</v>
      </c>
      <c r="W1158" s="17" t="str">
        <f>CONCATENATE(,LOWER(O1158),UPPER(LEFT(P1158,1)),LOWER(RIGHT(P1158,LEN(P1158)-IF(LEN(P1158)&gt;0,1,LEN(P1158)))),UPPER(LEFT(Q1158,1)),LOWER(RIGHT(Q1158,LEN(Q1158)-IF(LEN(Q1158)&gt;0,1,LEN(Q1158)))),UPPER(LEFT(R1158,1)),LOWER(RIGHT(R1158,LEN(R1158)-IF(LEN(R1158)&gt;0,1,LEN(R1158)))),UPPER(LEFT(S1158,1)),LOWER(RIGHT(S1158,LEN(S1158)-IF(LEN(S1158)&gt;0,1,LEN(S1158)))),UPPER(LEFT(T1158,1)),LOWER(RIGHT(T1158,LEN(T1158)-IF(LEN(T1158)&gt;0,1,LEN(T1158)))),UPPER(LEFT(U1158,1)),LOWER(RIGHT(U1158,LEN(U1158)-IF(LEN(U1158)&gt;0,1,LEN(U1158)))),UPPER(LEFT(V1158,1)),LOWER(RIGHT(V1158,LEN(V1158)-IF(LEN(V1158)&gt;0,1,LEN(V1158)))))</f>
        <v>updatedDate</v>
      </c>
      <c r="X1158" s="3" t="str">
        <f>CONCATENATE("""",W1158,"""",":","""","""",",")</f>
        <v>"updatedDate":"",</v>
      </c>
      <c r="Y1158" s="22" t="str">
        <f>CONCATENATE("public static String ",,B1158,,"=","""",W1158,""";")</f>
        <v>public static String UPDATED_DATE="updatedDate";</v>
      </c>
      <c r="Z1158" s="7" t="str">
        <f>CONCATENATE("private String ",W1158,"=","""""",";")</f>
        <v>private String updatedDate="";</v>
      </c>
    </row>
    <row r="1159" spans="2:26" ht="19.2" x14ac:dyDescent="0.45">
      <c r="B1159" s="1" t="s">
        <v>789</v>
      </c>
      <c r="C1159" s="1" t="s">
        <v>1</v>
      </c>
      <c r="D1159" s="4">
        <v>500</v>
      </c>
      <c r="I1159">
        <f>I1145</f>
        <v>0</v>
      </c>
      <c r="J1159" t="str">
        <f>CONCATENATE(LEFT(CONCATENATE(" ADD "," ",N1159,";"),LEN(CONCATENATE(" ADD "," ",N1159,";"))-2),";")</f>
        <v xml:space="preserve"> ADD  UPDATED_TIME VARCHAR(500);</v>
      </c>
      <c r="K1159" s="21" t="str">
        <f>CONCATENATE(LEFT(CONCATENATE("  ALTER COLUMN  "," ",N1159,";"),LEN(CONCATENATE("  ALTER COLUMN  "," ",N1159,";"))-2),";")</f>
        <v xml:space="preserve">  ALTER COLUMN   UPDATED_TIME VARCHAR(500);</v>
      </c>
      <c r="L1159" s="12"/>
      <c r="M1159" s="18" t="str">
        <f t="shared" si="484"/>
        <v>UPDATED_TIME,</v>
      </c>
      <c r="N1159" s="5" t="str">
        <f>CONCATENATE(B1159," ",C1159,"(",D1159,")",",")</f>
        <v>UPDATED_TIME VARCHAR(500),</v>
      </c>
      <c r="O1159" s="1" t="s">
        <v>315</v>
      </c>
      <c r="P1159" t="s">
        <v>133</v>
      </c>
      <c r="W1159" s="17" t="str">
        <f>CONCATENATE(,LOWER(O1159),UPPER(LEFT(P1159,1)),LOWER(RIGHT(P1159,LEN(P1159)-IF(LEN(P1159)&gt;0,1,LEN(P1159)))),UPPER(LEFT(Q1159,1)),LOWER(RIGHT(Q1159,LEN(Q1159)-IF(LEN(Q1159)&gt;0,1,LEN(Q1159)))),UPPER(LEFT(R1159,1)),LOWER(RIGHT(R1159,LEN(R1159)-IF(LEN(R1159)&gt;0,1,LEN(R1159)))),UPPER(LEFT(S1159,1)),LOWER(RIGHT(S1159,LEN(S1159)-IF(LEN(S1159)&gt;0,1,LEN(S1159)))),UPPER(LEFT(T1159,1)),LOWER(RIGHT(T1159,LEN(T1159)-IF(LEN(T1159)&gt;0,1,LEN(T1159)))),UPPER(LEFT(U1159,1)),LOWER(RIGHT(U1159,LEN(U1159)-IF(LEN(U1159)&gt;0,1,LEN(U1159)))),UPPER(LEFT(V1159,1)),LOWER(RIGHT(V1159,LEN(V1159)-IF(LEN(V1159)&gt;0,1,LEN(V1159)))))</f>
        <v>updatedTime</v>
      </c>
      <c r="X1159" s="3" t="str">
        <f>CONCATENATE("""",W1159,"""",":","""","""",",")</f>
        <v>"updatedTime":"",</v>
      </c>
      <c r="Y1159" s="22" t="str">
        <f>CONCATENATE("public static String ",,B1159,,"=","""",W1159,""";")</f>
        <v>public static String UPDATED_TIME="updatedTime";</v>
      </c>
      <c r="Z1159" s="7" t="str">
        <f>CONCATENATE("private String ",W1159,"=","""""",";")</f>
        <v>private String updatedTime="";</v>
      </c>
    </row>
    <row r="1160" spans="2:26" ht="19.2" x14ac:dyDescent="0.45">
      <c r="B1160" s="1" t="s">
        <v>790</v>
      </c>
      <c r="C1160" s="1" t="s">
        <v>1</v>
      </c>
      <c r="D1160" s="4">
        <v>500</v>
      </c>
      <c r="I1160">
        <f>I1140</f>
        <v>0</v>
      </c>
      <c r="J1160" t="str">
        <f>CONCATENATE(LEFT(CONCATENATE(" ADD "," ",N1160,";"),LEN(CONCATENATE(" ADD "," ",N1160,";"))-2),";")</f>
        <v xml:space="preserve"> ADD  PAGE_SIZE VARCHAR(500);</v>
      </c>
      <c r="K1160" s="21" t="str">
        <f>CONCATENATE(LEFT(CONCATENATE("  ALTER COLUMN  "," ",N1160,";"),LEN(CONCATENATE("  ALTER COLUMN  "," ",N1160,";"))-2),";")</f>
        <v xml:space="preserve">  ALTER COLUMN   PAGE_SIZE VARCHAR(500);</v>
      </c>
      <c r="L1160" s="12"/>
      <c r="M1160" s="18" t="str">
        <f t="shared" si="484"/>
        <v>PAGE_SIZE,</v>
      </c>
      <c r="N1160" s="5" t="str">
        <f t="shared" si="488"/>
        <v>PAGE_SIZE VARCHAR(500),</v>
      </c>
      <c r="O1160" s="1" t="s">
        <v>799</v>
      </c>
      <c r="P1160" t="s">
        <v>800</v>
      </c>
      <c r="W1160" s="17" t="str">
        <f>CONCATENATE(,LOWER(O1160),UPPER(LEFT(P1160,1)),LOWER(RIGHT(P1160,LEN(P1160)-IF(LEN(P1160)&gt;0,1,LEN(P1160)))),UPPER(LEFT(Q1160,1)),LOWER(RIGHT(Q1160,LEN(Q1160)-IF(LEN(Q1160)&gt;0,1,LEN(Q1160)))),UPPER(LEFT(R1160,1)),LOWER(RIGHT(R1160,LEN(R1160)-IF(LEN(R1160)&gt;0,1,LEN(R1160)))),UPPER(LEFT(S1160,1)),LOWER(RIGHT(S1160,LEN(S1160)-IF(LEN(S1160)&gt;0,1,LEN(S1160)))),UPPER(LEFT(T1160,1)),LOWER(RIGHT(T1160,LEN(T1160)-IF(LEN(T1160)&gt;0,1,LEN(T1160)))),UPPER(LEFT(U1160,1)),LOWER(RIGHT(U1160,LEN(U1160)-IF(LEN(U1160)&gt;0,1,LEN(U1160)))),UPPER(LEFT(V1160,1)),LOWER(RIGHT(V1160,LEN(V1160)-IF(LEN(V1160)&gt;0,1,LEN(V1160)))))</f>
        <v>pageSize</v>
      </c>
      <c r="X1160" s="3" t="str">
        <f>CONCATENATE("""",W1160,"""",":","""","""",",")</f>
        <v>"pageSize":"",</v>
      </c>
      <c r="Y1160" s="22" t="str">
        <f>CONCATENATE("public static String ",,B1160,,"=","""",W1160,""";")</f>
        <v>public static String PAGE_SIZE="pageSize";</v>
      </c>
      <c r="Z1160" s="7" t="str">
        <f>CONCATENATE("private String ",W1160,"=","""""",";")</f>
        <v>private String pageSize="";</v>
      </c>
    </row>
    <row r="1161" spans="2:26" ht="19.2" x14ac:dyDescent="0.45">
      <c r="B1161" s="1" t="s">
        <v>791</v>
      </c>
      <c r="C1161" s="1" t="s">
        <v>1</v>
      </c>
      <c r="D1161" s="4">
        <v>500</v>
      </c>
      <c r="I1161" t="str">
        <f>I1136</f>
        <v>ALTER TABLE TM_REL_TAB_BACKLOG</v>
      </c>
      <c r="J1161" t="str">
        <f t="shared" si="482"/>
        <v xml:space="preserve"> ADD  AUTO_SAVE_INTERVAL VARCHAR(500);</v>
      </c>
      <c r="K1161" s="21" t="str">
        <f t="shared" si="483"/>
        <v xml:space="preserve">  ALTER COLUMN   AUTO_SAVE_INTERVAL VARCHAR(500);</v>
      </c>
      <c r="L1161" s="12"/>
      <c r="M1161" s="18" t="str">
        <f t="shared" si="484"/>
        <v>AUTO_SAVE_INTERVAL,</v>
      </c>
      <c r="N1161" s="5" t="str">
        <f t="shared" si="488"/>
        <v>AUTO_SAVE_INTERVAL VARCHAR(500),</v>
      </c>
      <c r="O1161" s="1" t="s">
        <v>801</v>
      </c>
      <c r="P1161" t="s">
        <v>802</v>
      </c>
      <c r="Q1161" t="s">
        <v>803</v>
      </c>
      <c r="W1161" s="17" t="str">
        <f t="shared" si="485"/>
        <v>autoSaveInterval</v>
      </c>
      <c r="X1161" s="3" t="str">
        <f t="shared" si="486"/>
        <v>"autoSaveInterval":"",</v>
      </c>
      <c r="Y1161" s="22" t="str">
        <f t="shared" si="489"/>
        <v>public static String AUTO_SAVE_INTERVAL="autoSaveInterval";</v>
      </c>
      <c r="Z1161" s="7" t="str">
        <f t="shared" si="487"/>
        <v>private String autoSaveInterval="";</v>
      </c>
    </row>
    <row r="1162" spans="2:26" ht="19.2" x14ac:dyDescent="0.45">
      <c r="C1162" s="1"/>
      <c r="D1162" s="4"/>
      <c r="L1162" s="12"/>
      <c r="M1162" s="18" t="str">
        <f t="shared" si="484"/>
        <v>,</v>
      </c>
      <c r="N1162" s="33" t="s">
        <v>130</v>
      </c>
      <c r="O1162" s="1"/>
      <c r="W1162" s="17"/>
    </row>
    <row r="1163" spans="2:26" ht="19.2" x14ac:dyDescent="0.45">
      <c r="C1163" s="14"/>
      <c r="D1163" s="9"/>
      <c r="K1163" s="29"/>
      <c r="M1163" s="20"/>
      <c r="N1163" s="31" t="s">
        <v>126</v>
      </c>
      <c r="O1163" s="14"/>
      <c r="W1163" s="17"/>
    </row>
    <row r="1166" spans="2:26" x14ac:dyDescent="0.3">
      <c r="B1166" s="2" t="s">
        <v>812</v>
      </c>
      <c r="I1166" t="str">
        <f>CONCATENATE("ALTER TABLE"," ",B1166)</f>
        <v>ALTER TABLE TM_DATABASE</v>
      </c>
      <c r="K1166" s="25"/>
      <c r="N1166" s="5" t="str">
        <f>CONCATENATE("CREATE TABLE ",B1166," ","(")</f>
        <v>CREATE TABLE TM_DATABASE (</v>
      </c>
    </row>
    <row r="1167" spans="2:26" ht="19.2" x14ac:dyDescent="0.45">
      <c r="B1167" s="37" t="s">
        <v>2</v>
      </c>
      <c r="C1167" s="1" t="s">
        <v>1</v>
      </c>
      <c r="D1167" s="4">
        <v>30</v>
      </c>
      <c r="E1167" s="24" t="s">
        <v>113</v>
      </c>
      <c r="I1167" t="str">
        <f>I1166</f>
        <v>ALTER TABLE TM_DATABASE</v>
      </c>
      <c r="L1167" s="12"/>
      <c r="M1167" s="18" t="str">
        <f t="shared" ref="M1167:M1173" si="490">CONCATENATE(B1167,",")</f>
        <v>ID,</v>
      </c>
      <c r="N1167" s="5" t="str">
        <f>CONCATENATE(B1167," ",C1167,"(",D1167,") ",E1167," ,")</f>
        <v>ID VARCHAR(30) NOT NULL ,</v>
      </c>
      <c r="O1167" s="1" t="s">
        <v>2</v>
      </c>
      <c r="P1167" s="6"/>
      <c r="Q1167" s="6"/>
      <c r="R1167" s="6"/>
      <c r="S1167" s="6"/>
      <c r="T1167" s="6"/>
      <c r="U1167" s="6"/>
      <c r="V1167" s="6"/>
      <c r="W1167" s="17" t="str">
        <f t="shared" ref="W1167:W1172" si="491">CONCATENATE(,LOWER(O1167),UPPER(LEFT(P1167,1)),LOWER(RIGHT(P1167,LEN(P1167)-IF(LEN(P1167)&gt;0,1,LEN(P1167)))),UPPER(LEFT(Q1167,1)),LOWER(RIGHT(Q1167,LEN(Q1167)-IF(LEN(Q1167)&gt;0,1,LEN(Q1167)))),UPPER(LEFT(R1167,1)),LOWER(RIGHT(R1167,LEN(R1167)-IF(LEN(R1167)&gt;0,1,LEN(R1167)))),UPPER(LEFT(S1167,1)),LOWER(RIGHT(S1167,LEN(S1167)-IF(LEN(S1167)&gt;0,1,LEN(S1167)))),UPPER(LEFT(T1167,1)),LOWER(RIGHT(T1167,LEN(T1167)-IF(LEN(T1167)&gt;0,1,LEN(T1167)))),UPPER(LEFT(U1167,1)),LOWER(RIGHT(U1167,LEN(U1167)-IF(LEN(U1167)&gt;0,1,LEN(U1167)))),UPPER(LEFT(V1167,1)),LOWER(RIGHT(V1167,LEN(V1167)-IF(LEN(V1167)&gt;0,1,LEN(V1167)))))</f>
        <v>id</v>
      </c>
      <c r="X1167" s="3" t="str">
        <f t="shared" ref="X1167:X1172" si="492">CONCATENATE("""",W1167,"""",":","""","""",",")</f>
        <v>"id":"",</v>
      </c>
      <c r="Y1167" s="22" t="str">
        <f t="shared" ref="Y1167:Y1172" si="493">CONCATENATE("public static String ",,B1167,,"=","""",W1167,""";")</f>
        <v>public static String ID="id";</v>
      </c>
      <c r="Z1167" s="7" t="str">
        <f t="shared" ref="Z1167:Z1172" si="494">CONCATENATE("private String ",W1167,"=","""""",";")</f>
        <v>private String id="";</v>
      </c>
    </row>
    <row r="1168" spans="2:26" ht="19.2" x14ac:dyDescent="0.45">
      <c r="B1168" s="1" t="s">
        <v>3</v>
      </c>
      <c r="C1168" s="1" t="s">
        <v>1</v>
      </c>
      <c r="D1168" s="4">
        <v>10</v>
      </c>
      <c r="I1168" t="str">
        <f>I1167</f>
        <v>ALTER TABLE TM_DATABASE</v>
      </c>
      <c r="K1168" s="21" t="s">
        <v>436</v>
      </c>
      <c r="L1168" s="12"/>
      <c r="M1168" s="18" t="str">
        <f t="shared" si="490"/>
        <v>STATUS,</v>
      </c>
      <c r="N1168" s="5" t="str">
        <f>CONCATENATE(B1168," ",C1168,"(",D1168,")",",")</f>
        <v>STATUS VARCHAR(10),</v>
      </c>
      <c r="O1168" s="1" t="s">
        <v>3</v>
      </c>
      <c r="W1168" s="17" t="str">
        <f t="shared" si="491"/>
        <v>status</v>
      </c>
      <c r="X1168" s="3" t="str">
        <f t="shared" si="492"/>
        <v>"status":"",</v>
      </c>
      <c r="Y1168" s="22" t="str">
        <f t="shared" si="493"/>
        <v>public static String STATUS="status";</v>
      </c>
      <c r="Z1168" s="7" t="str">
        <f t="shared" si="494"/>
        <v>private String status="";</v>
      </c>
    </row>
    <row r="1169" spans="2:26" ht="19.2" x14ac:dyDescent="0.45">
      <c r="B1169" s="1" t="s">
        <v>4</v>
      </c>
      <c r="C1169" s="1" t="s">
        <v>1</v>
      </c>
      <c r="D1169" s="4">
        <v>30</v>
      </c>
      <c r="I1169" t="str">
        <f>I1161</f>
        <v>ALTER TABLE TM_REL_TAB_BACKLOG</v>
      </c>
      <c r="J1169" t="str">
        <f>CONCATENATE(LEFT(CONCATENATE(" ADD "," ",N1169,";"),LEN(CONCATENATE(" ADD "," ",N1169,";"))-2),";")</f>
        <v xml:space="preserve"> ADD  INSERT_DATE VARCHAR(30);</v>
      </c>
      <c r="K1169" s="21" t="str">
        <f>CONCATENATE(LEFT(CONCATENATE("  ALTER COLUMN  "," ",N1169,";"),LEN(CONCATENATE("  ALTER COLUMN  "," ",N1169,";"))-2),";")</f>
        <v xml:space="preserve">  ALTER COLUMN   INSERT_DATE VARCHAR(30);</v>
      </c>
      <c r="L1169" s="12"/>
      <c r="M1169" s="18" t="str">
        <f t="shared" si="490"/>
        <v>INSERT_DATE,</v>
      </c>
      <c r="N1169" s="5" t="str">
        <f>CONCATENATE(B1169," ",C1169,"(",D1169,")",",")</f>
        <v>INSERT_DATE VARCHAR(30),</v>
      </c>
      <c r="O1169" s="1" t="s">
        <v>7</v>
      </c>
      <c r="P1169" t="s">
        <v>8</v>
      </c>
      <c r="W1169" s="17" t="str">
        <f t="shared" si="491"/>
        <v>insertDate</v>
      </c>
      <c r="X1169" s="3" t="str">
        <f t="shared" si="492"/>
        <v>"insertDate":"",</v>
      </c>
      <c r="Y1169" s="22" t="str">
        <f t="shared" si="493"/>
        <v>public static String INSERT_DATE="insertDate";</v>
      </c>
      <c r="Z1169" s="7" t="str">
        <f t="shared" si="494"/>
        <v>private String insertDate="";</v>
      </c>
    </row>
    <row r="1170" spans="2:26" ht="19.2" x14ac:dyDescent="0.45">
      <c r="B1170" s="1" t="s">
        <v>5</v>
      </c>
      <c r="C1170" s="1" t="s">
        <v>1</v>
      </c>
      <c r="D1170" s="4">
        <v>30</v>
      </c>
      <c r="I1170" t="str">
        <f>I1169</f>
        <v>ALTER TABLE TM_REL_TAB_BACKLOG</v>
      </c>
      <c r="J1170" t="str">
        <f>CONCATENATE(LEFT(CONCATENATE(" ADD "," ",N1170,";"),LEN(CONCATENATE(" ADD "," ",N1170,";"))-2),";")</f>
        <v xml:space="preserve"> ADD  MODIFICATION_DATE VARCHAR(30);</v>
      </c>
      <c r="K1170" s="21" t="str">
        <f>CONCATENATE(LEFT(CONCATENATE("  ALTER COLUMN  "," ",N1170,";"),LEN(CONCATENATE("  ALTER COLUMN  "," ",N1170,";"))-2),";")</f>
        <v xml:space="preserve">  ALTER COLUMN   MODIFICATION_DATE VARCHAR(30);</v>
      </c>
      <c r="L1170" s="12"/>
      <c r="M1170" s="18" t="str">
        <f t="shared" si="490"/>
        <v>MODIFICATION_DATE,</v>
      </c>
      <c r="N1170" s="5" t="str">
        <f>CONCATENATE(B1170," ",C1170,"(",D1170,")",",")</f>
        <v>MODIFICATION_DATE VARCHAR(30),</v>
      </c>
      <c r="O1170" s="1" t="s">
        <v>9</v>
      </c>
      <c r="P1170" t="s">
        <v>8</v>
      </c>
      <c r="W1170" s="17" t="str">
        <f t="shared" si="491"/>
        <v>modificationDate</v>
      </c>
      <c r="X1170" s="3" t="str">
        <f t="shared" si="492"/>
        <v>"modificationDate":"",</v>
      </c>
      <c r="Y1170" s="22" t="str">
        <f t="shared" si="493"/>
        <v>public static String MODIFICATION_DATE="modificationDate";</v>
      </c>
      <c r="Z1170" s="7" t="str">
        <f t="shared" si="494"/>
        <v>private String modificationDate="";</v>
      </c>
    </row>
    <row r="1171" spans="2:26" ht="19.2" x14ac:dyDescent="0.45">
      <c r="B1171" s="1" t="s">
        <v>813</v>
      </c>
      <c r="C1171" s="1" t="s">
        <v>1</v>
      </c>
      <c r="D1171" s="4">
        <v>500</v>
      </c>
      <c r="I1171" t="str">
        <f>I1170</f>
        <v>ALTER TABLE TM_REL_TAB_BACKLOG</v>
      </c>
      <c r="J1171" t="str">
        <f>CONCATENATE(LEFT(CONCATENATE(" ADD "," ",N1171,";"),LEN(CONCATENATE(" ADD "," ",N1171,";"))-2),";")</f>
        <v xml:space="preserve"> ADD  DB_NAME VARCHAR(500);</v>
      </c>
      <c r="K1171" s="21" t="str">
        <f>CONCATENATE(LEFT(CONCATENATE("  ALTER COLUMN  "," ",N1171,";"),LEN(CONCATENATE("  ALTER COLUMN  "," ",N1171,";"))-2),";")</f>
        <v xml:space="preserve">  ALTER COLUMN   DB_NAME VARCHAR(500);</v>
      </c>
      <c r="L1171" s="12"/>
      <c r="M1171" s="18" t="str">
        <f t="shared" si="490"/>
        <v>DB_NAME,</v>
      </c>
      <c r="N1171" s="5" t="str">
        <f>CONCATENATE(B1171," ",C1171,"(",D1171,")",",")</f>
        <v>DB_NAME VARCHAR(500),</v>
      </c>
      <c r="O1171" s="1" t="s">
        <v>210</v>
      </c>
      <c r="P1171" t="s">
        <v>0</v>
      </c>
      <c r="W1171" s="17" t="str">
        <f t="shared" si="491"/>
        <v>dbName</v>
      </c>
      <c r="X1171" s="3" t="str">
        <f t="shared" si="492"/>
        <v>"dbName":"",</v>
      </c>
      <c r="Y1171" s="22" t="str">
        <f t="shared" si="493"/>
        <v>public static String DB_NAME="dbName";</v>
      </c>
      <c r="Z1171" s="7" t="str">
        <f t="shared" si="494"/>
        <v>private String dbName="";</v>
      </c>
    </row>
    <row r="1172" spans="2:26" ht="19.2" x14ac:dyDescent="0.45">
      <c r="B1172" s="1" t="s">
        <v>814</v>
      </c>
      <c r="C1172" s="1" t="s">
        <v>1</v>
      </c>
      <c r="D1172" s="4">
        <v>3000</v>
      </c>
      <c r="I1172" t="str">
        <f>I1170</f>
        <v>ALTER TABLE TM_REL_TAB_BACKLOG</v>
      </c>
      <c r="J1172" t="str">
        <f>CONCATENATE(LEFT(CONCATENATE(" ADD "," ",N1172,";"),LEN(CONCATENATE(" ADD "," ",N1172,";"))-2),";")</f>
        <v xml:space="preserve"> ADD  DB_DESC VARCHAR(3000);</v>
      </c>
      <c r="K1172" s="21" t="str">
        <f>CONCATENATE(LEFT(CONCATENATE("  ALTER COLUMN  "," ",N1172,";"),LEN(CONCATENATE("  ALTER COLUMN  "," ",N1172,";"))-2),";")</f>
        <v xml:space="preserve">  ALTER COLUMN   DB_DESC VARCHAR(3000);</v>
      </c>
      <c r="L1172" s="12"/>
      <c r="M1172" s="18" t="str">
        <f t="shared" si="490"/>
        <v>DB_DESC,</v>
      </c>
      <c r="N1172" s="5" t="str">
        <f>CONCATENATE(B1172," ",C1172,"(",D1172,")",",")</f>
        <v>DB_DESC VARCHAR(3000),</v>
      </c>
      <c r="O1172" s="1" t="s">
        <v>210</v>
      </c>
      <c r="P1172" t="s">
        <v>818</v>
      </c>
      <c r="W1172" s="17" t="str">
        <f t="shared" si="491"/>
        <v>dbDesc</v>
      </c>
      <c r="X1172" s="3" t="str">
        <f t="shared" si="492"/>
        <v>"dbDesc":"",</v>
      </c>
      <c r="Y1172" s="22" t="str">
        <f t="shared" si="493"/>
        <v>public static String DB_DESC="dbDesc";</v>
      </c>
      <c r="Z1172" s="7" t="str">
        <f t="shared" si="494"/>
        <v>private String dbDesc="";</v>
      </c>
    </row>
    <row r="1173" spans="2:26" ht="19.2" x14ac:dyDescent="0.45">
      <c r="C1173" s="1"/>
      <c r="D1173" s="4"/>
      <c r="L1173" s="12"/>
      <c r="M1173" s="18" t="str">
        <f t="shared" si="490"/>
        <v>,</v>
      </c>
      <c r="N1173" s="33" t="s">
        <v>130</v>
      </c>
      <c r="O1173" s="1"/>
      <c r="W1173" s="17"/>
    </row>
    <row r="1174" spans="2:26" ht="19.2" x14ac:dyDescent="0.45">
      <c r="C1174" s="14"/>
      <c r="D1174" s="9"/>
      <c r="K1174" s="29"/>
      <c r="M1174" s="20"/>
      <c r="N1174" s="31" t="s">
        <v>126</v>
      </c>
      <c r="O1174" s="14"/>
      <c r="W1174" s="17"/>
    </row>
    <row r="1178" spans="2:26" x14ac:dyDescent="0.3">
      <c r="B1178" s="2" t="s">
        <v>815</v>
      </c>
      <c r="I1178" t="str">
        <f>CONCATENATE("ALTER TABLE"," ",B1178)</f>
        <v>ALTER TABLE TM_TABLE</v>
      </c>
      <c r="K1178" s="25"/>
      <c r="N1178" s="5" t="str">
        <f>CONCATENATE("CREATE TABLE ",B1178," ","(")</f>
        <v>CREATE TABLE TM_TABLE (</v>
      </c>
    </row>
    <row r="1179" spans="2:26" ht="19.2" x14ac:dyDescent="0.45">
      <c r="B1179" s="39" t="s">
        <v>2</v>
      </c>
      <c r="C1179" s="1" t="s">
        <v>1</v>
      </c>
      <c r="D1179" s="4">
        <v>30</v>
      </c>
      <c r="E1179" s="24" t="s">
        <v>113</v>
      </c>
      <c r="I1179" t="str">
        <f>I1178</f>
        <v>ALTER TABLE TM_TABLE</v>
      </c>
      <c r="L1179" s="12"/>
      <c r="M1179" s="18" t="str">
        <f t="shared" ref="M1179:M1187" si="495">CONCATENATE(B1179,",")</f>
        <v>ID,</v>
      </c>
      <c r="N1179" s="5" t="str">
        <f>CONCATENATE(B1179," ",C1179,"(",D1179,") ",E1179," ,")</f>
        <v>ID VARCHAR(30) NOT NULL ,</v>
      </c>
      <c r="O1179" s="1" t="s">
        <v>2</v>
      </c>
      <c r="P1179" s="6"/>
      <c r="Q1179" s="6"/>
      <c r="R1179" s="6"/>
      <c r="S1179" s="6"/>
      <c r="T1179" s="6"/>
      <c r="U1179" s="6"/>
      <c r="V1179" s="6"/>
      <c r="W1179" s="17" t="str">
        <f t="shared" ref="W1179:W1186" si="496">CONCATENATE(,LOWER(O1179),UPPER(LEFT(P1179,1)),LOWER(RIGHT(P1179,LEN(P1179)-IF(LEN(P1179)&gt;0,1,LEN(P1179)))),UPPER(LEFT(Q1179,1)),LOWER(RIGHT(Q1179,LEN(Q1179)-IF(LEN(Q1179)&gt;0,1,LEN(Q1179)))),UPPER(LEFT(R1179,1)),LOWER(RIGHT(R1179,LEN(R1179)-IF(LEN(R1179)&gt;0,1,LEN(R1179)))),UPPER(LEFT(S1179,1)),LOWER(RIGHT(S1179,LEN(S1179)-IF(LEN(S1179)&gt;0,1,LEN(S1179)))),UPPER(LEFT(T1179,1)),LOWER(RIGHT(T1179,LEN(T1179)-IF(LEN(T1179)&gt;0,1,LEN(T1179)))),UPPER(LEFT(U1179,1)),LOWER(RIGHT(U1179,LEN(U1179)-IF(LEN(U1179)&gt;0,1,LEN(U1179)))),UPPER(LEFT(V1179,1)),LOWER(RIGHT(V1179,LEN(V1179)-IF(LEN(V1179)&gt;0,1,LEN(V1179)))))</f>
        <v>id</v>
      </c>
      <c r="X1179" s="3" t="str">
        <f t="shared" ref="X1179:X1186" si="497">CONCATENATE("""",W1179,"""",":","""","""",",")</f>
        <v>"id":"",</v>
      </c>
      <c r="Y1179" s="22" t="str">
        <f t="shared" ref="Y1179:Y1186" si="498">CONCATENATE("public static String ",,B1179,,"=","""",W1179,""";")</f>
        <v>public static String ID="id";</v>
      </c>
      <c r="Z1179" s="7" t="str">
        <f t="shared" ref="Z1179:Z1186" si="499">CONCATENATE("private String ",W1179,"=","""""",";")</f>
        <v>private String id="";</v>
      </c>
    </row>
    <row r="1180" spans="2:26" ht="19.2" x14ac:dyDescent="0.45">
      <c r="B1180" s="1" t="s">
        <v>3</v>
      </c>
      <c r="C1180" s="1" t="s">
        <v>1</v>
      </c>
      <c r="D1180" s="4">
        <v>10</v>
      </c>
      <c r="I1180" t="str">
        <f>I1179</f>
        <v>ALTER TABLE TM_TABLE</v>
      </c>
      <c r="K1180" s="21" t="s">
        <v>436</v>
      </c>
      <c r="L1180" s="12"/>
      <c r="M1180" s="18" t="str">
        <f t="shared" si="495"/>
        <v>STATUS,</v>
      </c>
      <c r="N1180" s="5" t="str">
        <f t="shared" ref="N1180:N1186" si="500">CONCATENATE(B1180," ",C1180,"(",D1180,")",",")</f>
        <v>STATUS VARCHAR(10),</v>
      </c>
      <c r="O1180" s="1" t="s">
        <v>3</v>
      </c>
      <c r="W1180" s="17" t="str">
        <f t="shared" si="496"/>
        <v>status</v>
      </c>
      <c r="X1180" s="3" t="str">
        <f t="shared" si="497"/>
        <v>"status":"",</v>
      </c>
      <c r="Y1180" s="22" t="str">
        <f t="shared" si="498"/>
        <v>public static String STATUS="status";</v>
      </c>
      <c r="Z1180" s="7" t="str">
        <f t="shared" si="499"/>
        <v>private String status="";</v>
      </c>
    </row>
    <row r="1181" spans="2:26" ht="19.2" x14ac:dyDescent="0.45">
      <c r="B1181" s="1" t="s">
        <v>4</v>
      </c>
      <c r="C1181" s="1" t="s">
        <v>1</v>
      </c>
      <c r="D1181" s="4">
        <v>30</v>
      </c>
      <c r="I1181">
        <f>I1173</f>
        <v>0</v>
      </c>
      <c r="J1181" t="str">
        <f t="shared" ref="J1181:J1186" si="501">CONCATENATE(LEFT(CONCATENATE(" ADD "," ",N1181,";"),LEN(CONCATENATE(" ADD "," ",N1181,";"))-2),";")</f>
        <v xml:space="preserve"> ADD  INSERT_DATE VARCHAR(30);</v>
      </c>
      <c r="K1181" s="21" t="str">
        <f t="shared" ref="K1181:K1186" si="502">CONCATENATE(LEFT(CONCATENATE("  ALTER COLUMN  "," ",N1181,";"),LEN(CONCATENATE("  ALTER COLUMN  "," ",N1181,";"))-2),";")</f>
        <v xml:space="preserve">  ALTER COLUMN   INSERT_DATE VARCHAR(30);</v>
      </c>
      <c r="L1181" s="12"/>
      <c r="M1181" s="18" t="str">
        <f t="shared" si="495"/>
        <v>INSERT_DATE,</v>
      </c>
      <c r="N1181" s="5" t="str">
        <f t="shared" si="500"/>
        <v>INSERT_DATE VARCHAR(30),</v>
      </c>
      <c r="O1181" s="1" t="s">
        <v>7</v>
      </c>
      <c r="P1181" t="s">
        <v>8</v>
      </c>
      <c r="W1181" s="17" t="str">
        <f t="shared" si="496"/>
        <v>insertDate</v>
      </c>
      <c r="X1181" s="3" t="str">
        <f t="shared" si="497"/>
        <v>"insertDate":"",</v>
      </c>
      <c r="Y1181" s="22" t="str">
        <f t="shared" si="498"/>
        <v>public static String INSERT_DATE="insertDate";</v>
      </c>
      <c r="Z1181" s="7" t="str">
        <f t="shared" si="499"/>
        <v>private String insertDate="";</v>
      </c>
    </row>
    <row r="1182" spans="2:26" ht="19.2" x14ac:dyDescent="0.45">
      <c r="B1182" s="1" t="s">
        <v>5</v>
      </c>
      <c r="C1182" s="1" t="s">
        <v>1</v>
      </c>
      <c r="D1182" s="4">
        <v>30</v>
      </c>
      <c r="I1182">
        <f>I1181</f>
        <v>0</v>
      </c>
      <c r="J1182" t="str">
        <f t="shared" si="501"/>
        <v xml:space="preserve"> ADD  MODIFICATION_DATE VARCHAR(30);</v>
      </c>
      <c r="K1182" s="21" t="str">
        <f t="shared" si="502"/>
        <v xml:space="preserve">  ALTER COLUMN   MODIFICATION_DATE VARCHAR(30);</v>
      </c>
      <c r="L1182" s="12"/>
      <c r="M1182" s="18" t="str">
        <f t="shared" si="495"/>
        <v>MODIFICATION_DATE,</v>
      </c>
      <c r="N1182" s="5" t="str">
        <f t="shared" si="500"/>
        <v>MODIFICATION_DATE VARCHAR(30),</v>
      </c>
      <c r="O1182" s="1" t="s">
        <v>9</v>
      </c>
      <c r="P1182" t="s">
        <v>8</v>
      </c>
      <c r="W1182" s="17" t="str">
        <f t="shared" si="496"/>
        <v>modificationDate</v>
      </c>
      <c r="X1182" s="3" t="str">
        <f t="shared" si="497"/>
        <v>"modificationDate":"",</v>
      </c>
      <c r="Y1182" s="22" t="str">
        <f t="shared" si="498"/>
        <v>public static String MODIFICATION_DATE="modificationDate";</v>
      </c>
      <c r="Z1182" s="7" t="str">
        <f t="shared" si="499"/>
        <v>private String modificationDate="";</v>
      </c>
    </row>
    <row r="1183" spans="2:26" ht="19.2" x14ac:dyDescent="0.45">
      <c r="B1183" s="1" t="s">
        <v>215</v>
      </c>
      <c r="C1183" s="1" t="s">
        <v>1</v>
      </c>
      <c r="D1183" s="4">
        <v>500</v>
      </c>
      <c r="I1183">
        <f>I1182</f>
        <v>0</v>
      </c>
      <c r="J1183" t="str">
        <f t="shared" si="501"/>
        <v xml:space="preserve"> ADD  TABLE_NAME VARCHAR(500);</v>
      </c>
      <c r="K1183" s="21" t="str">
        <f t="shared" si="502"/>
        <v xml:space="preserve">  ALTER COLUMN   TABLE_NAME VARCHAR(500);</v>
      </c>
      <c r="L1183" s="12"/>
      <c r="M1183" s="18" t="str">
        <f t="shared" si="495"/>
        <v>TABLE_NAME,</v>
      </c>
      <c r="N1183" s="5" t="str">
        <f t="shared" si="500"/>
        <v>TABLE_NAME VARCHAR(500),</v>
      </c>
      <c r="O1183" s="1" t="s">
        <v>220</v>
      </c>
      <c r="P1183" t="s">
        <v>0</v>
      </c>
      <c r="W1183" s="17" t="str">
        <f t="shared" si="496"/>
        <v>tableName</v>
      </c>
      <c r="X1183" s="3" t="str">
        <f t="shared" si="497"/>
        <v>"tableName":"",</v>
      </c>
      <c r="Y1183" s="22" t="str">
        <f t="shared" si="498"/>
        <v>public static String TABLE_NAME="tableName";</v>
      </c>
      <c r="Z1183" s="7" t="str">
        <f t="shared" si="499"/>
        <v>private String tableName="";</v>
      </c>
    </row>
    <row r="1184" spans="2:26" ht="19.2" x14ac:dyDescent="0.45">
      <c r="B1184" s="37" t="s">
        <v>816</v>
      </c>
      <c r="C1184" s="1" t="s">
        <v>1</v>
      </c>
      <c r="D1184" s="4">
        <v>30</v>
      </c>
      <c r="I1184">
        <f>I1183</f>
        <v>0</v>
      </c>
      <c r="J1184" t="str">
        <f>CONCATENATE(LEFT(CONCATENATE(" ADD "," ",N1184,";"),LEN(CONCATENATE(" ADD "," ",N1184,";"))-2),";")</f>
        <v xml:space="preserve"> ADD  FK_DB_ID VARCHAR(30);</v>
      </c>
      <c r="K1184" s="21" t="str">
        <f>CONCATENATE(LEFT(CONCATENATE("  ALTER COLUMN  "," ",N1184,";"),LEN(CONCATENATE("  ALTER COLUMN  "," ",N1184,";"))-2),";")</f>
        <v xml:space="preserve">  ALTER COLUMN   FK_DB_ID VARCHAR(30);</v>
      </c>
      <c r="L1184" s="12"/>
      <c r="M1184" s="18" t="str">
        <f>CONCATENATE(B1184,",")</f>
        <v>FK_DB_ID,</v>
      </c>
      <c r="N1184" s="5" t="str">
        <f>CONCATENATE(B1184," ",C1184,"(",D1184,")",",")</f>
        <v>FK_DB_ID VARCHAR(30),</v>
      </c>
      <c r="O1184" s="1" t="s">
        <v>10</v>
      </c>
      <c r="P1184" t="s">
        <v>210</v>
      </c>
      <c r="Q1184" t="s">
        <v>2</v>
      </c>
      <c r="W1184" s="17" t="str">
        <f>CONCATENATE(,LOWER(O1184),UPPER(LEFT(P1184,1)),LOWER(RIGHT(P1184,LEN(P1184)-IF(LEN(P1184)&gt;0,1,LEN(P1184)))),UPPER(LEFT(Q1184,1)),LOWER(RIGHT(Q1184,LEN(Q1184)-IF(LEN(Q1184)&gt;0,1,LEN(Q1184)))),UPPER(LEFT(R1184,1)),LOWER(RIGHT(R1184,LEN(R1184)-IF(LEN(R1184)&gt;0,1,LEN(R1184)))),UPPER(LEFT(S1184,1)),LOWER(RIGHT(S1184,LEN(S1184)-IF(LEN(S1184)&gt;0,1,LEN(S1184)))),UPPER(LEFT(T1184,1)),LOWER(RIGHT(T1184,LEN(T1184)-IF(LEN(T1184)&gt;0,1,LEN(T1184)))),UPPER(LEFT(U1184,1)),LOWER(RIGHT(U1184,LEN(U1184)-IF(LEN(U1184)&gt;0,1,LEN(U1184)))),UPPER(LEFT(V1184,1)),LOWER(RIGHT(V1184,LEN(V1184)-IF(LEN(V1184)&gt;0,1,LEN(V1184)))))</f>
        <v>fkDbId</v>
      </c>
      <c r="X1184" s="3" t="str">
        <f>CONCATENATE("""",W1184,"""",":","""","""",",")</f>
        <v>"fkDbId":"",</v>
      </c>
      <c r="Y1184" s="22" t="str">
        <f>CONCATENATE("public static String ",,B1184,,"=","""",W1184,""";")</f>
        <v>public static String FK_DB_ID="fkDbId";</v>
      </c>
      <c r="Z1184" s="7" t="str">
        <f>CONCATENATE("private String ",W1184,"=","""""",";")</f>
        <v>private String fkDbId="";</v>
      </c>
    </row>
    <row r="1185" spans="2:26" ht="19.2" x14ac:dyDescent="0.45">
      <c r="B1185" s="1" t="s">
        <v>258</v>
      </c>
      <c r="C1185" s="1" t="s">
        <v>1</v>
      </c>
      <c r="D1185" s="4">
        <v>30</v>
      </c>
      <c r="I1185">
        <f>I1184</f>
        <v>0</v>
      </c>
      <c r="J1185" t="str">
        <f>CONCATENATE(LEFT(CONCATENATE(" ADD "," ",N1185,";"),LEN(CONCATENATE(" ADD "," ",N1185,";"))-2),";")</f>
        <v xml:space="preserve"> ADD  ORDER_NO VARCHAR(30);</v>
      </c>
      <c r="K1185" s="21" t="str">
        <f>CONCATENATE(LEFT(CONCATENATE("  ALTER COLUMN  "," ",N1185,";"),LEN(CONCATENATE("  ALTER COLUMN  "," ",N1185,";"))-2),";")</f>
        <v xml:space="preserve">  ALTER COLUMN   ORDER_NO VARCHAR(30);</v>
      </c>
      <c r="L1185" s="12"/>
      <c r="M1185" s="18" t="str">
        <f>CONCATENATE(B1185,",")</f>
        <v>ORDER_NO,</v>
      </c>
      <c r="N1185" s="5" t="str">
        <f>CONCATENATE(B1185," ",C1185,"(",D1185,")",",")</f>
        <v>ORDER_NO VARCHAR(30),</v>
      </c>
      <c r="O1185" s="1" t="s">
        <v>259</v>
      </c>
      <c r="P1185" t="s">
        <v>173</v>
      </c>
      <c r="W1185" s="17" t="str">
        <f>CONCATENATE(,LOWER(O1185),UPPER(LEFT(P1185,1)),LOWER(RIGHT(P1185,LEN(P1185)-IF(LEN(P1185)&gt;0,1,LEN(P1185)))),UPPER(LEFT(Q1185,1)),LOWER(RIGHT(Q1185,LEN(Q1185)-IF(LEN(Q1185)&gt;0,1,LEN(Q1185)))),UPPER(LEFT(R1185,1)),LOWER(RIGHT(R1185,LEN(R1185)-IF(LEN(R1185)&gt;0,1,LEN(R1185)))),UPPER(LEFT(S1185,1)),LOWER(RIGHT(S1185,LEN(S1185)-IF(LEN(S1185)&gt;0,1,LEN(S1185)))),UPPER(LEFT(T1185,1)),LOWER(RIGHT(T1185,LEN(T1185)-IF(LEN(T1185)&gt;0,1,LEN(T1185)))),UPPER(LEFT(U1185,1)),LOWER(RIGHT(U1185,LEN(U1185)-IF(LEN(U1185)&gt;0,1,LEN(U1185)))),UPPER(LEFT(V1185,1)),LOWER(RIGHT(V1185,LEN(V1185)-IF(LEN(V1185)&gt;0,1,LEN(V1185)))))</f>
        <v>orderNo</v>
      </c>
      <c r="X1185" s="3" t="str">
        <f>CONCATENATE("""",W1185,"""",":","""","""",",")</f>
        <v>"orderNo":"",</v>
      </c>
      <c r="Y1185" s="22" t="str">
        <f>CONCATENATE("public static String ",,B1185,,"=","""",W1185,""";")</f>
        <v>public static String ORDER_NO="orderNo";</v>
      </c>
      <c r="Z1185" s="7" t="str">
        <f>CONCATENATE("private String ",W1185,"=","""""",";")</f>
        <v>private String orderNo="";</v>
      </c>
    </row>
    <row r="1186" spans="2:26" ht="19.2" x14ac:dyDescent="0.45">
      <c r="B1186" s="1" t="s">
        <v>14</v>
      </c>
      <c r="C1186" s="1" t="s">
        <v>1</v>
      </c>
      <c r="D1186" s="4">
        <v>3000</v>
      </c>
      <c r="I1186">
        <f>I1182</f>
        <v>0</v>
      </c>
      <c r="J1186" t="str">
        <f t="shared" si="501"/>
        <v xml:space="preserve"> ADD  DESCRIPTION VARCHAR(3000);</v>
      </c>
      <c r="K1186" s="21" t="str">
        <f t="shared" si="502"/>
        <v xml:space="preserve">  ALTER COLUMN   DESCRIPTION VARCHAR(3000);</v>
      </c>
      <c r="L1186" s="12"/>
      <c r="M1186" s="18" t="str">
        <f t="shared" si="495"/>
        <v>DESCRIPTION,</v>
      </c>
      <c r="N1186" s="5" t="str">
        <f t="shared" si="500"/>
        <v>DESCRIPTION VARCHAR(3000),</v>
      </c>
      <c r="O1186" s="1" t="s">
        <v>14</v>
      </c>
      <c r="W1186" s="17" t="str">
        <f t="shared" si="496"/>
        <v>description</v>
      </c>
      <c r="X1186" s="3" t="str">
        <f t="shared" si="497"/>
        <v>"description":"",</v>
      </c>
      <c r="Y1186" s="22" t="str">
        <f t="shared" si="498"/>
        <v>public static String DESCRIPTION="description";</v>
      </c>
      <c r="Z1186" s="7" t="str">
        <f t="shared" si="499"/>
        <v>private String description="";</v>
      </c>
    </row>
    <row r="1187" spans="2:26" ht="19.2" x14ac:dyDescent="0.45">
      <c r="C1187" s="1"/>
      <c r="D1187" s="4"/>
      <c r="L1187" s="12"/>
      <c r="M1187" s="18" t="str">
        <f t="shared" si="495"/>
        <v>,</v>
      </c>
      <c r="N1187" s="33" t="s">
        <v>130</v>
      </c>
      <c r="O1187" s="1"/>
      <c r="W1187" s="17"/>
    </row>
    <row r="1188" spans="2:26" ht="19.2" x14ac:dyDescent="0.45">
      <c r="C1188" s="14"/>
      <c r="D1188" s="9"/>
      <c r="K1188" s="29"/>
      <c r="M1188" s="20"/>
      <c r="N1188" s="31" t="s">
        <v>126</v>
      </c>
      <c r="O1188" s="14"/>
      <c r="W1188" s="17"/>
    </row>
    <row r="1190" spans="2:26" x14ac:dyDescent="0.3">
      <c r="B1190" s="2" t="s">
        <v>817</v>
      </c>
      <c r="I1190" t="str">
        <f>CONCATENATE("ALTER TABLE"," ",B1190)</f>
        <v>ALTER TABLE TM_FIELD</v>
      </c>
      <c r="K1190" s="25"/>
      <c r="N1190" s="5" t="str">
        <f>CONCATENATE("CREATE TABLE ",B1190," ","(")</f>
        <v>CREATE TABLE TM_FIELD (</v>
      </c>
    </row>
    <row r="1191" spans="2:26" ht="19.2" x14ac:dyDescent="0.45">
      <c r="B1191" s="1" t="s">
        <v>2</v>
      </c>
      <c r="C1191" s="1" t="s">
        <v>1</v>
      </c>
      <c r="D1191" s="4">
        <v>30</v>
      </c>
      <c r="E1191" s="24" t="s">
        <v>113</v>
      </c>
      <c r="I1191" t="str">
        <f>I1190</f>
        <v>ALTER TABLE TM_FIELD</v>
      </c>
      <c r="L1191" s="12"/>
      <c r="M1191" s="18" t="str">
        <f t="shared" ref="M1191:M1203" si="503">CONCATENATE(B1191,",")</f>
        <v>ID,</v>
      </c>
      <c r="N1191" s="5" t="str">
        <f>CONCATENATE(B1191," ",C1191,"(",D1191,") ",E1191," ,")</f>
        <v>ID VARCHAR(30) NOT NULL ,</v>
      </c>
      <c r="O1191" s="1" t="s">
        <v>2</v>
      </c>
      <c r="P1191" s="6"/>
      <c r="Q1191" s="6"/>
      <c r="R1191" s="6"/>
      <c r="S1191" s="6"/>
      <c r="T1191" s="6"/>
      <c r="U1191" s="6"/>
      <c r="V1191" s="6"/>
      <c r="W1191" s="17" t="str">
        <f t="shared" ref="W1191:W1202" si="504">CONCATENATE(,LOWER(O1191),UPPER(LEFT(P1191,1)),LOWER(RIGHT(P1191,LEN(P1191)-IF(LEN(P1191)&gt;0,1,LEN(P1191)))),UPPER(LEFT(Q1191,1)),LOWER(RIGHT(Q1191,LEN(Q1191)-IF(LEN(Q1191)&gt;0,1,LEN(Q1191)))),UPPER(LEFT(R1191,1)),LOWER(RIGHT(R1191,LEN(R1191)-IF(LEN(R1191)&gt;0,1,LEN(R1191)))),UPPER(LEFT(S1191,1)),LOWER(RIGHT(S1191,LEN(S1191)-IF(LEN(S1191)&gt;0,1,LEN(S1191)))),UPPER(LEFT(T1191,1)),LOWER(RIGHT(T1191,LEN(T1191)-IF(LEN(T1191)&gt;0,1,LEN(T1191)))),UPPER(LEFT(U1191,1)),LOWER(RIGHT(U1191,LEN(U1191)-IF(LEN(U1191)&gt;0,1,LEN(U1191)))),UPPER(LEFT(V1191,1)),LOWER(RIGHT(V1191,LEN(V1191)-IF(LEN(V1191)&gt;0,1,LEN(V1191)))))</f>
        <v>id</v>
      </c>
      <c r="X1191" s="3" t="str">
        <f t="shared" ref="X1191:X1202" si="505">CONCATENATE("""",W1191,"""",":","""","""",",")</f>
        <v>"id":"",</v>
      </c>
      <c r="Y1191" s="22" t="str">
        <f t="shared" ref="Y1191:Y1202" si="506">CONCATENATE("public static String ",,B1191,,"=","""",W1191,""";")</f>
        <v>public static String ID="id";</v>
      </c>
      <c r="Z1191" s="7" t="str">
        <f t="shared" ref="Z1191:Z1202" si="507">CONCATENATE("private String ",W1191,"=","""""",";")</f>
        <v>private String id="";</v>
      </c>
    </row>
    <row r="1192" spans="2:26" ht="19.2" x14ac:dyDescent="0.45">
      <c r="B1192" s="1" t="s">
        <v>3</v>
      </c>
      <c r="C1192" s="1" t="s">
        <v>1</v>
      </c>
      <c r="D1192" s="4">
        <v>10</v>
      </c>
      <c r="I1192" t="str">
        <f>I1191</f>
        <v>ALTER TABLE TM_FIELD</v>
      </c>
      <c r="K1192" s="21" t="s">
        <v>436</v>
      </c>
      <c r="L1192" s="12"/>
      <c r="M1192" s="18" t="str">
        <f t="shared" si="503"/>
        <v>STATUS,</v>
      </c>
      <c r="N1192" s="5" t="str">
        <f t="shared" ref="N1192:N1202" si="508">CONCATENATE(B1192," ",C1192,"(",D1192,")",",")</f>
        <v>STATUS VARCHAR(10),</v>
      </c>
      <c r="O1192" s="1" t="s">
        <v>3</v>
      </c>
      <c r="W1192" s="17" t="str">
        <f t="shared" si="504"/>
        <v>status</v>
      </c>
      <c r="X1192" s="3" t="str">
        <f t="shared" si="505"/>
        <v>"status":"",</v>
      </c>
      <c r="Y1192" s="22" t="str">
        <f t="shared" si="506"/>
        <v>public static String STATUS="status";</v>
      </c>
      <c r="Z1192" s="7" t="str">
        <f t="shared" si="507"/>
        <v>private String status="";</v>
      </c>
    </row>
    <row r="1193" spans="2:26" ht="19.2" x14ac:dyDescent="0.45">
      <c r="B1193" s="1" t="s">
        <v>4</v>
      </c>
      <c r="C1193" s="1" t="s">
        <v>1</v>
      </c>
      <c r="D1193" s="4">
        <v>30</v>
      </c>
      <c r="I1193" t="str">
        <f t="shared" ref="I1193:I1202" si="509">I1192</f>
        <v>ALTER TABLE TM_FIELD</v>
      </c>
      <c r="J1193" t="str">
        <f t="shared" ref="J1193:J1202" si="510">CONCATENATE(LEFT(CONCATENATE(" ADD "," ",N1193,";"),LEN(CONCATENATE(" ADD "," ",N1193,";"))-2),";")</f>
        <v xml:space="preserve"> ADD  INSERT_DATE VARCHAR(30);</v>
      </c>
      <c r="K1193" s="21" t="str">
        <f t="shared" ref="K1193:K1202" si="511">CONCATENATE(LEFT(CONCATENATE("  ALTER COLUMN  "," ",N1193,";"),LEN(CONCATENATE("  ALTER COLUMN  "," ",N1193,";"))-2),";")</f>
        <v xml:space="preserve">  ALTER COLUMN   INSERT_DATE VARCHAR(30);</v>
      </c>
      <c r="L1193" s="12"/>
      <c r="M1193" s="18" t="str">
        <f t="shared" si="503"/>
        <v>INSERT_DATE,</v>
      </c>
      <c r="N1193" s="5" t="str">
        <f t="shared" si="508"/>
        <v>INSERT_DATE VARCHAR(30),</v>
      </c>
      <c r="O1193" s="1" t="s">
        <v>7</v>
      </c>
      <c r="P1193" t="s">
        <v>8</v>
      </c>
      <c r="W1193" s="17" t="str">
        <f t="shared" si="504"/>
        <v>insertDate</v>
      </c>
      <c r="X1193" s="3" t="str">
        <f t="shared" si="505"/>
        <v>"insertDate":"",</v>
      </c>
      <c r="Y1193" s="22" t="str">
        <f t="shared" si="506"/>
        <v>public static String INSERT_DATE="insertDate";</v>
      </c>
      <c r="Z1193" s="7" t="str">
        <f t="shared" si="507"/>
        <v>private String insertDate="";</v>
      </c>
    </row>
    <row r="1194" spans="2:26" ht="19.2" x14ac:dyDescent="0.45">
      <c r="B1194" s="1" t="s">
        <v>5</v>
      </c>
      <c r="C1194" s="1" t="s">
        <v>1</v>
      </c>
      <c r="D1194" s="4">
        <v>30</v>
      </c>
      <c r="I1194" t="str">
        <f t="shared" si="509"/>
        <v>ALTER TABLE TM_FIELD</v>
      </c>
      <c r="J1194" t="str">
        <f t="shared" si="510"/>
        <v xml:space="preserve"> ADD  MODIFICATION_DATE VARCHAR(30);</v>
      </c>
      <c r="K1194" s="21" t="str">
        <f t="shared" si="511"/>
        <v xml:space="preserve">  ALTER COLUMN   MODIFICATION_DATE VARCHAR(30);</v>
      </c>
      <c r="L1194" s="12"/>
      <c r="M1194" s="18" t="str">
        <f t="shared" si="503"/>
        <v>MODIFICATION_DATE,</v>
      </c>
      <c r="N1194" s="5" t="str">
        <f t="shared" si="508"/>
        <v>MODIFICATION_DATE VARCHAR(30),</v>
      </c>
      <c r="O1194" s="1" t="s">
        <v>9</v>
      </c>
      <c r="P1194" t="s">
        <v>8</v>
      </c>
      <c r="W1194" s="17" t="str">
        <f t="shared" si="504"/>
        <v>modificationDate</v>
      </c>
      <c r="X1194" s="3" t="str">
        <f t="shared" si="505"/>
        <v>"modificationDate":"",</v>
      </c>
      <c r="Y1194" s="22" t="str">
        <f t="shared" si="506"/>
        <v>public static String MODIFICATION_DATE="modificationDate";</v>
      </c>
      <c r="Z1194" s="7" t="str">
        <f t="shared" si="507"/>
        <v>private String modificationDate="";</v>
      </c>
    </row>
    <row r="1195" spans="2:26" ht="19.2" x14ac:dyDescent="0.45">
      <c r="B1195" s="1" t="s">
        <v>28</v>
      </c>
      <c r="C1195" s="1" t="s">
        <v>1</v>
      </c>
      <c r="D1195" s="4">
        <v>500</v>
      </c>
      <c r="I1195" t="str">
        <f t="shared" si="509"/>
        <v>ALTER TABLE TM_FIELD</v>
      </c>
      <c r="J1195" t="str">
        <f t="shared" si="510"/>
        <v xml:space="preserve"> ADD  FIELD_NAME VARCHAR(500);</v>
      </c>
      <c r="K1195" s="21" t="str">
        <f t="shared" si="511"/>
        <v xml:space="preserve">  ALTER COLUMN   FIELD_NAME VARCHAR(500);</v>
      </c>
      <c r="L1195" s="12"/>
      <c r="M1195" s="18" t="str">
        <f t="shared" si="503"/>
        <v>FIELD_NAME,</v>
      </c>
      <c r="N1195" s="5" t="str">
        <f t="shared" si="508"/>
        <v>FIELD_NAME VARCHAR(500),</v>
      </c>
      <c r="O1195" s="1" t="s">
        <v>60</v>
      </c>
      <c r="P1195" t="s">
        <v>0</v>
      </c>
      <c r="W1195" s="17" t="str">
        <f t="shared" si="504"/>
        <v>fieldName</v>
      </c>
      <c r="X1195" s="3" t="str">
        <f t="shared" si="505"/>
        <v>"fieldName":"",</v>
      </c>
      <c r="Y1195" s="22" t="str">
        <f t="shared" si="506"/>
        <v>public static String FIELD_NAME="fieldName";</v>
      </c>
      <c r="Z1195" s="7" t="str">
        <f t="shared" si="507"/>
        <v>private String fieldName="";</v>
      </c>
    </row>
    <row r="1196" spans="2:26" ht="19.2" x14ac:dyDescent="0.45">
      <c r="B1196" s="39" t="s">
        <v>760</v>
      </c>
      <c r="C1196" s="1" t="s">
        <v>1</v>
      </c>
      <c r="D1196" s="4">
        <v>30</v>
      </c>
      <c r="I1196" t="str">
        <f t="shared" si="509"/>
        <v>ALTER TABLE TM_FIELD</v>
      </c>
      <c r="J1196" t="str">
        <f>CONCATENATE(LEFT(CONCATENATE(" ADD "," ",N1196,";"),LEN(CONCATENATE(" ADD "," ",N1196,";"))-2),";")</f>
        <v xml:space="preserve"> ADD  FK_TABLE_ID VARCHAR(30);</v>
      </c>
      <c r="K1196" s="21" t="str">
        <f>CONCATENATE(LEFT(CONCATENATE("  ALTER COLUMN  "," ",N1196,";"),LEN(CONCATENATE("  ALTER COLUMN  "," ",N1196,";"))-2),";")</f>
        <v xml:space="preserve">  ALTER COLUMN   FK_TABLE_ID VARCHAR(30);</v>
      </c>
      <c r="L1196" s="12"/>
      <c r="M1196" s="18" t="str">
        <f>CONCATENATE(B1196,",")</f>
        <v>FK_TABLE_ID,</v>
      </c>
      <c r="N1196" s="5" t="str">
        <f>CONCATENATE(B1196," ",C1196,"(",D1196,")",",")</f>
        <v>FK_TABLE_ID VARCHAR(30),</v>
      </c>
      <c r="O1196" s="1" t="s">
        <v>10</v>
      </c>
      <c r="P1196" t="s">
        <v>220</v>
      </c>
      <c r="Q1196" t="s">
        <v>819</v>
      </c>
      <c r="W1196" s="17" t="str">
        <f>CONCATENATE(,LOWER(O1196),UPPER(LEFT(P1196,1)),LOWER(RIGHT(P1196,LEN(P1196)-IF(LEN(P1196)&gt;0,1,LEN(P1196)))),UPPER(LEFT(Q1196,1)),LOWER(RIGHT(Q1196,LEN(Q1196)-IF(LEN(Q1196)&gt;0,1,LEN(Q1196)))),UPPER(LEFT(R1196,1)),LOWER(RIGHT(R1196,LEN(R1196)-IF(LEN(R1196)&gt;0,1,LEN(R1196)))),UPPER(LEFT(S1196,1)),LOWER(RIGHT(S1196,LEN(S1196)-IF(LEN(S1196)&gt;0,1,LEN(S1196)))),UPPER(LEFT(T1196,1)),LOWER(RIGHT(T1196,LEN(T1196)-IF(LEN(T1196)&gt;0,1,LEN(T1196)))),UPPER(LEFT(U1196,1)),LOWER(RIGHT(U1196,LEN(U1196)-IF(LEN(U1196)&gt;0,1,LEN(U1196)))),UPPER(LEFT(V1196,1)),LOWER(RIGHT(V1196,LEN(V1196)-IF(LEN(V1196)&gt;0,1,LEN(V1196)))))</f>
        <v>fkTableIf</v>
      </c>
      <c r="X1196" s="3" t="str">
        <f>CONCATENATE("""",W1196,"""",":","""","""",",")</f>
        <v>"fkTableIf":"",</v>
      </c>
      <c r="Y1196" s="22" t="str">
        <f>CONCATENATE("public static String ",,B1196,,"=","""",W1196,""";")</f>
        <v>public static String FK_TABLE_ID="fkTableIf";</v>
      </c>
      <c r="Z1196" s="7" t="str">
        <f>CONCATENATE("private String ",W1196,"=","""""",";")</f>
        <v>private String fkTableIf="";</v>
      </c>
    </row>
    <row r="1197" spans="2:26" ht="19.2" x14ac:dyDescent="0.45">
      <c r="B1197" s="38" t="s">
        <v>816</v>
      </c>
      <c r="C1197" s="1" t="s">
        <v>1</v>
      </c>
      <c r="D1197" s="4">
        <v>30</v>
      </c>
      <c r="I1197" t="str">
        <f t="shared" si="509"/>
        <v>ALTER TABLE TM_FIELD</v>
      </c>
      <c r="J1197" t="str">
        <f t="shared" si="510"/>
        <v xml:space="preserve"> ADD  FK_DB_ID VARCHAR(30);</v>
      </c>
      <c r="K1197" s="21" t="str">
        <f t="shared" si="511"/>
        <v xml:space="preserve">  ALTER COLUMN   FK_DB_ID VARCHAR(30);</v>
      </c>
      <c r="L1197" s="12"/>
      <c r="M1197" s="18" t="str">
        <f t="shared" si="503"/>
        <v>FK_DB_ID,</v>
      </c>
      <c r="N1197" s="5" t="str">
        <f t="shared" si="508"/>
        <v>FK_DB_ID VARCHAR(30),</v>
      </c>
      <c r="O1197" s="1" t="s">
        <v>10</v>
      </c>
      <c r="P1197" t="s">
        <v>210</v>
      </c>
      <c r="Q1197" t="s">
        <v>2</v>
      </c>
      <c r="W1197" s="17" t="str">
        <f t="shared" si="504"/>
        <v>fkDbId</v>
      </c>
      <c r="X1197" s="3" t="str">
        <f t="shared" si="505"/>
        <v>"fkDbId":"",</v>
      </c>
      <c r="Y1197" s="22" t="str">
        <f t="shared" si="506"/>
        <v>public static String FK_DB_ID="fkDbId";</v>
      </c>
      <c r="Z1197" s="7" t="str">
        <f t="shared" si="507"/>
        <v>private String fkDbId="";</v>
      </c>
    </row>
    <row r="1198" spans="2:26" ht="19.2" x14ac:dyDescent="0.45">
      <c r="B1198" s="1" t="s">
        <v>258</v>
      </c>
      <c r="C1198" s="1" t="s">
        <v>1</v>
      </c>
      <c r="D1198" s="4">
        <v>30</v>
      </c>
      <c r="I1198" t="str">
        <f t="shared" si="509"/>
        <v>ALTER TABLE TM_FIELD</v>
      </c>
      <c r="J1198" t="str">
        <f t="shared" si="510"/>
        <v xml:space="preserve"> ADD  ORDER_NO VARCHAR(30);</v>
      </c>
      <c r="K1198" s="21" t="str">
        <f t="shared" si="511"/>
        <v xml:space="preserve">  ALTER COLUMN   ORDER_NO VARCHAR(30);</v>
      </c>
      <c r="L1198" s="12"/>
      <c r="M1198" s="18" t="str">
        <f t="shared" si="503"/>
        <v>ORDER_NO,</v>
      </c>
      <c r="N1198" s="5" t="str">
        <f t="shared" si="508"/>
        <v>ORDER_NO VARCHAR(30),</v>
      </c>
      <c r="O1198" s="1" t="s">
        <v>259</v>
      </c>
      <c r="P1198" t="s">
        <v>173</v>
      </c>
      <c r="W1198" s="17" t="str">
        <f t="shared" si="504"/>
        <v>orderNo</v>
      </c>
      <c r="X1198" s="3" t="str">
        <f t="shared" si="505"/>
        <v>"orderNo":"",</v>
      </c>
      <c r="Y1198" s="22" t="str">
        <f t="shared" si="506"/>
        <v>public static String ORDER_NO="orderNo";</v>
      </c>
      <c r="Z1198" s="7" t="str">
        <f t="shared" si="507"/>
        <v>private String orderNo="";</v>
      </c>
    </row>
    <row r="1199" spans="2:26" ht="19.2" x14ac:dyDescent="0.45">
      <c r="B1199" s="1" t="s">
        <v>918</v>
      </c>
      <c r="C1199" s="1" t="s">
        <v>1</v>
      </c>
      <c r="D1199" s="4">
        <v>200</v>
      </c>
      <c r="I1199" t="str">
        <f>I1197</f>
        <v>ALTER TABLE TM_FIELD</v>
      </c>
      <c r="J1199" t="str">
        <f t="shared" si="510"/>
        <v xml:space="preserve"> ADD  FIELD_TYPE VARCHAR(200);</v>
      </c>
      <c r="K1199" s="21" t="str">
        <f t="shared" si="511"/>
        <v xml:space="preserve">  ALTER COLUMN   FIELD_TYPE VARCHAR(200);</v>
      </c>
      <c r="L1199" s="12"/>
      <c r="M1199" s="18" t="str">
        <f t="shared" si="503"/>
        <v>FIELD_TYPE,</v>
      </c>
      <c r="N1199" s="5" t="str">
        <f t="shared" si="508"/>
        <v>FIELD_TYPE VARCHAR(200),</v>
      </c>
      <c r="O1199" s="1" t="s">
        <v>60</v>
      </c>
      <c r="P1199" t="s">
        <v>51</v>
      </c>
      <c r="W1199" s="17" t="str">
        <f t="shared" si="504"/>
        <v>fieldType</v>
      </c>
      <c r="X1199" s="3" t="str">
        <f t="shared" si="505"/>
        <v>"fieldType":"",</v>
      </c>
      <c r="Y1199" s="22" t="str">
        <f t="shared" si="506"/>
        <v>public static String FIELD_TYPE="fieldType";</v>
      </c>
      <c r="Z1199" s="7" t="str">
        <f t="shared" si="507"/>
        <v>private String fieldType="";</v>
      </c>
    </row>
    <row r="1200" spans="2:26" ht="19.2" x14ac:dyDescent="0.45">
      <c r="B1200" s="1" t="s">
        <v>919</v>
      </c>
      <c r="C1200" s="1" t="s">
        <v>1</v>
      </c>
      <c r="D1200" s="4">
        <v>200</v>
      </c>
      <c r="I1200" t="str">
        <f>I1197</f>
        <v>ALTER TABLE TM_FIELD</v>
      </c>
      <c r="J1200" t="str">
        <f t="shared" si="510"/>
        <v xml:space="preserve"> ADD  FIELD_LENGTH VARCHAR(200);</v>
      </c>
      <c r="K1200" s="21" t="str">
        <f t="shared" si="511"/>
        <v xml:space="preserve">  ALTER COLUMN   FIELD_LENGTH VARCHAR(200);</v>
      </c>
      <c r="L1200" s="12"/>
      <c r="M1200" s="18" t="str">
        <f t="shared" si="503"/>
        <v>FIELD_LENGTH,</v>
      </c>
      <c r="N1200" s="5" t="str">
        <f t="shared" si="508"/>
        <v>FIELD_LENGTH VARCHAR(200),</v>
      </c>
      <c r="O1200" s="1" t="s">
        <v>60</v>
      </c>
      <c r="P1200" t="s">
        <v>920</v>
      </c>
      <c r="W1200" s="17" t="str">
        <f t="shared" si="504"/>
        <v>fieldLength</v>
      </c>
      <c r="X1200" s="3" t="str">
        <f t="shared" si="505"/>
        <v>"fieldLength":"",</v>
      </c>
      <c r="Y1200" s="22" t="str">
        <f t="shared" si="506"/>
        <v>public static String FIELD_LENGTH="fieldLength";</v>
      </c>
      <c r="Z1200" s="7" t="str">
        <f t="shared" si="507"/>
        <v>private String fieldLength="";</v>
      </c>
    </row>
    <row r="1201" spans="2:26" ht="19.2" x14ac:dyDescent="0.45">
      <c r="B1201" s="1" t="s">
        <v>866</v>
      </c>
      <c r="C1201" s="1" t="s">
        <v>1</v>
      </c>
      <c r="D1201" s="4">
        <v>3000</v>
      </c>
      <c r="I1201" t="str">
        <f>I1198</f>
        <v>ALTER TABLE TM_FIELD</v>
      </c>
      <c r="J1201" t="str">
        <f>CONCATENATE(LEFT(CONCATENATE(" ADD "," ",N1201,";"),LEN(CONCATENATE(" ADD "," ",N1201,";"))-2),";")</f>
        <v xml:space="preserve"> ADD  EXTRA_PARAM VARCHAR(3000);</v>
      </c>
      <c r="K1201" s="21" t="str">
        <f>CONCATENATE(LEFT(CONCATENATE("  ALTER COLUMN  "," ",N1201,";"),LEN(CONCATENATE("  ALTER COLUMN  "," ",N1201,";"))-2),";")</f>
        <v xml:space="preserve">  ALTER COLUMN   EXTRA_PARAM VARCHAR(3000);</v>
      </c>
      <c r="L1201" s="12"/>
      <c r="M1201" s="18" t="str">
        <f>CONCATENATE(B1201,",")</f>
        <v>EXTRA_PARAM,</v>
      </c>
      <c r="N1201" s="5" t="str">
        <f>CONCATENATE(B1201," ",C1201,"(",D1201,")",",")</f>
        <v>EXTRA_PARAM VARCHAR(3000),</v>
      </c>
      <c r="O1201" s="1" t="s">
        <v>872</v>
      </c>
      <c r="P1201" t="s">
        <v>102</v>
      </c>
      <c r="W1201" s="17" t="str">
        <f>CONCATENATE(,LOWER(O1201),UPPER(LEFT(P1201,1)),LOWER(RIGHT(P1201,LEN(P1201)-IF(LEN(P1201)&gt;0,1,LEN(P1201)))),UPPER(LEFT(Q1201,1)),LOWER(RIGHT(Q1201,LEN(Q1201)-IF(LEN(Q1201)&gt;0,1,LEN(Q1201)))),UPPER(LEFT(R1201,1)),LOWER(RIGHT(R1201,LEN(R1201)-IF(LEN(R1201)&gt;0,1,LEN(R1201)))),UPPER(LEFT(S1201,1)),LOWER(RIGHT(S1201,LEN(S1201)-IF(LEN(S1201)&gt;0,1,LEN(S1201)))),UPPER(LEFT(T1201,1)),LOWER(RIGHT(T1201,LEN(T1201)-IF(LEN(T1201)&gt;0,1,LEN(T1201)))),UPPER(LEFT(U1201,1)),LOWER(RIGHT(U1201,LEN(U1201)-IF(LEN(U1201)&gt;0,1,LEN(U1201)))),UPPER(LEFT(V1201,1)),LOWER(RIGHT(V1201,LEN(V1201)-IF(LEN(V1201)&gt;0,1,LEN(V1201)))))</f>
        <v>extraParam</v>
      </c>
      <c r="X1201" s="3" t="str">
        <f>CONCATENATE("""",W1201,"""",":","""","""",",")</f>
        <v>"extraParam":"",</v>
      </c>
      <c r="Y1201" s="22" t="str">
        <f>CONCATENATE("public static String ",,B1201,,"=","""",W1201,""";")</f>
        <v>public static String EXTRA_PARAM="extraParam";</v>
      </c>
      <c r="Z1201" s="7" t="str">
        <f>CONCATENATE("private String ",W1201,"=","""""",";")</f>
        <v>private String extraParam="";</v>
      </c>
    </row>
    <row r="1202" spans="2:26" ht="19.2" x14ac:dyDescent="0.45">
      <c r="B1202" s="1" t="s">
        <v>14</v>
      </c>
      <c r="C1202" s="1" t="s">
        <v>1</v>
      </c>
      <c r="D1202" s="4">
        <v>3000</v>
      </c>
      <c r="I1202" t="str">
        <f t="shared" si="509"/>
        <v>ALTER TABLE TM_FIELD</v>
      </c>
      <c r="J1202" t="str">
        <f t="shared" si="510"/>
        <v xml:space="preserve"> ADD  DESCRIPTION VARCHAR(3000);</v>
      </c>
      <c r="K1202" s="21" t="str">
        <f t="shared" si="511"/>
        <v xml:space="preserve">  ALTER COLUMN   DESCRIPTION VARCHAR(3000);</v>
      </c>
      <c r="L1202" s="12"/>
      <c r="M1202" s="18" t="str">
        <f t="shared" si="503"/>
        <v>DESCRIPTION,</v>
      </c>
      <c r="N1202" s="5" t="str">
        <f t="shared" si="508"/>
        <v>DESCRIPTION VARCHAR(3000),</v>
      </c>
      <c r="O1202" s="1" t="s">
        <v>14</v>
      </c>
      <c r="W1202" s="17" t="str">
        <f t="shared" si="504"/>
        <v>description</v>
      </c>
      <c r="X1202" s="3" t="str">
        <f t="shared" si="505"/>
        <v>"description":"",</v>
      </c>
      <c r="Y1202" s="22" t="str">
        <f t="shared" si="506"/>
        <v>public static String DESCRIPTION="description";</v>
      </c>
      <c r="Z1202" s="7" t="str">
        <f t="shared" si="507"/>
        <v>private String description="";</v>
      </c>
    </row>
    <row r="1203" spans="2:26" ht="19.2" x14ac:dyDescent="0.45">
      <c r="C1203" s="1"/>
      <c r="D1203" s="4"/>
      <c r="L1203" s="12"/>
      <c r="M1203" s="18" t="str">
        <f t="shared" si="503"/>
        <v>,</v>
      </c>
      <c r="N1203" s="33" t="s">
        <v>130</v>
      </c>
      <c r="O1203" s="1"/>
      <c r="W1203" s="17"/>
    </row>
    <row r="1204" spans="2:26" ht="19.2" x14ac:dyDescent="0.45">
      <c r="C1204" s="14"/>
      <c r="D1204" s="9"/>
      <c r="K1204" s="29"/>
      <c r="M1204" s="20"/>
      <c r="N1204" s="31" t="s">
        <v>126</v>
      </c>
      <c r="O1204" s="14"/>
      <c r="W1204" s="17"/>
    </row>
    <row r="1207" spans="2:26" x14ac:dyDescent="0.3">
      <c r="B1207" s="2" t="s">
        <v>826</v>
      </c>
      <c r="I1207" t="str">
        <f>CONCATENATE("ALTER TABLE"," ",B1207)</f>
        <v>ALTER TABLE TM_FIELD_RELATION</v>
      </c>
      <c r="K1207" s="25"/>
      <c r="N1207" s="5" t="str">
        <f>CONCATENATE("CREATE TABLE ",B1207," ","(")</f>
        <v>CREATE TABLE TM_FIELD_RELATION (</v>
      </c>
    </row>
    <row r="1208" spans="2:26" ht="19.2" x14ac:dyDescent="0.45">
      <c r="B1208" s="1" t="s">
        <v>2</v>
      </c>
      <c r="C1208" s="1" t="s">
        <v>1</v>
      </c>
      <c r="D1208" s="4">
        <v>30</v>
      </c>
      <c r="E1208" s="24" t="s">
        <v>113</v>
      </c>
      <c r="I1208" t="str">
        <f>I1207</f>
        <v>ALTER TABLE TM_FIELD_RELATION</v>
      </c>
      <c r="L1208" s="12"/>
      <c r="M1208" s="18" t="str">
        <f t="shared" ref="M1208:M1213" si="512">CONCATENATE(B1208,",")</f>
        <v>ID,</v>
      </c>
      <c r="N1208" s="5" t="str">
        <f>CONCATENATE(B1208," ",C1208,"(",D1208,") ",E1208," ,")</f>
        <v>ID VARCHAR(30) NOT NULL ,</v>
      </c>
      <c r="O1208" s="1" t="s">
        <v>2</v>
      </c>
      <c r="P1208" s="6"/>
      <c r="Q1208" s="6"/>
      <c r="R1208" s="6"/>
      <c r="S1208" s="6"/>
      <c r="T1208" s="6"/>
      <c r="U1208" s="6"/>
      <c r="V1208" s="6"/>
      <c r="W1208" s="17" t="str">
        <f t="shared" ref="W1208:W1213" si="513">CONCATENATE(,LOWER(O1208),UPPER(LEFT(P1208,1)),LOWER(RIGHT(P1208,LEN(P1208)-IF(LEN(P1208)&gt;0,1,LEN(P1208)))),UPPER(LEFT(Q1208,1)),LOWER(RIGHT(Q1208,LEN(Q1208)-IF(LEN(Q1208)&gt;0,1,LEN(Q1208)))),UPPER(LEFT(R1208,1)),LOWER(RIGHT(R1208,LEN(R1208)-IF(LEN(R1208)&gt;0,1,LEN(R1208)))),UPPER(LEFT(S1208,1)),LOWER(RIGHT(S1208,LEN(S1208)-IF(LEN(S1208)&gt;0,1,LEN(S1208)))),UPPER(LEFT(T1208,1)),LOWER(RIGHT(T1208,LEN(T1208)-IF(LEN(T1208)&gt;0,1,LEN(T1208)))),UPPER(LEFT(U1208,1)),LOWER(RIGHT(U1208,LEN(U1208)-IF(LEN(U1208)&gt;0,1,LEN(U1208)))),UPPER(LEFT(V1208,1)),LOWER(RIGHT(V1208,LEN(V1208)-IF(LEN(V1208)&gt;0,1,LEN(V1208)))))</f>
        <v>id</v>
      </c>
      <c r="X1208" s="3" t="str">
        <f t="shared" ref="X1208:X1213" si="514">CONCATENATE("""",W1208,"""",":","""","""",",")</f>
        <v>"id":"",</v>
      </c>
      <c r="Y1208" s="22" t="str">
        <f t="shared" ref="Y1208:Y1213" si="515">CONCATENATE("public static String ",,B1208,,"=","""",W1208,""";")</f>
        <v>public static String ID="id";</v>
      </c>
      <c r="Z1208" s="7" t="str">
        <f t="shared" ref="Z1208:Z1213" si="516">CONCATENATE("private String ",W1208,"=","""""",";")</f>
        <v>private String id="";</v>
      </c>
    </row>
    <row r="1209" spans="2:26" ht="19.2" x14ac:dyDescent="0.45">
      <c r="B1209" s="1" t="s">
        <v>3</v>
      </c>
      <c r="C1209" s="1" t="s">
        <v>1</v>
      </c>
      <c r="D1209" s="4">
        <v>10</v>
      </c>
      <c r="I1209" t="str">
        <f>I1208</f>
        <v>ALTER TABLE TM_FIELD_RELATION</v>
      </c>
      <c r="K1209" s="21" t="s">
        <v>436</v>
      </c>
      <c r="L1209" s="12"/>
      <c r="M1209" s="18" t="str">
        <f t="shared" si="512"/>
        <v>STATUS,</v>
      </c>
      <c r="N1209" s="5" t="str">
        <f t="shared" ref="N1209:N1216" si="517">CONCATENATE(B1209," ",C1209,"(",D1209,")",",")</f>
        <v>STATUS VARCHAR(10),</v>
      </c>
      <c r="O1209" s="1" t="s">
        <v>3</v>
      </c>
      <c r="W1209" s="17" t="str">
        <f t="shared" si="513"/>
        <v>status</v>
      </c>
      <c r="X1209" s="3" t="str">
        <f t="shared" si="514"/>
        <v>"status":"",</v>
      </c>
      <c r="Y1209" s="22" t="str">
        <f t="shared" si="515"/>
        <v>public static String STATUS="status";</v>
      </c>
      <c r="Z1209" s="7" t="str">
        <f t="shared" si="516"/>
        <v>private String status="";</v>
      </c>
    </row>
    <row r="1210" spans="2:26" ht="19.2" x14ac:dyDescent="0.45">
      <c r="B1210" s="1" t="s">
        <v>4</v>
      </c>
      <c r="C1210" s="1" t="s">
        <v>1</v>
      </c>
      <c r="D1210" s="4">
        <v>30</v>
      </c>
      <c r="I1210" t="str">
        <f>I1202</f>
        <v>ALTER TABLE TM_FIELD</v>
      </c>
      <c r="J1210" t="str">
        <f t="shared" ref="J1210:J1216" si="518">CONCATENATE(LEFT(CONCATENATE(" ADD "," ",N1210,";"),LEN(CONCATENATE(" ADD "," ",N1210,";"))-2),";")</f>
        <v xml:space="preserve"> ADD  INSERT_DATE VARCHAR(30);</v>
      </c>
      <c r="K1210" s="21" t="str">
        <f t="shared" ref="K1210:K1216" si="519">CONCATENATE(LEFT(CONCATENATE("  ALTER COLUMN  "," ",N1210,";"),LEN(CONCATENATE("  ALTER COLUMN  "," ",N1210,";"))-2),";")</f>
        <v xml:space="preserve">  ALTER COLUMN   INSERT_DATE VARCHAR(30);</v>
      </c>
      <c r="L1210" s="12"/>
      <c r="M1210" s="18" t="str">
        <f t="shared" si="512"/>
        <v>INSERT_DATE,</v>
      </c>
      <c r="N1210" s="5" t="str">
        <f t="shared" si="517"/>
        <v>INSERT_DATE VARCHAR(30),</v>
      </c>
      <c r="O1210" s="1" t="s">
        <v>7</v>
      </c>
      <c r="P1210" t="s">
        <v>8</v>
      </c>
      <c r="W1210" s="17" t="str">
        <f t="shared" si="513"/>
        <v>insertDate</v>
      </c>
      <c r="X1210" s="3" t="str">
        <f t="shared" si="514"/>
        <v>"insertDate":"",</v>
      </c>
      <c r="Y1210" s="22" t="str">
        <f t="shared" si="515"/>
        <v>public static String INSERT_DATE="insertDate";</v>
      </c>
      <c r="Z1210" s="7" t="str">
        <f t="shared" si="516"/>
        <v>private String insertDate="";</v>
      </c>
    </row>
    <row r="1211" spans="2:26" ht="19.2" x14ac:dyDescent="0.45">
      <c r="B1211" s="1" t="s">
        <v>5</v>
      </c>
      <c r="C1211" s="1" t="s">
        <v>1</v>
      </c>
      <c r="D1211" s="4">
        <v>30</v>
      </c>
      <c r="I1211" t="str">
        <f>I1210</f>
        <v>ALTER TABLE TM_FIELD</v>
      </c>
      <c r="J1211" t="str">
        <f t="shared" si="518"/>
        <v xml:space="preserve"> ADD  MODIFICATION_DATE VARCHAR(30);</v>
      </c>
      <c r="K1211" s="21" t="str">
        <f t="shared" si="519"/>
        <v xml:space="preserve">  ALTER COLUMN   MODIFICATION_DATE VARCHAR(30);</v>
      </c>
      <c r="L1211" s="12"/>
      <c r="M1211" s="18" t="str">
        <f t="shared" si="512"/>
        <v>MODIFICATION_DATE,</v>
      </c>
      <c r="N1211" s="5" t="str">
        <f t="shared" si="517"/>
        <v>MODIFICATION_DATE VARCHAR(30),</v>
      </c>
      <c r="O1211" s="1" t="s">
        <v>9</v>
      </c>
      <c r="P1211" t="s">
        <v>8</v>
      </c>
      <c r="W1211" s="17" t="str">
        <f t="shared" si="513"/>
        <v>modificationDate</v>
      </c>
      <c r="X1211" s="3" t="str">
        <f t="shared" si="514"/>
        <v>"modificationDate":"",</v>
      </c>
      <c r="Y1211" s="22" t="str">
        <f t="shared" si="515"/>
        <v>public static String MODIFICATION_DATE="modificationDate";</v>
      </c>
      <c r="Z1211" s="7" t="str">
        <f t="shared" si="516"/>
        <v>private String modificationDate="";</v>
      </c>
    </row>
    <row r="1212" spans="2:26" ht="19.2" x14ac:dyDescent="0.45">
      <c r="B1212" s="38" t="s">
        <v>816</v>
      </c>
      <c r="C1212" s="1" t="s">
        <v>1</v>
      </c>
      <c r="D1212" s="4">
        <v>30</v>
      </c>
      <c r="I1212" t="str">
        <f>I1210</f>
        <v>ALTER TABLE TM_FIELD</v>
      </c>
      <c r="J1212" t="str">
        <f t="shared" si="518"/>
        <v xml:space="preserve"> ADD  FK_DB_ID VARCHAR(30);</v>
      </c>
      <c r="K1212" s="21" t="str">
        <f t="shared" si="519"/>
        <v xml:space="preserve">  ALTER COLUMN   FK_DB_ID VARCHAR(30);</v>
      </c>
      <c r="L1212" s="12"/>
      <c r="M1212" s="18" t="str">
        <f t="shared" si="512"/>
        <v>FK_DB_ID,</v>
      </c>
      <c r="N1212" s="5" t="str">
        <f t="shared" si="517"/>
        <v>FK_DB_ID VARCHAR(30),</v>
      </c>
      <c r="O1212" s="1" t="s">
        <v>10</v>
      </c>
      <c r="P1212" t="s">
        <v>210</v>
      </c>
      <c r="Q1212" t="s">
        <v>2</v>
      </c>
      <c r="W1212" s="17" t="str">
        <f t="shared" si="513"/>
        <v>fkDbId</v>
      </c>
      <c r="X1212" s="3" t="str">
        <f t="shared" si="514"/>
        <v>"fkDbId":"",</v>
      </c>
      <c r="Y1212" s="22" t="str">
        <f t="shared" si="515"/>
        <v>public static String FK_DB_ID="fkDbId";</v>
      </c>
      <c r="Z1212" s="7" t="str">
        <f t="shared" si="516"/>
        <v>private String fkDbId="";</v>
      </c>
    </row>
    <row r="1213" spans="2:26" ht="19.2" x14ac:dyDescent="0.45">
      <c r="B1213" s="39" t="s">
        <v>827</v>
      </c>
      <c r="C1213" s="1" t="s">
        <v>1</v>
      </c>
      <c r="D1213" s="4">
        <v>30</v>
      </c>
      <c r="I1213" t="str">
        <f>I1211</f>
        <v>ALTER TABLE TM_FIELD</v>
      </c>
      <c r="J1213" t="str">
        <f t="shared" si="518"/>
        <v xml:space="preserve"> ADD  FROM_FIELD_ID VARCHAR(30);</v>
      </c>
      <c r="K1213" s="21" t="str">
        <f t="shared" si="519"/>
        <v xml:space="preserve">  ALTER COLUMN   FROM_FIELD_ID VARCHAR(30);</v>
      </c>
      <c r="L1213" s="12"/>
      <c r="M1213" s="18" t="str">
        <f t="shared" si="512"/>
        <v>FROM_FIELD_ID,</v>
      </c>
      <c r="N1213" s="5" t="str">
        <f t="shared" si="517"/>
        <v>FROM_FIELD_ID VARCHAR(30),</v>
      </c>
      <c r="O1213" s="1" t="s">
        <v>663</v>
      </c>
      <c r="P1213" t="s">
        <v>60</v>
      </c>
      <c r="Q1213" t="s">
        <v>2</v>
      </c>
      <c r="W1213" s="17" t="str">
        <f t="shared" si="513"/>
        <v>fromFieldId</v>
      </c>
      <c r="X1213" s="3" t="str">
        <f t="shared" si="514"/>
        <v>"fromFieldId":"",</v>
      </c>
      <c r="Y1213" s="22" t="str">
        <f t="shared" si="515"/>
        <v>public static String FROM_FIELD_ID="fromFieldId";</v>
      </c>
      <c r="Z1213" s="7" t="str">
        <f t="shared" si="516"/>
        <v>private String fromFieldId="";</v>
      </c>
    </row>
    <row r="1214" spans="2:26" ht="19.2" x14ac:dyDescent="0.45">
      <c r="B1214" s="38" t="s">
        <v>828</v>
      </c>
      <c r="C1214" s="1" t="s">
        <v>1</v>
      </c>
      <c r="D1214" s="4">
        <v>30</v>
      </c>
      <c r="I1214" t="str">
        <f>I1212</f>
        <v>ALTER TABLE TM_FIELD</v>
      </c>
      <c r="J1214" t="str">
        <f t="shared" si="518"/>
        <v xml:space="preserve"> ADD  TO_FIELD_ID VARCHAR(30);</v>
      </c>
      <c r="K1214" s="21" t="str">
        <f t="shared" si="519"/>
        <v xml:space="preserve">  ALTER COLUMN   TO_FIELD_ID VARCHAR(30);</v>
      </c>
      <c r="L1214" s="12"/>
      <c r="M1214" s="18" t="str">
        <f>CONCATENATE(B1214,",")</f>
        <v>TO_FIELD_ID,</v>
      </c>
      <c r="N1214" s="5" t="str">
        <f t="shared" si="517"/>
        <v>TO_FIELD_ID VARCHAR(30),</v>
      </c>
      <c r="O1214" s="1" t="s">
        <v>811</v>
      </c>
      <c r="P1214" t="s">
        <v>60</v>
      </c>
      <c r="Q1214" t="s">
        <v>2</v>
      </c>
      <c r="W1214" s="17" t="str">
        <f>CONCATENATE(,LOWER(O1214),UPPER(LEFT(P1214,1)),LOWER(RIGHT(P1214,LEN(P1214)-IF(LEN(P1214)&gt;0,1,LEN(P1214)))),UPPER(LEFT(Q1214,1)),LOWER(RIGHT(Q1214,LEN(Q1214)-IF(LEN(Q1214)&gt;0,1,LEN(Q1214)))),UPPER(LEFT(R1214,1)),LOWER(RIGHT(R1214,LEN(R1214)-IF(LEN(R1214)&gt;0,1,LEN(R1214)))),UPPER(LEFT(S1214,1)),LOWER(RIGHT(S1214,LEN(S1214)-IF(LEN(S1214)&gt;0,1,LEN(S1214)))),UPPER(LEFT(T1214,1)),LOWER(RIGHT(T1214,LEN(T1214)-IF(LEN(T1214)&gt;0,1,LEN(T1214)))),UPPER(LEFT(U1214,1)),LOWER(RIGHT(U1214,LEN(U1214)-IF(LEN(U1214)&gt;0,1,LEN(U1214)))),UPPER(LEFT(V1214,1)),LOWER(RIGHT(V1214,LEN(V1214)-IF(LEN(V1214)&gt;0,1,LEN(V1214)))))</f>
        <v>toFieldId</v>
      </c>
      <c r="X1214" s="3" t="str">
        <f>CONCATENATE("""",W1214,"""",":","""","""",",")</f>
        <v>"toFieldId":"",</v>
      </c>
      <c r="Y1214" s="22" t="str">
        <f>CONCATENATE("public static String ",,B1214,,"=","""",W1214,""";")</f>
        <v>public static String TO_FIELD_ID="toFieldId";</v>
      </c>
      <c r="Z1214" s="7" t="str">
        <f>CONCATENATE("private String ",W1214,"=","""""",";")</f>
        <v>private String toFieldId="";</v>
      </c>
    </row>
    <row r="1215" spans="2:26" ht="19.2" x14ac:dyDescent="0.45">
      <c r="B1215" s="1" t="s">
        <v>232</v>
      </c>
      <c r="C1215" s="1" t="s">
        <v>1</v>
      </c>
      <c r="D1215" s="4">
        <v>1000</v>
      </c>
      <c r="I1215" t="str">
        <f>I1214</f>
        <v>ALTER TABLE TM_FIELD</v>
      </c>
      <c r="J1215" t="str">
        <f t="shared" si="518"/>
        <v xml:space="preserve"> ADD  REL_TYPE VARCHAR(1000);</v>
      </c>
      <c r="K1215" s="21" t="str">
        <f t="shared" si="519"/>
        <v xml:space="preserve">  ALTER COLUMN   REL_TYPE VARCHAR(1000);</v>
      </c>
      <c r="L1215" s="12"/>
      <c r="M1215" s="18" t="str">
        <f>CONCATENATE(B1215,",")</f>
        <v>REL_TYPE,</v>
      </c>
      <c r="N1215" s="5" t="str">
        <f t="shared" si="517"/>
        <v>REL_TYPE VARCHAR(1000),</v>
      </c>
      <c r="O1215" s="1" t="s">
        <v>178</v>
      </c>
      <c r="P1215" t="s">
        <v>51</v>
      </c>
      <c r="W1215" s="17" t="str">
        <f>CONCATENATE(,LOWER(O1215),UPPER(LEFT(P1215,1)),LOWER(RIGHT(P1215,LEN(P1215)-IF(LEN(P1215)&gt;0,1,LEN(P1215)))),UPPER(LEFT(Q1215,1)),LOWER(RIGHT(Q1215,LEN(Q1215)-IF(LEN(Q1215)&gt;0,1,LEN(Q1215)))),UPPER(LEFT(R1215,1)),LOWER(RIGHT(R1215,LEN(R1215)-IF(LEN(R1215)&gt;0,1,LEN(R1215)))),UPPER(LEFT(S1215,1)),LOWER(RIGHT(S1215,LEN(S1215)-IF(LEN(S1215)&gt;0,1,LEN(S1215)))),UPPER(LEFT(T1215,1)),LOWER(RIGHT(T1215,LEN(T1215)-IF(LEN(T1215)&gt;0,1,LEN(T1215)))),UPPER(LEFT(U1215,1)),LOWER(RIGHT(U1215,LEN(U1215)-IF(LEN(U1215)&gt;0,1,LEN(U1215)))),UPPER(LEFT(V1215,1)),LOWER(RIGHT(V1215,LEN(V1215)-IF(LEN(V1215)&gt;0,1,LEN(V1215)))))</f>
        <v>relType</v>
      </c>
      <c r="X1215" s="3" t="str">
        <f>CONCATENATE("""",W1215,"""",":","""","""",",")</f>
        <v>"relType":"",</v>
      </c>
      <c r="Y1215" s="22" t="str">
        <f>CONCATENATE("public static String ",,B1215,,"=","""",W1215,""";")</f>
        <v>public static String REL_TYPE="relType";</v>
      </c>
      <c r="Z1215" s="7" t="str">
        <f>CONCATENATE("private String ",W1215,"=","""""",";")</f>
        <v>private String relType="";</v>
      </c>
    </row>
    <row r="1216" spans="2:26" ht="19.2" x14ac:dyDescent="0.45">
      <c r="B1216" s="1" t="s">
        <v>14</v>
      </c>
      <c r="C1216" s="1" t="s">
        <v>1</v>
      </c>
      <c r="D1216" s="4">
        <v>3000</v>
      </c>
      <c r="I1216" t="str">
        <f>I1211</f>
        <v>ALTER TABLE TM_FIELD</v>
      </c>
      <c r="J1216" t="str">
        <f t="shared" si="518"/>
        <v xml:space="preserve"> ADD  DESCRIPTION VARCHAR(3000);</v>
      </c>
      <c r="K1216" s="21" t="str">
        <f t="shared" si="519"/>
        <v xml:space="preserve">  ALTER COLUMN   DESCRIPTION VARCHAR(3000);</v>
      </c>
      <c r="L1216" s="12"/>
      <c r="M1216" s="18" t="str">
        <f>CONCATENATE(B1216,",")</f>
        <v>DESCRIPTION,</v>
      </c>
      <c r="N1216" s="5" t="str">
        <f t="shared" si="517"/>
        <v>DESCRIPTION VARCHAR(3000),</v>
      </c>
      <c r="O1216" s="1" t="s">
        <v>14</v>
      </c>
      <c r="W1216" s="17" t="str">
        <f>CONCATENATE(,LOWER(O1216),UPPER(LEFT(P1216,1)),LOWER(RIGHT(P1216,LEN(P1216)-IF(LEN(P1216)&gt;0,1,LEN(P1216)))),UPPER(LEFT(Q1216,1)),LOWER(RIGHT(Q1216,LEN(Q1216)-IF(LEN(Q1216)&gt;0,1,LEN(Q1216)))),UPPER(LEFT(R1216,1)),LOWER(RIGHT(R1216,LEN(R1216)-IF(LEN(R1216)&gt;0,1,LEN(R1216)))),UPPER(LEFT(S1216,1)),LOWER(RIGHT(S1216,LEN(S1216)-IF(LEN(S1216)&gt;0,1,LEN(S1216)))),UPPER(LEFT(T1216,1)),LOWER(RIGHT(T1216,LEN(T1216)-IF(LEN(T1216)&gt;0,1,LEN(T1216)))),UPPER(LEFT(U1216,1)),LOWER(RIGHT(U1216,LEN(U1216)-IF(LEN(U1216)&gt;0,1,LEN(U1216)))),UPPER(LEFT(V1216,1)),LOWER(RIGHT(V1216,LEN(V1216)-IF(LEN(V1216)&gt;0,1,LEN(V1216)))))</f>
        <v>description</v>
      </c>
      <c r="X1216" s="3" t="str">
        <f>CONCATENATE("""",W1216,"""",":","""","""",",")</f>
        <v>"description":"",</v>
      </c>
      <c r="Y1216" s="22" t="str">
        <f>CONCATENATE("public static String ",,B1216,,"=","""",W1216,""";")</f>
        <v>public static String DESCRIPTION="description";</v>
      </c>
      <c r="Z1216" s="7" t="str">
        <f>CONCATENATE("private String ",W1216,"=","""""",";")</f>
        <v>private String description="";</v>
      </c>
    </row>
    <row r="1217" spans="2:26" ht="19.2" x14ac:dyDescent="0.45">
      <c r="C1217" s="1"/>
      <c r="D1217" s="4"/>
      <c r="L1217" s="12"/>
      <c r="M1217" s="18" t="str">
        <f>CONCATENATE(B1217,",")</f>
        <v>,</v>
      </c>
      <c r="N1217" s="33" t="s">
        <v>130</v>
      </c>
      <c r="O1217" s="1"/>
      <c r="W1217" s="17"/>
    </row>
    <row r="1218" spans="2:26" ht="19.2" x14ac:dyDescent="0.45">
      <c r="C1218" s="14"/>
      <c r="D1218" s="9"/>
      <c r="K1218" s="29"/>
      <c r="M1218" s="20"/>
      <c r="N1218" s="31" t="s">
        <v>126</v>
      </c>
      <c r="O1218" s="14"/>
      <c r="W1218" s="17"/>
    </row>
    <row r="1223" spans="2:26" x14ac:dyDescent="0.3">
      <c r="B1223" s="2" t="s">
        <v>836</v>
      </c>
      <c r="I1223" t="str">
        <f>CONCATENATE("ALTER TABLE"," ",B1223)</f>
        <v>ALTER TABLE TM_TEST_CASE</v>
      </c>
      <c r="K1223" s="25"/>
      <c r="N1223" s="5" t="str">
        <f>CONCATENATE("CREATE TABLE ",B1223," ","(")</f>
        <v>CREATE TABLE TM_TEST_CASE (</v>
      </c>
    </row>
    <row r="1224" spans="2:26" ht="19.2" x14ac:dyDescent="0.45">
      <c r="B1224" s="1" t="s">
        <v>2</v>
      </c>
      <c r="C1224" s="1" t="s">
        <v>1</v>
      </c>
      <c r="D1224" s="4">
        <v>30</v>
      </c>
      <c r="E1224" s="24" t="s">
        <v>113</v>
      </c>
      <c r="I1224" t="str">
        <f>I1223</f>
        <v>ALTER TABLE TM_TEST_CASE</v>
      </c>
      <c r="L1224" s="12"/>
      <c r="M1224" s="18" t="str">
        <f t="shared" ref="M1224:M1240" si="520">CONCATENATE(B1224,",")</f>
        <v>ID,</v>
      </c>
      <c r="N1224" s="5" t="str">
        <f>CONCATENATE(B1224," ",C1224,"(",D1224,") ",E1224," ,")</f>
        <v>ID VARCHAR(30) NOT NULL ,</v>
      </c>
      <c r="O1224" s="1" t="s">
        <v>2</v>
      </c>
      <c r="P1224" s="6"/>
      <c r="Q1224" s="6"/>
      <c r="R1224" s="6"/>
      <c r="S1224" s="6"/>
      <c r="T1224" s="6"/>
      <c r="U1224" s="6"/>
      <c r="V1224" s="6"/>
      <c r="W1224" s="17" t="str">
        <f>CONCATENATE(,LOWER(O1224),UPPER(LEFT(P1224,1)),LOWER(RIGHT(P1224,LEN(P1224)-IF(LEN(P1224)&gt;0,1,LEN(P1224)))),UPPER(LEFT(Q1224,1)),LOWER(RIGHT(Q1224,LEN(Q1224)-IF(LEN(Q1224)&gt;0,1,LEN(Q1224)))),UPPER(LEFT(R1224,1)),LOWER(RIGHT(R1224,LEN(R1224)-IF(LEN(R1224)&gt;0,1,LEN(R1224)))),UPPER(LEFT(S1224,1)),LOWER(RIGHT(S1224,LEN(S1224)-IF(LEN(S1224)&gt;0,1,LEN(S1224)))),UPPER(LEFT(T1224,1)),LOWER(RIGHT(T1224,LEN(T1224)-IF(LEN(T1224)&gt;0,1,LEN(T1224)))),UPPER(LEFT(U1224,1)),LOWER(RIGHT(U1224,LEN(U1224)-IF(LEN(U1224)&gt;0,1,LEN(U1224)))),UPPER(LEFT(V1224,1)),LOWER(RIGHT(V1224,LEN(V1224)-IF(LEN(V1224)&gt;0,1,LEN(V1224)))))</f>
        <v>id</v>
      </c>
      <c r="X1224" s="3" t="str">
        <f t="shared" ref="X1224:X1239" si="521">CONCATENATE("""",W1224,"""",":","""","""",",")</f>
        <v>"id":"",</v>
      </c>
      <c r="Y1224" s="22" t="str">
        <f>CONCATENATE("public static String ",,B1224,,"=","""",W1224,""";")</f>
        <v>public static String ID="id";</v>
      </c>
      <c r="Z1224" s="7" t="str">
        <f>CONCATENATE("private String ",W1224,"=","""""",";")</f>
        <v>private String id="";</v>
      </c>
    </row>
    <row r="1225" spans="2:26" ht="19.2" x14ac:dyDescent="0.45">
      <c r="B1225" s="1" t="s">
        <v>3</v>
      </c>
      <c r="C1225" s="1" t="s">
        <v>1</v>
      </c>
      <c r="D1225" s="4">
        <v>10</v>
      </c>
      <c r="I1225" t="str">
        <f>I1224</f>
        <v>ALTER TABLE TM_TEST_CASE</v>
      </c>
      <c r="K1225" s="21" t="s">
        <v>436</v>
      </c>
      <c r="L1225" s="12"/>
      <c r="M1225" s="18" t="str">
        <f t="shared" si="520"/>
        <v>STATUS,</v>
      </c>
      <c r="N1225" s="5" t="str">
        <f t="shared" ref="N1225:N1232" si="522">CONCATENATE(B1225," ",C1225,"(",D1225,")",",")</f>
        <v>STATUS VARCHAR(10),</v>
      </c>
      <c r="O1225" s="1" t="s">
        <v>3</v>
      </c>
      <c r="W1225" s="17" t="str">
        <f>CONCATENATE(,LOWER(O1225),UPPER(LEFT(P1225,1)),LOWER(RIGHT(P1225,LEN(P1225)-IF(LEN(P1225)&gt;0,1,LEN(P1225)))),UPPER(LEFT(Q1225,1)),LOWER(RIGHT(Q1225,LEN(Q1225)-IF(LEN(Q1225)&gt;0,1,LEN(Q1225)))),UPPER(LEFT(R1225,1)),LOWER(RIGHT(R1225,LEN(R1225)-IF(LEN(R1225)&gt;0,1,LEN(R1225)))),UPPER(LEFT(S1225,1)),LOWER(RIGHT(S1225,LEN(S1225)-IF(LEN(S1225)&gt;0,1,LEN(S1225)))),UPPER(LEFT(T1225,1)),LOWER(RIGHT(T1225,LEN(T1225)-IF(LEN(T1225)&gt;0,1,LEN(T1225)))),UPPER(LEFT(U1225,1)),LOWER(RIGHT(U1225,LEN(U1225)-IF(LEN(U1225)&gt;0,1,LEN(U1225)))),UPPER(LEFT(V1225,1)),LOWER(RIGHT(V1225,LEN(V1225)-IF(LEN(V1225)&gt;0,1,LEN(V1225)))))</f>
        <v>status</v>
      </c>
      <c r="X1225" s="3" t="str">
        <f t="shared" si="521"/>
        <v>"status":"",</v>
      </c>
      <c r="Y1225" s="22" t="str">
        <f>CONCATENATE("public static String ",,B1225,,"=","""",W1225,""";")</f>
        <v>public static String STATUS="status";</v>
      </c>
      <c r="Z1225" s="7" t="str">
        <f>CONCATENATE("private String ",W1225,"=","""""",";")</f>
        <v>private String status="";</v>
      </c>
    </row>
    <row r="1226" spans="2:26" ht="19.2" x14ac:dyDescent="0.45">
      <c r="B1226" s="1" t="s">
        <v>4</v>
      </c>
      <c r="C1226" s="1" t="s">
        <v>1</v>
      </c>
      <c r="D1226" s="4">
        <v>30</v>
      </c>
      <c r="I1226">
        <f>I1218</f>
        <v>0</v>
      </c>
      <c r="J1226" t="str">
        <f t="shared" ref="J1226:J1239" si="523">CONCATENATE(LEFT(CONCATENATE(" ADD "," ",N1226,";"),LEN(CONCATENATE(" ADD "," ",N1226,";"))-2),";")</f>
        <v xml:space="preserve"> ADD  INSERT_DATE VARCHAR(30);</v>
      </c>
      <c r="K1226" s="21" t="str">
        <f t="shared" ref="K1226:K1239" si="524">CONCATENATE(LEFT(CONCATENATE("  ALTER COLUMN  "," ",N1226,";"),LEN(CONCATENATE("  ALTER COLUMN  "," ",N1226,";"))-2),";")</f>
        <v xml:space="preserve">  ALTER COLUMN   INSERT_DATE VARCHAR(30);</v>
      </c>
      <c r="L1226" s="12"/>
      <c r="M1226" s="18" t="str">
        <f t="shared" si="520"/>
        <v>INSERT_DATE,</v>
      </c>
      <c r="N1226" s="5" t="str">
        <f t="shared" si="522"/>
        <v>INSERT_DATE VARCHAR(30),</v>
      </c>
      <c r="O1226" s="1" t="s">
        <v>7</v>
      </c>
      <c r="P1226" t="s">
        <v>8</v>
      </c>
      <c r="W1226" s="17" t="str">
        <f>CONCATENATE(,LOWER(O1226),UPPER(LEFT(P1226,1)),LOWER(RIGHT(P1226,LEN(P1226)-IF(LEN(P1226)&gt;0,1,LEN(P1226)))),UPPER(LEFT(Q1226,1)),LOWER(RIGHT(Q1226,LEN(Q1226)-IF(LEN(Q1226)&gt;0,1,LEN(Q1226)))),UPPER(LEFT(R1226,1)),LOWER(RIGHT(R1226,LEN(R1226)-IF(LEN(R1226)&gt;0,1,LEN(R1226)))),UPPER(LEFT(S1226,1)),LOWER(RIGHT(S1226,LEN(S1226)-IF(LEN(S1226)&gt;0,1,LEN(S1226)))),UPPER(LEFT(T1226,1)),LOWER(RIGHT(T1226,LEN(T1226)-IF(LEN(T1226)&gt;0,1,LEN(T1226)))),UPPER(LEFT(U1226,1)),LOWER(RIGHT(U1226,LEN(U1226)-IF(LEN(U1226)&gt;0,1,LEN(U1226)))),UPPER(LEFT(V1226,1)),LOWER(RIGHT(V1226,LEN(V1226)-IF(LEN(V1226)&gt;0,1,LEN(V1226)))))</f>
        <v>insertDate</v>
      </c>
      <c r="X1226" s="3" t="str">
        <f t="shared" si="521"/>
        <v>"insertDate":"",</v>
      </c>
      <c r="Y1226" s="22" t="str">
        <f>CONCATENATE("public static String ",,B1226,,"=","""",W1226,""";")</f>
        <v>public static String INSERT_DATE="insertDate";</v>
      </c>
      <c r="Z1226" s="7" t="str">
        <f>CONCATENATE("private String ",W1226,"=","""""",";")</f>
        <v>private String insertDate="";</v>
      </c>
    </row>
    <row r="1227" spans="2:26" ht="19.2" x14ac:dyDescent="0.45">
      <c r="B1227" t="s">
        <v>5</v>
      </c>
      <c r="C1227" s="1" t="s">
        <v>1</v>
      </c>
      <c r="D1227" s="4">
        <v>30</v>
      </c>
      <c r="I1227">
        <f>I1226</f>
        <v>0</v>
      </c>
      <c r="J1227" t="str">
        <f t="shared" si="523"/>
        <v xml:space="preserve"> ADD  MODIFICATION_DATE VARCHAR(30);</v>
      </c>
      <c r="K1227" s="21" t="str">
        <f t="shared" si="524"/>
        <v xml:space="preserve">  ALTER COLUMN   MODIFICATION_DATE VARCHAR(30);</v>
      </c>
      <c r="L1227" s="12"/>
      <c r="M1227" s="18" t="str">
        <f t="shared" si="520"/>
        <v>MODIFICATION_DATE,</v>
      </c>
      <c r="N1227" s="5" t="str">
        <f t="shared" si="522"/>
        <v>MODIFICATION_DATE VARCHAR(30),</v>
      </c>
      <c r="O1227" s="1" t="s">
        <v>9</v>
      </c>
      <c r="P1227" t="s">
        <v>8</v>
      </c>
      <c r="W1227" s="17" t="str">
        <f>CONCATENATE(,LOWER(O1227),UPPER(LEFT(P1227,1)),LOWER(RIGHT(P1227,LEN(P1227)-IF(LEN(P1227)&gt;0,1,LEN(P1227)))),UPPER(LEFT(Q1227,1)),LOWER(RIGHT(Q1227,LEN(Q1227)-IF(LEN(Q1227)&gt;0,1,LEN(Q1227)))),UPPER(LEFT(R1227,1)),LOWER(RIGHT(R1227,LEN(R1227)-IF(LEN(R1227)&gt;0,1,LEN(R1227)))),UPPER(LEFT(S1227,1)),LOWER(RIGHT(S1227,LEN(S1227)-IF(LEN(S1227)&gt;0,1,LEN(S1227)))),UPPER(LEFT(T1227,1)),LOWER(RIGHT(T1227,LEN(T1227)-IF(LEN(T1227)&gt;0,1,LEN(T1227)))),UPPER(LEFT(U1227,1)),LOWER(RIGHT(U1227,LEN(U1227)-IF(LEN(U1227)&gt;0,1,LEN(U1227)))),UPPER(LEFT(V1227,1)),LOWER(RIGHT(V1227,LEN(V1227)-IF(LEN(V1227)&gt;0,1,LEN(V1227)))))</f>
        <v>modificationDate</v>
      </c>
      <c r="X1227" s="3" t="str">
        <f t="shared" si="521"/>
        <v>"modificationDate":"",</v>
      </c>
      <c r="Y1227" s="22" t="str">
        <f>CONCATENATE("public static String ",,B1227,,"=","""",W1227,""";")</f>
        <v>public static String MODIFICATION_DATE="modificationDate";</v>
      </c>
      <c r="Z1227" s="7" t="str">
        <f>CONCATENATE("private String ",W1227,"=","""""",";")</f>
        <v>private String modificationDate="";</v>
      </c>
    </row>
    <row r="1228" spans="2:26" ht="19.2" x14ac:dyDescent="0.45">
      <c r="B1228" t="s">
        <v>845</v>
      </c>
      <c r="C1228" s="1" t="s">
        <v>1</v>
      </c>
      <c r="D1228" s="4">
        <v>30</v>
      </c>
      <c r="I1228">
        <f>I1221</f>
        <v>0</v>
      </c>
      <c r="J1228" t="str">
        <f t="shared" si="523"/>
        <v xml:space="preserve"> ADD  TEST_CASE_NO VARCHAR(30);</v>
      </c>
      <c r="K1228" s="21" t="str">
        <f t="shared" si="524"/>
        <v xml:space="preserve">  ALTER COLUMN   TEST_CASE_NO VARCHAR(30);</v>
      </c>
      <c r="L1228" s="12"/>
      <c r="M1228" s="18" t="str">
        <f t="shared" si="520"/>
        <v>TEST_CASE_NO,</v>
      </c>
      <c r="N1228" s="5" t="str">
        <f t="shared" si="522"/>
        <v>TEST_CASE_NO VARCHAR(30),</v>
      </c>
      <c r="O1228" s="1" t="s">
        <v>676</v>
      </c>
      <c r="P1228" t="s">
        <v>677</v>
      </c>
      <c r="Q1228" t="s">
        <v>173</v>
      </c>
      <c r="W1228" s="17" t="str">
        <f>CONCATENATE(,LOWER(O1228),UPPER(LEFT(P1228,1)),LOWER(RIGHT(P1228,LEN(P1228)-IF(LEN(P1228)&gt;0,1,LEN(P1228)))),UPPER(LEFT(Q1228,1)),LOWER(RIGHT(Q1228,LEN(Q1228)-IF(LEN(Q1228)&gt;0,1,LEN(Q1228)))),UPPER(LEFT(R1228,1)),LOWER(RIGHT(R1228,LEN(R1228)-IF(LEN(R1228)&gt;0,1,LEN(R1228)))),UPPER(LEFT(S1228,1)),LOWER(RIGHT(S1228,LEN(S1228)-IF(LEN(S1228)&gt;0,1,LEN(S1228)))),UPPER(LEFT(T1228,1)),LOWER(RIGHT(T1228,LEN(T1228)-IF(LEN(T1228)&gt;0,1,LEN(T1228)))),UPPER(LEFT(U1228,1)),LOWER(RIGHT(U1228,LEN(U1228)-IF(LEN(U1228)&gt;0,1,LEN(U1228)))),UPPER(LEFT(V1228,1)),LOWER(RIGHT(V1228,LEN(V1228)-IF(LEN(V1228)&gt;0,1,LEN(V1228)))))</f>
        <v>testCaseNo</v>
      </c>
      <c r="X1228" s="3" t="str">
        <f t="shared" si="521"/>
        <v>"testCaseNo":"",</v>
      </c>
      <c r="Y1228" s="22" t="str">
        <f>CONCATENATE("public static String ",,B1228,,"=","""",W1228,""";")</f>
        <v>public static String TEST_CASE_NO="testCaseNo";</v>
      </c>
      <c r="Z1228" s="7" t="str">
        <f>CONCATENATE("private String ",W1228,"=","""""",";")</f>
        <v>private String testCaseNo="";</v>
      </c>
    </row>
    <row r="1229" spans="2:26" ht="19.2" x14ac:dyDescent="0.45">
      <c r="B1229" t="s">
        <v>274</v>
      </c>
      <c r="C1229" s="1" t="s">
        <v>1</v>
      </c>
      <c r="D1229" s="4">
        <v>30</v>
      </c>
      <c r="I1229">
        <f>I1222</f>
        <v>0</v>
      </c>
      <c r="J1229" t="str">
        <f t="shared" si="523"/>
        <v xml:space="preserve"> ADD  FK_PROJECT_ID VARCHAR(30);</v>
      </c>
      <c r="K1229" s="21" t="str">
        <f t="shared" si="524"/>
        <v xml:space="preserve">  ALTER COLUMN   FK_PROJECT_ID VARCHAR(30);</v>
      </c>
      <c r="L1229" s="12"/>
      <c r="M1229" s="18" t="str">
        <f t="shared" ref="M1229:M1237" si="525">CONCATENATE(B1229,",")</f>
        <v>FK_PROJECT_ID,</v>
      </c>
      <c r="N1229" s="5" t="str">
        <f t="shared" si="522"/>
        <v>FK_PROJECT_ID VARCHAR(30),</v>
      </c>
      <c r="O1229" s="1" t="s">
        <v>10</v>
      </c>
      <c r="P1229" t="s">
        <v>288</v>
      </c>
      <c r="Q1229" t="s">
        <v>2</v>
      </c>
      <c r="W1229" s="17" t="str">
        <f t="shared" ref="W1229:W1237" si="526">CONCATENATE(,LOWER(O1229),UPPER(LEFT(P1229,1)),LOWER(RIGHT(P1229,LEN(P1229)-IF(LEN(P1229)&gt;0,1,LEN(P1229)))),UPPER(LEFT(Q1229,1)),LOWER(RIGHT(Q1229,LEN(Q1229)-IF(LEN(Q1229)&gt;0,1,LEN(Q1229)))),UPPER(LEFT(R1229,1)),LOWER(RIGHT(R1229,LEN(R1229)-IF(LEN(R1229)&gt;0,1,LEN(R1229)))),UPPER(LEFT(S1229,1)),LOWER(RIGHT(S1229,LEN(S1229)-IF(LEN(S1229)&gt;0,1,LEN(S1229)))),UPPER(LEFT(T1229,1)),LOWER(RIGHT(T1229,LEN(T1229)-IF(LEN(T1229)&gt;0,1,LEN(T1229)))),UPPER(LEFT(U1229,1)),LOWER(RIGHT(U1229,LEN(U1229)-IF(LEN(U1229)&gt;0,1,LEN(U1229)))),UPPER(LEFT(V1229,1)),LOWER(RIGHT(V1229,LEN(V1229)-IF(LEN(V1229)&gt;0,1,LEN(V1229)))))</f>
        <v>fkProjectId</v>
      </c>
      <c r="X1229" s="3" t="str">
        <f t="shared" si="521"/>
        <v>"fkProjectId":"",</v>
      </c>
      <c r="Y1229" s="22" t="str">
        <f t="shared" ref="Y1229:Y1237" si="527">CONCATENATE("public static String ",,B1229,,"=","""",W1229,""";")</f>
        <v>public static String FK_PROJECT_ID="fkProjectId";</v>
      </c>
      <c r="Z1229" s="7" t="str">
        <f t="shared" ref="Z1229:Z1237" si="528">CONCATENATE("private String ",W1229,"=","""""",";")</f>
        <v>private String fkProjectId="";</v>
      </c>
    </row>
    <row r="1230" spans="2:26" ht="19.2" x14ac:dyDescent="0.45">
      <c r="B1230" t="s">
        <v>264</v>
      </c>
      <c r="C1230" s="1" t="s">
        <v>1</v>
      </c>
      <c r="D1230" s="4">
        <v>30</v>
      </c>
      <c r="I1230" t="str">
        <f>I1223</f>
        <v>ALTER TABLE TM_TEST_CASE</v>
      </c>
      <c r="J1230" t="str">
        <f t="shared" si="523"/>
        <v xml:space="preserve"> ADD  CREATED_TIME VARCHAR(30);</v>
      </c>
      <c r="K1230" s="21" t="str">
        <f t="shared" si="524"/>
        <v xml:space="preserve">  ALTER COLUMN   CREATED_TIME VARCHAR(30);</v>
      </c>
      <c r="L1230" s="12"/>
      <c r="M1230" s="18" t="str">
        <f t="shared" si="525"/>
        <v>CREATED_TIME,</v>
      </c>
      <c r="N1230" s="5" t="str">
        <f t="shared" si="522"/>
        <v>CREATED_TIME VARCHAR(30),</v>
      </c>
      <c r="O1230" s="1" t="s">
        <v>282</v>
      </c>
      <c r="P1230" t="s">
        <v>133</v>
      </c>
      <c r="W1230" s="17" t="str">
        <f t="shared" si="526"/>
        <v>createdTime</v>
      </c>
      <c r="X1230" s="3" t="str">
        <f t="shared" si="521"/>
        <v>"createdTime":"",</v>
      </c>
      <c r="Y1230" s="22" t="str">
        <f t="shared" si="527"/>
        <v>public static String CREATED_TIME="createdTime";</v>
      </c>
      <c r="Z1230" s="7" t="str">
        <f t="shared" si="528"/>
        <v>private String createdTime="";</v>
      </c>
    </row>
    <row r="1231" spans="2:26" ht="19.2" x14ac:dyDescent="0.45">
      <c r="B1231" t="s">
        <v>263</v>
      </c>
      <c r="C1231" s="1" t="s">
        <v>1</v>
      </c>
      <c r="D1231" s="4">
        <v>30</v>
      </c>
      <c r="I1231">
        <f>I1229</f>
        <v>0</v>
      </c>
      <c r="J1231" t="str">
        <f t="shared" si="523"/>
        <v xml:space="preserve"> ADD  CREATED_DATE VARCHAR(30);</v>
      </c>
      <c r="K1231" s="21" t="str">
        <f t="shared" si="524"/>
        <v xml:space="preserve">  ALTER COLUMN   CREATED_DATE VARCHAR(30);</v>
      </c>
      <c r="L1231" s="12"/>
      <c r="M1231" s="18" t="str">
        <f t="shared" si="525"/>
        <v>CREATED_DATE,</v>
      </c>
      <c r="N1231" s="5" t="str">
        <f t="shared" si="522"/>
        <v>CREATED_DATE VARCHAR(30),</v>
      </c>
      <c r="O1231" s="1" t="s">
        <v>282</v>
      </c>
      <c r="P1231" t="s">
        <v>8</v>
      </c>
      <c r="W1231" s="17" t="str">
        <f t="shared" si="526"/>
        <v>createdDate</v>
      </c>
      <c r="X1231" s="3" t="str">
        <f t="shared" si="521"/>
        <v>"createdDate":"",</v>
      </c>
      <c r="Y1231" s="22" t="str">
        <f t="shared" si="527"/>
        <v>public static String CREATED_DATE="createdDate";</v>
      </c>
      <c r="Z1231" s="7" t="str">
        <f t="shared" si="528"/>
        <v>private String createdDate="";</v>
      </c>
    </row>
    <row r="1232" spans="2:26" ht="19.2" x14ac:dyDescent="0.45">
      <c r="B1232" t="s">
        <v>262</v>
      </c>
      <c r="C1232" s="1" t="s">
        <v>1</v>
      </c>
      <c r="D1232" s="4">
        <v>30</v>
      </c>
      <c r="I1232">
        <f>I1231</f>
        <v>0</v>
      </c>
      <c r="J1232" t="str">
        <f t="shared" si="523"/>
        <v xml:space="preserve"> ADD  CREATED_BY VARCHAR(30);</v>
      </c>
      <c r="K1232" s="21" t="str">
        <f t="shared" si="524"/>
        <v xml:space="preserve">  ALTER COLUMN   CREATED_BY VARCHAR(30);</v>
      </c>
      <c r="L1232" s="12"/>
      <c r="M1232" s="18" t="str">
        <f t="shared" si="525"/>
        <v>CREATED_BY,</v>
      </c>
      <c r="N1232" s="5" t="str">
        <f t="shared" si="522"/>
        <v>CREATED_BY VARCHAR(30),</v>
      </c>
      <c r="O1232" s="1" t="s">
        <v>282</v>
      </c>
      <c r="P1232" t="s">
        <v>128</v>
      </c>
      <c r="W1232" s="17" t="str">
        <f t="shared" si="526"/>
        <v>createdBy</v>
      </c>
      <c r="X1232" s="3" t="str">
        <f t="shared" si="521"/>
        <v>"createdBy":"",</v>
      </c>
      <c r="Y1232" s="22" t="str">
        <f t="shared" si="527"/>
        <v>public static String CREATED_BY="createdBy";</v>
      </c>
      <c r="Z1232" s="7" t="str">
        <f t="shared" si="528"/>
        <v>private String createdBy="";</v>
      </c>
    </row>
    <row r="1233" spans="2:26" ht="19.2" x14ac:dyDescent="0.45">
      <c r="B1233" t="s">
        <v>14</v>
      </c>
      <c r="C1233" s="1" t="s">
        <v>701</v>
      </c>
      <c r="D1233" s="4"/>
      <c r="I1233">
        <f>I1221</f>
        <v>0</v>
      </c>
      <c r="J1233" t="str">
        <f t="shared" si="523"/>
        <v xml:space="preserve"> ADD  DESCRIPTION TEXT;</v>
      </c>
      <c r="K1233" s="21" t="str">
        <f t="shared" si="524"/>
        <v xml:space="preserve">  ALTER COLUMN   DESCRIPTION TEXT;</v>
      </c>
      <c r="L1233" s="12"/>
      <c r="M1233" s="18" t="str">
        <f t="shared" si="525"/>
        <v>DESCRIPTION,</v>
      </c>
      <c r="N1233" s="5" t="str">
        <f>CONCATENATE(B1233," ",C1233,"",D1233,"",",")</f>
        <v>DESCRIPTION TEXT,</v>
      </c>
      <c r="O1233" s="1" t="s">
        <v>14</v>
      </c>
      <c r="W1233" s="17" t="str">
        <f t="shared" si="526"/>
        <v>description</v>
      </c>
      <c r="X1233" s="3" t="str">
        <f t="shared" si="521"/>
        <v>"description":"",</v>
      </c>
      <c r="Y1233" s="22" t="str">
        <f t="shared" si="527"/>
        <v>public static String DESCRIPTION="description";</v>
      </c>
      <c r="Z1233" s="7" t="str">
        <f t="shared" si="528"/>
        <v>private String description="";</v>
      </c>
    </row>
    <row r="1234" spans="2:26" ht="19.2" x14ac:dyDescent="0.45">
      <c r="B1234" t="s">
        <v>305</v>
      </c>
      <c r="C1234" s="1" t="s">
        <v>1</v>
      </c>
      <c r="D1234" s="4">
        <v>30</v>
      </c>
      <c r="I1234">
        <f>I1222</f>
        <v>0</v>
      </c>
      <c r="J1234" t="str">
        <f t="shared" si="523"/>
        <v xml:space="preserve"> ADD  PRIORITY VARCHAR(30);</v>
      </c>
      <c r="K1234" s="21" t="str">
        <f t="shared" si="524"/>
        <v xml:space="preserve">  ALTER COLUMN   PRIORITY VARCHAR(30);</v>
      </c>
      <c r="L1234" s="12"/>
      <c r="M1234" s="18" t="str">
        <f t="shared" si="525"/>
        <v>PRIORITY,</v>
      </c>
      <c r="N1234" s="5" t="str">
        <f>CONCATENATE(B1234," ",C1234,"(",D1234,")",",")</f>
        <v>PRIORITY VARCHAR(30),</v>
      </c>
      <c r="O1234" s="1" t="s">
        <v>305</v>
      </c>
      <c r="W1234" s="17" t="str">
        <f t="shared" si="526"/>
        <v>priority</v>
      </c>
      <c r="X1234" s="3" t="str">
        <f t="shared" si="521"/>
        <v>"priority":"",</v>
      </c>
      <c r="Y1234" s="22" t="str">
        <f t="shared" si="527"/>
        <v>public static String PRIORITY="priority";</v>
      </c>
      <c r="Z1234" s="7" t="str">
        <f t="shared" si="528"/>
        <v>private String priority="";</v>
      </c>
    </row>
    <row r="1235" spans="2:26" ht="19.2" x14ac:dyDescent="0.45">
      <c r="B1235" t="s">
        <v>837</v>
      </c>
      <c r="C1235" s="1" t="s">
        <v>1</v>
      </c>
      <c r="D1235" s="4">
        <v>500</v>
      </c>
      <c r="I1235">
        <f>I1233</f>
        <v>0</v>
      </c>
      <c r="J1235" t="str">
        <f t="shared" si="523"/>
        <v xml:space="preserve"> ADD  TESTING_ENVIRONMENT VARCHAR(500);</v>
      </c>
      <c r="K1235" s="21" t="str">
        <f t="shared" si="524"/>
        <v xml:space="preserve">  ALTER COLUMN   TESTING_ENVIRONMENT VARCHAR(500);</v>
      </c>
      <c r="L1235" s="12"/>
      <c r="M1235" s="18" t="str">
        <f t="shared" si="525"/>
        <v>TESTING_ENVIRONMENT,</v>
      </c>
      <c r="N1235" s="5" t="str">
        <f>CONCATENATE(B1235," ",C1235,"(",D1235,")",",")</f>
        <v>TESTING_ENVIRONMENT VARCHAR(500),</v>
      </c>
      <c r="O1235" s="1" t="s">
        <v>847</v>
      </c>
      <c r="P1235" t="s">
        <v>848</v>
      </c>
      <c r="W1235" s="17" t="str">
        <f t="shared" si="526"/>
        <v>testingEnvironment</v>
      </c>
      <c r="X1235" s="3" t="str">
        <f t="shared" si="521"/>
        <v>"testingEnvironment":"",</v>
      </c>
      <c r="Y1235" s="22" t="str">
        <f t="shared" si="527"/>
        <v>public static String TESTING_ENVIRONMENT="testingEnvironment";</v>
      </c>
      <c r="Z1235" s="7" t="str">
        <f t="shared" si="528"/>
        <v>private String testingEnvironment="";</v>
      </c>
    </row>
    <row r="1236" spans="2:26" ht="19.2" x14ac:dyDescent="0.45">
      <c r="B1236" t="s">
        <v>838</v>
      </c>
      <c r="C1236" s="1" t="s">
        <v>1</v>
      </c>
      <c r="D1236" s="4">
        <v>3000</v>
      </c>
      <c r="I1236">
        <f>I1235</f>
        <v>0</v>
      </c>
      <c r="J1236" t="str">
        <f t="shared" si="523"/>
        <v xml:space="preserve"> ADD  TEST_CASE_NAME VARCHAR(3000);</v>
      </c>
      <c r="K1236" s="21" t="str">
        <f t="shared" si="524"/>
        <v xml:space="preserve">  ALTER COLUMN   TEST_CASE_NAME VARCHAR(3000);</v>
      </c>
      <c r="L1236" s="12"/>
      <c r="M1236" s="18" t="str">
        <f t="shared" si="525"/>
        <v>TEST_CASE_NAME,</v>
      </c>
      <c r="N1236" s="5" t="str">
        <f>CONCATENATE(B1236," ",C1236,"(",D1236,")",",")</f>
        <v>TEST_CASE_NAME VARCHAR(3000),</v>
      </c>
      <c r="O1236" s="1" t="s">
        <v>676</v>
      </c>
      <c r="P1236" t="s">
        <v>677</v>
      </c>
      <c r="Q1236" t="s">
        <v>0</v>
      </c>
      <c r="W1236" s="17" t="str">
        <f t="shared" si="526"/>
        <v>testCaseName</v>
      </c>
      <c r="X1236" s="3" t="str">
        <f t="shared" si="521"/>
        <v>"testCaseName":"",</v>
      </c>
      <c r="Y1236" s="22" t="str">
        <f t="shared" si="527"/>
        <v>public static String TEST_CASE_NAME="testCaseName";</v>
      </c>
      <c r="Z1236" s="7" t="str">
        <f t="shared" si="528"/>
        <v>private String testCaseName="";</v>
      </c>
    </row>
    <row r="1237" spans="2:26" ht="19.2" x14ac:dyDescent="0.45">
      <c r="B1237" t="s">
        <v>839</v>
      </c>
      <c r="C1237" s="1" t="s">
        <v>1</v>
      </c>
      <c r="D1237" s="4">
        <v>3000</v>
      </c>
      <c r="I1237">
        <f>I1222</f>
        <v>0</v>
      </c>
      <c r="J1237" t="str">
        <f t="shared" si="523"/>
        <v xml:space="preserve"> ADD  TEST_CASE_SCENARIO VARCHAR(3000);</v>
      </c>
      <c r="K1237" s="21" t="str">
        <f t="shared" si="524"/>
        <v xml:space="preserve">  ALTER COLUMN   TEST_CASE_SCENARIO VARCHAR(3000);</v>
      </c>
      <c r="L1237" s="12"/>
      <c r="M1237" s="18" t="str">
        <f t="shared" si="525"/>
        <v>TEST_CASE_SCENARIO,</v>
      </c>
      <c r="N1237" s="5" t="str">
        <f>CONCATENATE(B1237," ",C1237,"(",D1237,")",",")</f>
        <v>TEST_CASE_SCENARIO VARCHAR(3000),</v>
      </c>
      <c r="O1237" s="1" t="s">
        <v>676</v>
      </c>
      <c r="P1237" t="s">
        <v>677</v>
      </c>
      <c r="Q1237" t="s">
        <v>558</v>
      </c>
      <c r="W1237" s="17" t="str">
        <f t="shared" si="526"/>
        <v>testCaseScenario</v>
      </c>
      <c r="X1237" s="3" t="str">
        <f t="shared" si="521"/>
        <v>"testCaseScenario":"",</v>
      </c>
      <c r="Y1237" s="22" t="str">
        <f t="shared" si="527"/>
        <v>public static String TEST_CASE_SCENARIO="testCaseScenario";</v>
      </c>
      <c r="Z1237" s="7" t="str">
        <f t="shared" si="528"/>
        <v>private String testCaseScenario="";</v>
      </c>
    </row>
    <row r="1238" spans="2:26" ht="19.2" x14ac:dyDescent="0.45">
      <c r="B1238" t="s">
        <v>840</v>
      </c>
      <c r="C1238" s="1" t="s">
        <v>701</v>
      </c>
      <c r="D1238" s="4"/>
      <c r="I1238">
        <f>I1226</f>
        <v>0</v>
      </c>
      <c r="J1238" t="str">
        <f t="shared" si="523"/>
        <v xml:space="preserve"> ADD  GENERAL_DESCRIPTION TEXT;</v>
      </c>
      <c r="K1238" s="21" t="str">
        <f t="shared" si="524"/>
        <v xml:space="preserve">  ALTER COLUMN   GENERAL_DESCRIPTION TEXT;</v>
      </c>
      <c r="L1238" s="12"/>
      <c r="M1238" s="18" t="str">
        <f t="shared" si="520"/>
        <v>GENERAL_DESCRIPTION,</v>
      </c>
      <c r="N1238" s="5" t="str">
        <f>CONCATENATE(B1238," ",C1238,"",D1238,"",",")</f>
        <v>GENERAL_DESCRIPTION TEXT,</v>
      </c>
      <c r="O1238" s="1" t="s">
        <v>470</v>
      </c>
      <c r="P1238" t="s">
        <v>14</v>
      </c>
      <c r="W1238" s="17" t="str">
        <f>CONCATENATE(,LOWER(O1238),UPPER(LEFT(P1238,1)),LOWER(RIGHT(P1238,LEN(P1238)-IF(LEN(P1238)&gt;0,1,LEN(P1238)))),UPPER(LEFT(Q1238,1)),LOWER(RIGHT(Q1238,LEN(Q1238)-IF(LEN(Q1238)&gt;0,1,LEN(Q1238)))),UPPER(LEFT(R1238,1)),LOWER(RIGHT(R1238,LEN(R1238)-IF(LEN(R1238)&gt;0,1,LEN(R1238)))),UPPER(LEFT(S1238,1)),LOWER(RIGHT(S1238,LEN(S1238)-IF(LEN(S1238)&gt;0,1,LEN(S1238)))),UPPER(LEFT(T1238,1)),LOWER(RIGHT(T1238,LEN(T1238)-IF(LEN(T1238)&gt;0,1,LEN(T1238)))),UPPER(LEFT(U1238,1)),LOWER(RIGHT(U1238,LEN(U1238)-IF(LEN(U1238)&gt;0,1,LEN(U1238)))),UPPER(LEFT(V1238,1)),LOWER(RIGHT(V1238,LEN(V1238)-IF(LEN(V1238)&gt;0,1,LEN(V1238)))))</f>
        <v>generalDescription</v>
      </c>
      <c r="X1238" s="3" t="str">
        <f t="shared" si="521"/>
        <v>"generalDescription":"",</v>
      </c>
      <c r="Y1238" s="22" t="str">
        <f>CONCATENATE("public static String ",,B1238,,"=","""",W1238,""";")</f>
        <v>public static String GENERAL_DESCRIPTION="generalDescription";</v>
      </c>
      <c r="Z1238" s="7" t="str">
        <f>CONCATENATE("private String ",W1238,"=","""""",";")</f>
        <v>private String generalDescription="";</v>
      </c>
    </row>
    <row r="1239" spans="2:26" ht="19.2" x14ac:dyDescent="0.45">
      <c r="B1239" t="s">
        <v>367</v>
      </c>
      <c r="C1239" s="1" t="s">
        <v>1</v>
      </c>
      <c r="D1239" s="4">
        <v>30</v>
      </c>
      <c r="I1239">
        <f>I1227</f>
        <v>0</v>
      </c>
      <c r="J1239" t="str">
        <f t="shared" si="523"/>
        <v xml:space="preserve"> ADD  FK_BACKLOG_ID VARCHAR(30);</v>
      </c>
      <c r="K1239" s="21" t="str">
        <f t="shared" si="524"/>
        <v xml:space="preserve">  ALTER COLUMN   FK_BACKLOG_ID VARCHAR(30);</v>
      </c>
      <c r="L1239" s="12"/>
      <c r="M1239" s="18" t="str">
        <f t="shared" si="520"/>
        <v>FK_BACKLOG_ID,</v>
      </c>
      <c r="N1239" s="5" t="str">
        <f>CONCATENATE(B1239," ",C1239,"(",D1239,")",",")</f>
        <v>FK_BACKLOG_ID VARCHAR(30),</v>
      </c>
      <c r="O1239" s="1" t="s">
        <v>10</v>
      </c>
      <c r="P1239" t="s">
        <v>354</v>
      </c>
      <c r="Q1239" t="s">
        <v>2</v>
      </c>
      <c r="W1239" s="17" t="str">
        <f>CONCATENATE(,LOWER(O1239),UPPER(LEFT(P1239,1)),LOWER(RIGHT(P1239,LEN(P1239)-IF(LEN(P1239)&gt;0,1,LEN(P1239)))),UPPER(LEFT(Q1239,1)),LOWER(RIGHT(Q1239,LEN(Q1239)-IF(LEN(Q1239)&gt;0,1,LEN(Q1239)))),UPPER(LEFT(R1239,1)),LOWER(RIGHT(R1239,LEN(R1239)-IF(LEN(R1239)&gt;0,1,LEN(R1239)))),UPPER(LEFT(S1239,1)),LOWER(RIGHT(S1239,LEN(S1239)-IF(LEN(S1239)&gt;0,1,LEN(S1239)))),UPPER(LEFT(T1239,1)),LOWER(RIGHT(T1239,LEN(T1239)-IF(LEN(T1239)&gt;0,1,LEN(T1239)))),UPPER(LEFT(U1239,1)),LOWER(RIGHT(U1239,LEN(U1239)-IF(LEN(U1239)&gt;0,1,LEN(U1239)))),UPPER(LEFT(V1239,1)),LOWER(RIGHT(V1239,LEN(V1239)-IF(LEN(V1239)&gt;0,1,LEN(V1239)))))</f>
        <v>fkBacklogId</v>
      </c>
      <c r="X1239" s="3" t="str">
        <f t="shared" si="521"/>
        <v>"fkBacklogId":"",</v>
      </c>
      <c r="Y1239" s="22" t="str">
        <f>CONCATENATE("public static String ",,B1239,,"=","""",W1239,""";")</f>
        <v>public static String FK_BACKLOG_ID="fkBacklogId";</v>
      </c>
      <c r="Z1239" s="7" t="str">
        <f>CONCATENATE("private String ",W1239,"=","""""",";")</f>
        <v>private String fkBacklogId="";</v>
      </c>
    </row>
    <row r="1240" spans="2:26" ht="19.2" x14ac:dyDescent="0.45">
      <c r="C1240" s="1"/>
      <c r="D1240" s="4"/>
      <c r="L1240" s="12"/>
      <c r="M1240" s="18" t="str">
        <f t="shared" si="520"/>
        <v>,</v>
      </c>
      <c r="N1240" s="33" t="s">
        <v>130</v>
      </c>
      <c r="O1240" s="1"/>
      <c r="W1240" s="17"/>
    </row>
    <row r="1241" spans="2:26" ht="19.2" x14ac:dyDescent="0.45">
      <c r="C1241" s="14"/>
      <c r="D1241" s="9"/>
      <c r="K1241" s="29"/>
      <c r="M1241" s="20"/>
      <c r="N1241" s="31" t="s">
        <v>126</v>
      </c>
      <c r="O1241" s="14"/>
      <c r="W1241" s="17"/>
    </row>
    <row r="1243" spans="2:26" x14ac:dyDescent="0.3">
      <c r="B1243" s="2" t="s">
        <v>846</v>
      </c>
      <c r="I1243" t="str">
        <f>CONCATENATE("ALTER TABLE"," ",B1243)</f>
        <v>ALTER TABLE TM_TEST_CASE_STEP</v>
      </c>
      <c r="K1243" s="25"/>
      <c r="N1243" s="5" t="str">
        <f>CONCATENATE("CREATE TABLE ",B1243," ","(")</f>
        <v>CREATE TABLE TM_TEST_CASE_STEP (</v>
      </c>
    </row>
    <row r="1244" spans="2:26" ht="19.2" x14ac:dyDescent="0.45">
      <c r="B1244" s="1" t="s">
        <v>2</v>
      </c>
      <c r="C1244" s="1" t="s">
        <v>1</v>
      </c>
      <c r="D1244" s="4">
        <v>30</v>
      </c>
      <c r="E1244" s="24" t="s">
        <v>113</v>
      </c>
      <c r="I1244" t="str">
        <f>I1243</f>
        <v>ALTER TABLE TM_TEST_CASE_STEP</v>
      </c>
      <c r="L1244" s="12"/>
      <c r="M1244" s="18" t="str">
        <f t="shared" ref="M1244:M1258" si="529">CONCATENATE(B1244,",")</f>
        <v>ID,</v>
      </c>
      <c r="N1244" s="5" t="str">
        <f>CONCATENATE(B1244," ",C1244,"(",D1244,") ",E1244," ,")</f>
        <v>ID VARCHAR(30) NOT NULL ,</v>
      </c>
      <c r="O1244" s="1" t="s">
        <v>2</v>
      </c>
      <c r="P1244" s="6"/>
      <c r="Q1244" s="6"/>
      <c r="R1244" s="6"/>
      <c r="S1244" s="6"/>
      <c r="T1244" s="6"/>
      <c r="U1244" s="6"/>
      <c r="V1244" s="6"/>
      <c r="W1244" s="17" t="str">
        <f t="shared" ref="W1244:W1257" si="530">CONCATENATE(,LOWER(O1244),UPPER(LEFT(P1244,1)),LOWER(RIGHT(P1244,LEN(P1244)-IF(LEN(P1244)&gt;0,1,LEN(P1244)))),UPPER(LEFT(Q1244,1)),LOWER(RIGHT(Q1244,LEN(Q1244)-IF(LEN(Q1244)&gt;0,1,LEN(Q1244)))),UPPER(LEFT(R1244,1)),LOWER(RIGHT(R1244,LEN(R1244)-IF(LEN(R1244)&gt;0,1,LEN(R1244)))),UPPER(LEFT(S1244,1)),LOWER(RIGHT(S1244,LEN(S1244)-IF(LEN(S1244)&gt;0,1,LEN(S1244)))),UPPER(LEFT(T1244,1)),LOWER(RIGHT(T1244,LEN(T1244)-IF(LEN(T1244)&gt;0,1,LEN(T1244)))),UPPER(LEFT(U1244,1)),LOWER(RIGHT(U1244,LEN(U1244)-IF(LEN(U1244)&gt;0,1,LEN(U1244)))),UPPER(LEFT(V1244,1)),LOWER(RIGHT(V1244,LEN(V1244)-IF(LEN(V1244)&gt;0,1,LEN(V1244)))))</f>
        <v>id</v>
      </c>
      <c r="X1244" s="3" t="str">
        <f t="shared" ref="X1244:X1257" si="531">CONCATENATE("""",W1244,"""",":","""","""",",")</f>
        <v>"id":"",</v>
      </c>
      <c r="Y1244" s="22" t="str">
        <f t="shared" ref="Y1244:Y1257" si="532">CONCATENATE("public static String ",,B1244,,"=","""",W1244,""";")</f>
        <v>public static String ID="id";</v>
      </c>
      <c r="Z1244" s="7" t="str">
        <f t="shared" ref="Z1244:Z1257" si="533">CONCATENATE("private String ",W1244,"=","""""",";")</f>
        <v>private String id="";</v>
      </c>
    </row>
    <row r="1245" spans="2:26" ht="19.2" x14ac:dyDescent="0.45">
      <c r="B1245" s="1" t="s">
        <v>3</v>
      </c>
      <c r="C1245" s="1" t="s">
        <v>1</v>
      </c>
      <c r="D1245" s="4">
        <v>10</v>
      </c>
      <c r="I1245" t="str">
        <f>I1244</f>
        <v>ALTER TABLE TM_TEST_CASE_STEP</v>
      </c>
      <c r="K1245" s="21" t="s">
        <v>436</v>
      </c>
      <c r="L1245" s="12"/>
      <c r="M1245" s="18" t="str">
        <f t="shared" si="529"/>
        <v>STATUS,</v>
      </c>
      <c r="N1245" s="5" t="str">
        <f t="shared" ref="N1245:N1251" si="534">CONCATENATE(B1245," ",C1245,"(",D1245,")",",")</f>
        <v>STATUS VARCHAR(10),</v>
      </c>
      <c r="O1245" s="1" t="s">
        <v>3</v>
      </c>
      <c r="W1245" s="17" t="str">
        <f t="shared" si="530"/>
        <v>status</v>
      </c>
      <c r="X1245" s="3" t="str">
        <f t="shared" si="531"/>
        <v>"status":"",</v>
      </c>
      <c r="Y1245" s="22" t="str">
        <f t="shared" si="532"/>
        <v>public static String STATUS="status";</v>
      </c>
      <c r="Z1245" s="7" t="str">
        <f t="shared" si="533"/>
        <v>private String status="";</v>
      </c>
    </row>
    <row r="1246" spans="2:26" ht="19.2" x14ac:dyDescent="0.45">
      <c r="B1246" s="1" t="s">
        <v>4</v>
      </c>
      <c r="C1246" s="1" t="s">
        <v>1</v>
      </c>
      <c r="D1246" s="4">
        <v>30</v>
      </c>
      <c r="I1246" t="str">
        <f t="shared" ref="I1246:I1257" si="535">I1245</f>
        <v>ALTER TABLE TM_TEST_CASE_STEP</v>
      </c>
      <c r="J1246" t="str">
        <f t="shared" ref="J1246:J1257" si="536">CONCATENATE(LEFT(CONCATENATE(" ADD "," ",N1246,";"),LEN(CONCATENATE(" ADD "," ",N1246,";"))-2),";")</f>
        <v xml:space="preserve"> ADD  INSERT_DATE VARCHAR(30);</v>
      </c>
      <c r="K1246" s="21" t="str">
        <f t="shared" ref="K1246:K1257" si="537">CONCATENATE(LEFT(CONCATENATE("  ALTER COLUMN  "," ",N1246,";"),LEN(CONCATENATE("  ALTER COLUMN  "," ",N1246,";"))-2),";")</f>
        <v xml:space="preserve">  ALTER COLUMN   INSERT_DATE VARCHAR(30);</v>
      </c>
      <c r="L1246" s="12"/>
      <c r="M1246" s="18" t="str">
        <f t="shared" si="529"/>
        <v>INSERT_DATE,</v>
      </c>
      <c r="N1246" s="5" t="str">
        <f t="shared" si="534"/>
        <v>INSERT_DATE VARCHAR(30),</v>
      </c>
      <c r="O1246" s="1" t="s">
        <v>7</v>
      </c>
      <c r="P1246" t="s">
        <v>8</v>
      </c>
      <c r="W1246" s="17" t="str">
        <f t="shared" si="530"/>
        <v>insertDate</v>
      </c>
      <c r="X1246" s="3" t="str">
        <f t="shared" si="531"/>
        <v>"insertDate":"",</v>
      </c>
      <c r="Y1246" s="22" t="str">
        <f t="shared" si="532"/>
        <v>public static String INSERT_DATE="insertDate";</v>
      </c>
      <c r="Z1246" s="7" t="str">
        <f t="shared" si="533"/>
        <v>private String insertDate="";</v>
      </c>
    </row>
    <row r="1247" spans="2:26" ht="19.2" x14ac:dyDescent="0.45">
      <c r="B1247" t="s">
        <v>5</v>
      </c>
      <c r="C1247" s="1" t="s">
        <v>1</v>
      </c>
      <c r="D1247" s="4">
        <v>30</v>
      </c>
      <c r="I1247" t="str">
        <f t="shared" si="535"/>
        <v>ALTER TABLE TM_TEST_CASE_STEP</v>
      </c>
      <c r="J1247" t="str">
        <f t="shared" si="536"/>
        <v xml:space="preserve"> ADD  MODIFICATION_DATE VARCHAR(30);</v>
      </c>
      <c r="K1247" s="21" t="str">
        <f t="shared" si="537"/>
        <v xml:space="preserve">  ALTER COLUMN   MODIFICATION_DATE VARCHAR(30);</v>
      </c>
      <c r="L1247" s="12"/>
      <c r="M1247" s="18" t="str">
        <f t="shared" si="529"/>
        <v>MODIFICATION_DATE,</v>
      </c>
      <c r="N1247" s="5" t="str">
        <f t="shared" si="534"/>
        <v>MODIFICATION_DATE VARCHAR(30),</v>
      </c>
      <c r="O1247" s="1" t="s">
        <v>9</v>
      </c>
      <c r="P1247" t="s">
        <v>8</v>
      </c>
      <c r="W1247" s="17" t="str">
        <f t="shared" si="530"/>
        <v>modificationDate</v>
      </c>
      <c r="X1247" s="3" t="str">
        <f t="shared" si="531"/>
        <v>"modificationDate":"",</v>
      </c>
      <c r="Y1247" s="22" t="str">
        <f t="shared" si="532"/>
        <v>public static String MODIFICATION_DATE="modificationDate";</v>
      </c>
      <c r="Z1247" s="7" t="str">
        <f t="shared" si="533"/>
        <v>private String modificationDate="";</v>
      </c>
    </row>
    <row r="1248" spans="2:26" ht="19.2" x14ac:dyDescent="0.45">
      <c r="B1248" t="s">
        <v>274</v>
      </c>
      <c r="C1248" s="1" t="s">
        <v>1</v>
      </c>
      <c r="D1248" s="4">
        <v>30</v>
      </c>
      <c r="I1248" t="str">
        <f t="shared" si="535"/>
        <v>ALTER TABLE TM_TEST_CASE_STEP</v>
      </c>
      <c r="J1248" t="str">
        <f t="shared" si="536"/>
        <v xml:space="preserve"> ADD  FK_PROJECT_ID VARCHAR(30);</v>
      </c>
      <c r="K1248" s="21" t="str">
        <f t="shared" si="537"/>
        <v xml:space="preserve">  ALTER COLUMN   FK_PROJECT_ID VARCHAR(30);</v>
      </c>
      <c r="L1248" s="12"/>
      <c r="M1248" s="18" t="str">
        <f t="shared" si="529"/>
        <v>FK_PROJECT_ID,</v>
      </c>
      <c r="N1248" s="5" t="str">
        <f t="shared" si="534"/>
        <v>FK_PROJECT_ID VARCHAR(30),</v>
      </c>
      <c r="O1248" s="1" t="s">
        <v>10</v>
      </c>
      <c r="P1248" t="s">
        <v>288</v>
      </c>
      <c r="Q1248" t="s">
        <v>2</v>
      </c>
      <c r="W1248" s="17" t="str">
        <f t="shared" si="530"/>
        <v>fkProjectId</v>
      </c>
      <c r="X1248" s="3" t="str">
        <f t="shared" si="531"/>
        <v>"fkProjectId":"",</v>
      </c>
      <c r="Y1248" s="22" t="str">
        <f t="shared" si="532"/>
        <v>public static String FK_PROJECT_ID="fkProjectId";</v>
      </c>
      <c r="Z1248" s="7" t="str">
        <f t="shared" si="533"/>
        <v>private String fkProjectId="";</v>
      </c>
    </row>
    <row r="1249" spans="2:26" ht="19.2" x14ac:dyDescent="0.45">
      <c r="B1249" t="s">
        <v>264</v>
      </c>
      <c r="C1249" s="1" t="s">
        <v>1</v>
      </c>
      <c r="D1249" s="4">
        <v>30</v>
      </c>
      <c r="I1249" t="str">
        <f>I1248</f>
        <v>ALTER TABLE TM_TEST_CASE_STEP</v>
      </c>
      <c r="J1249" t="str">
        <f t="shared" si="536"/>
        <v xml:space="preserve"> ADD  CREATED_TIME VARCHAR(30);</v>
      </c>
      <c r="K1249" s="21" t="str">
        <f t="shared" si="537"/>
        <v xml:space="preserve">  ALTER COLUMN   CREATED_TIME VARCHAR(30);</v>
      </c>
      <c r="L1249" s="12"/>
      <c r="M1249" s="18" t="str">
        <f t="shared" si="529"/>
        <v>CREATED_TIME,</v>
      </c>
      <c r="N1249" s="5" t="str">
        <f t="shared" si="534"/>
        <v>CREATED_TIME VARCHAR(30),</v>
      </c>
      <c r="O1249" s="1" t="s">
        <v>282</v>
      </c>
      <c r="P1249" t="s">
        <v>133</v>
      </c>
      <c r="W1249" s="17" t="str">
        <f t="shared" si="530"/>
        <v>createdTime</v>
      </c>
      <c r="X1249" s="3" t="str">
        <f t="shared" si="531"/>
        <v>"createdTime":"",</v>
      </c>
      <c r="Y1249" s="22" t="str">
        <f t="shared" si="532"/>
        <v>public static String CREATED_TIME="createdTime";</v>
      </c>
      <c r="Z1249" s="7" t="str">
        <f t="shared" si="533"/>
        <v>private String createdTime="";</v>
      </c>
    </row>
    <row r="1250" spans="2:26" ht="19.2" x14ac:dyDescent="0.45">
      <c r="B1250" t="s">
        <v>263</v>
      </c>
      <c r="C1250" s="1" t="s">
        <v>1</v>
      </c>
      <c r="D1250" s="4">
        <v>30</v>
      </c>
      <c r="I1250" t="str">
        <f t="shared" si="535"/>
        <v>ALTER TABLE TM_TEST_CASE_STEP</v>
      </c>
      <c r="J1250" t="str">
        <f t="shared" si="536"/>
        <v xml:space="preserve"> ADD  CREATED_DATE VARCHAR(30);</v>
      </c>
      <c r="K1250" s="21" t="str">
        <f t="shared" si="537"/>
        <v xml:space="preserve">  ALTER COLUMN   CREATED_DATE VARCHAR(30);</v>
      </c>
      <c r="L1250" s="12"/>
      <c r="M1250" s="18" t="str">
        <f t="shared" si="529"/>
        <v>CREATED_DATE,</v>
      </c>
      <c r="N1250" s="5" t="str">
        <f t="shared" si="534"/>
        <v>CREATED_DATE VARCHAR(30),</v>
      </c>
      <c r="O1250" s="1" t="s">
        <v>282</v>
      </c>
      <c r="P1250" t="s">
        <v>8</v>
      </c>
      <c r="W1250" s="17" t="str">
        <f t="shared" si="530"/>
        <v>createdDate</v>
      </c>
      <c r="X1250" s="3" t="str">
        <f t="shared" si="531"/>
        <v>"createdDate":"",</v>
      </c>
      <c r="Y1250" s="22" t="str">
        <f t="shared" si="532"/>
        <v>public static String CREATED_DATE="createdDate";</v>
      </c>
      <c r="Z1250" s="7" t="str">
        <f t="shared" si="533"/>
        <v>private String createdDate="";</v>
      </c>
    </row>
    <row r="1251" spans="2:26" ht="19.2" x14ac:dyDescent="0.45">
      <c r="B1251" t="s">
        <v>262</v>
      </c>
      <c r="C1251" s="1" t="s">
        <v>1</v>
      </c>
      <c r="D1251" s="4">
        <v>30</v>
      </c>
      <c r="I1251" t="str">
        <f t="shared" si="535"/>
        <v>ALTER TABLE TM_TEST_CASE_STEP</v>
      </c>
      <c r="J1251" t="str">
        <f t="shared" si="536"/>
        <v xml:space="preserve"> ADD  CREATED_BY VARCHAR(30);</v>
      </c>
      <c r="K1251" s="21" t="str">
        <f t="shared" si="537"/>
        <v xml:space="preserve">  ALTER COLUMN   CREATED_BY VARCHAR(30);</v>
      </c>
      <c r="L1251" s="12"/>
      <c r="M1251" s="18" t="str">
        <f t="shared" si="529"/>
        <v>CREATED_BY,</v>
      </c>
      <c r="N1251" s="5" t="str">
        <f t="shared" si="534"/>
        <v>CREATED_BY VARCHAR(30),</v>
      </c>
      <c r="O1251" s="1" t="s">
        <v>282</v>
      </c>
      <c r="P1251" t="s">
        <v>128</v>
      </c>
      <c r="W1251" s="17" t="str">
        <f t="shared" si="530"/>
        <v>createdBy</v>
      </c>
      <c r="X1251" s="3" t="str">
        <f t="shared" si="531"/>
        <v>"createdBy":"",</v>
      </c>
      <c r="Y1251" s="22" t="str">
        <f t="shared" si="532"/>
        <v>public static String CREATED_BY="createdBy";</v>
      </c>
      <c r="Z1251" s="7" t="str">
        <f t="shared" si="533"/>
        <v>private String createdBy="";</v>
      </c>
    </row>
    <row r="1252" spans="2:26" ht="19.2" x14ac:dyDescent="0.45">
      <c r="B1252" t="s">
        <v>560</v>
      </c>
      <c r="C1252" s="1" t="s">
        <v>701</v>
      </c>
      <c r="D1252" s="4"/>
      <c r="I1252" t="str">
        <f t="shared" si="535"/>
        <v>ALTER TABLE TM_TEST_CASE_STEP</v>
      </c>
      <c r="J1252" t="str">
        <f t="shared" si="536"/>
        <v xml:space="preserve"> ADD  EXPECTED_RESULT TEXT;</v>
      </c>
      <c r="K1252" s="21" t="str">
        <f t="shared" si="537"/>
        <v xml:space="preserve">  ALTER COLUMN   EXPECTED_RESULT TEXT;</v>
      </c>
      <c r="L1252" s="12"/>
      <c r="M1252" s="18" t="str">
        <f t="shared" si="529"/>
        <v>EXPECTED_RESULT,</v>
      </c>
      <c r="N1252" s="5" t="str">
        <f>CONCATENATE(B1252," ",C1252,"",D1252,"",",")</f>
        <v>EXPECTED_RESULT TEXT,</v>
      </c>
      <c r="O1252" s="1" t="s">
        <v>562</v>
      </c>
      <c r="P1252" t="s">
        <v>563</v>
      </c>
      <c r="W1252" s="17" t="str">
        <f t="shared" si="530"/>
        <v>expectedResult</v>
      </c>
      <c r="X1252" s="3" t="str">
        <f t="shared" si="531"/>
        <v>"expectedResult":"",</v>
      </c>
      <c r="Y1252" s="22" t="str">
        <f t="shared" si="532"/>
        <v>public static String EXPECTED_RESULT="expectedResult";</v>
      </c>
      <c r="Z1252" s="7" t="str">
        <f t="shared" si="533"/>
        <v>private String expectedResult="";</v>
      </c>
    </row>
    <row r="1253" spans="2:26" ht="19.2" x14ac:dyDescent="0.45">
      <c r="B1253" t="s">
        <v>841</v>
      </c>
      <c r="C1253" s="1" t="s">
        <v>1</v>
      </c>
      <c r="D1253" s="4">
        <v>30</v>
      </c>
      <c r="I1253" t="str">
        <f t="shared" si="535"/>
        <v>ALTER TABLE TM_TEST_CASE_STEP</v>
      </c>
      <c r="J1253" t="str">
        <f t="shared" si="536"/>
        <v xml:space="preserve"> ADD  FK_TEST_CASE_ID VARCHAR(30);</v>
      </c>
      <c r="K1253" s="21" t="str">
        <f t="shared" si="537"/>
        <v xml:space="preserve">  ALTER COLUMN   FK_TEST_CASE_ID VARCHAR(30);</v>
      </c>
      <c r="L1253" s="12"/>
      <c r="M1253" s="18" t="str">
        <f t="shared" si="529"/>
        <v>FK_TEST_CASE_ID,</v>
      </c>
      <c r="N1253" s="5" t="str">
        <f>CONCATENATE(B1253," ",C1253,"(",D1253,")",",")</f>
        <v>FK_TEST_CASE_ID VARCHAR(30),</v>
      </c>
      <c r="O1253" s="1" t="s">
        <v>10</v>
      </c>
      <c r="P1253" t="s">
        <v>676</v>
      </c>
      <c r="Q1253" t="s">
        <v>677</v>
      </c>
      <c r="R1253" t="s">
        <v>2</v>
      </c>
      <c r="W1253" s="17" t="str">
        <f t="shared" si="530"/>
        <v>fkTestCaseId</v>
      </c>
      <c r="X1253" s="3" t="str">
        <f t="shared" si="531"/>
        <v>"fkTestCaseId":"",</v>
      </c>
      <c r="Y1253" s="22" t="str">
        <f t="shared" si="532"/>
        <v>public static String FK_TEST_CASE_ID="fkTestCaseId";</v>
      </c>
      <c r="Z1253" s="7" t="str">
        <f t="shared" si="533"/>
        <v>private String fkTestCaseId="";</v>
      </c>
    </row>
    <row r="1254" spans="2:26" ht="19.2" x14ac:dyDescent="0.45">
      <c r="B1254" t="s">
        <v>842</v>
      </c>
      <c r="C1254" s="1" t="s">
        <v>701</v>
      </c>
      <c r="D1254" s="4" t="s">
        <v>395</v>
      </c>
      <c r="I1254" t="str">
        <f>I1253</f>
        <v>ALTER TABLE TM_TEST_CASE_STEP</v>
      </c>
      <c r="J1254" t="str">
        <f t="shared" si="536"/>
        <v xml:space="preserve"> ADD  REQUIRED_DATA TEXT ;</v>
      </c>
      <c r="K1254" s="21" t="str">
        <f t="shared" si="537"/>
        <v xml:space="preserve">  ALTER COLUMN   REQUIRED_DATA TEXT ;</v>
      </c>
      <c r="L1254" s="12"/>
      <c r="M1254" s="18" t="str">
        <f t="shared" si="529"/>
        <v>REQUIRED_DATA,</v>
      </c>
      <c r="N1254" s="5" t="str">
        <f>CONCATENATE(B1254," ",C1254,"",D1254,"",",")</f>
        <v>REQUIRED_DATA TEXT ,</v>
      </c>
      <c r="O1254" s="1" t="s">
        <v>411</v>
      </c>
      <c r="P1254" t="s">
        <v>680</v>
      </c>
      <c r="W1254" s="17" t="str">
        <f t="shared" si="530"/>
        <v>requiredData</v>
      </c>
      <c r="X1254" s="3" t="str">
        <f t="shared" si="531"/>
        <v>"requiredData":"",</v>
      </c>
      <c r="Y1254" s="22" t="str">
        <f t="shared" si="532"/>
        <v>public static String REQUIRED_DATA="requiredData";</v>
      </c>
      <c r="Z1254" s="7" t="str">
        <f t="shared" si="533"/>
        <v>private String requiredData="";</v>
      </c>
    </row>
    <row r="1255" spans="2:26" ht="19.2" x14ac:dyDescent="0.45">
      <c r="B1255" t="s">
        <v>843</v>
      </c>
      <c r="C1255" s="1" t="s">
        <v>1</v>
      </c>
      <c r="D1255" s="4">
        <v>300</v>
      </c>
      <c r="I1255" t="str">
        <f t="shared" si="535"/>
        <v>ALTER TABLE TM_TEST_CASE_STEP</v>
      </c>
      <c r="J1255" t="str">
        <f t="shared" si="536"/>
        <v xml:space="preserve"> ADD  STEP_STATUS VARCHAR(300);</v>
      </c>
      <c r="K1255" s="21" t="str">
        <f t="shared" si="537"/>
        <v xml:space="preserve">  ALTER COLUMN   STEP_STATUS VARCHAR(300);</v>
      </c>
      <c r="L1255" s="12"/>
      <c r="M1255" s="18" t="str">
        <f t="shared" si="529"/>
        <v>STEP_STATUS,</v>
      </c>
      <c r="N1255" s="5" t="str">
        <f>CONCATENATE(B1255," ",C1255,"(",D1255,")",",")</f>
        <v>STEP_STATUS VARCHAR(300),</v>
      </c>
      <c r="O1255" s="1" t="s">
        <v>849</v>
      </c>
      <c r="P1255" t="s">
        <v>3</v>
      </c>
      <c r="W1255" s="17" t="str">
        <f t="shared" si="530"/>
        <v>stepStatus</v>
      </c>
      <c r="X1255" s="3" t="str">
        <f t="shared" si="531"/>
        <v>"stepStatus":"",</v>
      </c>
      <c r="Y1255" s="22" t="str">
        <f t="shared" si="532"/>
        <v>public static String STEP_STATUS="stepStatus";</v>
      </c>
      <c r="Z1255" s="7" t="str">
        <f t="shared" si="533"/>
        <v>private String stepStatus="";</v>
      </c>
    </row>
    <row r="1256" spans="2:26" ht="19.2" x14ac:dyDescent="0.45">
      <c r="B1256" t="s">
        <v>850</v>
      </c>
      <c r="C1256" s="1" t="s">
        <v>1</v>
      </c>
      <c r="D1256" s="4">
        <v>1000</v>
      </c>
      <c r="I1256" t="str">
        <f t="shared" si="535"/>
        <v>ALTER TABLE TM_TEST_CASE_STEP</v>
      </c>
      <c r="J1256" t="str">
        <f>CONCATENATE(LEFT(CONCATENATE(" ADD "," ",N1256,";"),LEN(CONCATENATE(" ADD "," ",N1256,";"))-2),";")</f>
        <v xml:space="preserve"> ADD  STEP_NAME VARCHAR(1000);</v>
      </c>
      <c r="K1256" s="21" t="str">
        <f>CONCATENATE(LEFT(CONCATENATE("  ALTER COLUMN  "," ",N1256,";"),LEN(CONCATENATE("  ALTER COLUMN  "," ",N1256,";"))-2),";")</f>
        <v xml:space="preserve">  ALTER COLUMN   STEP_NAME VARCHAR(1000);</v>
      </c>
      <c r="L1256" s="12"/>
      <c r="M1256" s="18" t="str">
        <f>CONCATENATE(B1256,",")</f>
        <v>STEP_NAME,</v>
      </c>
      <c r="N1256" s="5" t="str">
        <f>CONCATENATE(B1256," ",C1256,"(",D1256,")",",")</f>
        <v>STEP_NAME VARCHAR(1000),</v>
      </c>
      <c r="O1256" s="1" t="s">
        <v>849</v>
      </c>
      <c r="P1256" t="s">
        <v>0</v>
      </c>
      <c r="W1256" s="17" t="str">
        <f>CONCATENATE(,LOWER(O1256),UPPER(LEFT(P1256,1)),LOWER(RIGHT(P1256,LEN(P1256)-IF(LEN(P1256)&gt;0,1,LEN(P1256)))),UPPER(LEFT(Q1256,1)),LOWER(RIGHT(Q1256,LEN(Q1256)-IF(LEN(Q1256)&gt;0,1,LEN(Q1256)))),UPPER(LEFT(R1256,1)),LOWER(RIGHT(R1256,LEN(R1256)-IF(LEN(R1256)&gt;0,1,LEN(R1256)))),UPPER(LEFT(S1256,1)),LOWER(RIGHT(S1256,LEN(S1256)-IF(LEN(S1256)&gt;0,1,LEN(S1256)))),UPPER(LEFT(T1256,1)),LOWER(RIGHT(T1256,LEN(T1256)-IF(LEN(T1256)&gt;0,1,LEN(T1256)))),UPPER(LEFT(U1256,1)),LOWER(RIGHT(U1256,LEN(U1256)-IF(LEN(U1256)&gt;0,1,LEN(U1256)))),UPPER(LEFT(V1256,1)),LOWER(RIGHT(V1256,LEN(V1256)-IF(LEN(V1256)&gt;0,1,LEN(V1256)))))</f>
        <v>stepName</v>
      </c>
      <c r="X1256" s="3" t="str">
        <f>CONCATENATE("""",W1256,"""",":","""","""",",")</f>
        <v>"stepName":"",</v>
      </c>
      <c r="Y1256" s="22" t="str">
        <f>CONCATENATE("public static String ",,B1256,,"=","""",W1256,""";")</f>
        <v>public static String STEP_NAME="stepName";</v>
      </c>
      <c r="Z1256" s="7" t="str">
        <f>CONCATENATE("private String ",W1256,"=","""""",";")</f>
        <v>private String stepName="";</v>
      </c>
    </row>
    <row r="1257" spans="2:26" ht="19.2" x14ac:dyDescent="0.45">
      <c r="B1257" t="s">
        <v>844</v>
      </c>
      <c r="C1257" s="1" t="s">
        <v>1</v>
      </c>
      <c r="D1257" s="4">
        <v>300</v>
      </c>
      <c r="I1257" t="str">
        <f t="shared" si="535"/>
        <v>ALTER TABLE TM_TEST_CASE_STEP</v>
      </c>
      <c r="J1257" t="str">
        <f t="shared" si="536"/>
        <v xml:space="preserve"> ADD  STEP_TYPE VARCHAR(300);</v>
      </c>
      <c r="K1257" s="21" t="str">
        <f t="shared" si="537"/>
        <v xml:space="preserve">  ALTER COLUMN   STEP_TYPE VARCHAR(300);</v>
      </c>
      <c r="L1257" s="12"/>
      <c r="M1257" s="18" t="str">
        <f t="shared" si="529"/>
        <v>STEP_TYPE,</v>
      </c>
      <c r="N1257" s="5" t="str">
        <f>CONCATENATE(B1257," ",C1257,"(",D1257,")",",")</f>
        <v>STEP_TYPE VARCHAR(300),</v>
      </c>
      <c r="O1257" s="1" t="s">
        <v>849</v>
      </c>
      <c r="P1257" t="s">
        <v>51</v>
      </c>
      <c r="W1257" s="17" t="str">
        <f t="shared" si="530"/>
        <v>stepType</v>
      </c>
      <c r="X1257" s="3" t="str">
        <f t="shared" si="531"/>
        <v>"stepType":"",</v>
      </c>
      <c r="Y1257" s="22" t="str">
        <f t="shared" si="532"/>
        <v>public static String STEP_TYPE="stepType";</v>
      </c>
      <c r="Z1257" s="7" t="str">
        <f t="shared" si="533"/>
        <v>private String stepType="";</v>
      </c>
    </row>
    <row r="1258" spans="2:26" ht="19.2" x14ac:dyDescent="0.45">
      <c r="C1258" s="1"/>
      <c r="D1258" s="4"/>
      <c r="L1258" s="12"/>
      <c r="M1258" s="18" t="str">
        <f t="shared" si="529"/>
        <v>,</v>
      </c>
      <c r="N1258" s="33" t="s">
        <v>130</v>
      </c>
      <c r="O1258" s="1"/>
      <c r="W1258" s="17"/>
    </row>
    <row r="1259" spans="2:26" ht="19.2" x14ac:dyDescent="0.45">
      <c r="C1259" s="14"/>
      <c r="D1259" s="9"/>
      <c r="K1259" s="29"/>
      <c r="M1259" s="20"/>
      <c r="N1259" s="31" t="s">
        <v>126</v>
      </c>
      <c r="O1259" s="14"/>
      <c r="W1259" s="17"/>
    </row>
    <row r="1260" spans="2:26" x14ac:dyDescent="0.3">
      <c r="B1260" s="2" t="s">
        <v>923</v>
      </c>
      <c r="I1260" t="str">
        <f>CONCATENATE("ALTER TABLE"," ",B1260)</f>
        <v>ALTER TABLE TM_TEST_CASE_TRIAL</v>
      </c>
      <c r="K1260" s="25"/>
      <c r="N1260" s="5" t="str">
        <f>CONCATENATE("CREATE TABLE ",B1260," ","(")</f>
        <v>CREATE TABLE TM_TEST_CASE_TRIAL (</v>
      </c>
    </row>
    <row r="1261" spans="2:26" ht="19.2" x14ac:dyDescent="0.45">
      <c r="B1261" s="1" t="s">
        <v>2</v>
      </c>
      <c r="C1261" s="1" t="s">
        <v>1</v>
      </c>
      <c r="D1261" s="4">
        <v>30</v>
      </c>
      <c r="E1261" s="24" t="s">
        <v>113</v>
      </c>
      <c r="H1261" s="1" t="s">
        <v>1</v>
      </c>
      <c r="I1261" t="str">
        <f>I1260</f>
        <v>ALTER TABLE TM_TEST_CASE_TRIAL</v>
      </c>
      <c r="L1261" s="12"/>
      <c r="M1261" s="18" t="str">
        <f t="shared" ref="M1261:M1277" si="538">CONCATENATE(B1261,",")</f>
        <v>ID,</v>
      </c>
      <c r="N1261" s="5" t="str">
        <f>CONCATENATE(B1261," ",C1261,"(",D1261,") ",E1261," ,")</f>
        <v>ID VARCHAR(30) NOT NULL ,</v>
      </c>
      <c r="O1261" s="1" t="s">
        <v>2</v>
      </c>
      <c r="P1261" s="6"/>
      <c r="Q1261" s="6"/>
      <c r="R1261" s="6"/>
      <c r="S1261" s="6"/>
      <c r="T1261" s="6"/>
      <c r="U1261" s="6"/>
      <c r="V1261" s="6"/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id</v>
      </c>
      <c r="X1261" s="3" t="str">
        <f t="shared" ref="X1261:X1276" si="539">CONCATENATE("""",W1261,"""",":","""","""",",")</f>
        <v>"id":"",</v>
      </c>
      <c r="Y1261" s="22" t="str">
        <f>CONCATENATE("public static String ",,B1261,,"=","""",W1261,""";")</f>
        <v>public static String ID="id";</v>
      </c>
      <c r="Z1261" s="7" t="str">
        <f>CONCATENATE("private String ",W1261,"=","""""",";")</f>
        <v>private String id="";</v>
      </c>
    </row>
    <row r="1262" spans="2:26" ht="19.2" x14ac:dyDescent="0.45">
      <c r="B1262" s="1" t="s">
        <v>3</v>
      </c>
      <c r="C1262" s="1" t="s">
        <v>1</v>
      </c>
      <c r="D1262" s="4">
        <v>10</v>
      </c>
      <c r="I1262" t="str">
        <f t="shared" ref="I1262:I1276" si="540">I1261</f>
        <v>ALTER TABLE TM_TEST_CASE_TRIAL</v>
      </c>
      <c r="K1262" s="21" t="s">
        <v>436</v>
      </c>
      <c r="L1262" s="12"/>
      <c r="M1262" s="18" t="str">
        <f t="shared" si="538"/>
        <v>STATUS,</v>
      </c>
      <c r="N1262" s="5" t="str">
        <f t="shared" ref="N1262:N1268" si="541">CONCATENATE(B1262," ",C1262,"(",D1262,")",",")</f>
        <v>STATUS VARCHAR(10),</v>
      </c>
      <c r="O1262" s="1" t="s">
        <v>3</v>
      </c>
      <c r="W1262" s="17" t="str">
        <f>CONCATENATE(,LOWER(O1262),UPPER(LEFT(P1262,1)),LOWER(RIGHT(P1262,LEN(P1262)-IF(LEN(P1262)&gt;0,1,LEN(P1262)))),UPPER(LEFT(Q1262,1)),LOWER(RIGHT(Q1262,LEN(Q1262)-IF(LEN(Q1262)&gt;0,1,LEN(Q1262)))),UPPER(LEFT(R1262,1)),LOWER(RIGHT(R1262,LEN(R1262)-IF(LEN(R1262)&gt;0,1,LEN(R1262)))),UPPER(LEFT(S1262,1)),LOWER(RIGHT(S1262,LEN(S1262)-IF(LEN(S1262)&gt;0,1,LEN(S1262)))),UPPER(LEFT(T1262,1)),LOWER(RIGHT(T1262,LEN(T1262)-IF(LEN(T1262)&gt;0,1,LEN(T1262)))),UPPER(LEFT(U1262,1)),LOWER(RIGHT(U1262,LEN(U1262)-IF(LEN(U1262)&gt;0,1,LEN(U1262)))),UPPER(LEFT(V1262,1)),LOWER(RIGHT(V1262,LEN(V1262)-IF(LEN(V1262)&gt;0,1,LEN(V1262)))))</f>
        <v>status</v>
      </c>
      <c r="X1262" s="3" t="str">
        <f t="shared" si="539"/>
        <v>"status":"",</v>
      </c>
      <c r="Y1262" s="22" t="str">
        <f>CONCATENATE("public static String ",,B1262,,"=","""",W1262,""";")</f>
        <v>public static String STATUS="status";</v>
      </c>
      <c r="Z1262" s="7" t="str">
        <f>CONCATENATE("private String ",W1262,"=","""""",";")</f>
        <v>private String status="";</v>
      </c>
    </row>
    <row r="1263" spans="2:26" ht="19.2" x14ac:dyDescent="0.45">
      <c r="B1263" s="1" t="s">
        <v>4</v>
      </c>
      <c r="C1263" s="1" t="s">
        <v>1</v>
      </c>
      <c r="D1263" s="4">
        <v>30</v>
      </c>
      <c r="I1263" t="str">
        <f t="shared" si="540"/>
        <v>ALTER TABLE TM_TEST_CASE_TRIAL</v>
      </c>
      <c r="J1263" t="str">
        <f t="shared" ref="J1263:J1276" si="542">CONCATENATE(LEFT(CONCATENATE(" ADD "," ",N1263,";"),LEN(CONCATENATE(" ADD "," ",N1263,";"))-2),";")</f>
        <v xml:space="preserve"> ADD  INSERT_DATE VARCHAR(30);</v>
      </c>
      <c r="K1263" s="21" t="str">
        <f t="shared" ref="K1263:K1276" si="543">CONCATENATE(LEFT(CONCATENATE("  ALTER COLUMN  "," ",N1263,";"),LEN(CONCATENATE("  ALTER COLUMN  "," ",N1263,";"))-2),";")</f>
        <v xml:space="preserve">  ALTER COLUMN   INSERT_DATE VARCHAR(30);</v>
      </c>
      <c r="L1263" s="12"/>
      <c r="M1263" s="18" t="str">
        <f t="shared" si="538"/>
        <v>INSERT_DATE,</v>
      </c>
      <c r="N1263" s="5" t="str">
        <f t="shared" si="541"/>
        <v>INSERT_DATE VARCHAR(30),</v>
      </c>
      <c r="O1263" s="1" t="s">
        <v>7</v>
      </c>
      <c r="P1263" t="s">
        <v>8</v>
      </c>
      <c r="W1263" s="17" t="str">
        <f>CONCATENATE(,LOWER(O1263),UPPER(LEFT(P1263,1)),LOWER(RIGHT(P1263,LEN(P1263)-IF(LEN(P1263)&gt;0,1,LEN(P1263)))),UPPER(LEFT(Q1263,1)),LOWER(RIGHT(Q1263,LEN(Q1263)-IF(LEN(Q1263)&gt;0,1,LEN(Q1263)))),UPPER(LEFT(R1263,1)),LOWER(RIGHT(R1263,LEN(R1263)-IF(LEN(R1263)&gt;0,1,LEN(R1263)))),UPPER(LEFT(S1263,1)),LOWER(RIGHT(S1263,LEN(S1263)-IF(LEN(S1263)&gt;0,1,LEN(S1263)))),UPPER(LEFT(T1263,1)),LOWER(RIGHT(T1263,LEN(T1263)-IF(LEN(T1263)&gt;0,1,LEN(T1263)))),UPPER(LEFT(U1263,1)),LOWER(RIGHT(U1263,LEN(U1263)-IF(LEN(U1263)&gt;0,1,LEN(U1263)))),UPPER(LEFT(V1263,1)),LOWER(RIGHT(V1263,LEN(V1263)-IF(LEN(V1263)&gt;0,1,LEN(V1263)))))</f>
        <v>insertDate</v>
      </c>
      <c r="X1263" s="3" t="str">
        <f t="shared" si="539"/>
        <v>"insertDate":"",</v>
      </c>
      <c r="Y1263" s="22" t="str">
        <f>CONCATENATE("public static String ",,B1263,,"=","""",W1263,""";")</f>
        <v>public static String INSERT_DATE="insertDate";</v>
      </c>
      <c r="Z1263" s="7" t="str">
        <f>CONCATENATE("private String ",W1263,"=","""""",";")</f>
        <v>private String insertDate="";</v>
      </c>
    </row>
    <row r="1264" spans="2:26" ht="19.2" x14ac:dyDescent="0.45">
      <c r="B1264" t="s">
        <v>5</v>
      </c>
      <c r="C1264" s="1" t="s">
        <v>1</v>
      </c>
      <c r="D1264" s="4">
        <v>30</v>
      </c>
      <c r="I1264" t="str">
        <f t="shared" si="540"/>
        <v>ALTER TABLE TM_TEST_CASE_TRIAL</v>
      </c>
      <c r="J1264" t="str">
        <f t="shared" si="542"/>
        <v xml:space="preserve"> ADD  MODIFICATION_DATE VARCHAR(30);</v>
      </c>
      <c r="K1264" s="21" t="str">
        <f t="shared" si="543"/>
        <v xml:space="preserve">  ALTER COLUMN   MODIFICATION_DATE VARCHAR(30);</v>
      </c>
      <c r="L1264" s="12"/>
      <c r="M1264" s="18" t="str">
        <f t="shared" si="538"/>
        <v>MODIFICATION_DATE,</v>
      </c>
      <c r="N1264" s="5" t="str">
        <f t="shared" si="541"/>
        <v>MODIFICATION_DATE VARCHAR(30),</v>
      </c>
      <c r="O1264" s="1" t="s">
        <v>9</v>
      </c>
      <c r="P1264" t="s">
        <v>8</v>
      </c>
      <c r="W1264" s="17" t="str">
        <f>CONCATENATE(,LOWER(O1264),UPPER(LEFT(P1264,1)),LOWER(RIGHT(P1264,LEN(P1264)-IF(LEN(P1264)&gt;0,1,LEN(P1264)))),UPPER(LEFT(Q1264,1)),LOWER(RIGHT(Q1264,LEN(Q1264)-IF(LEN(Q1264)&gt;0,1,LEN(Q1264)))),UPPER(LEFT(R1264,1)),LOWER(RIGHT(R1264,LEN(R1264)-IF(LEN(R1264)&gt;0,1,LEN(R1264)))),UPPER(LEFT(S1264,1)),LOWER(RIGHT(S1264,LEN(S1264)-IF(LEN(S1264)&gt;0,1,LEN(S1264)))),UPPER(LEFT(T1264,1)),LOWER(RIGHT(T1264,LEN(T1264)-IF(LEN(T1264)&gt;0,1,LEN(T1264)))),UPPER(LEFT(U1264,1)),LOWER(RIGHT(U1264,LEN(U1264)-IF(LEN(U1264)&gt;0,1,LEN(U1264)))),UPPER(LEFT(V1264,1)),LOWER(RIGHT(V1264,LEN(V1264)-IF(LEN(V1264)&gt;0,1,LEN(V1264)))))</f>
        <v>modificationDate</v>
      </c>
      <c r="X1264" s="3" t="str">
        <f t="shared" si="539"/>
        <v>"modificationDate":"",</v>
      </c>
      <c r="Y1264" s="22" t="str">
        <f>CONCATENATE("public static String ",,B1264,,"=","""",W1264,""";")</f>
        <v>public static String MODIFICATION_DATE="modificationDate";</v>
      </c>
      <c r="Z1264" s="7" t="str">
        <f>CONCATENATE("private String ",W1264,"=","""""",";")</f>
        <v>private String modificationDate="";</v>
      </c>
    </row>
    <row r="1265" spans="2:26" ht="19.2" x14ac:dyDescent="0.45">
      <c r="B1265" t="s">
        <v>841</v>
      </c>
      <c r="C1265" s="1" t="s">
        <v>1</v>
      </c>
      <c r="D1265" s="4">
        <v>30</v>
      </c>
      <c r="I1265" t="str">
        <f t="shared" si="540"/>
        <v>ALTER TABLE TM_TEST_CASE_TRIAL</v>
      </c>
      <c r="J1265" t="str">
        <f t="shared" si="542"/>
        <v xml:space="preserve"> ADD  FK_TEST_CASE_ID VARCHAR(30);</v>
      </c>
      <c r="K1265" s="21" t="str">
        <f t="shared" si="543"/>
        <v xml:space="preserve">  ALTER COLUMN   FK_TEST_CASE_ID VARCHAR(30);</v>
      </c>
      <c r="L1265" s="12"/>
      <c r="M1265" s="18" t="str">
        <f t="shared" si="538"/>
        <v>FK_TEST_CASE_ID,</v>
      </c>
      <c r="N1265" s="5" t="str">
        <f>CONCATENATE(B1265," ",C1265,"(",D1265,")",",")</f>
        <v>FK_TEST_CASE_ID VARCHAR(30),</v>
      </c>
      <c r="O1265" s="1" t="s">
        <v>10</v>
      </c>
      <c r="P1265" t="s">
        <v>676</v>
      </c>
      <c r="Q1265" t="s">
        <v>677</v>
      </c>
      <c r="R1265" t="s">
        <v>2</v>
      </c>
      <c r="W1265" s="17" t="str">
        <f>CONCATENATE(,LOWER(O1265),UPPER(LEFT(P1265,1)),LOWER(RIGHT(P1265,LEN(P1265)-IF(LEN(P1265)&gt;0,1,LEN(P1265)))),UPPER(LEFT(Q1265,1)),LOWER(RIGHT(Q1265,LEN(Q1265)-IF(LEN(Q1265)&gt;0,1,LEN(Q1265)))),UPPER(LEFT(R1265,1)),LOWER(RIGHT(R1265,LEN(R1265)-IF(LEN(R1265)&gt;0,1,LEN(R1265)))),UPPER(LEFT(S1265,1)),LOWER(RIGHT(S1265,LEN(S1265)-IF(LEN(S1265)&gt;0,1,LEN(S1265)))),UPPER(LEFT(T1265,1)),LOWER(RIGHT(T1265,LEN(T1265)-IF(LEN(T1265)&gt;0,1,LEN(T1265)))),UPPER(LEFT(U1265,1)),LOWER(RIGHT(U1265,LEN(U1265)-IF(LEN(U1265)&gt;0,1,LEN(U1265)))),UPPER(LEFT(V1265,1)),LOWER(RIGHT(V1265,LEN(V1265)-IF(LEN(V1265)&gt;0,1,LEN(V1265)))))</f>
        <v>fkTestCaseId</v>
      </c>
      <c r="X1265" s="3" t="str">
        <f t="shared" si="539"/>
        <v>"fkTestCaseId":"",</v>
      </c>
      <c r="Y1265" s="22" t="str">
        <f>CONCATENATE("public static String ",,B1265,,"=","""",W1265,""";")</f>
        <v>public static String FK_TEST_CASE_ID="fkTestCaseId";</v>
      </c>
      <c r="Z1265" s="7" t="str">
        <f>CONCATENATE("private String ",W1265,"=","""""",";")</f>
        <v>private String fkTestCaseId="";</v>
      </c>
    </row>
    <row r="1266" spans="2:26" ht="19.2" x14ac:dyDescent="0.45">
      <c r="B1266" t="s">
        <v>264</v>
      </c>
      <c r="C1266" s="1" t="s">
        <v>1</v>
      </c>
      <c r="D1266" s="4">
        <v>30</v>
      </c>
      <c r="I1266" t="str">
        <f t="shared" si="540"/>
        <v>ALTER TABLE TM_TEST_CASE_TRIAL</v>
      </c>
      <c r="J1266" t="str">
        <f t="shared" si="542"/>
        <v xml:space="preserve"> ADD  CREATED_TIME VARCHAR(30);</v>
      </c>
      <c r="K1266" s="21" t="str">
        <f t="shared" si="543"/>
        <v xml:space="preserve">  ALTER COLUMN   CREATED_TIME VARCHAR(30);</v>
      </c>
      <c r="L1266" s="12"/>
      <c r="M1266" s="18" t="str">
        <f t="shared" si="538"/>
        <v>CREATED_TIME,</v>
      </c>
      <c r="N1266" s="5" t="str">
        <f t="shared" si="541"/>
        <v>CREATED_TIME VARCHAR(30),</v>
      </c>
      <c r="O1266" s="1" t="s">
        <v>282</v>
      </c>
      <c r="P1266" t="s">
        <v>133</v>
      </c>
      <c r="W1266" s="17" t="str">
        <f t="shared" ref="W1266:W1272" si="544">CONCATENATE(,LOWER(O1266),UPPER(LEFT(P1266,1)),LOWER(RIGHT(P1266,LEN(P1266)-IF(LEN(P1266)&gt;0,1,LEN(P1266)))),UPPER(LEFT(Q1266,1)),LOWER(RIGHT(Q1266,LEN(Q1266)-IF(LEN(Q1266)&gt;0,1,LEN(Q1266)))),UPPER(LEFT(R1266,1)),LOWER(RIGHT(R1266,LEN(R1266)-IF(LEN(R1266)&gt;0,1,LEN(R1266)))),UPPER(LEFT(S1266,1)),LOWER(RIGHT(S1266,LEN(S1266)-IF(LEN(S1266)&gt;0,1,LEN(S1266)))),UPPER(LEFT(T1266,1)),LOWER(RIGHT(T1266,LEN(T1266)-IF(LEN(T1266)&gt;0,1,LEN(T1266)))),UPPER(LEFT(U1266,1)),LOWER(RIGHT(U1266,LEN(U1266)-IF(LEN(U1266)&gt;0,1,LEN(U1266)))),UPPER(LEFT(V1266,1)),LOWER(RIGHT(V1266,LEN(V1266)-IF(LEN(V1266)&gt;0,1,LEN(V1266)))))</f>
        <v>createdTime</v>
      </c>
      <c r="X1266" s="3" t="str">
        <f t="shared" si="539"/>
        <v>"createdTime":"",</v>
      </c>
      <c r="Y1266" s="22" t="str">
        <f t="shared" ref="Y1266:Y1272" si="545">CONCATENATE("public static String ",,B1266,,"=","""",W1266,""";")</f>
        <v>public static String CREATED_TIME="createdTime";</v>
      </c>
      <c r="Z1266" s="7" t="str">
        <f t="shared" ref="Z1266:Z1272" si="546">CONCATENATE("private String ",W1266,"=","""""",";")</f>
        <v>private String createdTime="";</v>
      </c>
    </row>
    <row r="1267" spans="2:26" ht="19.2" x14ac:dyDescent="0.45">
      <c r="B1267" t="s">
        <v>263</v>
      </c>
      <c r="C1267" s="1" t="s">
        <v>1</v>
      </c>
      <c r="D1267" s="4">
        <v>30</v>
      </c>
      <c r="I1267" t="str">
        <f t="shared" si="540"/>
        <v>ALTER TABLE TM_TEST_CASE_TRIAL</v>
      </c>
      <c r="J1267" t="str">
        <f t="shared" si="542"/>
        <v xml:space="preserve"> ADD  CREATED_DATE VARCHAR(30);</v>
      </c>
      <c r="K1267" s="21" t="str">
        <f t="shared" si="543"/>
        <v xml:space="preserve">  ALTER COLUMN   CREATED_DATE VARCHAR(30);</v>
      </c>
      <c r="L1267" s="12"/>
      <c r="M1267" s="18" t="str">
        <f t="shared" si="538"/>
        <v>CREATED_DATE,</v>
      </c>
      <c r="N1267" s="5" t="str">
        <f t="shared" si="541"/>
        <v>CREATED_DATE VARCHAR(30),</v>
      </c>
      <c r="O1267" s="1" t="s">
        <v>282</v>
      </c>
      <c r="P1267" t="s">
        <v>8</v>
      </c>
      <c r="W1267" s="17" t="str">
        <f t="shared" si="544"/>
        <v>createdDate</v>
      </c>
      <c r="X1267" s="3" t="str">
        <f t="shared" si="539"/>
        <v>"createdDate":"",</v>
      </c>
      <c r="Y1267" s="22" t="str">
        <f t="shared" si="545"/>
        <v>public static String CREATED_DATE="createdDate";</v>
      </c>
      <c r="Z1267" s="7" t="str">
        <f t="shared" si="546"/>
        <v>private String createdDate="";</v>
      </c>
    </row>
    <row r="1268" spans="2:26" ht="19.2" x14ac:dyDescent="0.45">
      <c r="B1268" t="s">
        <v>262</v>
      </c>
      <c r="C1268" s="1" t="s">
        <v>1</v>
      </c>
      <c r="D1268" s="4">
        <v>30</v>
      </c>
      <c r="I1268" t="str">
        <f t="shared" si="540"/>
        <v>ALTER TABLE TM_TEST_CASE_TRIAL</v>
      </c>
      <c r="J1268" t="str">
        <f t="shared" si="542"/>
        <v xml:space="preserve"> ADD  CREATED_BY VARCHAR(30);</v>
      </c>
      <c r="K1268" s="21" t="str">
        <f t="shared" si="543"/>
        <v xml:space="preserve">  ALTER COLUMN   CREATED_BY VARCHAR(30);</v>
      </c>
      <c r="L1268" s="12"/>
      <c r="M1268" s="18" t="str">
        <f t="shared" si="538"/>
        <v>CREATED_BY,</v>
      </c>
      <c r="N1268" s="5" t="str">
        <f t="shared" si="541"/>
        <v>CREATED_BY VARCHAR(30),</v>
      </c>
      <c r="O1268" s="1" t="s">
        <v>282</v>
      </c>
      <c r="P1268" t="s">
        <v>128</v>
      </c>
      <c r="W1268" s="17" t="str">
        <f t="shared" si="544"/>
        <v>createdBy</v>
      </c>
      <c r="X1268" s="3" t="str">
        <f t="shared" si="539"/>
        <v>"createdBy":"",</v>
      </c>
      <c r="Y1268" s="22" t="str">
        <f t="shared" si="545"/>
        <v>public static String CREATED_BY="createdBy";</v>
      </c>
      <c r="Z1268" s="7" t="str">
        <f t="shared" si="546"/>
        <v>private String createdBy="";</v>
      </c>
    </row>
    <row r="1269" spans="2:26" ht="19.2" x14ac:dyDescent="0.45">
      <c r="B1269" t="s">
        <v>14</v>
      </c>
      <c r="C1269" s="1" t="s">
        <v>701</v>
      </c>
      <c r="D1269" s="4"/>
      <c r="I1269" t="str">
        <f t="shared" si="540"/>
        <v>ALTER TABLE TM_TEST_CASE_TRIAL</v>
      </c>
      <c r="J1269" t="str">
        <f t="shared" si="542"/>
        <v xml:space="preserve"> ADD  DESCRIPTION TEXT;</v>
      </c>
      <c r="K1269" s="21" t="str">
        <f t="shared" si="543"/>
        <v xml:space="preserve">  ALTER COLUMN   DESCRIPTION TEXT;</v>
      </c>
      <c r="L1269" s="12"/>
      <c r="M1269" s="18" t="str">
        <f t="shared" si="538"/>
        <v>DESCRIPTION,</v>
      </c>
      <c r="N1269" s="5" t="str">
        <f>CONCATENATE(B1269," ",C1269,"",D1269,"",",")</f>
        <v>DESCRIPTION TEXT,</v>
      </c>
      <c r="O1269" s="1" t="s">
        <v>14</v>
      </c>
      <c r="W1269" s="17" t="str">
        <f t="shared" si="544"/>
        <v>description</v>
      </c>
      <c r="X1269" s="3" t="str">
        <f t="shared" si="539"/>
        <v>"description":"",</v>
      </c>
      <c r="Y1269" s="22" t="str">
        <f t="shared" si="545"/>
        <v>public static String DESCRIPTION="description";</v>
      </c>
      <c r="Z1269" s="7" t="str">
        <f t="shared" si="546"/>
        <v>private String description="";</v>
      </c>
    </row>
    <row r="1270" spans="2:26" ht="19.2" x14ac:dyDescent="0.45">
      <c r="B1270" t="s">
        <v>928</v>
      </c>
      <c r="C1270" s="1" t="s">
        <v>701</v>
      </c>
      <c r="D1270" s="4"/>
      <c r="I1270" t="str">
        <f t="shared" si="540"/>
        <v>ALTER TABLE TM_TEST_CASE_TRIAL</v>
      </c>
      <c r="J1270" t="str">
        <f t="shared" si="542"/>
        <v xml:space="preserve"> ADD  IMG_URL TEXT;</v>
      </c>
      <c r="K1270" s="21" t="str">
        <f>CONCATENATE(LEFT(CONCATENATE("  ALTER COLUMN  "," ",N1270,";"),LEN(CONCATENATE("  ALTER COLUMN  "," ",N1270,";"))-2),";")</f>
        <v xml:space="preserve">  ALTER COLUMN   IMG_URL TEXT;</v>
      </c>
      <c r="L1270" s="12"/>
      <c r="M1270" s="18" t="str">
        <f>CONCATENATE(B1270,",")</f>
        <v>IMG_URL,</v>
      </c>
      <c r="N1270" s="5" t="str">
        <f>CONCATENATE(B1270," ",C1270,"",D1270,"",",")</f>
        <v>IMG_URL TEXT,</v>
      </c>
      <c r="O1270" s="1" t="s">
        <v>929</v>
      </c>
      <c r="P1270" t="s">
        <v>325</v>
      </c>
      <c r="W1270" s="17" t="str">
        <f>CONCATENATE(,LOWER(O1270),UPPER(LEFT(P1270,1)),LOWER(RIGHT(P1270,LEN(P1270)-IF(LEN(P1270)&gt;0,1,LEN(P1270)))),UPPER(LEFT(Q1270,1)),LOWER(RIGHT(Q1270,LEN(Q1270)-IF(LEN(Q1270)&gt;0,1,LEN(Q1270)))),UPPER(LEFT(R1270,1)),LOWER(RIGHT(R1270,LEN(R1270)-IF(LEN(R1270)&gt;0,1,LEN(R1270)))),UPPER(LEFT(S1270,1)),LOWER(RIGHT(S1270,LEN(S1270)-IF(LEN(S1270)&gt;0,1,LEN(S1270)))),UPPER(LEFT(T1270,1)),LOWER(RIGHT(T1270,LEN(T1270)-IF(LEN(T1270)&gt;0,1,LEN(T1270)))),UPPER(LEFT(U1270,1)),LOWER(RIGHT(U1270,LEN(U1270)-IF(LEN(U1270)&gt;0,1,LEN(U1270)))),UPPER(LEFT(V1270,1)),LOWER(RIGHT(V1270,LEN(V1270)-IF(LEN(V1270)&gt;0,1,LEN(V1270)))))</f>
        <v>imgUrl</v>
      </c>
      <c r="X1270" s="3" t="str">
        <f>CONCATENATE("""",W1270,"""",":","""","""",",")</f>
        <v>"imgUrl":"",</v>
      </c>
      <c r="Y1270" s="22" t="str">
        <f>CONCATENATE("public static String ",,B1270,,"=","""",W1270,""";")</f>
        <v>public static String IMG_URL="imgUrl";</v>
      </c>
      <c r="Z1270" s="7" t="str">
        <f>CONCATENATE("private String ",W1270,"=","""""",";")</f>
        <v>private String imgUrl="";</v>
      </c>
    </row>
    <row r="1271" spans="2:26" ht="19.2" x14ac:dyDescent="0.45">
      <c r="B1271" t="s">
        <v>838</v>
      </c>
      <c r="C1271" s="1" t="s">
        <v>1</v>
      </c>
      <c r="D1271" s="4">
        <v>3000</v>
      </c>
      <c r="I1271" t="str">
        <f t="shared" si="540"/>
        <v>ALTER TABLE TM_TEST_CASE_TRIAL</v>
      </c>
      <c r="J1271" t="str">
        <f t="shared" si="542"/>
        <v xml:space="preserve"> ADD  TEST_CASE_NAME VARCHAR(3000);</v>
      </c>
      <c r="K1271" s="21" t="str">
        <f t="shared" si="543"/>
        <v xml:space="preserve">  ALTER COLUMN   TEST_CASE_NAME VARCHAR(3000);</v>
      </c>
      <c r="L1271" s="12"/>
      <c r="M1271" s="18" t="str">
        <f t="shared" si="538"/>
        <v>TEST_CASE_NAME,</v>
      </c>
      <c r="N1271" s="5" t="str">
        <f>CONCATENATE(B1271," ",C1271,"(",D1271,")",",")</f>
        <v>TEST_CASE_NAME VARCHAR(3000),</v>
      </c>
      <c r="O1271" s="1" t="s">
        <v>676</v>
      </c>
      <c r="P1271" t="s">
        <v>677</v>
      </c>
      <c r="Q1271" t="s">
        <v>0</v>
      </c>
      <c r="W1271" s="17" t="str">
        <f t="shared" si="544"/>
        <v>testCaseName</v>
      </c>
      <c r="X1271" s="3" t="str">
        <f t="shared" si="539"/>
        <v>"testCaseName":"",</v>
      </c>
      <c r="Y1271" s="22" t="str">
        <f t="shared" si="545"/>
        <v>public static String TEST_CASE_NAME="testCaseName";</v>
      </c>
      <c r="Z1271" s="7" t="str">
        <f t="shared" si="546"/>
        <v>private String testCaseName="";</v>
      </c>
    </row>
    <row r="1272" spans="2:26" ht="19.2" x14ac:dyDescent="0.45">
      <c r="B1272" t="s">
        <v>839</v>
      </c>
      <c r="C1272" s="1" t="s">
        <v>1</v>
      </c>
      <c r="D1272" s="4">
        <v>3000</v>
      </c>
      <c r="I1272" t="str">
        <f t="shared" si="540"/>
        <v>ALTER TABLE TM_TEST_CASE_TRIAL</v>
      </c>
      <c r="J1272" t="str">
        <f t="shared" si="542"/>
        <v xml:space="preserve"> ADD  TEST_CASE_SCENARIO VARCHAR(3000);</v>
      </c>
      <c r="K1272" s="21" t="str">
        <f t="shared" si="543"/>
        <v xml:space="preserve">  ALTER COLUMN   TEST_CASE_SCENARIO VARCHAR(3000);</v>
      </c>
      <c r="L1272" s="12"/>
      <c r="M1272" s="18" t="str">
        <f t="shared" si="538"/>
        <v>TEST_CASE_SCENARIO,</v>
      </c>
      <c r="N1272" s="5" t="str">
        <f>CONCATENATE(B1272," ",C1272,"(",D1272,")",",")</f>
        <v>TEST_CASE_SCENARIO VARCHAR(3000),</v>
      </c>
      <c r="O1272" s="1" t="s">
        <v>676</v>
      </c>
      <c r="P1272" t="s">
        <v>677</v>
      </c>
      <c r="Q1272" t="s">
        <v>558</v>
      </c>
      <c r="W1272" s="17" t="str">
        <f t="shared" si="544"/>
        <v>testCaseScenario</v>
      </c>
      <c r="X1272" s="3" t="str">
        <f t="shared" si="539"/>
        <v>"testCaseScenario":"",</v>
      </c>
      <c r="Y1272" s="22" t="str">
        <f t="shared" si="545"/>
        <v>public static String TEST_CASE_SCENARIO="testCaseScenario";</v>
      </c>
      <c r="Z1272" s="7" t="str">
        <f t="shared" si="546"/>
        <v>private String testCaseScenario="";</v>
      </c>
    </row>
    <row r="1273" spans="2:26" ht="19.2" x14ac:dyDescent="0.45">
      <c r="B1273" t="s">
        <v>840</v>
      </c>
      <c r="C1273" s="1" t="s">
        <v>701</v>
      </c>
      <c r="D1273" s="4"/>
      <c r="I1273" t="str">
        <f t="shared" si="540"/>
        <v>ALTER TABLE TM_TEST_CASE_TRIAL</v>
      </c>
      <c r="J1273" t="str">
        <f t="shared" si="542"/>
        <v xml:space="preserve"> ADD  GENERAL_DESCRIPTION TEXT;</v>
      </c>
      <c r="K1273" s="21" t="str">
        <f t="shared" si="543"/>
        <v xml:space="preserve">  ALTER COLUMN   GENERAL_DESCRIPTION TEXT;</v>
      </c>
      <c r="L1273" s="12"/>
      <c r="M1273" s="18" t="str">
        <f t="shared" si="538"/>
        <v>GENERAL_DESCRIPTION,</v>
      </c>
      <c r="N1273" s="5" t="str">
        <f>CONCATENATE(B1273," ",C1273,"",D1273,"",",")</f>
        <v>GENERAL_DESCRIPTION TEXT,</v>
      </c>
      <c r="O1273" s="1" t="s">
        <v>470</v>
      </c>
      <c r="P1273" t="s">
        <v>14</v>
      </c>
      <c r="W1273" s="17" t="str">
        <f>CONCATENATE(,LOWER(O1273),UPPER(LEFT(P1273,1)),LOWER(RIGHT(P1273,LEN(P1273)-IF(LEN(P1273)&gt;0,1,LEN(P1273)))),UPPER(LEFT(Q1273,1)),LOWER(RIGHT(Q1273,LEN(Q1273)-IF(LEN(Q1273)&gt;0,1,LEN(Q1273)))),UPPER(LEFT(R1273,1)),LOWER(RIGHT(R1273,LEN(R1273)-IF(LEN(R1273)&gt;0,1,LEN(R1273)))),UPPER(LEFT(S1273,1)),LOWER(RIGHT(S1273,LEN(S1273)-IF(LEN(S1273)&gt;0,1,LEN(S1273)))),UPPER(LEFT(T1273,1)),LOWER(RIGHT(T1273,LEN(T1273)-IF(LEN(T1273)&gt;0,1,LEN(T1273)))),UPPER(LEFT(U1273,1)),LOWER(RIGHT(U1273,LEN(U1273)-IF(LEN(U1273)&gt;0,1,LEN(U1273)))),UPPER(LEFT(V1273,1)),LOWER(RIGHT(V1273,LEN(V1273)-IF(LEN(V1273)&gt;0,1,LEN(V1273)))))</f>
        <v>generalDescription</v>
      </c>
      <c r="X1273" s="3" t="str">
        <f t="shared" si="539"/>
        <v>"generalDescription":"",</v>
      </c>
      <c r="Y1273" s="22" t="str">
        <f>CONCATENATE("public static String ",,B1273,,"=","""",W1273,""";")</f>
        <v>public static String GENERAL_DESCRIPTION="generalDescription";</v>
      </c>
      <c r="Z1273" s="7" t="str">
        <f>CONCATENATE("private String ",W1273,"=","""""",";")</f>
        <v>private String generalDescription="";</v>
      </c>
    </row>
    <row r="1274" spans="2:26" ht="19.2" x14ac:dyDescent="0.45">
      <c r="B1274" t="s">
        <v>571</v>
      </c>
      <c r="C1274" s="1" t="s">
        <v>1</v>
      </c>
      <c r="D1274" s="4">
        <v>30</v>
      </c>
      <c r="I1274" t="str">
        <f t="shared" si="540"/>
        <v>ALTER TABLE TM_TEST_CASE_TRIAL</v>
      </c>
      <c r="J1274" t="str">
        <f>CONCATENATE(LEFT(CONCATENATE(" ADD "," ",N1274,";"),LEN(CONCATENATE(" ADD "," ",N1274,";"))-2),";")</f>
        <v xml:space="preserve"> ADD  TRIAL_STATUS VARCHAR(30);</v>
      </c>
      <c r="K1274" s="21" t="str">
        <f>CONCATENATE(LEFT(CONCATENATE("  ALTER COLUMN  "," ",N1274,";"),LEN(CONCATENATE("  ALTER COLUMN  "," ",N1274,";"))-2),";")</f>
        <v xml:space="preserve">  ALTER COLUMN   TRIAL_STATUS VARCHAR(30);</v>
      </c>
      <c r="L1274" s="12"/>
      <c r="M1274" s="18" t="str">
        <f>CONCATENATE(B1274,",")</f>
        <v>TRIAL_STATUS,</v>
      </c>
      <c r="N1274" s="5" t="str">
        <f>CONCATENATE(B1274," ",C1274,"(",D1274,")",",")</f>
        <v>TRIAL_STATUS VARCHAR(30),</v>
      </c>
      <c r="O1274" s="1" t="s">
        <v>572</v>
      </c>
      <c r="P1274" t="s">
        <v>3</v>
      </c>
      <c r="W1274" s="17" t="str">
        <f>CONCATENATE(,LOWER(O1274),UPPER(LEFT(P1274,1)),LOWER(RIGHT(P1274,LEN(P1274)-IF(LEN(P1274)&gt;0,1,LEN(P1274)))),UPPER(LEFT(Q1274,1)),LOWER(RIGHT(Q1274,LEN(Q1274)-IF(LEN(Q1274)&gt;0,1,LEN(Q1274)))),UPPER(LEFT(R1274,1)),LOWER(RIGHT(R1274,LEN(R1274)-IF(LEN(R1274)&gt;0,1,LEN(R1274)))),UPPER(LEFT(S1274,1)),LOWER(RIGHT(S1274,LEN(S1274)-IF(LEN(S1274)&gt;0,1,LEN(S1274)))),UPPER(LEFT(T1274,1)),LOWER(RIGHT(T1274,LEN(T1274)-IF(LEN(T1274)&gt;0,1,LEN(T1274)))),UPPER(LEFT(U1274,1)),LOWER(RIGHT(U1274,LEN(U1274)-IF(LEN(U1274)&gt;0,1,LEN(U1274)))),UPPER(LEFT(V1274,1)),LOWER(RIGHT(V1274,LEN(V1274)-IF(LEN(V1274)&gt;0,1,LEN(V1274)))))</f>
        <v>trialStatus</v>
      </c>
      <c r="X1274" s="3" t="str">
        <f>CONCATENATE("""",W1274,"""",":","""","""",",")</f>
        <v>"trialStatus":"",</v>
      </c>
      <c r="Y1274" s="22" t="str">
        <f>CONCATENATE("public static String ",,B1274,,"=","""",W1274,""";")</f>
        <v>public static String TRIAL_STATUS="trialStatus";</v>
      </c>
      <c r="Z1274" s="7" t="str">
        <f>CONCATENATE("private String ",W1274,"=","""""",";")</f>
        <v>private String trialStatus="";</v>
      </c>
    </row>
    <row r="1275" spans="2:26" ht="19.2" x14ac:dyDescent="0.45">
      <c r="B1275" t="s">
        <v>926</v>
      </c>
      <c r="C1275" s="1" t="s">
        <v>1</v>
      </c>
      <c r="D1275" s="4">
        <v>30</v>
      </c>
      <c r="I1275" t="str">
        <f t="shared" si="540"/>
        <v>ALTER TABLE TM_TEST_CASE_TRIAL</v>
      </c>
      <c r="J1275" t="str">
        <f t="shared" si="542"/>
        <v xml:space="preserve"> ADD  IS_SOLVED VARCHAR(30);</v>
      </c>
      <c r="K1275" s="21" t="str">
        <f t="shared" si="543"/>
        <v xml:space="preserve">  ALTER COLUMN   IS_SOLVED VARCHAR(30);</v>
      </c>
      <c r="L1275" s="12"/>
      <c r="M1275" s="18" t="str">
        <f t="shared" si="538"/>
        <v>IS_SOLVED,</v>
      </c>
      <c r="N1275" s="5" t="str">
        <f>CONCATENATE(B1275," ",C1275,"(",D1275,")",",")</f>
        <v>IS_SOLVED VARCHAR(30),</v>
      </c>
      <c r="O1275" s="1" t="s">
        <v>112</v>
      </c>
      <c r="P1275" t="s">
        <v>927</v>
      </c>
      <c r="W1275" s="17" t="str">
        <f>CONCATENATE(,LOWER(O1275),UPPER(LEFT(P1275,1)),LOWER(RIGHT(P1275,LEN(P1275)-IF(LEN(P1275)&gt;0,1,LEN(P1275)))),UPPER(LEFT(Q1275,1)),LOWER(RIGHT(Q1275,LEN(Q1275)-IF(LEN(Q1275)&gt;0,1,LEN(Q1275)))),UPPER(LEFT(R1275,1)),LOWER(RIGHT(R1275,LEN(R1275)-IF(LEN(R1275)&gt;0,1,LEN(R1275)))),UPPER(LEFT(S1275,1)),LOWER(RIGHT(S1275,LEN(S1275)-IF(LEN(S1275)&gt;0,1,LEN(S1275)))),UPPER(LEFT(T1275,1)),LOWER(RIGHT(T1275,LEN(T1275)-IF(LEN(T1275)&gt;0,1,LEN(T1275)))),UPPER(LEFT(U1275,1)),LOWER(RIGHT(U1275,LEN(U1275)-IF(LEN(U1275)&gt;0,1,LEN(U1275)))),UPPER(LEFT(V1275,1)),LOWER(RIGHT(V1275,LEN(V1275)-IF(LEN(V1275)&gt;0,1,LEN(V1275)))))</f>
        <v>isSolved</v>
      </c>
      <c r="X1275" s="3" t="str">
        <f t="shared" si="539"/>
        <v>"isSolved":"",</v>
      </c>
      <c r="Y1275" s="22" t="str">
        <f>CONCATENATE("public static String ",,B1275,,"=","""",W1275,""";")</f>
        <v>public static String IS_SOLVED="isSolved";</v>
      </c>
      <c r="Z1275" s="7" t="str">
        <f>CONCATENATE("private String ",W1275,"=","""""",";")</f>
        <v>private String isSolved="";</v>
      </c>
    </row>
    <row r="1276" spans="2:26" ht="19.2" x14ac:dyDescent="0.45">
      <c r="B1276" t="s">
        <v>367</v>
      </c>
      <c r="C1276" s="1" t="s">
        <v>1</v>
      </c>
      <c r="D1276" s="4">
        <v>30</v>
      </c>
      <c r="I1276" t="str">
        <f t="shared" si="540"/>
        <v>ALTER TABLE TM_TEST_CASE_TRIAL</v>
      </c>
      <c r="J1276" t="str">
        <f t="shared" si="542"/>
        <v xml:space="preserve"> ADD  FK_BACKLOG_ID VARCHAR(30);</v>
      </c>
      <c r="K1276" s="21" t="str">
        <f t="shared" si="543"/>
        <v xml:space="preserve">  ALTER COLUMN   FK_BACKLOG_ID VARCHAR(30);</v>
      </c>
      <c r="L1276" s="12"/>
      <c r="M1276" s="18" t="str">
        <f t="shared" si="538"/>
        <v>FK_BACKLOG_ID,</v>
      </c>
      <c r="N1276" s="5" t="str">
        <f>CONCATENATE(B1276," ",C1276,"(",D1276,")",",")</f>
        <v>FK_BACKLOG_ID VARCHAR(30),</v>
      </c>
      <c r="O1276" s="1" t="s">
        <v>10</v>
      </c>
      <c r="P1276" t="s">
        <v>354</v>
      </c>
      <c r="Q1276" t="s">
        <v>2</v>
      </c>
      <c r="W1276" s="17" t="str">
        <f>CONCATENATE(,LOWER(O1276),UPPER(LEFT(P1276,1)),LOWER(RIGHT(P1276,LEN(P1276)-IF(LEN(P1276)&gt;0,1,LEN(P1276)))),UPPER(LEFT(Q1276,1)),LOWER(RIGHT(Q1276,LEN(Q1276)-IF(LEN(Q1276)&gt;0,1,LEN(Q1276)))),UPPER(LEFT(R1276,1)),LOWER(RIGHT(R1276,LEN(R1276)-IF(LEN(R1276)&gt;0,1,LEN(R1276)))),UPPER(LEFT(S1276,1)),LOWER(RIGHT(S1276,LEN(S1276)-IF(LEN(S1276)&gt;0,1,LEN(S1276)))),UPPER(LEFT(T1276,1)),LOWER(RIGHT(T1276,LEN(T1276)-IF(LEN(T1276)&gt;0,1,LEN(T1276)))),UPPER(LEFT(U1276,1)),LOWER(RIGHT(U1276,LEN(U1276)-IF(LEN(U1276)&gt;0,1,LEN(U1276)))),UPPER(LEFT(V1276,1)),LOWER(RIGHT(V1276,LEN(V1276)-IF(LEN(V1276)&gt;0,1,LEN(V1276)))))</f>
        <v>fkBacklogId</v>
      </c>
      <c r="X1276" s="3" t="str">
        <f t="shared" si="539"/>
        <v>"fkBacklogId":"",</v>
      </c>
      <c r="Y1276" s="22" t="str">
        <f>CONCATENATE("public static String ",,B1276,,"=","""",W1276,""";")</f>
        <v>public static String FK_BACKLOG_ID="fkBacklogId";</v>
      </c>
      <c r="Z1276" s="7" t="str">
        <f>CONCATENATE("private String ",W1276,"=","""""",";")</f>
        <v>private String fkBacklogId="";</v>
      </c>
    </row>
    <row r="1277" spans="2:26" ht="19.2" x14ac:dyDescent="0.45">
      <c r="C1277" s="1"/>
      <c r="D1277" s="4"/>
      <c r="L1277" s="12"/>
      <c r="M1277" s="18" t="str">
        <f t="shared" si="538"/>
        <v>,</v>
      </c>
      <c r="N1277" s="33" t="s">
        <v>130</v>
      </c>
      <c r="O1277" s="1"/>
      <c r="W1277" s="17"/>
    </row>
    <row r="1278" spans="2:26" ht="19.2" x14ac:dyDescent="0.45">
      <c r="C1278" s="14"/>
      <c r="D1278" s="9"/>
      <c r="K1278" s="29"/>
      <c r="M1278" s="20"/>
      <c r="N1278" s="31" t="s">
        <v>126</v>
      </c>
      <c r="O1278" s="14"/>
      <c r="W1278" s="17"/>
    </row>
    <row r="1280" spans="2:26" x14ac:dyDescent="0.3">
      <c r="B1280" s="2" t="s">
        <v>924</v>
      </c>
      <c r="I1280" t="str">
        <f>CONCATENATE("ALTER TABLE"," ",B1280)</f>
        <v>ALTER TABLE TM_TEST_CASE_STEP_TRIAL</v>
      </c>
      <c r="K1280" s="25"/>
      <c r="N1280" s="5" t="str">
        <f>CONCATENATE("CREATE TABLE ",B1280," ","(")</f>
        <v>CREATE TABLE TM_TEST_CASE_STEP_TRIAL (</v>
      </c>
    </row>
    <row r="1281" spans="2:26" ht="19.2" x14ac:dyDescent="0.45">
      <c r="B1281" s="1" t="s">
        <v>2</v>
      </c>
      <c r="C1281" s="1" t="s">
        <v>1</v>
      </c>
      <c r="D1281" s="4">
        <v>30</v>
      </c>
      <c r="E1281" s="24" t="s">
        <v>113</v>
      </c>
      <c r="I1281" t="str">
        <f>I1280</f>
        <v>ALTER TABLE TM_TEST_CASE_STEP_TRIAL</v>
      </c>
      <c r="L1281" s="12"/>
      <c r="M1281" s="18" t="str">
        <f t="shared" ref="M1281:M1293" si="547">CONCATENATE(B1281,",")</f>
        <v>ID,</v>
      </c>
      <c r="N1281" s="5" t="str">
        <f>CONCATENATE(B1281," ",C1281,"(",D1281,") ",E1281," ,")</f>
        <v>ID VARCHAR(30) NOT NULL ,</v>
      </c>
      <c r="O1281" s="1" t="s">
        <v>2</v>
      </c>
      <c r="P1281" s="6"/>
      <c r="Q1281" s="6"/>
      <c r="R1281" s="6"/>
      <c r="S1281" s="6"/>
      <c r="T1281" s="6"/>
      <c r="U1281" s="6"/>
      <c r="V1281" s="6"/>
      <c r="W1281" s="17" t="str">
        <f t="shared" ref="W1281:W1293" si="548">CONCATENATE(,LOWER(O1281),UPPER(LEFT(P1281,1)),LOWER(RIGHT(P1281,LEN(P1281)-IF(LEN(P1281)&gt;0,1,LEN(P1281)))),UPPER(LEFT(Q1281,1)),LOWER(RIGHT(Q1281,LEN(Q1281)-IF(LEN(Q1281)&gt;0,1,LEN(Q1281)))),UPPER(LEFT(R1281,1)),LOWER(RIGHT(R1281,LEN(R1281)-IF(LEN(R1281)&gt;0,1,LEN(R1281)))),UPPER(LEFT(S1281,1)),LOWER(RIGHT(S1281,LEN(S1281)-IF(LEN(S1281)&gt;0,1,LEN(S1281)))),UPPER(LEFT(T1281,1)),LOWER(RIGHT(T1281,LEN(T1281)-IF(LEN(T1281)&gt;0,1,LEN(T1281)))),UPPER(LEFT(U1281,1)),LOWER(RIGHT(U1281,LEN(U1281)-IF(LEN(U1281)&gt;0,1,LEN(U1281)))),UPPER(LEFT(V1281,1)),LOWER(RIGHT(V1281,LEN(V1281)-IF(LEN(V1281)&gt;0,1,LEN(V1281)))))</f>
        <v>id</v>
      </c>
      <c r="X1281" s="3" t="str">
        <f t="shared" ref="X1281:X1293" si="549">CONCATENATE("""",W1281,"""",":","""","""",",")</f>
        <v>"id":"",</v>
      </c>
      <c r="Y1281" s="22" t="str">
        <f t="shared" ref="Y1281:Y1293" si="550">CONCATENATE("public static String ",,B1281,,"=","""",W1281,""";")</f>
        <v>public static String ID="id";</v>
      </c>
      <c r="Z1281" s="7" t="str">
        <f t="shared" ref="Z1281:Z1293" si="551">CONCATENATE("private String ",W1281,"=","""""",";")</f>
        <v>private String id="";</v>
      </c>
    </row>
    <row r="1282" spans="2:26" ht="19.2" x14ac:dyDescent="0.45">
      <c r="B1282" s="1" t="s">
        <v>3</v>
      </c>
      <c r="C1282" s="1" t="s">
        <v>1</v>
      </c>
      <c r="D1282" s="4">
        <v>10</v>
      </c>
      <c r="I1282" t="str">
        <f>I1281</f>
        <v>ALTER TABLE TM_TEST_CASE_STEP_TRIAL</v>
      </c>
      <c r="K1282" s="21" t="s">
        <v>436</v>
      </c>
      <c r="L1282" s="12"/>
      <c r="M1282" s="18" t="str">
        <f t="shared" si="547"/>
        <v>STATUS,</v>
      </c>
      <c r="N1282" s="5" t="str">
        <f t="shared" ref="N1282:N1288" si="552">CONCATENATE(B1282," ",C1282,"(",D1282,")",",")</f>
        <v>STATUS VARCHAR(10),</v>
      </c>
      <c r="O1282" s="1" t="s">
        <v>3</v>
      </c>
      <c r="W1282" s="17" t="str">
        <f t="shared" si="548"/>
        <v>status</v>
      </c>
      <c r="X1282" s="3" t="str">
        <f t="shared" si="549"/>
        <v>"status":"",</v>
      </c>
      <c r="Y1282" s="22" t="str">
        <f t="shared" si="550"/>
        <v>public static String STATUS="status";</v>
      </c>
      <c r="Z1282" s="7" t="str">
        <f t="shared" si="551"/>
        <v>private String status="";</v>
      </c>
    </row>
    <row r="1283" spans="2:26" ht="19.2" x14ac:dyDescent="0.45">
      <c r="B1283" s="1" t="s">
        <v>4</v>
      </c>
      <c r="C1283" s="1" t="s">
        <v>1</v>
      </c>
      <c r="D1283" s="4">
        <v>30</v>
      </c>
      <c r="I1283" t="str">
        <f t="shared" ref="I1283:I1295" si="553">I1282</f>
        <v>ALTER TABLE TM_TEST_CASE_STEP_TRIAL</v>
      </c>
      <c r="J1283" t="str">
        <f t="shared" ref="J1283:J1293" si="554">CONCATENATE(LEFT(CONCATENATE(" ADD "," ",N1283,";"),LEN(CONCATENATE(" ADD "," ",N1283,";"))-2),";")</f>
        <v xml:space="preserve"> ADD  INSERT_DATE VARCHAR(30);</v>
      </c>
      <c r="K1283" s="21" t="str">
        <f t="shared" ref="K1283:K1293" si="555">CONCATENATE(LEFT(CONCATENATE("  ALTER COLUMN  "," ",N1283,";"),LEN(CONCATENATE("  ALTER COLUMN  "," ",N1283,";"))-2),";")</f>
        <v xml:space="preserve">  ALTER COLUMN   INSERT_DATE VARCHAR(30);</v>
      </c>
      <c r="L1283" s="12"/>
      <c r="M1283" s="18" t="str">
        <f t="shared" si="547"/>
        <v>INSERT_DATE,</v>
      </c>
      <c r="N1283" s="5" t="str">
        <f t="shared" si="552"/>
        <v>INSERT_DATE VARCHAR(30),</v>
      </c>
      <c r="O1283" s="1" t="s">
        <v>7</v>
      </c>
      <c r="P1283" t="s">
        <v>8</v>
      </c>
      <c r="W1283" s="17" t="str">
        <f t="shared" si="548"/>
        <v>insertDate</v>
      </c>
      <c r="X1283" s="3" t="str">
        <f t="shared" si="549"/>
        <v>"insertDate":"",</v>
      </c>
      <c r="Y1283" s="22" t="str">
        <f t="shared" si="550"/>
        <v>public static String INSERT_DATE="insertDate";</v>
      </c>
      <c r="Z1283" s="7" t="str">
        <f t="shared" si="551"/>
        <v>private String insertDate="";</v>
      </c>
    </row>
    <row r="1284" spans="2:26" ht="19.2" x14ac:dyDescent="0.45">
      <c r="B1284" t="s">
        <v>5</v>
      </c>
      <c r="C1284" s="1" t="s">
        <v>1</v>
      </c>
      <c r="D1284" s="4">
        <v>30</v>
      </c>
      <c r="I1284" t="str">
        <f t="shared" si="553"/>
        <v>ALTER TABLE TM_TEST_CASE_STEP_TRIAL</v>
      </c>
      <c r="J1284" t="str">
        <f t="shared" si="554"/>
        <v xml:space="preserve"> ADD  MODIFICATION_DATE VARCHAR(30);</v>
      </c>
      <c r="K1284" s="21" t="str">
        <f t="shared" si="555"/>
        <v xml:space="preserve">  ALTER COLUMN   MODIFICATION_DATE VARCHAR(30);</v>
      </c>
      <c r="L1284" s="12"/>
      <c r="M1284" s="18" t="str">
        <f t="shared" si="547"/>
        <v>MODIFICATION_DATE,</v>
      </c>
      <c r="N1284" s="5" t="str">
        <f t="shared" si="552"/>
        <v>MODIFICATION_DATE VARCHAR(30),</v>
      </c>
      <c r="O1284" s="1" t="s">
        <v>9</v>
      </c>
      <c r="P1284" t="s">
        <v>8</v>
      </c>
      <c r="W1284" s="17" t="str">
        <f t="shared" si="548"/>
        <v>modificationDate</v>
      </c>
      <c r="X1284" s="3" t="str">
        <f t="shared" si="549"/>
        <v>"modificationDate":"",</v>
      </c>
      <c r="Y1284" s="22" t="str">
        <f t="shared" si="550"/>
        <v>public static String MODIFICATION_DATE="modificationDate";</v>
      </c>
      <c r="Z1284" s="7" t="str">
        <f t="shared" si="551"/>
        <v>private String modificationDate="";</v>
      </c>
    </row>
    <row r="1285" spans="2:26" ht="19.2" x14ac:dyDescent="0.45">
      <c r="B1285" t="s">
        <v>274</v>
      </c>
      <c r="C1285" s="1" t="s">
        <v>1</v>
      </c>
      <c r="D1285" s="4">
        <v>30</v>
      </c>
      <c r="I1285" t="str">
        <f t="shared" si="553"/>
        <v>ALTER TABLE TM_TEST_CASE_STEP_TRIAL</v>
      </c>
      <c r="J1285" t="str">
        <f t="shared" si="554"/>
        <v xml:space="preserve"> ADD  FK_PROJECT_ID VARCHAR(30);</v>
      </c>
      <c r="K1285" s="21" t="str">
        <f t="shared" si="555"/>
        <v xml:space="preserve">  ALTER COLUMN   FK_PROJECT_ID VARCHAR(30);</v>
      </c>
      <c r="L1285" s="12"/>
      <c r="M1285" s="18" t="str">
        <f t="shared" si="547"/>
        <v>FK_PROJECT_ID,</v>
      </c>
      <c r="N1285" s="5" t="str">
        <f t="shared" si="552"/>
        <v>FK_PROJECT_ID VARCHAR(30),</v>
      </c>
      <c r="O1285" s="1" t="s">
        <v>10</v>
      </c>
      <c r="P1285" t="s">
        <v>288</v>
      </c>
      <c r="Q1285" t="s">
        <v>2</v>
      </c>
      <c r="W1285" s="17" t="str">
        <f t="shared" si="548"/>
        <v>fkProjectId</v>
      </c>
      <c r="X1285" s="3" t="str">
        <f t="shared" si="549"/>
        <v>"fkProjectId":"",</v>
      </c>
      <c r="Y1285" s="22" t="str">
        <f t="shared" si="550"/>
        <v>public static String FK_PROJECT_ID="fkProjectId";</v>
      </c>
      <c r="Z1285" s="7" t="str">
        <f t="shared" si="551"/>
        <v>private String fkProjectId="";</v>
      </c>
    </row>
    <row r="1286" spans="2:26" ht="19.2" x14ac:dyDescent="0.45">
      <c r="B1286" t="s">
        <v>264</v>
      </c>
      <c r="C1286" s="1" t="s">
        <v>1</v>
      </c>
      <c r="D1286" s="4">
        <v>30</v>
      </c>
      <c r="I1286" t="str">
        <f t="shared" si="553"/>
        <v>ALTER TABLE TM_TEST_CASE_STEP_TRIAL</v>
      </c>
      <c r="J1286" t="str">
        <f t="shared" si="554"/>
        <v xml:space="preserve"> ADD  CREATED_TIME VARCHAR(30);</v>
      </c>
      <c r="K1286" s="21" t="str">
        <f t="shared" si="555"/>
        <v xml:space="preserve">  ALTER COLUMN   CREATED_TIME VARCHAR(30);</v>
      </c>
      <c r="L1286" s="12"/>
      <c r="M1286" s="18" t="str">
        <f t="shared" si="547"/>
        <v>CREATED_TIME,</v>
      </c>
      <c r="N1286" s="5" t="str">
        <f t="shared" si="552"/>
        <v>CREATED_TIME VARCHAR(30),</v>
      </c>
      <c r="O1286" s="1" t="s">
        <v>282</v>
      </c>
      <c r="P1286" t="s">
        <v>133</v>
      </c>
      <c r="W1286" s="17" t="str">
        <f t="shared" si="548"/>
        <v>createdTime</v>
      </c>
      <c r="X1286" s="3" t="str">
        <f t="shared" si="549"/>
        <v>"createdTime":"",</v>
      </c>
      <c r="Y1286" s="22" t="str">
        <f t="shared" si="550"/>
        <v>public static String CREATED_TIME="createdTime";</v>
      </c>
      <c r="Z1286" s="7" t="str">
        <f t="shared" si="551"/>
        <v>private String createdTime="";</v>
      </c>
    </row>
    <row r="1287" spans="2:26" ht="19.2" x14ac:dyDescent="0.45">
      <c r="B1287" t="s">
        <v>263</v>
      </c>
      <c r="C1287" s="1" t="s">
        <v>1</v>
      </c>
      <c r="D1287" s="4">
        <v>30</v>
      </c>
      <c r="I1287" t="str">
        <f t="shared" si="553"/>
        <v>ALTER TABLE TM_TEST_CASE_STEP_TRIAL</v>
      </c>
      <c r="J1287" t="str">
        <f t="shared" si="554"/>
        <v xml:space="preserve"> ADD  CREATED_DATE VARCHAR(30);</v>
      </c>
      <c r="K1287" s="21" t="str">
        <f t="shared" si="555"/>
        <v xml:space="preserve">  ALTER COLUMN   CREATED_DATE VARCHAR(30);</v>
      </c>
      <c r="L1287" s="12"/>
      <c r="M1287" s="18" t="str">
        <f t="shared" si="547"/>
        <v>CREATED_DATE,</v>
      </c>
      <c r="N1287" s="5" t="str">
        <f t="shared" si="552"/>
        <v>CREATED_DATE VARCHAR(30),</v>
      </c>
      <c r="O1287" s="1" t="s">
        <v>282</v>
      </c>
      <c r="P1287" t="s">
        <v>8</v>
      </c>
      <c r="W1287" s="17" t="str">
        <f t="shared" si="548"/>
        <v>createdDate</v>
      </c>
      <c r="X1287" s="3" t="str">
        <f t="shared" si="549"/>
        <v>"createdDate":"",</v>
      </c>
      <c r="Y1287" s="22" t="str">
        <f t="shared" si="550"/>
        <v>public static String CREATED_DATE="createdDate";</v>
      </c>
      <c r="Z1287" s="7" t="str">
        <f t="shared" si="551"/>
        <v>private String createdDate="";</v>
      </c>
    </row>
    <row r="1288" spans="2:26" ht="19.2" x14ac:dyDescent="0.45">
      <c r="B1288" t="s">
        <v>262</v>
      </c>
      <c r="C1288" s="1" t="s">
        <v>1</v>
      </c>
      <c r="D1288" s="4">
        <v>30</v>
      </c>
      <c r="I1288" t="str">
        <f t="shared" si="553"/>
        <v>ALTER TABLE TM_TEST_CASE_STEP_TRIAL</v>
      </c>
      <c r="J1288" t="str">
        <f t="shared" si="554"/>
        <v xml:space="preserve"> ADD  CREATED_BY VARCHAR(30);</v>
      </c>
      <c r="K1288" s="21" t="str">
        <f t="shared" si="555"/>
        <v xml:space="preserve">  ALTER COLUMN   CREATED_BY VARCHAR(30);</v>
      </c>
      <c r="L1288" s="12"/>
      <c r="M1288" s="18" t="str">
        <f t="shared" si="547"/>
        <v>CREATED_BY,</v>
      </c>
      <c r="N1288" s="5" t="str">
        <f t="shared" si="552"/>
        <v>CREATED_BY VARCHAR(30),</v>
      </c>
      <c r="O1288" s="1" t="s">
        <v>282</v>
      </c>
      <c r="P1288" t="s">
        <v>128</v>
      </c>
      <c r="W1288" s="17" t="str">
        <f t="shared" si="548"/>
        <v>createdBy</v>
      </c>
      <c r="X1288" s="3" t="str">
        <f t="shared" si="549"/>
        <v>"createdBy":"",</v>
      </c>
      <c r="Y1288" s="22" t="str">
        <f t="shared" si="550"/>
        <v>public static String CREATED_BY="createdBy";</v>
      </c>
      <c r="Z1288" s="7" t="str">
        <f t="shared" si="551"/>
        <v>private String createdBy="";</v>
      </c>
    </row>
    <row r="1289" spans="2:26" ht="19.2" x14ac:dyDescent="0.45">
      <c r="B1289" t="s">
        <v>560</v>
      </c>
      <c r="C1289" s="1" t="s">
        <v>701</v>
      </c>
      <c r="D1289" s="4"/>
      <c r="I1289" t="str">
        <f>I1287</f>
        <v>ALTER TABLE TM_TEST_CASE_STEP_TRIAL</v>
      </c>
      <c r="J1289" t="str">
        <f>CONCATENATE(LEFT(CONCATENATE(" ADD "," ",N1289,";"),LEN(CONCATENATE(" ADD "," ",N1289,";"))-2),";")</f>
        <v xml:space="preserve"> ADD  EXPECTED_RESULT TEXT;</v>
      </c>
      <c r="K1289" s="21" t="str">
        <f>CONCATENATE(LEFT(CONCATENATE("  ALTER COLUMN  "," ",N1289,";"),LEN(CONCATENATE("  ALTER COLUMN  "," ",N1289,";"))-2),";")</f>
        <v xml:space="preserve">  ALTER COLUMN   EXPECTED_RESULT TEXT;</v>
      </c>
      <c r="L1289" s="12"/>
      <c r="M1289" s="18" t="str">
        <f>CONCATENATE(B1289,",")</f>
        <v>EXPECTED_RESULT,</v>
      </c>
      <c r="N1289" s="5" t="str">
        <f>CONCATENATE(B1289," ",C1289,"",D1289,"",",")</f>
        <v>EXPECTED_RESULT TEXT,</v>
      </c>
      <c r="O1289" s="1" t="s">
        <v>562</v>
      </c>
      <c r="P1289" t="s">
        <v>563</v>
      </c>
      <c r="W1289" s="17" t="str">
        <f>CONCATENATE(,LOWER(O1289),UPPER(LEFT(P1289,1)),LOWER(RIGHT(P1289,LEN(P1289)-IF(LEN(P1289)&gt;0,1,LEN(P1289)))),UPPER(LEFT(Q1289,1)),LOWER(RIGHT(Q1289,LEN(Q1289)-IF(LEN(Q1289)&gt;0,1,LEN(Q1289)))),UPPER(LEFT(R1289,1)),LOWER(RIGHT(R1289,LEN(R1289)-IF(LEN(R1289)&gt;0,1,LEN(R1289)))),UPPER(LEFT(S1289,1)),LOWER(RIGHT(S1289,LEN(S1289)-IF(LEN(S1289)&gt;0,1,LEN(S1289)))),UPPER(LEFT(T1289,1)),LOWER(RIGHT(T1289,LEN(T1289)-IF(LEN(T1289)&gt;0,1,LEN(T1289)))),UPPER(LEFT(U1289,1)),LOWER(RIGHT(U1289,LEN(U1289)-IF(LEN(U1289)&gt;0,1,LEN(U1289)))),UPPER(LEFT(V1289,1)),LOWER(RIGHT(V1289,LEN(V1289)-IF(LEN(V1289)&gt;0,1,LEN(V1289)))))</f>
        <v>expectedResult</v>
      </c>
      <c r="X1289" s="3" t="str">
        <f>CONCATENATE("""",W1289,"""",":","""","""",",")</f>
        <v>"expectedResult":"",</v>
      </c>
      <c r="Y1289" s="22" t="str">
        <f>CONCATENATE("public static String ",,B1289,,"=","""",W1289,""";")</f>
        <v>public static String EXPECTED_RESULT="expectedResult";</v>
      </c>
      <c r="Z1289" s="7" t="str">
        <f>CONCATENATE("private String ",W1289,"=","""""",";")</f>
        <v>private String expectedResult="";</v>
      </c>
    </row>
    <row r="1290" spans="2:26" ht="19.2" x14ac:dyDescent="0.45">
      <c r="B1290" t="s">
        <v>570</v>
      </c>
      <c r="C1290" s="1" t="s">
        <v>701</v>
      </c>
      <c r="D1290" s="4"/>
      <c r="I1290" t="str">
        <f>I1287</f>
        <v>ALTER TABLE TM_TEST_CASE_STEP_TRIAL</v>
      </c>
      <c r="J1290" t="str">
        <f>CONCATENATE(LEFT(CONCATENATE(" ADD "," ",N1290,";"),LEN(CONCATENATE(" ADD "," ",N1290,";"))-2),";")</f>
        <v xml:space="preserve"> ADD  ACTUAL_RESULT TEXT;</v>
      </c>
      <c r="K1290" s="21" t="str">
        <f>CONCATENATE(LEFT(CONCATENATE("  ALTER COLUMN  "," ",N1290,";"),LEN(CONCATENATE("  ALTER COLUMN  "," ",N1290,";"))-2),";")</f>
        <v xml:space="preserve">  ALTER COLUMN   ACTUAL_RESULT TEXT;</v>
      </c>
      <c r="L1290" s="12"/>
      <c r="M1290" s="18" t="str">
        <f>CONCATENATE(B1290,",")</f>
        <v>ACTUAL_RESULT,</v>
      </c>
      <c r="N1290" s="5" t="str">
        <f>CONCATENATE(B1290," ",C1290,"",D1290,"",",")</f>
        <v>ACTUAL_RESULT TEXT,</v>
      </c>
      <c r="O1290" s="1" t="s">
        <v>573</v>
      </c>
      <c r="P1290" t="s">
        <v>563</v>
      </c>
      <c r="W1290" s="17" t="str">
        <f>CONCATENATE(,LOWER(O1290),UPPER(LEFT(P1290,1)),LOWER(RIGHT(P1290,LEN(P1290)-IF(LEN(P1290)&gt;0,1,LEN(P1290)))),UPPER(LEFT(Q1290,1)),LOWER(RIGHT(Q1290,LEN(Q1290)-IF(LEN(Q1290)&gt;0,1,LEN(Q1290)))),UPPER(LEFT(R1290,1)),LOWER(RIGHT(R1290,LEN(R1290)-IF(LEN(R1290)&gt;0,1,LEN(R1290)))),UPPER(LEFT(S1290,1)),LOWER(RIGHT(S1290,LEN(S1290)-IF(LEN(S1290)&gt;0,1,LEN(S1290)))),UPPER(LEFT(T1290,1)),LOWER(RIGHT(T1290,LEN(T1290)-IF(LEN(T1290)&gt;0,1,LEN(T1290)))),UPPER(LEFT(U1290,1)),LOWER(RIGHT(U1290,LEN(U1290)-IF(LEN(U1290)&gt;0,1,LEN(U1290)))),UPPER(LEFT(V1290,1)),LOWER(RIGHT(V1290,LEN(V1290)-IF(LEN(V1290)&gt;0,1,LEN(V1290)))))</f>
        <v>actualResult</v>
      </c>
      <c r="X1290" s="3" t="str">
        <f>CONCATENATE("""",W1290,"""",":","""","""",",")</f>
        <v>"actualResult":"",</v>
      </c>
      <c r="Y1290" s="22" t="str">
        <f>CONCATENATE("public static String ",,B1290,,"=","""",W1290,""";")</f>
        <v>public static String ACTUAL_RESULT="actualResult";</v>
      </c>
      <c r="Z1290" s="7" t="str">
        <f>CONCATENATE("private String ",W1290,"=","""""",";")</f>
        <v>private String actualResult="";</v>
      </c>
    </row>
    <row r="1291" spans="2:26" ht="19.2" x14ac:dyDescent="0.45">
      <c r="B1291" t="s">
        <v>925</v>
      </c>
      <c r="C1291" s="1" t="s">
        <v>1</v>
      </c>
      <c r="D1291" s="4">
        <v>30</v>
      </c>
      <c r="I1291" t="e">
        <f>#REF!</f>
        <v>#REF!</v>
      </c>
      <c r="J1291" t="str">
        <f t="shared" si="554"/>
        <v xml:space="preserve"> ADD  FK_TEST_CASE_TRIAL_ID VARCHAR(30);</v>
      </c>
      <c r="K1291" s="21" t="str">
        <f t="shared" si="555"/>
        <v xml:space="preserve">  ALTER COLUMN   FK_TEST_CASE_TRIAL_ID VARCHAR(30);</v>
      </c>
      <c r="L1291" s="12"/>
      <c r="M1291" s="18" t="str">
        <f t="shared" si="547"/>
        <v>FK_TEST_CASE_TRIAL_ID,</v>
      </c>
      <c r="N1291" s="5" t="str">
        <f>CONCATENATE(B1291," ",C1291,"(",D1291,")",",")</f>
        <v>FK_TEST_CASE_TRIAL_ID VARCHAR(30),</v>
      </c>
      <c r="O1291" s="1" t="s">
        <v>10</v>
      </c>
      <c r="P1291" t="s">
        <v>676</v>
      </c>
      <c r="Q1291" t="s">
        <v>677</v>
      </c>
      <c r="R1291" t="s">
        <v>572</v>
      </c>
      <c r="S1291" t="s">
        <v>2</v>
      </c>
      <c r="W1291" s="17" t="str">
        <f t="shared" si="548"/>
        <v>fkTestCaseTrialId</v>
      </c>
      <c r="X1291" s="3" t="str">
        <f t="shared" si="549"/>
        <v>"fkTestCaseTrialId":"",</v>
      </c>
      <c r="Y1291" s="22" t="str">
        <f t="shared" si="550"/>
        <v>public static String FK_TEST_CASE_TRIAL_ID="fkTestCaseTrialId";</v>
      </c>
      <c r="Z1291" s="7" t="str">
        <f t="shared" si="551"/>
        <v>private String fkTestCaseTrialId="";</v>
      </c>
    </row>
    <row r="1292" spans="2:26" ht="19.2" x14ac:dyDescent="0.45">
      <c r="B1292" t="s">
        <v>842</v>
      </c>
      <c r="C1292" s="1" t="s">
        <v>701</v>
      </c>
      <c r="D1292" s="4" t="s">
        <v>395</v>
      </c>
      <c r="I1292" t="e">
        <f t="shared" si="553"/>
        <v>#REF!</v>
      </c>
      <c r="J1292" t="str">
        <f t="shared" si="554"/>
        <v xml:space="preserve"> ADD  REQUIRED_DATA TEXT ;</v>
      </c>
      <c r="K1292" s="21" t="str">
        <f t="shared" si="555"/>
        <v xml:space="preserve">  ALTER COLUMN   REQUIRED_DATA TEXT ;</v>
      </c>
      <c r="L1292" s="12"/>
      <c r="M1292" s="18" t="str">
        <f t="shared" si="547"/>
        <v>REQUIRED_DATA,</v>
      </c>
      <c r="N1292" s="5" t="str">
        <f>CONCATENATE(B1292," ",C1292,"",D1292,"",",")</f>
        <v>REQUIRED_DATA TEXT ,</v>
      </c>
      <c r="O1292" s="1" t="s">
        <v>411</v>
      </c>
      <c r="P1292" t="s">
        <v>680</v>
      </c>
      <c r="W1292" s="17" t="str">
        <f t="shared" si="548"/>
        <v>requiredData</v>
      </c>
      <c r="X1292" s="3" t="str">
        <f t="shared" si="549"/>
        <v>"requiredData":"",</v>
      </c>
      <c r="Y1292" s="22" t="str">
        <f t="shared" si="550"/>
        <v>public static String REQUIRED_DATA="requiredData";</v>
      </c>
      <c r="Z1292" s="7" t="str">
        <f t="shared" si="551"/>
        <v>private String requiredData="";</v>
      </c>
    </row>
    <row r="1293" spans="2:26" ht="19.2" x14ac:dyDescent="0.45">
      <c r="B1293" t="s">
        <v>843</v>
      </c>
      <c r="C1293" s="1" t="s">
        <v>1</v>
      </c>
      <c r="D1293" s="4">
        <v>300</v>
      </c>
      <c r="I1293" t="e">
        <f t="shared" si="553"/>
        <v>#REF!</v>
      </c>
      <c r="J1293" t="str">
        <f t="shared" si="554"/>
        <v xml:space="preserve"> ADD  STEP_STATUS VARCHAR(300);</v>
      </c>
      <c r="K1293" s="21" t="str">
        <f t="shared" si="555"/>
        <v xml:space="preserve">  ALTER COLUMN   STEP_STATUS VARCHAR(300);</v>
      </c>
      <c r="L1293" s="12"/>
      <c r="M1293" s="18" t="str">
        <f t="shared" si="547"/>
        <v>STEP_STATUS,</v>
      </c>
      <c r="N1293" s="5" t="str">
        <f>CONCATENATE(B1293," ",C1293,"(",D1293,")",",")</f>
        <v>STEP_STATUS VARCHAR(300),</v>
      </c>
      <c r="O1293" s="1" t="s">
        <v>849</v>
      </c>
      <c r="P1293" t="s">
        <v>3</v>
      </c>
      <c r="W1293" s="17" t="str">
        <f t="shared" si="548"/>
        <v>stepStatus</v>
      </c>
      <c r="X1293" s="3" t="str">
        <f t="shared" si="549"/>
        <v>"stepStatus":"",</v>
      </c>
      <c r="Y1293" s="22" t="str">
        <f t="shared" si="550"/>
        <v>public static String STEP_STATUS="stepStatus";</v>
      </c>
      <c r="Z1293" s="7" t="str">
        <f t="shared" si="551"/>
        <v>private String stepStatus="";</v>
      </c>
    </row>
    <row r="1294" spans="2:26" ht="19.2" x14ac:dyDescent="0.45">
      <c r="B1294" t="s">
        <v>850</v>
      </c>
      <c r="C1294" s="1" t="s">
        <v>1</v>
      </c>
      <c r="D1294" s="4">
        <v>1000</v>
      </c>
      <c r="I1294" t="e">
        <f t="shared" si="553"/>
        <v>#REF!</v>
      </c>
      <c r="J1294" t="str">
        <f>CONCATENATE(LEFT(CONCATENATE(" ADD "," ",N1294,";"),LEN(CONCATENATE(" ADD "," ",N1294,";"))-2),";")</f>
        <v xml:space="preserve"> ADD  STEP_NAME VARCHAR(1000);</v>
      </c>
      <c r="K1294" s="21" t="str">
        <f>CONCATENATE(LEFT(CONCATENATE("  ALTER COLUMN  "," ",N1294,";"),LEN(CONCATENATE("  ALTER COLUMN  "," ",N1294,";"))-2),";")</f>
        <v xml:space="preserve">  ALTER COLUMN   STEP_NAME VARCHAR(1000);</v>
      </c>
      <c r="L1294" s="12"/>
      <c r="M1294" s="18" t="str">
        <f>CONCATENATE(B1294,",")</f>
        <v>STEP_NAME,</v>
      </c>
      <c r="N1294" s="5" t="str">
        <f>CONCATENATE(B1294," ",C1294,"(",D1294,")",",")</f>
        <v>STEP_NAME VARCHAR(1000),</v>
      </c>
      <c r="O1294" s="1" t="s">
        <v>849</v>
      </c>
      <c r="P1294" t="s">
        <v>0</v>
      </c>
      <c r="W1294" s="17" t="str">
        <f>CONCATENATE(,LOWER(O1294),UPPER(LEFT(P1294,1)),LOWER(RIGHT(P1294,LEN(P1294)-IF(LEN(P1294)&gt;0,1,LEN(P1294)))),UPPER(LEFT(Q1294,1)),LOWER(RIGHT(Q1294,LEN(Q1294)-IF(LEN(Q1294)&gt;0,1,LEN(Q1294)))),UPPER(LEFT(R1294,1)),LOWER(RIGHT(R1294,LEN(R1294)-IF(LEN(R1294)&gt;0,1,LEN(R1294)))),UPPER(LEFT(S1294,1)),LOWER(RIGHT(S1294,LEN(S1294)-IF(LEN(S1294)&gt;0,1,LEN(S1294)))),UPPER(LEFT(T1294,1)),LOWER(RIGHT(T1294,LEN(T1294)-IF(LEN(T1294)&gt;0,1,LEN(T1294)))),UPPER(LEFT(U1294,1)),LOWER(RIGHT(U1294,LEN(U1294)-IF(LEN(U1294)&gt;0,1,LEN(U1294)))),UPPER(LEFT(V1294,1)),LOWER(RIGHT(V1294,LEN(V1294)-IF(LEN(V1294)&gt;0,1,LEN(V1294)))))</f>
        <v>stepName</v>
      </c>
      <c r="X1294" s="3" t="str">
        <f>CONCATENATE("""",W1294,"""",":","""","""",",")</f>
        <v>"stepName":"",</v>
      </c>
      <c r="Y1294" s="22" t="str">
        <f>CONCATENATE("public static String ",,B1294,,"=","""",W1294,""";")</f>
        <v>public static String STEP_NAME="stepName";</v>
      </c>
      <c r="Z1294" s="7" t="str">
        <f>CONCATENATE("private String ",W1294,"=","""""",";")</f>
        <v>private String stepName="";</v>
      </c>
    </row>
    <row r="1295" spans="2:26" ht="19.2" x14ac:dyDescent="0.45">
      <c r="B1295" t="s">
        <v>844</v>
      </c>
      <c r="C1295" s="1" t="s">
        <v>1</v>
      </c>
      <c r="D1295" s="4">
        <v>300</v>
      </c>
      <c r="I1295" t="e">
        <f t="shared" si="553"/>
        <v>#REF!</v>
      </c>
      <c r="J1295" t="str">
        <f>CONCATENATE(LEFT(CONCATENATE(" ADD "," ",N1295,";"),LEN(CONCATENATE(" ADD "," ",N1295,";"))-2),";")</f>
        <v xml:space="preserve"> ADD  STEP_TYPE VARCHAR(300);</v>
      </c>
      <c r="K1295" s="21" t="str">
        <f>CONCATENATE(LEFT(CONCATENATE("  ALTER COLUMN  "," ",N1295,";"),LEN(CONCATENATE("  ALTER COLUMN  "," ",N1295,";"))-2),";")</f>
        <v xml:space="preserve">  ALTER COLUMN   STEP_TYPE VARCHAR(300);</v>
      </c>
      <c r="L1295" s="12"/>
      <c r="M1295" s="18" t="str">
        <f>CONCATENATE(B1295,",")</f>
        <v>STEP_TYPE,</v>
      </c>
      <c r="N1295" s="5" t="str">
        <f>CONCATENATE(B1295," ",C1295,"(",D1295,")",",")</f>
        <v>STEP_TYPE VARCHAR(300),</v>
      </c>
      <c r="O1295" s="1" t="s">
        <v>849</v>
      </c>
      <c r="P1295" t="s">
        <v>51</v>
      </c>
      <c r="W1295" s="17" t="str">
        <f>CONCATENATE(,LOWER(O1295),UPPER(LEFT(P1295,1)),LOWER(RIGHT(P1295,LEN(P1295)-IF(LEN(P1295)&gt;0,1,LEN(P1295)))),UPPER(LEFT(Q1295,1)),LOWER(RIGHT(Q1295,LEN(Q1295)-IF(LEN(Q1295)&gt;0,1,LEN(Q1295)))),UPPER(LEFT(R1295,1)),LOWER(RIGHT(R1295,LEN(R1295)-IF(LEN(R1295)&gt;0,1,LEN(R1295)))),UPPER(LEFT(S1295,1)),LOWER(RIGHT(S1295,LEN(S1295)-IF(LEN(S1295)&gt;0,1,LEN(S1295)))),UPPER(LEFT(T1295,1)),LOWER(RIGHT(T1295,LEN(T1295)-IF(LEN(T1295)&gt;0,1,LEN(T1295)))),UPPER(LEFT(U1295,1)),LOWER(RIGHT(U1295,LEN(U1295)-IF(LEN(U1295)&gt;0,1,LEN(U1295)))),UPPER(LEFT(V1295,1)),LOWER(RIGHT(V1295,LEN(V1295)-IF(LEN(V1295)&gt;0,1,LEN(V1295)))))</f>
        <v>stepType</v>
      </c>
      <c r="X1295" s="3" t="str">
        <f>CONCATENATE("""",W1295,"""",":","""","""",",")</f>
        <v>"stepType":"",</v>
      </c>
      <c r="Y1295" s="22" t="str">
        <f>CONCATENATE("public static String ",,B1295,,"=","""",W1295,""";")</f>
        <v>public static String STEP_TYPE="stepType";</v>
      </c>
      <c r="Z1295" s="7" t="str">
        <f>CONCATENATE("private String ",W1295,"=","""""",";")</f>
        <v>private String stepType="";</v>
      </c>
    </row>
    <row r="1296" spans="2:26" ht="19.2" x14ac:dyDescent="0.45">
      <c r="C1296" s="1"/>
      <c r="D1296" s="4"/>
      <c r="L1296" s="12"/>
      <c r="M1296" s="18" t="str">
        <f>CONCATENATE(B1296,",")</f>
        <v>,</v>
      </c>
      <c r="N1296" s="33" t="s">
        <v>130</v>
      </c>
      <c r="O1296" s="1"/>
      <c r="W1296" s="17"/>
    </row>
    <row r="1297" spans="2:26" ht="19.2" x14ac:dyDescent="0.45">
      <c r="C1297" s="14"/>
      <c r="D1297" s="9"/>
      <c r="K1297" s="29"/>
      <c r="M1297" s="20"/>
      <c r="N1297" s="31" t="s">
        <v>126</v>
      </c>
      <c r="O1297" s="14"/>
      <c r="W1297" s="17"/>
    </row>
    <row r="1298" spans="2:26" x14ac:dyDescent="0.3">
      <c r="B1298" s="2" t="s">
        <v>854</v>
      </c>
      <c r="I1298" t="str">
        <f>CONCATENATE("ALTER TABLE"," ",B1298)</f>
        <v>ALTER TABLE TM_REL_TASK_AND_SPRINT</v>
      </c>
      <c r="K1298" s="25"/>
      <c r="N1298" s="5" t="str">
        <f>CONCATENATE("CREATE TABLE ",B1298," ","(")</f>
        <v>CREATE TABLE TM_REL_TASK_AND_SPRINT (</v>
      </c>
    </row>
    <row r="1299" spans="2:26" ht="19.2" x14ac:dyDescent="0.45">
      <c r="B1299" s="1" t="s">
        <v>2</v>
      </c>
      <c r="C1299" s="1" t="s">
        <v>1</v>
      </c>
      <c r="D1299" s="4">
        <v>30</v>
      </c>
      <c r="E1299" s="24" t="s">
        <v>113</v>
      </c>
      <c r="I1299" t="str">
        <f>I1298</f>
        <v>ALTER TABLE TM_REL_TASK_AND_SPRINT</v>
      </c>
      <c r="L1299" s="12"/>
      <c r="M1299" s="18" t="str">
        <f t="shared" ref="M1299:M1306" si="556">CONCATENATE(B1299,",")</f>
        <v>ID,</v>
      </c>
      <c r="N1299" s="5" t="str">
        <f>CONCATENATE(B1299," ",C1299,"(",D1299,") ",E1299," ,")</f>
        <v>ID VARCHAR(30) NOT NULL ,</v>
      </c>
      <c r="O1299" s="1" t="s">
        <v>2</v>
      </c>
      <c r="P1299" s="6"/>
      <c r="Q1299" s="6"/>
      <c r="R1299" s="6"/>
      <c r="S1299" s="6"/>
      <c r="T1299" s="6"/>
      <c r="U1299" s="6"/>
      <c r="V1299" s="6"/>
      <c r="W1299" s="17" t="str">
        <f t="shared" ref="W1299:W1306" si="557">CONCATENATE(,LOWER(O1299),UPPER(LEFT(P1299,1)),LOWER(RIGHT(P1299,LEN(P1299)-IF(LEN(P1299)&gt;0,1,LEN(P1299)))),UPPER(LEFT(Q1299,1)),LOWER(RIGHT(Q1299,LEN(Q1299)-IF(LEN(Q1299)&gt;0,1,LEN(Q1299)))),UPPER(LEFT(R1299,1)),LOWER(RIGHT(R1299,LEN(R1299)-IF(LEN(R1299)&gt;0,1,LEN(R1299)))),UPPER(LEFT(S1299,1)),LOWER(RIGHT(S1299,LEN(S1299)-IF(LEN(S1299)&gt;0,1,LEN(S1299)))),UPPER(LEFT(T1299,1)),LOWER(RIGHT(T1299,LEN(T1299)-IF(LEN(T1299)&gt;0,1,LEN(T1299)))),UPPER(LEFT(U1299,1)),LOWER(RIGHT(U1299,LEN(U1299)-IF(LEN(U1299)&gt;0,1,LEN(U1299)))),UPPER(LEFT(V1299,1)),LOWER(RIGHT(V1299,LEN(V1299)-IF(LEN(V1299)&gt;0,1,LEN(V1299)))))</f>
        <v>id</v>
      </c>
      <c r="X1299" s="3" t="str">
        <f t="shared" ref="X1299:X1306" si="558">CONCATENATE("""",W1299,"""",":","""","""",",")</f>
        <v>"id":"",</v>
      </c>
      <c r="Y1299" s="22" t="str">
        <f t="shared" ref="Y1299:Y1306" si="559">CONCATENATE("public static String ",,B1299,,"=","""",W1299,""";")</f>
        <v>public static String ID="id";</v>
      </c>
      <c r="Z1299" s="7" t="str">
        <f t="shared" ref="Z1299:Z1306" si="560">CONCATENATE("private String ",W1299,"=","""""",";")</f>
        <v>private String id="";</v>
      </c>
    </row>
    <row r="1300" spans="2:26" ht="19.2" x14ac:dyDescent="0.45">
      <c r="B1300" s="1" t="s">
        <v>3</v>
      </c>
      <c r="C1300" s="1" t="s">
        <v>1</v>
      </c>
      <c r="D1300" s="4">
        <v>10</v>
      </c>
      <c r="I1300" t="str">
        <f>I1299</f>
        <v>ALTER TABLE TM_REL_TASK_AND_SPRINT</v>
      </c>
      <c r="K1300" s="21" t="s">
        <v>436</v>
      </c>
      <c r="L1300" s="12"/>
      <c r="M1300" s="18" t="str">
        <f t="shared" si="556"/>
        <v>STATUS,</v>
      </c>
      <c r="N1300" s="5" t="str">
        <f t="shared" ref="N1300:N1306" si="561">CONCATENATE(B1300," ",C1300,"(",D1300,")",",")</f>
        <v>STATUS VARCHAR(10),</v>
      </c>
      <c r="O1300" s="1" t="s">
        <v>3</v>
      </c>
      <c r="W1300" s="17" t="str">
        <f t="shared" si="557"/>
        <v>status</v>
      </c>
      <c r="X1300" s="3" t="str">
        <f t="shared" si="558"/>
        <v>"status":"",</v>
      </c>
      <c r="Y1300" s="22" t="str">
        <f t="shared" si="559"/>
        <v>public static String STATUS="status";</v>
      </c>
      <c r="Z1300" s="7" t="str">
        <f t="shared" si="560"/>
        <v>private String status="";</v>
      </c>
    </row>
    <row r="1301" spans="2:26" ht="19.2" x14ac:dyDescent="0.45">
      <c r="B1301" s="1" t="s">
        <v>4</v>
      </c>
      <c r="C1301" s="1" t="s">
        <v>1</v>
      </c>
      <c r="D1301" s="4">
        <v>30</v>
      </c>
      <c r="I1301" t="str">
        <f>I1300</f>
        <v>ALTER TABLE TM_REL_TASK_AND_SPRINT</v>
      </c>
      <c r="J1301" t="str">
        <f t="shared" ref="J1301:J1306" si="562">CONCATENATE(LEFT(CONCATENATE(" ADD "," ",N1301,";"),LEN(CONCATENATE(" ADD "," ",N1301,";"))-2),";")</f>
        <v xml:space="preserve"> ADD  INSERT_DATE VARCHAR(30);</v>
      </c>
      <c r="K1301" s="21" t="str">
        <f t="shared" ref="K1301:K1306" si="563">CONCATENATE(LEFT(CONCATENATE("  ALTER COLUMN  "," ",N1301,";"),LEN(CONCATENATE("  ALTER COLUMN  "," ",N1301,";"))-2),";")</f>
        <v xml:space="preserve">  ALTER COLUMN   INSERT_DATE VARCHAR(30);</v>
      </c>
      <c r="L1301" s="12"/>
      <c r="M1301" s="18" t="str">
        <f t="shared" si="556"/>
        <v>INSERT_DATE,</v>
      </c>
      <c r="N1301" s="5" t="str">
        <f t="shared" si="561"/>
        <v>INSERT_DATE VARCHAR(30),</v>
      </c>
      <c r="O1301" s="1" t="s">
        <v>7</v>
      </c>
      <c r="P1301" t="s">
        <v>8</v>
      </c>
      <c r="W1301" s="17" t="str">
        <f t="shared" si="557"/>
        <v>insertDate</v>
      </c>
      <c r="X1301" s="3" t="str">
        <f t="shared" si="558"/>
        <v>"insertDate":"",</v>
      </c>
      <c r="Y1301" s="22" t="str">
        <f t="shared" si="559"/>
        <v>public static String INSERT_DATE="insertDate";</v>
      </c>
      <c r="Z1301" s="7" t="str">
        <f t="shared" si="560"/>
        <v>private String insertDate="";</v>
      </c>
    </row>
    <row r="1302" spans="2:26" ht="19.2" x14ac:dyDescent="0.45">
      <c r="B1302" s="1" t="s">
        <v>5</v>
      </c>
      <c r="C1302" s="1" t="s">
        <v>1</v>
      </c>
      <c r="D1302" s="4">
        <v>30</v>
      </c>
      <c r="I1302" t="str">
        <f>I1301</f>
        <v>ALTER TABLE TM_REL_TASK_AND_SPRINT</v>
      </c>
      <c r="J1302" t="str">
        <f t="shared" si="562"/>
        <v xml:space="preserve"> ADD  MODIFICATION_DATE VARCHAR(30);</v>
      </c>
      <c r="K1302" s="21" t="str">
        <f t="shared" si="563"/>
        <v xml:space="preserve">  ALTER COLUMN   MODIFICATION_DATE VARCHAR(30);</v>
      </c>
      <c r="L1302" s="12"/>
      <c r="M1302" s="18" t="str">
        <f t="shared" si="556"/>
        <v>MODIFICATION_DATE,</v>
      </c>
      <c r="N1302" s="5" t="str">
        <f t="shared" si="561"/>
        <v>MODIFICATION_DATE VARCHAR(30),</v>
      </c>
      <c r="O1302" s="1" t="s">
        <v>9</v>
      </c>
      <c r="P1302" t="s">
        <v>8</v>
      </c>
      <c r="W1302" s="17" t="str">
        <f t="shared" si="557"/>
        <v>modificationDate</v>
      </c>
      <c r="X1302" s="3" t="str">
        <f t="shared" si="558"/>
        <v>"modificationDate":"",</v>
      </c>
      <c r="Y1302" s="22" t="str">
        <f t="shared" si="559"/>
        <v>public static String MODIFICATION_DATE="modificationDate";</v>
      </c>
      <c r="Z1302" s="7" t="str">
        <f t="shared" si="560"/>
        <v>private String modificationDate="";</v>
      </c>
    </row>
    <row r="1303" spans="2:26" ht="19.2" x14ac:dyDescent="0.45">
      <c r="B1303" s="1" t="s">
        <v>274</v>
      </c>
      <c r="C1303" s="1" t="s">
        <v>1</v>
      </c>
      <c r="D1303" s="4">
        <v>45</v>
      </c>
      <c r="I1303" t="str">
        <f>I1302</f>
        <v>ALTER TABLE TM_REL_TASK_AND_SPRINT</v>
      </c>
      <c r="J1303" t="str">
        <f t="shared" si="562"/>
        <v xml:space="preserve"> ADD  FK_PROJECT_ID VARCHAR(45);</v>
      </c>
      <c r="K1303" s="21" t="str">
        <f t="shared" si="563"/>
        <v xml:space="preserve">  ALTER COLUMN   FK_PROJECT_ID VARCHAR(45);</v>
      </c>
      <c r="L1303" s="12"/>
      <c r="M1303" s="18" t="str">
        <f t="shared" si="556"/>
        <v>FK_PROJECT_ID,</v>
      </c>
      <c r="N1303" s="5" t="str">
        <f t="shared" si="561"/>
        <v>FK_PROJECT_ID VARCHAR(45),</v>
      </c>
      <c r="O1303" s="1" t="s">
        <v>10</v>
      </c>
      <c r="P1303" t="s">
        <v>288</v>
      </c>
      <c r="Q1303" t="s">
        <v>2</v>
      </c>
      <c r="W1303" s="17" t="str">
        <f t="shared" si="557"/>
        <v>fkProjectId</v>
      </c>
      <c r="X1303" s="3" t="str">
        <f t="shared" si="558"/>
        <v>"fkProjectId":"",</v>
      </c>
      <c r="Y1303" s="22" t="str">
        <f t="shared" si="559"/>
        <v>public static String FK_PROJECT_ID="fkProjectId";</v>
      </c>
      <c r="Z1303" s="7" t="str">
        <f t="shared" si="560"/>
        <v>private String fkProjectId="";</v>
      </c>
    </row>
    <row r="1304" spans="2:26" ht="19.2" x14ac:dyDescent="0.45">
      <c r="B1304" s="1" t="s">
        <v>367</v>
      </c>
      <c r="C1304" s="1" t="s">
        <v>1</v>
      </c>
      <c r="D1304" s="4">
        <v>45</v>
      </c>
      <c r="I1304" t="str">
        <f>I1256</f>
        <v>ALTER TABLE TM_TEST_CASE_STEP</v>
      </c>
      <c r="J1304" t="str">
        <f t="shared" si="562"/>
        <v xml:space="preserve"> ADD  FK_BACKLOG_ID VARCHAR(45);</v>
      </c>
      <c r="K1304" s="21" t="str">
        <f t="shared" si="563"/>
        <v xml:space="preserve">  ALTER COLUMN   FK_BACKLOG_ID VARCHAR(45);</v>
      </c>
      <c r="L1304" s="12"/>
      <c r="M1304" s="18" t="str">
        <f t="shared" si="556"/>
        <v>FK_BACKLOG_ID,</v>
      </c>
      <c r="N1304" s="5" t="str">
        <f t="shared" si="561"/>
        <v>FK_BACKLOG_ID VARCHAR(45),</v>
      </c>
      <c r="O1304" s="1" t="s">
        <v>10</v>
      </c>
      <c r="P1304" t="s">
        <v>354</v>
      </c>
      <c r="Q1304" t="s">
        <v>2</v>
      </c>
      <c r="W1304" s="17" t="str">
        <f t="shared" si="557"/>
        <v>fkBacklogId</v>
      </c>
      <c r="X1304" s="3" t="str">
        <f t="shared" si="558"/>
        <v>"fkBacklogId":"",</v>
      </c>
      <c r="Y1304" s="22" t="str">
        <f t="shared" si="559"/>
        <v>public static String FK_BACKLOG_ID="fkBacklogId";</v>
      </c>
      <c r="Z1304" s="7" t="str">
        <f t="shared" si="560"/>
        <v>private String fkBacklogId="";</v>
      </c>
    </row>
    <row r="1305" spans="2:26" ht="19.2" x14ac:dyDescent="0.45">
      <c r="B1305" s="1" t="s">
        <v>413</v>
      </c>
      <c r="C1305" s="1" t="s">
        <v>1</v>
      </c>
      <c r="D1305" s="4">
        <v>45</v>
      </c>
      <c r="I1305" t="str">
        <f>I1257</f>
        <v>ALTER TABLE TM_TEST_CASE_STEP</v>
      </c>
      <c r="J1305" t="str">
        <f t="shared" si="562"/>
        <v xml:space="preserve"> ADD  FK_BACKLOG_TASK_ID VARCHAR(45);</v>
      </c>
      <c r="K1305" s="21" t="str">
        <f t="shared" si="563"/>
        <v xml:space="preserve">  ALTER COLUMN   FK_BACKLOG_TASK_ID VARCHAR(45);</v>
      </c>
      <c r="L1305" s="12"/>
      <c r="M1305" s="18" t="str">
        <f>CONCATENATE(B1305,",")</f>
        <v>FK_BACKLOG_TASK_ID,</v>
      </c>
      <c r="N1305" s="5" t="str">
        <f>CONCATENATE(B1305," ",C1305,"(",D1305,")",",")</f>
        <v>FK_BACKLOG_TASK_ID VARCHAR(45),</v>
      </c>
      <c r="O1305" s="1" t="s">
        <v>10</v>
      </c>
      <c r="P1305" t="s">
        <v>354</v>
      </c>
      <c r="Q1305" t="s">
        <v>311</v>
      </c>
      <c r="R1305" t="s">
        <v>2</v>
      </c>
      <c r="W1305" s="17" t="str">
        <f>CONCATENATE(,LOWER(O1305),UPPER(LEFT(P1305,1)),LOWER(RIGHT(P1305,LEN(P1305)-IF(LEN(P1305)&gt;0,1,LEN(P1305)))),UPPER(LEFT(Q1305,1)),LOWER(RIGHT(Q1305,LEN(Q1305)-IF(LEN(Q1305)&gt;0,1,LEN(Q1305)))),UPPER(LEFT(R1305,1)),LOWER(RIGHT(R1305,LEN(R1305)-IF(LEN(R1305)&gt;0,1,LEN(R1305)))),UPPER(LEFT(S1305,1)),LOWER(RIGHT(S1305,LEN(S1305)-IF(LEN(S1305)&gt;0,1,LEN(S1305)))),UPPER(LEFT(T1305,1)),LOWER(RIGHT(T1305,LEN(T1305)-IF(LEN(T1305)&gt;0,1,LEN(T1305)))),UPPER(LEFT(U1305,1)),LOWER(RIGHT(U1305,LEN(U1305)-IF(LEN(U1305)&gt;0,1,LEN(U1305)))),UPPER(LEFT(V1305,1)),LOWER(RIGHT(V1305,LEN(V1305)-IF(LEN(V1305)&gt;0,1,LEN(V1305)))))</f>
        <v>fkBacklogTaskId</v>
      </c>
      <c r="X1305" s="3" t="str">
        <f>CONCATENATE("""",W1305,"""",":","""","""",",")</f>
        <v>"fkBacklogTaskId":"",</v>
      </c>
      <c r="Y1305" s="22" t="str">
        <f>CONCATENATE("public static String ",,B1305,,"=","""",W1305,""";")</f>
        <v>public static String FK_BACKLOG_TASK_ID="fkBacklogTaskId";</v>
      </c>
      <c r="Z1305" s="7" t="str">
        <f>CONCATENATE("private String ",W1305,"=","""""",";")</f>
        <v>private String fkBacklogTaskId="";</v>
      </c>
    </row>
    <row r="1306" spans="2:26" ht="19.2" x14ac:dyDescent="0.45">
      <c r="B1306" s="1" t="s">
        <v>455</v>
      </c>
      <c r="C1306" s="1" t="s">
        <v>1</v>
      </c>
      <c r="D1306" s="4">
        <v>44</v>
      </c>
      <c r="I1306">
        <f>I1035</f>
        <v>0</v>
      </c>
      <c r="J1306" t="str">
        <f t="shared" si="562"/>
        <v xml:space="preserve"> ADD  FK_TASK_SPRINT_ID VARCHAR(44);</v>
      </c>
      <c r="K1306" s="21" t="str">
        <f t="shared" si="563"/>
        <v xml:space="preserve">  ALTER COLUMN   FK_TASK_SPRINT_ID VARCHAR(44);</v>
      </c>
      <c r="L1306" s="12"/>
      <c r="M1306" s="18" t="str">
        <f t="shared" si="556"/>
        <v>FK_TASK_SPRINT_ID,</v>
      </c>
      <c r="N1306" s="5" t="str">
        <f t="shared" si="561"/>
        <v>FK_TASK_SPRINT_ID VARCHAR(44),</v>
      </c>
      <c r="O1306" s="1" t="s">
        <v>10</v>
      </c>
      <c r="P1306" t="s">
        <v>311</v>
      </c>
      <c r="Q1306" t="s">
        <v>366</v>
      </c>
      <c r="R1306" t="s">
        <v>2</v>
      </c>
      <c r="W1306" s="17" t="str">
        <f t="shared" si="557"/>
        <v>fkTaskSprintId</v>
      </c>
      <c r="X1306" s="3" t="str">
        <f t="shared" si="558"/>
        <v>"fkTaskSprintId":"",</v>
      </c>
      <c r="Y1306" s="22" t="str">
        <f t="shared" si="559"/>
        <v>public static String FK_TASK_SPRINT_ID="fkTaskSprintId";</v>
      </c>
      <c r="Z1306" s="7" t="str">
        <f t="shared" si="560"/>
        <v>private String fkTaskSprintId="";</v>
      </c>
    </row>
    <row r="1307" spans="2:26" ht="19.2" x14ac:dyDescent="0.45">
      <c r="B1307" s="1"/>
      <c r="C1307" s="1"/>
      <c r="D1307" s="4"/>
      <c r="L1307" s="12"/>
      <c r="M1307" s="18"/>
      <c r="N1307" s="33" t="s">
        <v>130</v>
      </c>
      <c r="O1307" s="1"/>
      <c r="W1307" s="17"/>
    </row>
    <row r="1308" spans="2:26" x14ac:dyDescent="0.3">
      <c r="N1308" s="31" t="s">
        <v>126</v>
      </c>
    </row>
    <row r="1311" spans="2:26" x14ac:dyDescent="0.3">
      <c r="B1311" s="2" t="s">
        <v>855</v>
      </c>
      <c r="I1311" t="str">
        <f>CONCATENATE("ALTER TABLE"," ",B1311)</f>
        <v>ALTER TABLE TM_TASK_SPRINT_LIST_FOR_TASK</v>
      </c>
      <c r="J1311" t="s">
        <v>293</v>
      </c>
      <c r="K1311" s="26" t="str">
        <f>CONCATENATE(J1311," VIEW ",B1311," AS SELECT")</f>
        <v>create OR REPLACE VIEW TM_TASK_SPRINT_LIST_FOR_TASK AS SELECT</v>
      </c>
      <c r="N1311" s="5" t="str">
        <f>CONCATENATE("CREATE TABLE ",B1311," ","(")</f>
        <v>CREATE TABLE TM_TASK_SPRINT_LIST_FOR_TASK (</v>
      </c>
    </row>
    <row r="1312" spans="2:26" ht="19.2" x14ac:dyDescent="0.45">
      <c r="B1312" s="1" t="s">
        <v>2</v>
      </c>
      <c r="C1312" s="1" t="s">
        <v>1</v>
      </c>
      <c r="D1312" s="4">
        <v>30</v>
      </c>
      <c r="E1312" s="24" t="s">
        <v>113</v>
      </c>
      <c r="I1312" t="str">
        <f>I1311</f>
        <v>ALTER TABLE TM_TASK_SPRINT_LIST_FOR_TASK</v>
      </c>
      <c r="K1312" s="25" t="str">
        <f t="shared" ref="K1312:K1318" si="564">CONCATENATE(B1312,",")</f>
        <v>ID,</v>
      </c>
      <c r="L1312" s="12"/>
      <c r="M1312" s="18" t="str">
        <f>CONCATENATE(B1312,",")</f>
        <v>ID,</v>
      </c>
      <c r="N1312" s="5" t="str">
        <f>CONCATENATE(B1312," ",C1312,"(",D1312,") ",E1312," ,")</f>
        <v>ID VARCHAR(30) NOT NULL ,</v>
      </c>
      <c r="O1312" s="1" t="s">
        <v>2</v>
      </c>
      <c r="P1312" s="6"/>
      <c r="Q1312" s="6"/>
      <c r="R1312" s="6"/>
      <c r="S1312" s="6"/>
      <c r="T1312" s="6"/>
      <c r="U1312" s="6"/>
      <c r="V1312" s="6"/>
      <c r="W1312" s="17" t="str">
        <f t="shared" ref="W1312:W1321" si="565">CONCATENATE(,LOWER(O1312),UPPER(LEFT(P1312,1)),LOWER(RIGHT(P1312,LEN(P1312)-IF(LEN(P1312)&gt;0,1,LEN(P1312)))),UPPER(LEFT(Q1312,1)),LOWER(RIGHT(Q1312,LEN(Q1312)-IF(LEN(Q1312)&gt;0,1,LEN(Q1312)))),UPPER(LEFT(R1312,1)),LOWER(RIGHT(R1312,LEN(R1312)-IF(LEN(R1312)&gt;0,1,LEN(R1312)))),UPPER(LEFT(S1312,1)),LOWER(RIGHT(S1312,LEN(S1312)-IF(LEN(S1312)&gt;0,1,LEN(S1312)))),UPPER(LEFT(T1312,1)),LOWER(RIGHT(T1312,LEN(T1312)-IF(LEN(T1312)&gt;0,1,LEN(T1312)))),UPPER(LEFT(U1312,1)),LOWER(RIGHT(U1312,LEN(U1312)-IF(LEN(U1312)&gt;0,1,LEN(U1312)))),UPPER(LEFT(V1312,1)),LOWER(RIGHT(V1312,LEN(V1312)-IF(LEN(V1312)&gt;0,1,LEN(V1312)))))</f>
        <v>id</v>
      </c>
      <c r="X1312" s="3" t="str">
        <f t="shared" ref="X1312:X1321" si="566">CONCATENATE("""",W1312,"""",":","""","""",",")</f>
        <v>"id":"",</v>
      </c>
      <c r="Y1312" s="22" t="str">
        <f t="shared" ref="Y1312:Y1321" si="567">CONCATENATE("public static String ",,B1312,,"=","""",W1312,""";")</f>
        <v>public static String ID="id";</v>
      </c>
      <c r="Z1312" s="7" t="str">
        <f t="shared" ref="Z1312:Z1321" si="568">CONCATENATE("private String ",W1312,"=","""""",";")</f>
        <v>private String id="";</v>
      </c>
    </row>
    <row r="1313" spans="2:26" ht="19.2" x14ac:dyDescent="0.45">
      <c r="B1313" s="1" t="s">
        <v>3</v>
      </c>
      <c r="C1313" s="1" t="s">
        <v>1</v>
      </c>
      <c r="D1313" s="4">
        <v>10</v>
      </c>
      <c r="I1313" t="str">
        <f>I1312</f>
        <v>ALTER TABLE TM_TASK_SPRINT_LIST_FOR_TASK</v>
      </c>
      <c r="K1313" s="25" t="str">
        <f t="shared" si="564"/>
        <v>STATUS,</v>
      </c>
      <c r="L1313" s="12"/>
      <c r="M1313" s="18" t="str">
        <f>CONCATENATE(B1313,",")</f>
        <v>STATUS,</v>
      </c>
      <c r="N1313" s="5" t="str">
        <f t="shared" ref="N1313:N1321" si="569">CONCATENATE(B1313," ",C1313,"(",D1313,")",",")</f>
        <v>STATUS VARCHAR(10),</v>
      </c>
      <c r="O1313" s="1" t="s">
        <v>3</v>
      </c>
      <c r="W1313" s="17" t="str">
        <f t="shared" si="565"/>
        <v>status</v>
      </c>
      <c r="X1313" s="3" t="str">
        <f t="shared" si="566"/>
        <v>"status":"",</v>
      </c>
      <c r="Y1313" s="22" t="str">
        <f t="shared" si="567"/>
        <v>public static String STATUS="status";</v>
      </c>
      <c r="Z1313" s="7" t="str">
        <f t="shared" si="568"/>
        <v>private String status="";</v>
      </c>
    </row>
    <row r="1314" spans="2:26" ht="19.2" x14ac:dyDescent="0.45">
      <c r="B1314" s="1" t="s">
        <v>4</v>
      </c>
      <c r="C1314" s="1" t="s">
        <v>1</v>
      </c>
      <c r="D1314" s="4">
        <v>30</v>
      </c>
      <c r="I1314" t="str">
        <f>I1313</f>
        <v>ALTER TABLE TM_TASK_SPRINT_LIST_FOR_TASK</v>
      </c>
      <c r="K1314" s="25" t="str">
        <f t="shared" si="564"/>
        <v>INSERT_DATE,</v>
      </c>
      <c r="L1314" s="12"/>
      <c r="M1314" s="18" t="str">
        <f>CONCATENATE(B1314,",")</f>
        <v>INSERT_DATE,</v>
      </c>
      <c r="N1314" s="5" t="str">
        <f t="shared" si="569"/>
        <v>INSERT_DATE VARCHAR(30),</v>
      </c>
      <c r="O1314" s="1" t="s">
        <v>7</v>
      </c>
      <c r="P1314" t="s">
        <v>8</v>
      </c>
      <c r="W1314" s="17" t="str">
        <f t="shared" si="565"/>
        <v>insertDate</v>
      </c>
      <c r="X1314" s="3" t="str">
        <f t="shared" si="566"/>
        <v>"insertDate":"",</v>
      </c>
      <c r="Y1314" s="22" t="str">
        <f t="shared" si="567"/>
        <v>public static String INSERT_DATE="insertDate";</v>
      </c>
      <c r="Z1314" s="7" t="str">
        <f t="shared" si="568"/>
        <v>private String insertDate="";</v>
      </c>
    </row>
    <row r="1315" spans="2:26" ht="19.2" x14ac:dyDescent="0.45">
      <c r="B1315" s="1" t="s">
        <v>5</v>
      </c>
      <c r="C1315" s="1" t="s">
        <v>1</v>
      </c>
      <c r="D1315" s="4">
        <v>30</v>
      </c>
      <c r="I1315" t="str">
        <f>I1314</f>
        <v>ALTER TABLE TM_TASK_SPRINT_LIST_FOR_TASK</v>
      </c>
      <c r="K1315" s="25" t="str">
        <f t="shared" si="564"/>
        <v>MODIFICATION_DATE,</v>
      </c>
      <c r="L1315" s="12"/>
      <c r="M1315" s="18" t="str">
        <f>CONCATENATE(B1315,",")</f>
        <v>MODIFICATION_DATE,</v>
      </c>
      <c r="N1315" s="5" t="str">
        <f t="shared" si="569"/>
        <v>MODIFICATION_DATE VARCHAR(30),</v>
      </c>
      <c r="O1315" s="1" t="s">
        <v>9</v>
      </c>
      <c r="P1315" t="s">
        <v>8</v>
      </c>
      <c r="W1315" s="17" t="str">
        <f t="shared" si="565"/>
        <v>modificationDate</v>
      </c>
      <c r="X1315" s="3" t="str">
        <f t="shared" si="566"/>
        <v>"modificationDate":"",</v>
      </c>
      <c r="Y1315" s="22" t="str">
        <f t="shared" si="567"/>
        <v>public static String MODIFICATION_DATE="modificationDate";</v>
      </c>
      <c r="Z1315" s="7" t="str">
        <f t="shared" si="568"/>
        <v>private String modificationDate="";</v>
      </c>
    </row>
    <row r="1316" spans="2:26" ht="19.2" x14ac:dyDescent="0.45">
      <c r="B1316" s="1" t="s">
        <v>360</v>
      </c>
      <c r="C1316" s="1" t="s">
        <v>1</v>
      </c>
      <c r="D1316" s="4">
        <v>500</v>
      </c>
      <c r="I1316" t="str">
        <f>I1210</f>
        <v>ALTER TABLE TM_FIELD</v>
      </c>
      <c r="K1316" s="25" t="str">
        <f t="shared" si="564"/>
        <v>SPRINT_NAME,</v>
      </c>
      <c r="L1316" s="12"/>
      <c r="M1316" s="18" t="str">
        <f>CONCATENATE(B1316,",")</f>
        <v>SPRINT_NAME,</v>
      </c>
      <c r="N1316" s="5" t="str">
        <f t="shared" si="569"/>
        <v>SPRINT_NAME VARCHAR(500),</v>
      </c>
      <c r="O1316" s="1" t="s">
        <v>366</v>
      </c>
      <c r="P1316" t="s">
        <v>0</v>
      </c>
      <c r="W1316" s="17" t="str">
        <f t="shared" si="565"/>
        <v>sprintName</v>
      </c>
      <c r="X1316" s="3" t="str">
        <f t="shared" si="566"/>
        <v>"sprintName":"",</v>
      </c>
      <c r="Y1316" s="22" t="str">
        <f t="shared" si="567"/>
        <v>public static String SPRINT_NAME="sprintName";</v>
      </c>
      <c r="Z1316" s="7" t="str">
        <f t="shared" si="568"/>
        <v>private String sprintName="";</v>
      </c>
    </row>
    <row r="1317" spans="2:26" ht="19.2" x14ac:dyDescent="0.45">
      <c r="B1317" s="1" t="s">
        <v>361</v>
      </c>
      <c r="C1317" s="1" t="s">
        <v>1</v>
      </c>
      <c r="D1317" s="4">
        <v>32</v>
      </c>
      <c r="J1317" s="23"/>
      <c r="K1317" s="25" t="str">
        <f t="shared" si="564"/>
        <v>SPRINT_START_DATE,</v>
      </c>
      <c r="L1317" s="12"/>
      <c r="M1317" s="18"/>
      <c r="N1317" s="5" t="str">
        <f t="shared" si="569"/>
        <v>SPRINT_START_DATE VARCHAR(32),</v>
      </c>
      <c r="O1317" s="1" t="s">
        <v>366</v>
      </c>
      <c r="P1317" t="s">
        <v>289</v>
      </c>
      <c r="Q1317" t="s">
        <v>8</v>
      </c>
      <c r="W1317" s="17" t="str">
        <f t="shared" si="565"/>
        <v>sprintStartDate</v>
      </c>
      <c r="X1317" s="3" t="str">
        <f t="shared" si="566"/>
        <v>"sprintStartDate":"",</v>
      </c>
      <c r="Y1317" s="22" t="str">
        <f t="shared" si="567"/>
        <v>public static String SPRINT_START_DATE="sprintStartDate";</v>
      </c>
      <c r="Z1317" s="7" t="str">
        <f t="shared" si="568"/>
        <v>private String sprintStartDate="";</v>
      </c>
    </row>
    <row r="1318" spans="2:26" ht="19.2" x14ac:dyDescent="0.45">
      <c r="B1318" s="1" t="s">
        <v>362</v>
      </c>
      <c r="C1318" s="1" t="s">
        <v>1</v>
      </c>
      <c r="D1318" s="4">
        <v>32</v>
      </c>
      <c r="I1318" t="str">
        <f>I1212</f>
        <v>ALTER TABLE TM_FIELD</v>
      </c>
      <c r="J1318" s="23"/>
      <c r="K1318" s="25" t="str">
        <f t="shared" si="564"/>
        <v>SPRINT_END_DATE,</v>
      </c>
      <c r="L1318" s="12"/>
      <c r="M1318" s="18" t="str">
        <f>CONCATENATE(B1318,",")</f>
        <v>SPRINT_END_DATE,</v>
      </c>
      <c r="N1318" s="5" t="str">
        <f t="shared" si="569"/>
        <v>SPRINT_END_DATE VARCHAR(32),</v>
      </c>
      <c r="O1318" s="1" t="s">
        <v>366</v>
      </c>
      <c r="P1318" t="s">
        <v>290</v>
      </c>
      <c r="Q1318" t="s">
        <v>8</v>
      </c>
      <c r="W1318" s="17" t="str">
        <f t="shared" si="565"/>
        <v>sprintEndDate</v>
      </c>
      <c r="X1318" s="3" t="str">
        <f t="shared" si="566"/>
        <v>"sprintEndDate":"",</v>
      </c>
      <c r="Y1318" s="22" t="str">
        <f t="shared" si="567"/>
        <v>public static String SPRINT_END_DATE="sprintEndDate";</v>
      </c>
      <c r="Z1318" s="7" t="str">
        <f t="shared" si="568"/>
        <v>private String sprintEndDate="";</v>
      </c>
    </row>
    <row r="1319" spans="2:26" ht="19.2" x14ac:dyDescent="0.45">
      <c r="B1319" s="1" t="s">
        <v>274</v>
      </c>
      <c r="C1319" s="1" t="s">
        <v>1</v>
      </c>
      <c r="D1319" s="4">
        <v>54</v>
      </c>
      <c r="I1319" t="str">
        <f>I1213</f>
        <v>ALTER TABLE TM_FIELD</v>
      </c>
      <c r="J1319" s="23"/>
      <c r="K1319" s="25" t="str">
        <f>CONCATENATE(B1319,",")</f>
        <v>FK_PROJECT_ID,</v>
      </c>
      <c r="L1319" s="12"/>
      <c r="M1319" s="18"/>
      <c r="N1319" s="5" t="str">
        <f t="shared" si="569"/>
        <v>FK_PROJECT_ID VARCHAR(54),</v>
      </c>
      <c r="O1319" s="1" t="s">
        <v>10</v>
      </c>
      <c r="P1319" t="s">
        <v>288</v>
      </c>
      <c r="Q1319" t="s">
        <v>2</v>
      </c>
      <c r="W1319" s="17" t="str">
        <f t="shared" si="565"/>
        <v>fkProjectId</v>
      </c>
      <c r="X1319" s="3" t="str">
        <f t="shared" si="566"/>
        <v>"fkProjectId":"",</v>
      </c>
      <c r="Y1319" s="22" t="str">
        <f t="shared" si="567"/>
        <v>public static String FK_PROJECT_ID="fkProjectId";</v>
      </c>
      <c r="Z1319" s="7" t="str">
        <f t="shared" si="568"/>
        <v>private String fkProjectId="";</v>
      </c>
    </row>
    <row r="1320" spans="2:26" ht="19.2" x14ac:dyDescent="0.45">
      <c r="B1320" s="1" t="s">
        <v>364</v>
      </c>
      <c r="C1320" s="1" t="s">
        <v>1</v>
      </c>
      <c r="D1320" s="4">
        <v>54</v>
      </c>
      <c r="I1320" t="str">
        <f>I1214</f>
        <v>ALTER TABLE TM_FIELD</v>
      </c>
      <c r="K1320" s="25" t="str">
        <f>CONCATENATE(B1320,",")</f>
        <v>SPRINT_STATUS,</v>
      </c>
      <c r="L1320" s="12"/>
      <c r="M1320" s="18"/>
      <c r="N1320" s="5" t="str">
        <f t="shared" si="569"/>
        <v>SPRINT_STATUS VARCHAR(54),</v>
      </c>
      <c r="O1320" s="1" t="s">
        <v>366</v>
      </c>
      <c r="P1320" t="s">
        <v>3</v>
      </c>
      <c r="W1320" s="17" t="str">
        <f t="shared" si="565"/>
        <v>sprintStatus</v>
      </c>
      <c r="X1320" s="3" t="str">
        <f t="shared" si="566"/>
        <v>"sprintStatus":"",</v>
      </c>
      <c r="Y1320" s="22" t="str">
        <f t="shared" si="567"/>
        <v>public static String SPRINT_STATUS="sprintStatus";</v>
      </c>
      <c r="Z1320" s="7" t="str">
        <f t="shared" si="568"/>
        <v>private String sprintStatus="";</v>
      </c>
    </row>
    <row r="1321" spans="2:26" ht="19.2" x14ac:dyDescent="0.45">
      <c r="B1321" s="1" t="s">
        <v>365</v>
      </c>
      <c r="C1321" s="1" t="s">
        <v>1</v>
      </c>
      <c r="D1321" s="4">
        <v>54</v>
      </c>
      <c r="I1321" t="str">
        <f>I1215</f>
        <v>ALTER TABLE TM_FIELD</v>
      </c>
      <c r="K1321" s="25" t="str">
        <f>CONCATENATE(B1321,",")</f>
        <v>SPRINT_COLOR,</v>
      </c>
      <c r="L1321" s="12"/>
      <c r="M1321" s="18"/>
      <c r="N1321" s="5" t="str">
        <f t="shared" si="569"/>
        <v>SPRINT_COLOR VARCHAR(54),</v>
      </c>
      <c r="O1321" s="1" t="s">
        <v>366</v>
      </c>
      <c r="P1321" t="s">
        <v>358</v>
      </c>
      <c r="W1321" s="17" t="str">
        <f t="shared" si="565"/>
        <v>sprintColor</v>
      </c>
      <c r="X1321" s="3" t="str">
        <f t="shared" si="566"/>
        <v>"sprintColor":"",</v>
      </c>
      <c r="Y1321" s="22" t="str">
        <f t="shared" si="567"/>
        <v>public static String SPRINT_COLOR="sprintColor";</v>
      </c>
      <c r="Z1321" s="7" t="str">
        <f t="shared" si="568"/>
        <v>private String sprintColor="";</v>
      </c>
    </row>
    <row r="1322" spans="2:26" ht="19.2" x14ac:dyDescent="0.45">
      <c r="B1322" s="1" t="s">
        <v>518</v>
      </c>
      <c r="C1322" s="1" t="s">
        <v>1</v>
      </c>
      <c r="D1322" s="4">
        <v>3333</v>
      </c>
      <c r="I1322" t="str">
        <f>I1215</f>
        <v>ALTER TABLE TM_FIELD</v>
      </c>
      <c r="K1322" s="25" t="s">
        <v>856</v>
      </c>
      <c r="L1322" s="12"/>
      <c r="M1322" s="18"/>
      <c r="N1322" s="5" t="str">
        <f>CONCATENATE(B1322," ",C1322,"(",D1322,")",",")</f>
        <v>BACKLOG_COUNT VARCHAR(3333),</v>
      </c>
      <c r="O1322" s="1" t="s">
        <v>354</v>
      </c>
      <c r="P1322" t="s">
        <v>214</v>
      </c>
      <c r="W1322" s="17" t="str">
        <f>CONCATENATE(,LOWER(O1322),UPPER(LEFT(P1322,1)),LOWER(RIGHT(P1322,LEN(P1322)-IF(LEN(P1322)&gt;0,1,LEN(P1322)))),UPPER(LEFT(Q1322,1)),LOWER(RIGHT(Q1322,LEN(Q1322)-IF(LEN(Q1322)&gt;0,1,LEN(Q1322)))),UPPER(LEFT(R1322,1)),LOWER(RIGHT(R1322,LEN(R1322)-IF(LEN(R1322)&gt;0,1,LEN(R1322)))),UPPER(LEFT(S1322,1)),LOWER(RIGHT(S1322,LEN(S1322)-IF(LEN(S1322)&gt;0,1,LEN(S1322)))),UPPER(LEFT(T1322,1)),LOWER(RIGHT(T1322,LEN(T1322)-IF(LEN(T1322)&gt;0,1,LEN(T1322)))),UPPER(LEFT(U1322,1)),LOWER(RIGHT(U1322,LEN(U1322)-IF(LEN(U1322)&gt;0,1,LEN(U1322)))),UPPER(LEFT(V1322,1)),LOWER(RIGHT(V1322,LEN(V1322)-IF(LEN(V1322)&gt;0,1,LEN(V1322)))))</f>
        <v>backlogCount</v>
      </c>
      <c r="X1322" s="3" t="str">
        <f>CONCATENATE("""",W1322,"""",":","""","""",",")</f>
        <v>"backlogCount":"",</v>
      </c>
      <c r="Y1322" s="22" t="str">
        <f>CONCATENATE("public static String ",,B1322,,"=","""",W1322,""";")</f>
        <v>public static String BACKLOG_COUNT="backlogCount";</v>
      </c>
      <c r="Z1322" s="7" t="str">
        <f>CONCATENATE("private String ",W1322,"=","""""",";")</f>
        <v>private String backlogCount="";</v>
      </c>
    </row>
    <row r="1323" spans="2:26" ht="19.2" x14ac:dyDescent="0.45">
      <c r="B1323" s="1" t="s">
        <v>363</v>
      </c>
      <c r="C1323" s="1" t="s">
        <v>1</v>
      </c>
      <c r="D1323" s="4">
        <v>3333</v>
      </c>
      <c r="I1323" t="str">
        <f>I1216</f>
        <v>ALTER TABLE TM_FIELD</v>
      </c>
      <c r="K1323" s="25" t="str">
        <f>CONCATENATE(B1323,"")</f>
        <v>SPRINT_DESCRIPTION</v>
      </c>
      <c r="L1323" s="12"/>
      <c r="M1323" s="18"/>
      <c r="N1323" s="5" t="str">
        <f>CONCATENATE(B1323," ",C1323,"(",D1323,")",",")</f>
        <v>SPRINT_DESCRIPTION VARCHAR(3333),</v>
      </c>
      <c r="O1323" s="1" t="s">
        <v>366</v>
      </c>
      <c r="P1323" t="s">
        <v>14</v>
      </c>
      <c r="W1323" s="17" t="str">
        <f>CONCATENATE(,LOWER(O1323),UPPER(LEFT(P1323,1)),LOWER(RIGHT(P1323,LEN(P1323)-IF(LEN(P1323)&gt;0,1,LEN(P1323)))),UPPER(LEFT(Q1323,1)),LOWER(RIGHT(Q1323,LEN(Q1323)-IF(LEN(Q1323)&gt;0,1,LEN(Q1323)))),UPPER(LEFT(R1323,1)),LOWER(RIGHT(R1323,LEN(R1323)-IF(LEN(R1323)&gt;0,1,LEN(R1323)))),UPPER(LEFT(S1323,1)),LOWER(RIGHT(S1323,LEN(S1323)-IF(LEN(S1323)&gt;0,1,LEN(S1323)))),UPPER(LEFT(T1323,1)),LOWER(RIGHT(T1323,LEN(T1323)-IF(LEN(T1323)&gt;0,1,LEN(T1323)))),UPPER(LEFT(U1323,1)),LOWER(RIGHT(U1323,LEN(U1323)-IF(LEN(U1323)&gt;0,1,LEN(U1323)))),UPPER(LEFT(V1323,1)),LOWER(RIGHT(V1323,LEN(V1323)-IF(LEN(V1323)&gt;0,1,LEN(V1323)))))</f>
        <v>sprintDescription</v>
      </c>
      <c r="X1323" s="3" t="str">
        <f>CONCATENATE("""",W1323,"""",":","""","""",",")</f>
        <v>"sprintDescription":"",</v>
      </c>
      <c r="Y1323" s="22" t="str">
        <f>CONCATENATE("public static String ",,B1323,,"=","""",W1323,""";")</f>
        <v>public static String SPRINT_DESCRIPTION="sprintDescription";</v>
      </c>
      <c r="Z1323" s="7" t="str">
        <f>CONCATENATE("private String ",W1323,"=","""""",";")</f>
        <v>private String sprintDescription="";</v>
      </c>
    </row>
    <row r="1324" spans="2:26" ht="19.2" x14ac:dyDescent="0.45">
      <c r="B1324" s="1"/>
      <c r="C1324" s="1"/>
      <c r="D1324" s="4"/>
      <c r="K1324" s="29" t="str">
        <f>CONCATENATE(" FROM TM_TASK_SPRINT "," T")</f>
        <v xml:space="preserve"> FROM TM_TASK_SPRINT  T</v>
      </c>
      <c r="L1324" s="12"/>
      <c r="M1324" s="18"/>
      <c r="O1324" s="1"/>
      <c r="W1324" s="17"/>
    </row>
    <row r="1325" spans="2:26" ht="19.2" x14ac:dyDescent="0.45">
      <c r="C1325" s="1"/>
      <c r="D1325" s="8"/>
      <c r="K1325" s="25" t="str">
        <f>CONCATENATE(B1325,"")</f>
        <v/>
      </c>
      <c r="M1325" s="18"/>
      <c r="N1325" s="33" t="s">
        <v>130</v>
      </c>
      <c r="O1325" s="1"/>
      <c r="W1325" s="17"/>
    </row>
    <row r="1326" spans="2:26" x14ac:dyDescent="0.3">
      <c r="B1326" s="10"/>
      <c r="K1326" s="25"/>
      <c r="N1326" s="31" t="s">
        <v>126</v>
      </c>
    </row>
    <row r="1327" spans="2:26" x14ac:dyDescent="0.3">
      <c r="B1327" s="8"/>
      <c r="N1327" s="31"/>
    </row>
    <row r="1328" spans="2:26" x14ac:dyDescent="0.3">
      <c r="B1328" s="8"/>
      <c r="N1328" s="31"/>
    </row>
    <row r="1329" spans="2:26" x14ac:dyDescent="0.3">
      <c r="B1329" s="2" t="s">
        <v>861</v>
      </c>
      <c r="I1329" t="str">
        <f>CONCATENATE("ALTER TABLE"," ",B1329)</f>
        <v>ALTER TABLE TM_API_REL_SETTING</v>
      </c>
      <c r="K1329" s="25"/>
      <c r="N1329" s="5" t="str">
        <f>CONCATENATE("CREATE TABLE ",B1329," ","(")</f>
        <v>CREATE TABLE TM_API_REL_SETTING (</v>
      </c>
    </row>
    <row r="1330" spans="2:26" ht="19.2" x14ac:dyDescent="0.45">
      <c r="B1330" s="1" t="s">
        <v>2</v>
      </c>
      <c r="C1330" s="1" t="s">
        <v>1</v>
      </c>
      <c r="D1330" s="4">
        <v>30</v>
      </c>
      <c r="E1330" s="24" t="s">
        <v>113</v>
      </c>
      <c r="I1330" t="str">
        <f>I1329</f>
        <v>ALTER TABLE TM_API_REL_SETTING</v>
      </c>
      <c r="L1330" s="12"/>
      <c r="M1330" s="18" t="str">
        <f t="shared" ref="M1330:M1340" si="570">CONCATENATE(B1330,",")</f>
        <v>ID,</v>
      </c>
      <c r="N1330" s="5" t="str">
        <f>CONCATENATE(B1330," ",C1330,"(",D1330,") ",E1330," ,")</f>
        <v>ID VARCHAR(30) NOT NULL ,</v>
      </c>
      <c r="O1330" s="1" t="s">
        <v>2</v>
      </c>
      <c r="P1330" s="6"/>
      <c r="Q1330" s="6"/>
      <c r="R1330" s="6"/>
      <c r="S1330" s="6"/>
      <c r="T1330" s="6"/>
      <c r="U1330" s="6"/>
      <c r="V1330" s="6"/>
      <c r="W1330" s="17" t="str">
        <f t="shared" ref="W1330:W1340" si="571">CONCATENATE(,LOWER(O1330),UPPER(LEFT(P1330,1)),LOWER(RIGHT(P1330,LEN(P1330)-IF(LEN(P1330)&gt;0,1,LEN(P1330)))),UPPER(LEFT(Q1330,1)),LOWER(RIGHT(Q1330,LEN(Q1330)-IF(LEN(Q1330)&gt;0,1,LEN(Q1330)))),UPPER(LEFT(R1330,1)),LOWER(RIGHT(R1330,LEN(R1330)-IF(LEN(R1330)&gt;0,1,LEN(R1330)))),UPPER(LEFT(S1330,1)),LOWER(RIGHT(S1330,LEN(S1330)-IF(LEN(S1330)&gt;0,1,LEN(S1330)))),UPPER(LEFT(T1330,1)),LOWER(RIGHT(T1330,LEN(T1330)-IF(LEN(T1330)&gt;0,1,LEN(T1330)))),UPPER(LEFT(U1330,1)),LOWER(RIGHT(U1330,LEN(U1330)-IF(LEN(U1330)&gt;0,1,LEN(U1330)))),UPPER(LEFT(V1330,1)),LOWER(RIGHT(V1330,LEN(V1330)-IF(LEN(V1330)&gt;0,1,LEN(V1330)))))</f>
        <v>id</v>
      </c>
      <c r="X1330" s="3" t="str">
        <f t="shared" ref="X1330:X1340" si="572">CONCATENATE("""",W1330,"""",":","""","""",",")</f>
        <v>"id":"",</v>
      </c>
      <c r="Y1330" s="22" t="str">
        <f t="shared" ref="Y1330:Y1340" si="573">CONCATENATE("public static String ",,B1330,,"=","""",W1330,""";")</f>
        <v>public static String ID="id";</v>
      </c>
      <c r="Z1330" s="7" t="str">
        <f t="shared" ref="Z1330:Z1340" si="574">CONCATENATE("private String ",W1330,"=","""""",";")</f>
        <v>private String id="";</v>
      </c>
    </row>
    <row r="1331" spans="2:26" ht="19.2" x14ac:dyDescent="0.45">
      <c r="B1331" s="1" t="s">
        <v>3</v>
      </c>
      <c r="C1331" s="1" t="s">
        <v>1</v>
      </c>
      <c r="D1331" s="4">
        <v>10</v>
      </c>
      <c r="I1331" t="str">
        <f>I1330</f>
        <v>ALTER TABLE TM_API_REL_SETTING</v>
      </c>
      <c r="K1331" s="21" t="s">
        <v>436</v>
      </c>
      <c r="L1331" s="12"/>
      <c r="M1331" s="18" t="str">
        <f t="shared" si="570"/>
        <v>STATUS,</v>
      </c>
      <c r="N1331" s="5" t="str">
        <f t="shared" ref="N1331:N1337" si="575">CONCATENATE(B1331," ",C1331,"(",D1331,")",",")</f>
        <v>STATUS VARCHAR(10),</v>
      </c>
      <c r="O1331" s="1" t="s">
        <v>3</v>
      </c>
      <c r="W1331" s="17" t="str">
        <f t="shared" si="571"/>
        <v>status</v>
      </c>
      <c r="X1331" s="3" t="str">
        <f t="shared" si="572"/>
        <v>"status":"",</v>
      </c>
      <c r="Y1331" s="22" t="str">
        <f t="shared" si="573"/>
        <v>public static String STATUS="status";</v>
      </c>
      <c r="Z1331" s="7" t="str">
        <f t="shared" si="574"/>
        <v>private String status="";</v>
      </c>
    </row>
    <row r="1332" spans="2:26" ht="19.2" x14ac:dyDescent="0.45">
      <c r="B1332" s="1" t="s">
        <v>4</v>
      </c>
      <c r="C1332" s="1" t="s">
        <v>1</v>
      </c>
      <c r="D1332" s="4">
        <v>30</v>
      </c>
      <c r="I1332" t="str">
        <f>I1331</f>
        <v>ALTER TABLE TM_API_REL_SETTING</v>
      </c>
      <c r="J1332" t="str">
        <f t="shared" ref="J1332:J1340" si="576">CONCATENATE(LEFT(CONCATENATE(" ADD "," ",N1332,";"),LEN(CONCATENATE(" ADD "," ",N1332,";"))-2),";")</f>
        <v xml:space="preserve"> ADD  INSERT_DATE VARCHAR(30);</v>
      </c>
      <c r="K1332" s="21" t="str">
        <f t="shared" ref="K1332:K1340" si="577">CONCATENATE(LEFT(CONCATENATE("  ALTER COLUMN  "," ",N1332,";"),LEN(CONCATENATE("  ALTER COLUMN  "," ",N1332,";"))-2),";")</f>
        <v xml:space="preserve">  ALTER COLUMN   INSERT_DATE VARCHAR(30);</v>
      </c>
      <c r="L1332" s="12"/>
      <c r="M1332" s="18" t="str">
        <f t="shared" si="570"/>
        <v>INSERT_DATE,</v>
      </c>
      <c r="N1332" s="5" t="str">
        <f t="shared" si="575"/>
        <v>INSERT_DATE VARCHAR(30),</v>
      </c>
      <c r="O1332" s="1" t="s">
        <v>7</v>
      </c>
      <c r="P1332" t="s">
        <v>8</v>
      </c>
      <c r="W1332" s="17" t="str">
        <f t="shared" si="571"/>
        <v>insertDate</v>
      </c>
      <c r="X1332" s="3" t="str">
        <f t="shared" si="572"/>
        <v>"insertDate":"",</v>
      </c>
      <c r="Y1332" s="22" t="str">
        <f t="shared" si="573"/>
        <v>public static String INSERT_DATE="insertDate";</v>
      </c>
      <c r="Z1332" s="7" t="str">
        <f t="shared" si="574"/>
        <v>private String insertDate="";</v>
      </c>
    </row>
    <row r="1333" spans="2:26" ht="19.2" x14ac:dyDescent="0.45">
      <c r="B1333" s="1" t="s">
        <v>5</v>
      </c>
      <c r="C1333" s="1" t="s">
        <v>1</v>
      </c>
      <c r="D1333" s="4">
        <v>30</v>
      </c>
      <c r="I1333" t="str">
        <f>I1332</f>
        <v>ALTER TABLE TM_API_REL_SETTING</v>
      </c>
      <c r="J1333" t="str">
        <f t="shared" si="576"/>
        <v xml:space="preserve"> ADD  MODIFICATION_DATE VARCHAR(30);</v>
      </c>
      <c r="K1333" s="21" t="str">
        <f t="shared" si="577"/>
        <v xml:space="preserve">  ALTER COLUMN   MODIFICATION_DATE VARCHAR(30);</v>
      </c>
      <c r="L1333" s="12"/>
      <c r="M1333" s="18" t="str">
        <f t="shared" si="570"/>
        <v>MODIFICATION_DATE,</v>
      </c>
      <c r="N1333" s="5" t="str">
        <f t="shared" si="575"/>
        <v>MODIFICATION_DATE VARCHAR(30),</v>
      </c>
      <c r="O1333" s="1" t="s">
        <v>9</v>
      </c>
      <c r="P1333" t="s">
        <v>8</v>
      </c>
      <c r="W1333" s="17" t="str">
        <f t="shared" si="571"/>
        <v>modificationDate</v>
      </c>
      <c r="X1333" s="3" t="str">
        <f t="shared" si="572"/>
        <v>"modificationDate":"",</v>
      </c>
      <c r="Y1333" s="22" t="str">
        <f t="shared" si="573"/>
        <v>public static String MODIFICATION_DATE="modificationDate";</v>
      </c>
      <c r="Z1333" s="7" t="str">
        <f t="shared" si="574"/>
        <v>private String modificationDate="";</v>
      </c>
    </row>
    <row r="1334" spans="2:26" ht="19.2" x14ac:dyDescent="0.45">
      <c r="B1334" s="1" t="s">
        <v>778</v>
      </c>
      <c r="C1334" s="1" t="s">
        <v>1</v>
      </c>
      <c r="D1334" s="4">
        <v>45</v>
      </c>
      <c r="I1334" t="str">
        <f>I1332</f>
        <v>ALTER TABLE TM_API_REL_SETTING</v>
      </c>
      <c r="J1334" t="str">
        <f>CONCATENATE(LEFT(CONCATENATE(" ADD "," ",N1334,";"),LEN(CONCATENATE(" ADD "," ",N1334,";"))-2),";")</f>
        <v xml:space="preserve"> ADD  FK_OWNER_ID VARCHAR(45);</v>
      </c>
      <c r="K1334" s="21" t="str">
        <f>CONCATENATE(LEFT(CONCATENATE("  ALTER COLUMN  "," ",N1334,";"),LEN(CONCATENATE("  ALTER COLUMN  "," ",N1334,";"))-2),";")</f>
        <v xml:space="preserve">  ALTER COLUMN   FK_OWNER_ID VARCHAR(45);</v>
      </c>
      <c r="L1334" s="12"/>
      <c r="M1334" s="18" t="str">
        <f>CONCATENATE(B1334,",")</f>
        <v>FK_OWNER_ID,</v>
      </c>
      <c r="N1334" s="5" t="str">
        <f>CONCATENATE(B1334," ",C1334,"(",D1334,")",",")</f>
        <v>FK_OWNER_ID VARCHAR(45),</v>
      </c>
      <c r="O1334" s="1" t="s">
        <v>10</v>
      </c>
      <c r="P1334" t="s">
        <v>146</v>
      </c>
      <c r="Q1334" t="s">
        <v>2</v>
      </c>
      <c r="W1334" s="17" t="str">
        <f>CONCATENATE(,LOWER(O1334),UPPER(LEFT(P1334,1)),LOWER(RIGHT(P1334,LEN(P1334)-IF(LEN(P1334)&gt;0,1,LEN(P1334)))),UPPER(LEFT(Q1334,1)),LOWER(RIGHT(Q1334,LEN(Q1334)-IF(LEN(Q1334)&gt;0,1,LEN(Q1334)))),UPPER(LEFT(R1334,1)),LOWER(RIGHT(R1334,LEN(R1334)-IF(LEN(R1334)&gt;0,1,LEN(R1334)))),UPPER(LEFT(S1334,1)),LOWER(RIGHT(S1334,LEN(S1334)-IF(LEN(S1334)&gt;0,1,LEN(S1334)))),UPPER(LEFT(T1334,1)),LOWER(RIGHT(T1334,LEN(T1334)-IF(LEN(T1334)&gt;0,1,LEN(T1334)))),UPPER(LEFT(U1334,1)),LOWER(RIGHT(U1334,LEN(U1334)-IF(LEN(U1334)&gt;0,1,LEN(U1334)))),UPPER(LEFT(V1334,1)),LOWER(RIGHT(V1334,LEN(V1334)-IF(LEN(V1334)&gt;0,1,LEN(V1334)))))</f>
        <v>fkOwnerId</v>
      </c>
      <c r="X1334" s="3" t="str">
        <f>CONCATENATE("""",W1334,"""",":","""","""",",")</f>
        <v>"fkOwnerId":"",</v>
      </c>
      <c r="Y1334" s="22" t="str">
        <f>CONCATENATE("public static String ",,B1334,,"=","""",W1334,""";")</f>
        <v>public static String FK_OWNER_ID="fkOwnerId";</v>
      </c>
      <c r="Z1334" s="7" t="str">
        <f>CONCATENATE("private String ",W1334,"=","""""",";")</f>
        <v>private String fkOwnerId="";</v>
      </c>
    </row>
    <row r="1335" spans="2:26" ht="19.2" x14ac:dyDescent="0.45">
      <c r="B1335" s="1" t="s">
        <v>367</v>
      </c>
      <c r="C1335" s="1" t="s">
        <v>1</v>
      </c>
      <c r="D1335" s="4">
        <v>45</v>
      </c>
      <c r="I1335" t="str">
        <f>I1333</f>
        <v>ALTER TABLE TM_API_REL_SETTING</v>
      </c>
      <c r="J1335" t="str">
        <f t="shared" si="576"/>
        <v xml:space="preserve"> ADD  FK_BACKLOG_ID VARCHAR(45);</v>
      </c>
      <c r="K1335" s="21" t="str">
        <f t="shared" si="577"/>
        <v xml:space="preserve">  ALTER COLUMN   FK_BACKLOG_ID VARCHAR(45);</v>
      </c>
      <c r="L1335" s="12"/>
      <c r="M1335" s="18" t="str">
        <f t="shared" si="570"/>
        <v>FK_BACKLOG_ID,</v>
      </c>
      <c r="N1335" s="5" t="str">
        <f t="shared" si="575"/>
        <v>FK_BACKLOG_ID VARCHAR(45),</v>
      </c>
      <c r="O1335" s="1" t="s">
        <v>10</v>
      </c>
      <c r="P1335" t="s">
        <v>354</v>
      </c>
      <c r="Q1335" t="s">
        <v>2</v>
      </c>
      <c r="W1335" s="17" t="str">
        <f t="shared" si="571"/>
        <v>fkBacklogId</v>
      </c>
      <c r="X1335" s="3" t="str">
        <f t="shared" si="572"/>
        <v>"fkBacklogId":"",</v>
      </c>
      <c r="Y1335" s="22" t="str">
        <f t="shared" si="573"/>
        <v>public static String FK_BACKLOG_ID="fkBacklogId";</v>
      </c>
      <c r="Z1335" s="7" t="str">
        <f t="shared" si="574"/>
        <v>private String fkBacklogId="";</v>
      </c>
    </row>
    <row r="1336" spans="2:26" ht="19.2" x14ac:dyDescent="0.45">
      <c r="B1336" s="1" t="s">
        <v>232</v>
      </c>
      <c r="C1336" s="1" t="s">
        <v>1</v>
      </c>
      <c r="D1336" s="4">
        <v>45</v>
      </c>
      <c r="I1336" t="str">
        <f>I1304</f>
        <v>ALTER TABLE TM_TEST_CASE_STEP</v>
      </c>
      <c r="J1336" t="str">
        <f t="shared" si="576"/>
        <v xml:space="preserve"> ADD  REL_TYPE VARCHAR(45);</v>
      </c>
      <c r="K1336" s="21" t="str">
        <f t="shared" si="577"/>
        <v xml:space="preserve">  ALTER COLUMN   REL_TYPE VARCHAR(45);</v>
      </c>
      <c r="L1336" s="12"/>
      <c r="M1336" s="18" t="str">
        <f t="shared" si="570"/>
        <v>REL_TYPE,</v>
      </c>
      <c r="N1336" s="5" t="str">
        <f t="shared" si="575"/>
        <v>REL_TYPE VARCHAR(45),</v>
      </c>
      <c r="O1336" s="1" t="s">
        <v>178</v>
      </c>
      <c r="P1336" t="s">
        <v>51</v>
      </c>
      <c r="W1336" s="17" t="str">
        <f t="shared" si="571"/>
        <v>relType</v>
      </c>
      <c r="X1336" s="3" t="str">
        <f t="shared" si="572"/>
        <v>"relType":"",</v>
      </c>
      <c r="Y1336" s="22" t="str">
        <f t="shared" si="573"/>
        <v>public static String REL_TYPE="relType";</v>
      </c>
      <c r="Z1336" s="7" t="str">
        <f t="shared" si="574"/>
        <v>private String relType="";</v>
      </c>
    </row>
    <row r="1337" spans="2:26" ht="19.2" x14ac:dyDescent="0.45">
      <c r="B1337" s="1" t="s">
        <v>274</v>
      </c>
      <c r="C1337" s="1" t="s">
        <v>1</v>
      </c>
      <c r="D1337" s="4">
        <v>45</v>
      </c>
      <c r="I1337" t="str">
        <f>I1305</f>
        <v>ALTER TABLE TM_TEST_CASE_STEP</v>
      </c>
      <c r="J1337" t="str">
        <f t="shared" si="576"/>
        <v xml:space="preserve"> ADD  FK_PROJECT_ID VARCHAR(45);</v>
      </c>
      <c r="K1337" s="21" t="str">
        <f t="shared" si="577"/>
        <v xml:space="preserve">  ALTER COLUMN   FK_PROJECT_ID VARCHAR(45);</v>
      </c>
      <c r="L1337" s="12"/>
      <c r="M1337" s="18" t="str">
        <f t="shared" si="570"/>
        <v>FK_PROJECT_ID,</v>
      </c>
      <c r="N1337" s="5" t="str">
        <f t="shared" si="575"/>
        <v>FK_PROJECT_ID VARCHAR(45),</v>
      </c>
      <c r="O1337" s="1" t="s">
        <v>10</v>
      </c>
      <c r="P1337" t="s">
        <v>288</v>
      </c>
      <c r="Q1337" t="s">
        <v>2</v>
      </c>
      <c r="W1337" s="17" t="str">
        <f t="shared" si="571"/>
        <v>fkProjectId</v>
      </c>
      <c r="X1337" s="3" t="str">
        <f t="shared" si="572"/>
        <v>"fkProjectId":"",</v>
      </c>
      <c r="Y1337" s="22" t="str">
        <f t="shared" si="573"/>
        <v>public static String FK_PROJECT_ID="fkProjectId";</v>
      </c>
      <c r="Z1337" s="7" t="str">
        <f t="shared" si="574"/>
        <v>private String fkProjectId="";</v>
      </c>
    </row>
    <row r="1338" spans="2:26" ht="19.2" x14ac:dyDescent="0.45">
      <c r="B1338" s="1" t="s">
        <v>862</v>
      </c>
      <c r="C1338" s="1" t="s">
        <v>701</v>
      </c>
      <c r="D1338" s="4"/>
      <c r="I1338">
        <f>I1045</f>
        <v>0</v>
      </c>
      <c r="J1338" t="str">
        <f t="shared" si="576"/>
        <v xml:space="preserve"> ADD  REQUEST_BODY TEXT;</v>
      </c>
      <c r="K1338" s="21" t="str">
        <f t="shared" si="577"/>
        <v xml:space="preserve">  ALTER COLUMN   REQUEST_BODY TEXT;</v>
      </c>
      <c r="L1338" s="12"/>
      <c r="M1338" s="18" t="str">
        <f t="shared" si="570"/>
        <v>REQUEST_BODY,</v>
      </c>
      <c r="N1338" s="5" t="str">
        <f>CONCATENATE(B1338," ",C1338,"",D1338,"",",")</f>
        <v>REQUEST_BODY TEXT,</v>
      </c>
      <c r="O1338" s="1" t="s">
        <v>547</v>
      </c>
      <c r="P1338" t="s">
        <v>429</v>
      </c>
      <c r="W1338" s="17" t="str">
        <f t="shared" si="571"/>
        <v>requestBody</v>
      </c>
      <c r="X1338" s="3" t="str">
        <f t="shared" si="572"/>
        <v>"requestBody":"",</v>
      </c>
      <c r="Y1338" s="22" t="str">
        <f t="shared" si="573"/>
        <v>public static String REQUEST_BODY="requestBody";</v>
      </c>
      <c r="Z1338" s="7" t="str">
        <f t="shared" si="574"/>
        <v>private String requestBody="";</v>
      </c>
    </row>
    <row r="1339" spans="2:26" ht="19.2" x14ac:dyDescent="0.45">
      <c r="B1339" s="1" t="s">
        <v>863</v>
      </c>
      <c r="C1339" s="1" t="s">
        <v>701</v>
      </c>
      <c r="D1339" s="4"/>
      <c r="I1339">
        <f>I1324</f>
        <v>0</v>
      </c>
      <c r="J1339" t="str">
        <f t="shared" si="576"/>
        <v xml:space="preserve"> ADD  RESPONSE_BODY TEXT;</v>
      </c>
      <c r="K1339" s="21" t="str">
        <f t="shared" si="577"/>
        <v xml:space="preserve">  ALTER COLUMN   RESPONSE_BODY TEXT;</v>
      </c>
      <c r="L1339" s="12"/>
      <c r="M1339" s="18" t="str">
        <f t="shared" si="570"/>
        <v>RESPONSE_BODY,</v>
      </c>
      <c r="N1339" s="5" t="str">
        <f t="shared" ref="N1339:N1344" si="578">CONCATENATE(B1339," ",C1339,"",D1339,"",",")</f>
        <v>RESPONSE_BODY TEXT,</v>
      </c>
      <c r="O1339" s="1" t="s">
        <v>869</v>
      </c>
      <c r="P1339" t="s">
        <v>429</v>
      </c>
      <c r="W1339" s="17" t="str">
        <f t="shared" si="571"/>
        <v>responseBody</v>
      </c>
      <c r="X1339" s="3" t="str">
        <f t="shared" si="572"/>
        <v>"responseBody":"",</v>
      </c>
      <c r="Y1339" s="22" t="str">
        <f t="shared" si="573"/>
        <v>public static String RESPONSE_BODY="responseBody";</v>
      </c>
      <c r="Z1339" s="7" t="str">
        <f t="shared" si="574"/>
        <v>private String responseBody="";</v>
      </c>
    </row>
    <row r="1340" spans="2:26" ht="19.2" x14ac:dyDescent="0.45">
      <c r="B1340" s="1" t="s">
        <v>864</v>
      </c>
      <c r="C1340" s="1" t="s">
        <v>701</v>
      </c>
      <c r="D1340" s="4"/>
      <c r="I1340" t="str">
        <f>I1329</f>
        <v>ALTER TABLE TM_API_REL_SETTING</v>
      </c>
      <c r="J1340" t="str">
        <f t="shared" si="576"/>
        <v xml:space="preserve"> ADD  ERROR_BODY TEXT;</v>
      </c>
      <c r="K1340" s="21" t="str">
        <f t="shared" si="577"/>
        <v xml:space="preserve">  ALTER COLUMN   ERROR_BODY TEXT;</v>
      </c>
      <c r="L1340" s="12"/>
      <c r="M1340" s="18" t="str">
        <f t="shared" si="570"/>
        <v>ERROR_BODY,</v>
      </c>
      <c r="N1340" s="5" t="str">
        <f t="shared" si="578"/>
        <v>ERROR_BODY TEXT,</v>
      </c>
      <c r="O1340" s="1" t="s">
        <v>870</v>
      </c>
      <c r="P1340" t="s">
        <v>429</v>
      </c>
      <c r="W1340" s="17" t="str">
        <f t="shared" si="571"/>
        <v>errorBody</v>
      </c>
      <c r="X1340" s="3" t="str">
        <f t="shared" si="572"/>
        <v>"errorBody":"",</v>
      </c>
      <c r="Y1340" s="22" t="str">
        <f t="shared" si="573"/>
        <v>public static String ERROR_BODY="errorBody";</v>
      </c>
      <c r="Z1340" s="7" t="str">
        <f t="shared" si="574"/>
        <v>private String errorBody="";</v>
      </c>
    </row>
    <row r="1341" spans="2:26" ht="19.2" x14ac:dyDescent="0.45">
      <c r="B1341" s="1" t="s">
        <v>865</v>
      </c>
      <c r="C1341" s="1" t="s">
        <v>701</v>
      </c>
      <c r="D1341" s="4"/>
      <c r="I1341">
        <f>I1048</f>
        <v>0</v>
      </c>
      <c r="J1341" t="str">
        <f>CONCATENATE(LEFT(CONCATENATE(" ADD "," ",N1341,";"),LEN(CONCATENATE(" ADD "," ",N1341,";"))-2),";")</f>
        <v xml:space="preserve"> ADD  COOKEE TEXT;</v>
      </c>
      <c r="K1341" s="21" t="str">
        <f>CONCATENATE(LEFT(CONCATENATE("  ALTER COLUMN  "," ",N1341,";"),LEN(CONCATENATE("  ALTER COLUMN  "," ",N1341,";"))-2),";")</f>
        <v xml:space="preserve">  ALTER COLUMN   COOKEE TEXT;</v>
      </c>
      <c r="L1341" s="12"/>
      <c r="M1341" s="18" t="str">
        <f>CONCATENATE(B1341,",")</f>
        <v>COOKEE,</v>
      </c>
      <c r="N1341" s="5" t="str">
        <f t="shared" si="578"/>
        <v>COOKEE TEXT,</v>
      </c>
      <c r="O1341" s="1" t="s">
        <v>865</v>
      </c>
      <c r="W1341" s="17" t="str">
        <f>CONCATENATE(,LOWER(O1341),UPPER(LEFT(P1341,1)),LOWER(RIGHT(P1341,LEN(P1341)-IF(LEN(P1341)&gt;0,1,LEN(P1341)))),UPPER(LEFT(Q1341,1)),LOWER(RIGHT(Q1341,LEN(Q1341)-IF(LEN(Q1341)&gt;0,1,LEN(Q1341)))),UPPER(LEFT(R1341,1)),LOWER(RIGHT(R1341,LEN(R1341)-IF(LEN(R1341)&gt;0,1,LEN(R1341)))),UPPER(LEFT(S1341,1)),LOWER(RIGHT(S1341,LEN(S1341)-IF(LEN(S1341)&gt;0,1,LEN(S1341)))),UPPER(LEFT(T1341,1)),LOWER(RIGHT(T1341,LEN(T1341)-IF(LEN(T1341)&gt;0,1,LEN(T1341)))),UPPER(LEFT(U1341,1)),LOWER(RIGHT(U1341,LEN(U1341)-IF(LEN(U1341)&gt;0,1,LEN(U1341)))),UPPER(LEFT(V1341,1)),LOWER(RIGHT(V1341,LEN(V1341)-IF(LEN(V1341)&gt;0,1,LEN(V1341)))))</f>
        <v>cookee</v>
      </c>
      <c r="X1341" s="3" t="str">
        <f>CONCATENATE("""",W1341,"""",":","""","""",",")</f>
        <v>"cookee":"",</v>
      </c>
      <c r="Y1341" s="22" t="str">
        <f>CONCATENATE("public static String ",,B1341,,"=","""",W1341,""";")</f>
        <v>public static String COOKEE="cookee";</v>
      </c>
      <c r="Z1341" s="7" t="str">
        <f>CONCATENATE("private String ",W1341,"=","""""",";")</f>
        <v>private String cookee="";</v>
      </c>
    </row>
    <row r="1342" spans="2:26" ht="19.2" x14ac:dyDescent="0.45">
      <c r="B1342" s="1" t="s">
        <v>867</v>
      </c>
      <c r="C1342" s="1" t="s">
        <v>701</v>
      </c>
      <c r="D1342" s="4"/>
      <c r="I1342" t="str">
        <f>I1330</f>
        <v>ALTER TABLE TM_API_REL_SETTING</v>
      </c>
      <c r="J1342" t="str">
        <f>CONCATENATE(LEFT(CONCATENATE(" ADD "," ",N1342,";"),LEN(CONCATENATE(" ADD "," ",N1342,";"))-2),";")</f>
        <v xml:space="preserve"> ADD  TOKEN TEXT;</v>
      </c>
      <c r="K1342" s="21" t="str">
        <f>CONCATENATE(LEFT(CONCATENATE("  ALTER COLUMN  "," ",N1342,";"),LEN(CONCATENATE("  ALTER COLUMN  "," ",N1342,";"))-2),";")</f>
        <v xml:space="preserve">  ALTER COLUMN   TOKEN TEXT;</v>
      </c>
      <c r="L1342" s="12"/>
      <c r="M1342" s="18" t="str">
        <f>CONCATENATE(B1342,",")</f>
        <v>TOKEN,</v>
      </c>
      <c r="N1342" s="5" t="str">
        <f t="shared" si="578"/>
        <v>TOKEN TEXT,</v>
      </c>
      <c r="O1342" s="1" t="s">
        <v>867</v>
      </c>
      <c r="W1342" s="17" t="str">
        <f>CONCATENATE(,LOWER(O1342),UPPER(LEFT(P1342,1)),LOWER(RIGHT(P1342,LEN(P1342)-IF(LEN(P1342)&gt;0,1,LEN(P1342)))),UPPER(LEFT(Q1342,1)),LOWER(RIGHT(Q1342,LEN(Q1342)-IF(LEN(Q1342)&gt;0,1,LEN(Q1342)))),UPPER(LEFT(R1342,1)),LOWER(RIGHT(R1342,LEN(R1342)-IF(LEN(R1342)&gt;0,1,LEN(R1342)))),UPPER(LEFT(S1342,1)),LOWER(RIGHT(S1342,LEN(S1342)-IF(LEN(S1342)&gt;0,1,LEN(S1342)))),UPPER(LEFT(T1342,1)),LOWER(RIGHT(T1342,LEN(T1342)-IF(LEN(T1342)&gt;0,1,LEN(T1342)))),UPPER(LEFT(U1342,1)),LOWER(RIGHT(U1342,LEN(U1342)-IF(LEN(U1342)&gt;0,1,LEN(U1342)))),UPPER(LEFT(V1342,1)),LOWER(RIGHT(V1342,LEN(V1342)-IF(LEN(V1342)&gt;0,1,LEN(V1342)))))</f>
        <v>token</v>
      </c>
      <c r="X1342" s="3" t="str">
        <f>CONCATENATE("""",W1342,"""",":","""","""",",")</f>
        <v>"token":"",</v>
      </c>
      <c r="Y1342" s="22" t="str">
        <f>CONCATENATE("public static String ",,B1342,,"=","""",W1342,""";")</f>
        <v>public static String TOKEN="token";</v>
      </c>
      <c r="Z1342" s="7" t="str">
        <f>CONCATENATE("private String ",W1342,"=","""""",";")</f>
        <v>private String token="";</v>
      </c>
    </row>
    <row r="1343" spans="2:26" ht="19.2" x14ac:dyDescent="0.45">
      <c r="B1343" s="1" t="s">
        <v>868</v>
      </c>
      <c r="C1343" s="1" t="s">
        <v>701</v>
      </c>
      <c r="D1343" s="4"/>
      <c r="I1343" t="str">
        <f>I1331</f>
        <v>ALTER TABLE TM_API_REL_SETTING</v>
      </c>
      <c r="J1343" t="str">
        <f>CONCATENATE(LEFT(CONCATENATE(" ADD "," ",N1343,";"),LEN(CONCATENATE(" ADD "," ",N1343,";"))-2),";")</f>
        <v xml:space="preserve"> ADD  QUERY_PARAM TEXT;</v>
      </c>
      <c r="K1343" s="21" t="str">
        <f>CONCATENATE(LEFT(CONCATENATE("  ALTER COLUMN  "," ",N1343,";"),LEN(CONCATENATE("  ALTER COLUMN  "," ",N1343,";"))-2),";")</f>
        <v xml:space="preserve">  ALTER COLUMN   QUERY_PARAM TEXT;</v>
      </c>
      <c r="L1343" s="12"/>
      <c r="M1343" s="18" t="str">
        <f>CONCATENATE(B1343,",")</f>
        <v>QUERY_PARAM,</v>
      </c>
      <c r="N1343" s="5" t="str">
        <f t="shared" si="578"/>
        <v>QUERY_PARAM TEXT,</v>
      </c>
      <c r="O1343" s="1" t="s">
        <v>871</v>
      </c>
      <c r="P1343" t="s">
        <v>102</v>
      </c>
      <c r="W1343" s="17" t="str">
        <f>CONCATENATE(,LOWER(O1343),UPPER(LEFT(P1343,1)),LOWER(RIGHT(P1343,LEN(P1343)-IF(LEN(P1343)&gt;0,1,LEN(P1343)))),UPPER(LEFT(Q1343,1)),LOWER(RIGHT(Q1343,LEN(Q1343)-IF(LEN(Q1343)&gt;0,1,LEN(Q1343)))),UPPER(LEFT(R1343,1)),LOWER(RIGHT(R1343,LEN(R1343)-IF(LEN(R1343)&gt;0,1,LEN(R1343)))),UPPER(LEFT(S1343,1)),LOWER(RIGHT(S1343,LEN(S1343)-IF(LEN(S1343)&gt;0,1,LEN(S1343)))),UPPER(LEFT(T1343,1)),LOWER(RIGHT(T1343,LEN(T1343)-IF(LEN(T1343)&gt;0,1,LEN(T1343)))),UPPER(LEFT(U1343,1)),LOWER(RIGHT(U1343,LEN(U1343)-IF(LEN(U1343)&gt;0,1,LEN(U1343)))),UPPER(LEFT(V1343,1)),LOWER(RIGHT(V1343,LEN(V1343)-IF(LEN(V1343)&gt;0,1,LEN(V1343)))))</f>
        <v>queryParam</v>
      </c>
      <c r="X1343" s="3" t="str">
        <f>CONCATENATE("""",W1343,"""",":","""","""",",")</f>
        <v>"queryParam":"",</v>
      </c>
      <c r="Y1343" s="22" t="str">
        <f>CONCATENATE("public static String ",,B1343,,"=","""",W1343,""";")</f>
        <v>public static String QUERY_PARAM="queryParam";</v>
      </c>
      <c r="Z1343" s="7" t="str">
        <f>CONCATENATE("private String ",W1343,"=","""""",";")</f>
        <v>private String queryParam="";</v>
      </c>
    </row>
    <row r="1344" spans="2:26" ht="19.2" x14ac:dyDescent="0.45">
      <c r="B1344" s="1" t="s">
        <v>866</v>
      </c>
      <c r="C1344" s="1" t="s">
        <v>701</v>
      </c>
      <c r="D1344" s="4"/>
      <c r="I1344" t="str">
        <f>I1332</f>
        <v>ALTER TABLE TM_API_REL_SETTING</v>
      </c>
      <c r="J1344" t="str">
        <f>CONCATENATE(LEFT(CONCATENATE(" ADD "," ",N1344,";"),LEN(CONCATENATE(" ADD "," ",N1344,";"))-2),";")</f>
        <v xml:space="preserve"> ADD  EXTRA_PARAM TEXT;</v>
      </c>
      <c r="K1344" s="21" t="str">
        <f>CONCATENATE(LEFT(CONCATENATE("  ALTER COLUMN  "," ",N1344,";"),LEN(CONCATENATE("  ALTER COLUMN  "," ",N1344,";"))-2),";")</f>
        <v xml:space="preserve">  ALTER COLUMN   EXTRA_PARAM TEXT;</v>
      </c>
      <c r="L1344" s="12"/>
      <c r="M1344" s="18" t="str">
        <f>CONCATENATE(B1344,",")</f>
        <v>EXTRA_PARAM,</v>
      </c>
      <c r="N1344" s="5" t="str">
        <f t="shared" si="578"/>
        <v>EXTRA_PARAM TEXT,</v>
      </c>
      <c r="O1344" s="1" t="s">
        <v>872</v>
      </c>
      <c r="P1344" t="s">
        <v>102</v>
      </c>
      <c r="W1344" s="17" t="str">
        <f>CONCATENATE(,LOWER(O1344),UPPER(LEFT(P1344,1)),LOWER(RIGHT(P1344,LEN(P1344)-IF(LEN(P1344)&gt;0,1,LEN(P1344)))),UPPER(LEFT(Q1344,1)),LOWER(RIGHT(Q1344,LEN(Q1344)-IF(LEN(Q1344)&gt;0,1,LEN(Q1344)))),UPPER(LEFT(R1344,1)),LOWER(RIGHT(R1344,LEN(R1344)-IF(LEN(R1344)&gt;0,1,LEN(R1344)))),UPPER(LEFT(S1344,1)),LOWER(RIGHT(S1344,LEN(S1344)-IF(LEN(S1344)&gt;0,1,LEN(S1344)))),UPPER(LEFT(T1344,1)),LOWER(RIGHT(T1344,LEN(T1344)-IF(LEN(T1344)&gt;0,1,LEN(T1344)))),UPPER(LEFT(U1344,1)),LOWER(RIGHT(U1344,LEN(U1344)-IF(LEN(U1344)&gt;0,1,LEN(U1344)))),UPPER(LEFT(V1344,1)),LOWER(RIGHT(V1344,LEN(V1344)-IF(LEN(V1344)&gt;0,1,LEN(V1344)))))</f>
        <v>extraParam</v>
      </c>
      <c r="X1344" s="3" t="str">
        <f>CONCATENATE("""",W1344,"""",":","""","""",",")</f>
        <v>"extraParam":"",</v>
      </c>
      <c r="Y1344" s="22" t="str">
        <f>CONCATENATE("public static String ",,B1344,,"=","""",W1344,""";")</f>
        <v>public static String EXTRA_PARAM="extraParam";</v>
      </c>
      <c r="Z1344" s="7" t="str">
        <f>CONCATENATE("private String ",W1344,"=","""""",";")</f>
        <v>private String extraParam="";</v>
      </c>
    </row>
    <row r="1345" spans="2:26" ht="19.2" x14ac:dyDescent="0.45">
      <c r="B1345" s="1"/>
      <c r="C1345" s="1"/>
      <c r="D1345" s="4"/>
      <c r="L1345" s="12"/>
      <c r="M1345" s="18"/>
      <c r="N1345" s="33" t="s">
        <v>130</v>
      </c>
      <c r="O1345" s="1"/>
      <c r="W1345" s="17"/>
    </row>
    <row r="1346" spans="2:26" x14ac:dyDescent="0.3">
      <c r="B1346" s="10"/>
      <c r="N1346" s="31" t="s">
        <v>126</v>
      </c>
    </row>
    <row r="1347" spans="2:26" x14ac:dyDescent="0.3">
      <c r="B1347" s="10"/>
    </row>
    <row r="1350" spans="2:26" ht="19.2" x14ac:dyDescent="0.45">
      <c r="C1350" s="1"/>
      <c r="D1350" s="8"/>
      <c r="M1350" s="18"/>
      <c r="N1350" s="31" t="s">
        <v>126</v>
      </c>
      <c r="O1350" s="1"/>
      <c r="W1350" s="17"/>
    </row>
    <row r="1351" spans="2:26" ht="19.2" x14ac:dyDescent="0.45">
      <c r="C1351" s="14"/>
      <c r="D1351" s="9"/>
      <c r="M1351" s="20"/>
      <c r="N1351" s="31"/>
      <c r="O1351" s="14"/>
      <c r="W1351" s="17"/>
    </row>
    <row r="1352" spans="2:26" x14ac:dyDescent="0.3">
      <c r="B1352" s="2" t="s">
        <v>857</v>
      </c>
      <c r="I1352" t="str">
        <f>CONCATENATE("ALTER TABLE"," ",B1352)</f>
        <v>ALTER TABLE TM_BUSINESS_CASE</v>
      </c>
      <c r="K1352" s="25"/>
      <c r="N1352" s="5" t="str">
        <f>CONCATENATE("CREATE TABLE ",B1352," ","(")</f>
        <v>CREATE TABLE TM_BUSINESS_CASE (</v>
      </c>
    </row>
    <row r="1353" spans="2:26" ht="19.2" x14ac:dyDescent="0.45">
      <c r="B1353" s="1" t="s">
        <v>2</v>
      </c>
      <c r="C1353" s="1" t="s">
        <v>1</v>
      </c>
      <c r="D1353" s="4">
        <v>30</v>
      </c>
      <c r="E1353" s="24" t="s">
        <v>113</v>
      </c>
      <c r="I1353" t="str">
        <f>I1352</f>
        <v>ALTER TABLE TM_BUSINESS_CASE</v>
      </c>
      <c r="L1353" s="12"/>
      <c r="M1353" s="18" t="str">
        <f t="shared" ref="M1353:M1361" si="579">CONCATENATE(B1353,",")</f>
        <v>ID,</v>
      </c>
      <c r="N1353" s="5" t="str">
        <f>CONCATENATE(B1353," ",C1353,"(",D1353,") ",E1353," ,")</f>
        <v>ID VARCHAR(30) NOT NULL ,</v>
      </c>
      <c r="O1353" s="1" t="s">
        <v>2</v>
      </c>
      <c r="P1353" s="6"/>
      <c r="Q1353" s="6"/>
      <c r="R1353" s="6"/>
      <c r="S1353" s="6"/>
      <c r="T1353" s="6"/>
      <c r="U1353" s="6"/>
      <c r="V1353" s="6"/>
      <c r="W1353" s="17" t="str">
        <f t="shared" ref="W1353:W1361" si="580">CONCATENATE(,LOWER(O1353),UPPER(LEFT(P1353,1)),LOWER(RIGHT(P1353,LEN(P1353)-IF(LEN(P1353)&gt;0,1,LEN(P1353)))),UPPER(LEFT(Q1353,1)),LOWER(RIGHT(Q1353,LEN(Q1353)-IF(LEN(Q1353)&gt;0,1,LEN(Q1353)))),UPPER(LEFT(R1353,1)),LOWER(RIGHT(R1353,LEN(R1353)-IF(LEN(R1353)&gt;0,1,LEN(R1353)))),UPPER(LEFT(S1353,1)),LOWER(RIGHT(S1353,LEN(S1353)-IF(LEN(S1353)&gt;0,1,LEN(S1353)))),UPPER(LEFT(T1353,1)),LOWER(RIGHT(T1353,LEN(T1353)-IF(LEN(T1353)&gt;0,1,LEN(T1353)))),UPPER(LEFT(U1353,1)),LOWER(RIGHT(U1353,LEN(U1353)-IF(LEN(U1353)&gt;0,1,LEN(U1353)))),UPPER(LEFT(V1353,1)),LOWER(RIGHT(V1353,LEN(V1353)-IF(LEN(V1353)&gt;0,1,LEN(V1353)))))</f>
        <v>id</v>
      </c>
      <c r="X1353" s="3" t="str">
        <f t="shared" ref="X1353:X1361" si="581">CONCATENATE("""",W1353,"""",":","""","""",",")</f>
        <v>"id":"",</v>
      </c>
      <c r="Y1353" s="22" t="str">
        <f t="shared" ref="Y1353:Y1361" si="582">CONCATENATE("public static String ",,B1353,,"=","""",W1353,""";")</f>
        <v>public static String ID="id";</v>
      </c>
      <c r="Z1353" s="7" t="str">
        <f t="shared" ref="Z1353:Z1361" si="583">CONCATENATE("private String ",W1353,"=","""""",";")</f>
        <v>private String id="";</v>
      </c>
    </row>
    <row r="1354" spans="2:26" ht="19.2" x14ac:dyDescent="0.45">
      <c r="B1354" s="1" t="s">
        <v>3</v>
      </c>
      <c r="C1354" s="1" t="s">
        <v>1</v>
      </c>
      <c r="D1354" s="4">
        <v>10</v>
      </c>
      <c r="I1354" t="str">
        <f>I1353</f>
        <v>ALTER TABLE TM_BUSINESS_CASE</v>
      </c>
      <c r="K1354" s="21" t="s">
        <v>436</v>
      </c>
      <c r="L1354" s="12"/>
      <c r="M1354" s="18" t="str">
        <f t="shared" si="579"/>
        <v>STATUS,</v>
      </c>
      <c r="N1354" s="5" t="str">
        <f t="shared" ref="N1354:N1361" si="584">CONCATENATE(B1354," ",C1354,"(",D1354,")",",")</f>
        <v>STATUS VARCHAR(10),</v>
      </c>
      <c r="O1354" s="1" t="s">
        <v>3</v>
      </c>
      <c r="W1354" s="17" t="str">
        <f t="shared" si="580"/>
        <v>status</v>
      </c>
      <c r="X1354" s="3" t="str">
        <f t="shared" si="581"/>
        <v>"status":"",</v>
      </c>
      <c r="Y1354" s="22" t="str">
        <f t="shared" si="582"/>
        <v>public static String STATUS="status";</v>
      </c>
      <c r="Z1354" s="7" t="str">
        <f t="shared" si="583"/>
        <v>private String status="";</v>
      </c>
    </row>
    <row r="1355" spans="2:26" ht="19.2" x14ac:dyDescent="0.45">
      <c r="B1355" s="1" t="s">
        <v>4</v>
      </c>
      <c r="C1355" s="1" t="s">
        <v>1</v>
      </c>
      <c r="D1355" s="4">
        <v>30</v>
      </c>
      <c r="I1355" t="str">
        <f>I1354</f>
        <v>ALTER TABLE TM_BUSINESS_CASE</v>
      </c>
      <c r="J1355" t="str">
        <f t="shared" ref="J1355:J1364" si="585">CONCATENATE(LEFT(CONCATENATE(" ADD "," ",N1355,";"),LEN(CONCATENATE(" ADD "," ",N1355,";"))-2),";")</f>
        <v xml:space="preserve"> ADD  INSERT_DATE VARCHAR(30);</v>
      </c>
      <c r="K1355" s="21" t="str">
        <f t="shared" ref="K1355:K1364" si="586">CONCATENATE(LEFT(CONCATENATE("  ALTER COLUMN  "," ",N1355,";"),LEN(CONCATENATE("  ALTER COLUMN  "," ",N1355,";"))-2),";")</f>
        <v xml:space="preserve">  ALTER COLUMN   INSERT_DATE VARCHAR(30);</v>
      </c>
      <c r="L1355" s="12"/>
      <c r="M1355" s="18" t="str">
        <f t="shared" si="579"/>
        <v>INSERT_DATE,</v>
      </c>
      <c r="N1355" s="5" t="str">
        <f t="shared" si="584"/>
        <v>INSERT_DATE VARCHAR(30),</v>
      </c>
      <c r="O1355" s="1" t="s">
        <v>7</v>
      </c>
      <c r="P1355" t="s">
        <v>8</v>
      </c>
      <c r="W1355" s="17" t="str">
        <f t="shared" si="580"/>
        <v>insertDate</v>
      </c>
      <c r="X1355" s="3" t="str">
        <f t="shared" si="581"/>
        <v>"insertDate":"",</v>
      </c>
      <c r="Y1355" s="22" t="str">
        <f t="shared" si="582"/>
        <v>public static String INSERT_DATE="insertDate";</v>
      </c>
      <c r="Z1355" s="7" t="str">
        <f t="shared" si="583"/>
        <v>private String insertDate="";</v>
      </c>
    </row>
    <row r="1356" spans="2:26" ht="19.2" x14ac:dyDescent="0.45">
      <c r="B1356" s="1" t="s">
        <v>5</v>
      </c>
      <c r="C1356" s="1" t="s">
        <v>1</v>
      </c>
      <c r="D1356" s="4">
        <v>30</v>
      </c>
      <c r="I1356" t="str">
        <f>I1355</f>
        <v>ALTER TABLE TM_BUSINESS_CASE</v>
      </c>
      <c r="J1356" t="str">
        <f t="shared" si="585"/>
        <v xml:space="preserve"> ADD  MODIFICATION_DATE VARCHAR(30);</v>
      </c>
      <c r="K1356" s="21" t="str">
        <f t="shared" si="586"/>
        <v xml:space="preserve">  ALTER COLUMN   MODIFICATION_DATE VARCHAR(30);</v>
      </c>
      <c r="L1356" s="12"/>
      <c r="M1356" s="18" t="str">
        <f t="shared" si="579"/>
        <v>MODIFICATION_DATE,</v>
      </c>
      <c r="N1356" s="5" t="str">
        <f t="shared" si="584"/>
        <v>MODIFICATION_DATE VARCHAR(30),</v>
      </c>
      <c r="O1356" s="1" t="s">
        <v>9</v>
      </c>
      <c r="P1356" t="s">
        <v>8</v>
      </c>
      <c r="W1356" s="17" t="str">
        <f t="shared" si="580"/>
        <v>modificationDate</v>
      </c>
      <c r="X1356" s="3" t="str">
        <f t="shared" si="581"/>
        <v>"modificationDate":"",</v>
      </c>
      <c r="Y1356" s="22" t="str">
        <f t="shared" si="582"/>
        <v>public static String MODIFICATION_DATE="modificationDate";</v>
      </c>
      <c r="Z1356" s="7" t="str">
        <f t="shared" si="583"/>
        <v>private String modificationDate="";</v>
      </c>
    </row>
    <row r="1357" spans="2:26" ht="19.2" x14ac:dyDescent="0.45">
      <c r="B1357" s="1" t="s">
        <v>858</v>
      </c>
      <c r="C1357" s="1" t="s">
        <v>1</v>
      </c>
      <c r="D1357" s="4">
        <v>600</v>
      </c>
      <c r="I1357" t="str">
        <f>I1355</f>
        <v>ALTER TABLE TM_BUSINESS_CASE</v>
      </c>
      <c r="J1357" t="str">
        <f>CONCATENATE(LEFT(CONCATENATE(" ADD "," ",N1357,";"),LEN(CONCATENATE(" ADD "," ",N1357,";"))-2),";")</f>
        <v xml:space="preserve"> ADD  CASE_NAME VARCHAR(600);</v>
      </c>
      <c r="K1357" s="21" t="str">
        <f>CONCATENATE(LEFT(CONCATENATE("  ALTER COLUMN  "," ",N1357,";"),LEN(CONCATENATE("  ALTER COLUMN  "," ",N1357,";"))-2),";")</f>
        <v xml:space="preserve">  ALTER COLUMN   CASE_NAME VARCHAR(600);</v>
      </c>
      <c r="L1357" s="12"/>
      <c r="M1357" s="18" t="str">
        <f>CONCATENATE(B1357,",")</f>
        <v>CASE_NAME,</v>
      </c>
      <c r="N1357" s="5" t="str">
        <f>CONCATENATE(B1357," ",C1357,"(",D1357,")",",")</f>
        <v>CASE_NAME VARCHAR(600),</v>
      </c>
      <c r="O1357" s="1" t="s">
        <v>677</v>
      </c>
      <c r="P1357" t="s">
        <v>0</v>
      </c>
      <c r="W1357" s="17" t="str">
        <f>CONCATENATE(,LOWER(O1357),UPPER(LEFT(P1357,1)),LOWER(RIGHT(P1357,LEN(P1357)-IF(LEN(P1357)&gt;0,1,LEN(P1357)))),UPPER(LEFT(Q1357,1)),LOWER(RIGHT(Q1357,LEN(Q1357)-IF(LEN(Q1357)&gt;0,1,LEN(Q1357)))),UPPER(LEFT(R1357,1)),LOWER(RIGHT(R1357,LEN(R1357)-IF(LEN(R1357)&gt;0,1,LEN(R1357)))),UPPER(LEFT(S1357,1)),LOWER(RIGHT(S1357,LEN(S1357)-IF(LEN(S1357)&gt;0,1,LEN(S1357)))),UPPER(LEFT(T1357,1)),LOWER(RIGHT(T1357,LEN(T1357)-IF(LEN(T1357)&gt;0,1,LEN(T1357)))),UPPER(LEFT(U1357,1)),LOWER(RIGHT(U1357,LEN(U1357)-IF(LEN(U1357)&gt;0,1,LEN(U1357)))),UPPER(LEFT(V1357,1)),LOWER(RIGHT(V1357,LEN(V1357)-IF(LEN(V1357)&gt;0,1,LEN(V1357)))))</f>
        <v>caseName</v>
      </c>
      <c r="X1357" s="3" t="str">
        <f>CONCATENATE("""",W1357,"""",":","""","""",",")</f>
        <v>"caseName":"",</v>
      </c>
      <c r="Y1357" s="22" t="str">
        <f>CONCATENATE("public static String ",,B1357,,"=","""",W1357,""";")</f>
        <v>public static String CASE_NAME="caseName";</v>
      </c>
      <c r="Z1357" s="7" t="str">
        <f>CONCATENATE("private String ",W1357,"=","""""",";")</f>
        <v>private String caseName="";</v>
      </c>
    </row>
    <row r="1358" spans="2:26" ht="19.2" x14ac:dyDescent="0.45">
      <c r="B1358" s="1" t="s">
        <v>917</v>
      </c>
      <c r="C1358" s="1" t="s">
        <v>701</v>
      </c>
      <c r="D1358" s="4"/>
      <c r="I1358" t="str">
        <f>I1356</f>
        <v>ALTER TABLE TM_BUSINESS_CASE</v>
      </c>
      <c r="J1358" t="str">
        <f t="shared" si="585"/>
        <v xml:space="preserve"> ADD  CASE_DESCRIPTION TEXT();</v>
      </c>
      <c r="K1358" s="21" t="str">
        <f t="shared" si="586"/>
        <v xml:space="preserve">  ALTER COLUMN   CASE_DESCRIPTION TEXT();</v>
      </c>
      <c r="L1358" s="12"/>
      <c r="M1358" s="18" t="str">
        <f t="shared" si="579"/>
        <v>CASE_DESCRIPTION,</v>
      </c>
      <c r="N1358" s="5" t="str">
        <f t="shared" si="584"/>
        <v>CASE_DESCRIPTION TEXT(),</v>
      </c>
      <c r="O1358" s="1" t="s">
        <v>677</v>
      </c>
      <c r="P1358" t="s">
        <v>14</v>
      </c>
      <c r="W1358" s="17" t="str">
        <f t="shared" si="580"/>
        <v>caseDescription</v>
      </c>
      <c r="X1358" s="3" t="str">
        <f t="shared" si="581"/>
        <v>"caseDescription":"",</v>
      </c>
      <c r="Y1358" s="22" t="str">
        <f t="shared" si="582"/>
        <v>public static String CASE_DESCRIPTION="caseDescription";</v>
      </c>
      <c r="Z1358" s="7" t="str">
        <f t="shared" si="583"/>
        <v>private String caseDescription="";</v>
      </c>
    </row>
    <row r="1359" spans="2:26" ht="19.2" x14ac:dyDescent="0.45">
      <c r="B1359" s="1" t="s">
        <v>263</v>
      </c>
      <c r="C1359" s="1" t="s">
        <v>1</v>
      </c>
      <c r="D1359" s="4">
        <v>45</v>
      </c>
      <c r="I1359" t="str">
        <f>I1323</f>
        <v>ALTER TABLE TM_FIELD</v>
      </c>
      <c r="J1359" t="str">
        <f t="shared" si="585"/>
        <v xml:space="preserve"> ADD  CREATED_DATE VARCHAR(45);</v>
      </c>
      <c r="K1359" s="21" t="str">
        <f t="shared" si="586"/>
        <v xml:space="preserve">  ALTER COLUMN   CREATED_DATE VARCHAR(45);</v>
      </c>
      <c r="L1359" s="12"/>
      <c r="M1359" s="18" t="str">
        <f t="shared" si="579"/>
        <v>CREATED_DATE,</v>
      </c>
      <c r="N1359" s="5" t="str">
        <f t="shared" si="584"/>
        <v>CREATED_DATE VARCHAR(45),</v>
      </c>
      <c r="O1359" s="1" t="s">
        <v>282</v>
      </c>
      <c r="P1359" t="s">
        <v>8</v>
      </c>
      <c r="W1359" s="17" t="str">
        <f t="shared" si="580"/>
        <v>createdDate</v>
      </c>
      <c r="X1359" s="3" t="str">
        <f t="shared" si="581"/>
        <v>"createdDate":"",</v>
      </c>
      <c r="Y1359" s="22" t="str">
        <f t="shared" si="582"/>
        <v>public static String CREATED_DATE="createdDate";</v>
      </c>
      <c r="Z1359" s="7" t="str">
        <f t="shared" si="583"/>
        <v>private String createdDate="";</v>
      </c>
    </row>
    <row r="1360" spans="2:26" ht="19.2" x14ac:dyDescent="0.45">
      <c r="B1360" s="1" t="s">
        <v>264</v>
      </c>
      <c r="C1360" s="1" t="s">
        <v>1</v>
      </c>
      <c r="D1360" s="4">
        <v>45</v>
      </c>
      <c r="I1360">
        <f>I1324</f>
        <v>0</v>
      </c>
      <c r="J1360" t="str">
        <f t="shared" si="585"/>
        <v xml:space="preserve"> ADD  CREATED_TIME VARCHAR(45);</v>
      </c>
      <c r="K1360" s="21" t="str">
        <f t="shared" si="586"/>
        <v xml:space="preserve">  ALTER COLUMN   CREATED_TIME VARCHAR(45);</v>
      </c>
      <c r="L1360" s="12"/>
      <c r="M1360" s="18" t="str">
        <f t="shared" si="579"/>
        <v>CREATED_TIME,</v>
      </c>
      <c r="N1360" s="5" t="str">
        <f t="shared" si="584"/>
        <v>CREATED_TIME VARCHAR(45),</v>
      </c>
      <c r="O1360" s="1" t="s">
        <v>282</v>
      </c>
      <c r="P1360" t="s">
        <v>133</v>
      </c>
      <c r="W1360" s="17" t="str">
        <f t="shared" si="580"/>
        <v>createdTime</v>
      </c>
      <c r="X1360" s="3" t="str">
        <f t="shared" si="581"/>
        <v>"createdTime":"",</v>
      </c>
      <c r="Y1360" s="22" t="str">
        <f t="shared" si="582"/>
        <v>public static String CREATED_TIME="createdTime";</v>
      </c>
      <c r="Z1360" s="7" t="str">
        <f t="shared" si="583"/>
        <v>private String createdTime="";</v>
      </c>
    </row>
    <row r="1361" spans="2:26" ht="19.2" x14ac:dyDescent="0.45">
      <c r="B1361" s="1" t="s">
        <v>262</v>
      </c>
      <c r="C1361" s="1" t="s">
        <v>1</v>
      </c>
      <c r="D1361" s="4">
        <v>44</v>
      </c>
      <c r="I1361" t="str">
        <f>I1064</f>
        <v>ALTER TABLE TM_BACKLOG_DESCRIPTION</v>
      </c>
      <c r="J1361" t="str">
        <f t="shared" si="585"/>
        <v xml:space="preserve"> ADD  CREATED_BY VARCHAR(44);</v>
      </c>
      <c r="K1361" s="21" t="str">
        <f t="shared" si="586"/>
        <v xml:space="preserve">  ALTER COLUMN   CREATED_BY VARCHAR(44);</v>
      </c>
      <c r="L1361" s="12"/>
      <c r="M1361" s="18" t="str">
        <f t="shared" si="579"/>
        <v>CREATED_BY,</v>
      </c>
      <c r="N1361" s="5" t="str">
        <f t="shared" si="584"/>
        <v>CREATED_BY VARCHAR(44),</v>
      </c>
      <c r="O1361" s="1" t="s">
        <v>282</v>
      </c>
      <c r="P1361" t="s">
        <v>128</v>
      </c>
      <c r="W1361" s="17" t="str">
        <f t="shared" si="580"/>
        <v>createdBy</v>
      </c>
      <c r="X1361" s="3" t="str">
        <f t="shared" si="581"/>
        <v>"createdBy":"",</v>
      </c>
      <c r="Y1361" s="22" t="str">
        <f t="shared" si="582"/>
        <v>public static String CREATED_BY="createdBy";</v>
      </c>
      <c r="Z1361" s="7" t="str">
        <f t="shared" si="583"/>
        <v>private String createdBy="";</v>
      </c>
    </row>
    <row r="1362" spans="2:26" ht="19.2" x14ac:dyDescent="0.45">
      <c r="B1362" s="1" t="s">
        <v>258</v>
      </c>
      <c r="C1362" s="1" t="s">
        <v>1</v>
      </c>
      <c r="D1362" s="4">
        <v>45</v>
      </c>
      <c r="I1362">
        <f>I1350</f>
        <v>0</v>
      </c>
      <c r="J1362" t="str">
        <f t="shared" si="585"/>
        <v xml:space="preserve"> ADD  ORDER_NO VARCHAR(45);</v>
      </c>
      <c r="K1362" s="21" t="str">
        <f t="shared" si="586"/>
        <v xml:space="preserve">  ALTER COLUMN   ORDER_NO VARCHAR(45);</v>
      </c>
      <c r="L1362" s="12"/>
      <c r="M1362" s="18" t="str">
        <f>CONCATENATE(B1362,",")</f>
        <v>ORDER_NO,</v>
      </c>
      <c r="N1362" s="5" t="str">
        <f>CONCATENATE(B1362," ",C1362,"(",D1362,")",",")</f>
        <v>ORDER_NO VARCHAR(45),</v>
      </c>
      <c r="O1362" s="1" t="s">
        <v>259</v>
      </c>
      <c r="P1362" t="s">
        <v>173</v>
      </c>
      <c r="W1362" s="17" t="str">
        <f>CONCATENATE(,LOWER(O1362),UPPER(LEFT(P1362,1)),LOWER(RIGHT(P1362,LEN(P1362)-IF(LEN(P1362)&gt;0,1,LEN(P1362)))),UPPER(LEFT(Q1362,1)),LOWER(RIGHT(Q1362,LEN(Q1362)-IF(LEN(Q1362)&gt;0,1,LEN(Q1362)))),UPPER(LEFT(R1362,1)),LOWER(RIGHT(R1362,LEN(R1362)-IF(LEN(R1362)&gt;0,1,LEN(R1362)))),UPPER(LEFT(S1362,1)),LOWER(RIGHT(S1362,LEN(S1362)-IF(LEN(S1362)&gt;0,1,LEN(S1362)))),UPPER(LEFT(T1362,1)),LOWER(RIGHT(T1362,LEN(T1362)-IF(LEN(T1362)&gt;0,1,LEN(T1362)))),UPPER(LEFT(U1362,1)),LOWER(RIGHT(U1362,LEN(U1362)-IF(LEN(U1362)&gt;0,1,LEN(U1362)))),UPPER(LEFT(V1362,1)),LOWER(RIGHT(V1362,LEN(V1362)-IF(LEN(V1362)&gt;0,1,LEN(V1362)))))</f>
        <v>orderNo</v>
      </c>
      <c r="X1362" s="3" t="str">
        <f>CONCATENATE("""",W1362,"""",":","""","""",",")</f>
        <v>"orderNo":"",</v>
      </c>
      <c r="Y1362" s="22" t="str">
        <f>CONCATENATE("public static String ",,B1362,,"=","""",W1362,""";")</f>
        <v>public static String ORDER_NO="orderNo";</v>
      </c>
      <c r="Z1362" s="7" t="str">
        <f>CONCATENATE("private String ",W1362,"=","""""",";")</f>
        <v>private String orderNo="";</v>
      </c>
    </row>
    <row r="1363" spans="2:26" ht="19.2" x14ac:dyDescent="0.45">
      <c r="B1363" s="1" t="s">
        <v>859</v>
      </c>
      <c r="C1363" s="1" t="s">
        <v>1</v>
      </c>
      <c r="D1363" s="4">
        <v>45</v>
      </c>
      <c r="I1363" t="str">
        <f>I1352</f>
        <v>ALTER TABLE TM_BUSINESS_CASE</v>
      </c>
      <c r="J1363" t="str">
        <f t="shared" si="585"/>
        <v xml:space="preserve"> ADD  CASE_STATUS VARCHAR(45);</v>
      </c>
      <c r="K1363" s="21" t="str">
        <f t="shared" si="586"/>
        <v xml:space="preserve">  ALTER COLUMN   CASE_STATUS VARCHAR(45);</v>
      </c>
      <c r="L1363" s="12"/>
      <c r="M1363" s="18" t="str">
        <f>CONCATENATE(B1363,",")</f>
        <v>CASE_STATUS,</v>
      </c>
      <c r="N1363" s="5" t="str">
        <f>CONCATENATE(B1363," ",C1363,"(",D1363,")",",")</f>
        <v>CASE_STATUS VARCHAR(45),</v>
      </c>
      <c r="O1363" s="1" t="s">
        <v>677</v>
      </c>
      <c r="P1363" t="s">
        <v>3</v>
      </c>
      <c r="W1363" s="17" t="str">
        <f>CONCATENATE(,LOWER(O1363),UPPER(LEFT(P1363,1)),LOWER(RIGHT(P1363,LEN(P1363)-IF(LEN(P1363)&gt;0,1,LEN(P1363)))),UPPER(LEFT(Q1363,1)),LOWER(RIGHT(Q1363,LEN(Q1363)-IF(LEN(Q1363)&gt;0,1,LEN(Q1363)))),UPPER(LEFT(R1363,1)),LOWER(RIGHT(R1363,LEN(R1363)-IF(LEN(R1363)&gt;0,1,LEN(R1363)))),UPPER(LEFT(S1363,1)),LOWER(RIGHT(S1363,LEN(S1363)-IF(LEN(S1363)&gt;0,1,LEN(S1363)))),UPPER(LEFT(T1363,1)),LOWER(RIGHT(T1363,LEN(T1363)-IF(LEN(T1363)&gt;0,1,LEN(T1363)))),UPPER(LEFT(U1363,1)),LOWER(RIGHT(U1363,LEN(U1363)-IF(LEN(U1363)&gt;0,1,LEN(U1363)))),UPPER(LEFT(V1363,1)),LOWER(RIGHT(V1363,LEN(V1363)-IF(LEN(V1363)&gt;0,1,LEN(V1363)))))</f>
        <v>caseStatus</v>
      </c>
      <c r="X1363" s="3" t="str">
        <f>CONCATENATE("""",W1363,"""",":","""","""",",")</f>
        <v>"caseStatus":"",</v>
      </c>
      <c r="Y1363" s="22" t="str">
        <f>CONCATENATE("public static String ",,B1363,,"=","""",W1363,""";")</f>
        <v>public static String CASE_STATUS="caseStatus";</v>
      </c>
      <c r="Z1363" s="7" t="str">
        <f>CONCATENATE("private String ",W1363,"=","""""",";")</f>
        <v>private String caseStatus="";</v>
      </c>
    </row>
    <row r="1364" spans="2:26" ht="19.2" x14ac:dyDescent="0.45">
      <c r="B1364" s="1" t="s">
        <v>860</v>
      </c>
      <c r="C1364" s="1" t="s">
        <v>1</v>
      </c>
      <c r="D1364" s="4">
        <v>44</v>
      </c>
      <c r="I1364" t="str">
        <f>I1067</f>
        <v>ALTER TABLE TM_BACKLOG_DESCRIPTION</v>
      </c>
      <c r="J1364" t="str">
        <f t="shared" si="585"/>
        <v xml:space="preserve"> ADD  CASE_NO VARCHAR(44);</v>
      </c>
      <c r="K1364" s="21" t="str">
        <f t="shared" si="586"/>
        <v xml:space="preserve">  ALTER COLUMN   CASE_NO VARCHAR(44);</v>
      </c>
      <c r="L1364" s="12"/>
      <c r="M1364" s="18" t="str">
        <f>CONCATENATE(B1364,",")</f>
        <v>CASE_NO,</v>
      </c>
      <c r="N1364" s="5" t="str">
        <f>CONCATENATE(B1364," ",C1364,"(",D1364,")",",")</f>
        <v>CASE_NO VARCHAR(44),</v>
      </c>
      <c r="O1364" s="1" t="s">
        <v>677</v>
      </c>
      <c r="P1364" t="s">
        <v>173</v>
      </c>
      <c r="W1364" s="17" t="str">
        <f>CONCATENATE(,LOWER(O1364),UPPER(LEFT(P1364,1)),LOWER(RIGHT(P1364,LEN(P1364)-IF(LEN(P1364)&gt;0,1,LEN(P1364)))),UPPER(LEFT(Q1364,1)),LOWER(RIGHT(Q1364,LEN(Q1364)-IF(LEN(Q1364)&gt;0,1,LEN(Q1364)))),UPPER(LEFT(R1364,1)),LOWER(RIGHT(R1364,LEN(R1364)-IF(LEN(R1364)&gt;0,1,LEN(R1364)))),UPPER(LEFT(S1364,1)),LOWER(RIGHT(S1364,LEN(S1364)-IF(LEN(S1364)&gt;0,1,LEN(S1364)))),UPPER(LEFT(T1364,1)),LOWER(RIGHT(T1364,LEN(T1364)-IF(LEN(T1364)&gt;0,1,LEN(T1364)))),UPPER(LEFT(U1364,1)),LOWER(RIGHT(U1364,LEN(U1364)-IF(LEN(U1364)&gt;0,1,LEN(U1364)))),UPPER(LEFT(V1364,1)),LOWER(RIGHT(V1364,LEN(V1364)-IF(LEN(V1364)&gt;0,1,LEN(V1364)))))</f>
        <v>caseNo</v>
      </c>
      <c r="X1364" s="3" t="str">
        <f>CONCATENATE("""",W1364,"""",":","""","""",",")</f>
        <v>"caseNo":"",</v>
      </c>
      <c r="Y1364" s="22" t="str">
        <f>CONCATENATE("public static String ",,B1364,,"=","""",W1364,""";")</f>
        <v>public static String CASE_NO="caseNo";</v>
      </c>
      <c r="Z1364" s="7" t="str">
        <f>CONCATENATE("private String ",W1364,"=","""""",";")</f>
        <v>private String caseNo="";</v>
      </c>
    </row>
    <row r="1365" spans="2:26" ht="19.2" x14ac:dyDescent="0.45">
      <c r="B1365" s="1"/>
      <c r="C1365" s="1"/>
      <c r="D1365" s="4"/>
      <c r="L1365" s="12"/>
      <c r="M1365" s="18"/>
      <c r="N1365" s="33" t="s">
        <v>130</v>
      </c>
      <c r="O1365" s="1"/>
      <c r="W1365" s="17"/>
    </row>
    <row r="1366" spans="2:26" x14ac:dyDescent="0.3">
      <c r="B1366" s="10"/>
      <c r="N1366" s="31" t="s">
        <v>126</v>
      </c>
    </row>
    <row r="1367" spans="2:26" x14ac:dyDescent="0.3">
      <c r="B1367" s="10"/>
    </row>
    <row r="1368" spans="2:26" x14ac:dyDescent="0.3">
      <c r="B1368" s="2" t="s">
        <v>873</v>
      </c>
      <c r="I1368" t="str">
        <f>CONCATENATE("ALTER TABLE"," ",B1368)</f>
        <v>ALTER TABLE TM_PROBLEM_STATEMENT</v>
      </c>
      <c r="K1368" s="25"/>
      <c r="N1368" s="5" t="str">
        <f>CONCATENATE("CREATE TABLE ",B1368," ","(")</f>
        <v>CREATE TABLE TM_PROBLEM_STATEMENT (</v>
      </c>
    </row>
    <row r="1369" spans="2:26" ht="19.2" x14ac:dyDescent="0.45">
      <c r="B1369" s="1" t="s">
        <v>2</v>
      </c>
      <c r="C1369" s="1" t="s">
        <v>1</v>
      </c>
      <c r="D1369" s="4">
        <v>30</v>
      </c>
      <c r="E1369" s="24" t="s">
        <v>113</v>
      </c>
      <c r="I1369" t="str">
        <f>I1368</f>
        <v>ALTER TABLE TM_PROBLEM_STATEMENT</v>
      </c>
      <c r="L1369" s="12"/>
      <c r="M1369" s="18" t="str">
        <f t="shared" ref="M1369:M1376" si="587">CONCATENATE(B1369,",")</f>
        <v>ID,</v>
      </c>
      <c r="N1369" s="5" t="str">
        <f>CONCATENATE(B1369," ",C1369,"(",D1369,") ",E1369," ,")</f>
        <v>ID VARCHAR(30) NOT NULL ,</v>
      </c>
      <c r="O1369" s="1" t="s">
        <v>2</v>
      </c>
      <c r="P1369" s="6"/>
      <c r="Q1369" s="6"/>
      <c r="R1369" s="6"/>
      <c r="S1369" s="6"/>
      <c r="T1369" s="6"/>
      <c r="U1369" s="6"/>
      <c r="V1369" s="6"/>
      <c r="W1369" s="17" t="str">
        <f t="shared" ref="W1369:W1376" si="588">CONCATENATE(,LOWER(O1369),UPPER(LEFT(P1369,1)),LOWER(RIGHT(P1369,LEN(P1369)-IF(LEN(P1369)&gt;0,1,LEN(P1369)))),UPPER(LEFT(Q1369,1)),LOWER(RIGHT(Q1369,LEN(Q1369)-IF(LEN(Q1369)&gt;0,1,LEN(Q1369)))),UPPER(LEFT(R1369,1)),LOWER(RIGHT(R1369,LEN(R1369)-IF(LEN(R1369)&gt;0,1,LEN(R1369)))),UPPER(LEFT(S1369,1)),LOWER(RIGHT(S1369,LEN(S1369)-IF(LEN(S1369)&gt;0,1,LEN(S1369)))),UPPER(LEFT(T1369,1)),LOWER(RIGHT(T1369,LEN(T1369)-IF(LEN(T1369)&gt;0,1,LEN(T1369)))),UPPER(LEFT(U1369,1)),LOWER(RIGHT(U1369,LEN(U1369)-IF(LEN(U1369)&gt;0,1,LEN(U1369)))),UPPER(LEFT(V1369,1)),LOWER(RIGHT(V1369,LEN(V1369)-IF(LEN(V1369)&gt;0,1,LEN(V1369)))))</f>
        <v>id</v>
      </c>
      <c r="X1369" s="3" t="str">
        <f t="shared" ref="X1369:X1376" si="589">CONCATENATE("""",W1369,"""",":","""","""",",")</f>
        <v>"id":"",</v>
      </c>
      <c r="Y1369" s="22" t="str">
        <f t="shared" ref="Y1369:Y1376" si="590">CONCATENATE("public static String ",,B1369,,"=","""",W1369,""";")</f>
        <v>public static String ID="id";</v>
      </c>
      <c r="Z1369" s="7" t="str">
        <f t="shared" ref="Z1369:Z1376" si="591">CONCATENATE("private String ",W1369,"=","""""",";")</f>
        <v>private String id="";</v>
      </c>
    </row>
    <row r="1370" spans="2:26" ht="19.2" x14ac:dyDescent="0.45">
      <c r="B1370" s="1" t="s">
        <v>3</v>
      </c>
      <c r="C1370" s="1" t="s">
        <v>1</v>
      </c>
      <c r="D1370" s="4">
        <v>10</v>
      </c>
      <c r="I1370" t="str">
        <f>I1369</f>
        <v>ALTER TABLE TM_PROBLEM_STATEMENT</v>
      </c>
      <c r="K1370" s="21" t="s">
        <v>436</v>
      </c>
      <c r="L1370" s="12"/>
      <c r="M1370" s="18" t="str">
        <f t="shared" si="587"/>
        <v>STATUS,</v>
      </c>
      <c r="N1370" s="5" t="str">
        <f t="shared" ref="N1370:N1376" si="592">CONCATENATE(B1370," ",C1370,"(",D1370,")",",")</f>
        <v>STATUS VARCHAR(10),</v>
      </c>
      <c r="O1370" s="1" t="s">
        <v>3</v>
      </c>
      <c r="W1370" s="17" t="str">
        <f t="shared" si="588"/>
        <v>status</v>
      </c>
      <c r="X1370" s="3" t="str">
        <f t="shared" si="589"/>
        <v>"status":"",</v>
      </c>
      <c r="Y1370" s="22" t="str">
        <f t="shared" si="590"/>
        <v>public static String STATUS="status";</v>
      </c>
      <c r="Z1370" s="7" t="str">
        <f t="shared" si="591"/>
        <v>private String status="";</v>
      </c>
    </row>
    <row r="1371" spans="2:26" ht="19.2" x14ac:dyDescent="0.45">
      <c r="B1371" s="1" t="s">
        <v>4</v>
      </c>
      <c r="C1371" s="1" t="s">
        <v>1</v>
      </c>
      <c r="D1371" s="4">
        <v>30</v>
      </c>
      <c r="I1371" t="str">
        <f>I1370</f>
        <v>ALTER TABLE TM_PROBLEM_STATEMENT</v>
      </c>
      <c r="J1371" t="str">
        <f t="shared" ref="J1371:J1377" si="593">CONCATENATE(LEFT(CONCATENATE(" ADD "," ",N1371,";"),LEN(CONCATENATE(" ADD "," ",N1371,";"))-2),";")</f>
        <v xml:space="preserve"> ADD  INSERT_DATE VARCHAR(30);</v>
      </c>
      <c r="K1371" s="21" t="str">
        <f t="shared" ref="K1371:K1377" si="594">CONCATENATE(LEFT(CONCATENATE("  ALTER COLUMN  "," ",N1371,";"),LEN(CONCATENATE("  ALTER COLUMN  "," ",N1371,";"))-2),";")</f>
        <v xml:space="preserve">  ALTER COLUMN   INSERT_DATE VARCHAR(30);</v>
      </c>
      <c r="L1371" s="12"/>
      <c r="M1371" s="18" t="str">
        <f t="shared" si="587"/>
        <v>INSERT_DATE,</v>
      </c>
      <c r="N1371" s="5" t="str">
        <f t="shared" si="592"/>
        <v>INSERT_DATE VARCHAR(30),</v>
      </c>
      <c r="O1371" s="1" t="s">
        <v>7</v>
      </c>
      <c r="P1371" t="s">
        <v>8</v>
      </c>
      <c r="W1371" s="17" t="str">
        <f t="shared" si="588"/>
        <v>insertDate</v>
      </c>
      <c r="X1371" s="3" t="str">
        <f t="shared" si="589"/>
        <v>"insertDate":"",</v>
      </c>
      <c r="Y1371" s="22" t="str">
        <f t="shared" si="590"/>
        <v>public static String INSERT_DATE="insertDate";</v>
      </c>
      <c r="Z1371" s="7" t="str">
        <f t="shared" si="591"/>
        <v>private String insertDate="";</v>
      </c>
    </row>
    <row r="1372" spans="2:26" ht="19.2" x14ac:dyDescent="0.45">
      <c r="B1372" s="1" t="s">
        <v>5</v>
      </c>
      <c r="C1372" s="1" t="s">
        <v>1</v>
      </c>
      <c r="D1372" s="4">
        <v>30</v>
      </c>
      <c r="I1372" t="str">
        <f>I1371</f>
        <v>ALTER TABLE TM_PROBLEM_STATEMENT</v>
      </c>
      <c r="J1372" t="str">
        <f t="shared" si="593"/>
        <v xml:space="preserve"> ADD  MODIFICATION_DATE VARCHAR(30);</v>
      </c>
      <c r="K1372" s="21" t="str">
        <f t="shared" si="594"/>
        <v xml:space="preserve">  ALTER COLUMN   MODIFICATION_DATE VARCHAR(30);</v>
      </c>
      <c r="L1372" s="12"/>
      <c r="M1372" s="18" t="str">
        <f t="shared" si="587"/>
        <v>MODIFICATION_DATE,</v>
      </c>
      <c r="N1372" s="5" t="str">
        <f t="shared" si="592"/>
        <v>MODIFICATION_DATE VARCHAR(30),</v>
      </c>
      <c r="O1372" s="1" t="s">
        <v>9</v>
      </c>
      <c r="P1372" t="s">
        <v>8</v>
      </c>
      <c r="W1372" s="17" t="str">
        <f t="shared" si="588"/>
        <v>modificationDate</v>
      </c>
      <c r="X1372" s="3" t="str">
        <f t="shared" si="589"/>
        <v>"modificationDate":"",</v>
      </c>
      <c r="Y1372" s="22" t="str">
        <f t="shared" si="590"/>
        <v>public static String MODIFICATION_DATE="modificationDate";</v>
      </c>
      <c r="Z1372" s="7" t="str">
        <f t="shared" si="591"/>
        <v>private String modificationDate="";</v>
      </c>
    </row>
    <row r="1373" spans="2:26" ht="19.2" x14ac:dyDescent="0.45">
      <c r="B1373" s="1" t="s">
        <v>874</v>
      </c>
      <c r="C1373" s="1" t="s">
        <v>1</v>
      </c>
      <c r="D1373" s="4">
        <v>400</v>
      </c>
      <c r="I1373" t="str">
        <f>I1372</f>
        <v>ALTER TABLE TM_PROBLEM_STATEMENT</v>
      </c>
      <c r="J1373" t="str">
        <f t="shared" si="593"/>
        <v xml:space="preserve"> ADD  PROBLEM_DESC VARCHAR(400);</v>
      </c>
      <c r="K1373" s="21" t="str">
        <f t="shared" si="594"/>
        <v xml:space="preserve">  ALTER COLUMN   PROBLEM_DESC VARCHAR(400);</v>
      </c>
      <c r="L1373" s="12"/>
      <c r="M1373" s="18" t="str">
        <f t="shared" si="587"/>
        <v>PROBLEM_DESC,</v>
      </c>
      <c r="N1373" s="5" t="str">
        <f t="shared" si="592"/>
        <v>PROBLEM_DESC VARCHAR(400),</v>
      </c>
      <c r="O1373" s="1" t="s">
        <v>878</v>
      </c>
      <c r="P1373" t="s">
        <v>818</v>
      </c>
      <c r="W1373" s="17" t="str">
        <f t="shared" si="588"/>
        <v>problemDesc</v>
      </c>
      <c r="X1373" s="3" t="str">
        <f t="shared" si="589"/>
        <v>"problemDesc":"",</v>
      </c>
      <c r="Y1373" s="22" t="str">
        <f t="shared" si="590"/>
        <v>public static String PROBLEM_DESC="problemDesc";</v>
      </c>
      <c r="Z1373" s="7" t="str">
        <f t="shared" si="591"/>
        <v>private String problemDesc="";</v>
      </c>
    </row>
    <row r="1374" spans="2:26" ht="19.2" x14ac:dyDescent="0.45">
      <c r="B1374" s="1" t="s">
        <v>875</v>
      </c>
      <c r="C1374" s="1" t="s">
        <v>1</v>
      </c>
      <c r="D1374" s="4">
        <v>45</v>
      </c>
      <c r="I1374">
        <f>I1338</f>
        <v>0</v>
      </c>
      <c r="J1374" t="str">
        <f t="shared" si="593"/>
        <v xml:space="preserve"> ADD  COUNT_POTENTIAL_CUSTOMER VARCHAR(45);</v>
      </c>
      <c r="K1374" s="21" t="str">
        <f t="shared" si="594"/>
        <v xml:space="preserve">  ALTER COLUMN   COUNT_POTENTIAL_CUSTOMER VARCHAR(45);</v>
      </c>
      <c r="L1374" s="12"/>
      <c r="M1374" s="18" t="str">
        <f t="shared" si="587"/>
        <v>COUNT_POTENTIAL_CUSTOMER,</v>
      </c>
      <c r="N1374" s="5" t="str">
        <f t="shared" si="592"/>
        <v>COUNT_POTENTIAL_CUSTOMER VARCHAR(45),</v>
      </c>
      <c r="O1374" s="1" t="s">
        <v>214</v>
      </c>
      <c r="P1374" t="s">
        <v>879</v>
      </c>
      <c r="Q1374" t="s">
        <v>664</v>
      </c>
      <c r="W1374" s="17" t="str">
        <f t="shared" si="588"/>
        <v>countPotentialCustomer</v>
      </c>
      <c r="X1374" s="3" t="str">
        <f t="shared" si="589"/>
        <v>"countPotentialCustomer":"",</v>
      </c>
      <c r="Y1374" s="22" t="str">
        <f t="shared" si="590"/>
        <v>public static String COUNT_POTENTIAL_CUSTOMER="countPotentialCustomer";</v>
      </c>
      <c r="Z1374" s="7" t="str">
        <f t="shared" si="591"/>
        <v>private String countPotentialCustomer="";</v>
      </c>
    </row>
    <row r="1375" spans="2:26" ht="19.2" x14ac:dyDescent="0.45">
      <c r="B1375" s="1" t="s">
        <v>876</v>
      </c>
      <c r="C1375" s="1" t="s">
        <v>1</v>
      </c>
      <c r="D1375" s="4">
        <v>45</v>
      </c>
      <c r="I1375">
        <f>I1339</f>
        <v>0</v>
      </c>
      <c r="J1375" t="str">
        <f t="shared" si="593"/>
        <v xml:space="preserve"> ADD  COUNT_REAL_CUSTOMER VARCHAR(45);</v>
      </c>
      <c r="K1375" s="21" t="str">
        <f t="shared" si="594"/>
        <v xml:space="preserve">  ALTER COLUMN   COUNT_REAL_CUSTOMER VARCHAR(45);</v>
      </c>
      <c r="L1375" s="12"/>
      <c r="M1375" s="18" t="str">
        <f t="shared" si="587"/>
        <v>COUNT_REAL_CUSTOMER,</v>
      </c>
      <c r="N1375" s="5" t="str">
        <f t="shared" si="592"/>
        <v>COUNT_REAL_CUSTOMER VARCHAR(45),</v>
      </c>
      <c r="O1375" s="1" t="s">
        <v>214</v>
      </c>
      <c r="P1375" t="s">
        <v>880</v>
      </c>
      <c r="Q1375" t="s">
        <v>664</v>
      </c>
      <c r="W1375" s="17" t="str">
        <f t="shared" si="588"/>
        <v>countRealCustomer</v>
      </c>
      <c r="X1375" s="3" t="str">
        <f t="shared" si="589"/>
        <v>"countRealCustomer":"",</v>
      </c>
      <c r="Y1375" s="22" t="str">
        <f t="shared" si="590"/>
        <v>public static String COUNT_REAL_CUSTOMER="countRealCustomer";</v>
      </c>
      <c r="Z1375" s="7" t="str">
        <f t="shared" si="591"/>
        <v>private String countRealCustomer="";</v>
      </c>
    </row>
    <row r="1376" spans="2:26" ht="19.2" x14ac:dyDescent="0.45">
      <c r="B1376" s="1" t="s">
        <v>258</v>
      </c>
      <c r="C1376" s="1" t="s">
        <v>627</v>
      </c>
      <c r="D1376" s="4">
        <v>24</v>
      </c>
      <c r="I1376" t="str">
        <f>I1079</f>
        <v>ALTER TABLE TM_INPUT_TABLE_COMP</v>
      </c>
      <c r="J1376" t="str">
        <f t="shared" si="593"/>
        <v xml:space="preserve"> ADD  ORDER_NO FLOAT(24);</v>
      </c>
      <c r="K1376" s="21" t="str">
        <f t="shared" si="594"/>
        <v xml:space="preserve">  ALTER COLUMN   ORDER_NO FLOAT(24);</v>
      </c>
      <c r="L1376" s="12"/>
      <c r="M1376" s="18" t="str">
        <f t="shared" si="587"/>
        <v>ORDER_NO,</v>
      </c>
      <c r="N1376" s="5" t="str">
        <f t="shared" si="592"/>
        <v>ORDER_NO FLOAT(24),</v>
      </c>
      <c r="O1376" s="1" t="s">
        <v>259</v>
      </c>
      <c r="P1376" t="s">
        <v>173</v>
      </c>
      <c r="W1376" s="17" t="str">
        <f t="shared" si="588"/>
        <v>orderNo</v>
      </c>
      <c r="X1376" s="3" t="str">
        <f t="shared" si="589"/>
        <v>"orderNo":"",</v>
      </c>
      <c r="Y1376" s="22" t="str">
        <f t="shared" si="590"/>
        <v>public static String ORDER_NO="orderNo";</v>
      </c>
      <c r="Z1376" s="7" t="str">
        <f t="shared" si="591"/>
        <v>private String orderNo="";</v>
      </c>
    </row>
    <row r="1377" spans="2:26" ht="19.2" x14ac:dyDescent="0.45">
      <c r="B1377" s="1" t="s">
        <v>877</v>
      </c>
      <c r="C1377" s="1" t="s">
        <v>1</v>
      </c>
      <c r="D1377" s="4">
        <v>45</v>
      </c>
      <c r="I1377">
        <f>I1366</f>
        <v>0</v>
      </c>
      <c r="J1377" t="str">
        <f t="shared" si="593"/>
        <v xml:space="preserve"> ADD  FK_BC_ID VARCHAR(45);</v>
      </c>
      <c r="K1377" s="21" t="str">
        <f t="shared" si="594"/>
        <v xml:space="preserve">  ALTER COLUMN   FK_BC_ID VARCHAR(45);</v>
      </c>
      <c r="L1377" s="12"/>
      <c r="M1377" s="18" t="str">
        <f>CONCATENATE(B1377,",")</f>
        <v>FK_BC_ID,</v>
      </c>
      <c r="N1377" s="5" t="str">
        <f>CONCATENATE(B1377," ",C1377,"(",D1377,")",",")</f>
        <v>FK_BC_ID VARCHAR(45),</v>
      </c>
      <c r="O1377" s="1" t="s">
        <v>10</v>
      </c>
      <c r="P1377" t="s">
        <v>881</v>
      </c>
      <c r="Q1377" t="s">
        <v>2</v>
      </c>
      <c r="W1377" s="17" t="str">
        <f>CONCATENATE(,LOWER(O1377),UPPER(LEFT(P1377,1)),LOWER(RIGHT(P1377,LEN(P1377)-IF(LEN(P1377)&gt;0,1,LEN(P1377)))),UPPER(LEFT(Q1377,1)),LOWER(RIGHT(Q1377,LEN(Q1377)-IF(LEN(Q1377)&gt;0,1,LEN(Q1377)))),UPPER(LEFT(R1377,1)),LOWER(RIGHT(R1377,LEN(R1377)-IF(LEN(R1377)&gt;0,1,LEN(R1377)))),UPPER(LEFT(S1377,1)),LOWER(RIGHT(S1377,LEN(S1377)-IF(LEN(S1377)&gt;0,1,LEN(S1377)))),UPPER(LEFT(T1377,1)),LOWER(RIGHT(T1377,LEN(T1377)-IF(LEN(T1377)&gt;0,1,LEN(T1377)))),UPPER(LEFT(U1377,1)),LOWER(RIGHT(U1377,LEN(U1377)-IF(LEN(U1377)&gt;0,1,LEN(U1377)))),UPPER(LEFT(V1377,1)),LOWER(RIGHT(V1377,LEN(V1377)-IF(LEN(V1377)&gt;0,1,LEN(V1377)))))</f>
        <v>fkBcId</v>
      </c>
      <c r="X1377" s="3" t="str">
        <f>CONCATENATE("""",W1377,"""",":","""","""",",")</f>
        <v>"fkBcId":"",</v>
      </c>
      <c r="Y1377" s="22" t="str">
        <f>CONCATENATE("public static String ",,B1377,,"=","""",W1377,""";")</f>
        <v>public static String FK_BC_ID="fkBcId";</v>
      </c>
      <c r="Z1377" s="7" t="str">
        <f>CONCATENATE("private String ",W1377,"=","""""",";")</f>
        <v>private String fkBcId="";</v>
      </c>
    </row>
    <row r="1378" spans="2:26" ht="19.2" x14ac:dyDescent="0.45">
      <c r="B1378" s="1"/>
      <c r="C1378" s="1"/>
      <c r="D1378" s="4"/>
      <c r="L1378" s="12"/>
      <c r="M1378" s="18"/>
      <c r="N1378" s="33" t="s">
        <v>130</v>
      </c>
      <c r="O1378" s="1"/>
      <c r="W1378" s="17"/>
    </row>
    <row r="1379" spans="2:26" x14ac:dyDescent="0.3">
      <c r="B1379" s="10"/>
      <c r="N1379" s="31" t="s">
        <v>126</v>
      </c>
    </row>
    <row r="1382" spans="2:26" x14ac:dyDescent="0.3">
      <c r="B1382" s="2" t="s">
        <v>882</v>
      </c>
      <c r="I1382" t="str">
        <f>CONCATENATE("ALTER TABLE"," ",B1382)</f>
        <v>ALTER TABLE TM_BC_SERVICE_GROUP</v>
      </c>
      <c r="K1382" s="25"/>
      <c r="N1382" s="5" t="str">
        <f>CONCATENATE("CREATE TABLE ",B1382," ","(")</f>
        <v>CREATE TABLE TM_BC_SERVICE_GROUP (</v>
      </c>
    </row>
    <row r="1383" spans="2:26" ht="19.2" x14ac:dyDescent="0.45">
      <c r="B1383" s="1" t="s">
        <v>2</v>
      </c>
      <c r="C1383" s="1" t="s">
        <v>1</v>
      </c>
      <c r="D1383" s="4">
        <v>30</v>
      </c>
      <c r="E1383" s="24" t="s">
        <v>113</v>
      </c>
      <c r="I1383" t="str">
        <f>I1382</f>
        <v>ALTER TABLE TM_BC_SERVICE_GROUP</v>
      </c>
      <c r="L1383" s="12"/>
      <c r="M1383" s="18" t="str">
        <f t="shared" ref="M1383:M1390" si="595">CONCATENATE(B1383,",")</f>
        <v>ID,</v>
      </c>
      <c r="N1383" s="5" t="str">
        <f>CONCATENATE(B1383," ",C1383,"(",D1383,") ",E1383," ,")</f>
        <v>ID VARCHAR(30) NOT NULL ,</v>
      </c>
      <c r="O1383" s="1" t="s">
        <v>2</v>
      </c>
      <c r="P1383" s="6"/>
      <c r="Q1383" s="6"/>
      <c r="R1383" s="6"/>
      <c r="S1383" s="6"/>
      <c r="T1383" s="6"/>
      <c r="U1383" s="6"/>
      <c r="V1383" s="6"/>
      <c r="W1383" s="17" t="str">
        <f t="shared" ref="W1383:W1390" si="596">CONCATENATE(,LOWER(O1383),UPPER(LEFT(P1383,1)),LOWER(RIGHT(P1383,LEN(P1383)-IF(LEN(P1383)&gt;0,1,LEN(P1383)))),UPPER(LEFT(Q1383,1)),LOWER(RIGHT(Q1383,LEN(Q1383)-IF(LEN(Q1383)&gt;0,1,LEN(Q1383)))),UPPER(LEFT(R1383,1)),LOWER(RIGHT(R1383,LEN(R1383)-IF(LEN(R1383)&gt;0,1,LEN(R1383)))),UPPER(LEFT(S1383,1)),LOWER(RIGHT(S1383,LEN(S1383)-IF(LEN(S1383)&gt;0,1,LEN(S1383)))),UPPER(LEFT(T1383,1)),LOWER(RIGHT(T1383,LEN(T1383)-IF(LEN(T1383)&gt;0,1,LEN(T1383)))),UPPER(LEFT(U1383,1)),LOWER(RIGHT(U1383,LEN(U1383)-IF(LEN(U1383)&gt;0,1,LEN(U1383)))),UPPER(LEFT(V1383,1)),LOWER(RIGHT(V1383,LEN(V1383)-IF(LEN(V1383)&gt;0,1,LEN(V1383)))))</f>
        <v>id</v>
      </c>
      <c r="X1383" s="3" t="str">
        <f t="shared" ref="X1383:X1390" si="597">CONCATENATE("""",W1383,"""",":","""","""",",")</f>
        <v>"id":"",</v>
      </c>
      <c r="Y1383" s="22" t="str">
        <f t="shared" ref="Y1383:Y1390" si="598">CONCATENATE("public static String ",,B1383,,"=","""",W1383,""";")</f>
        <v>public static String ID="id";</v>
      </c>
      <c r="Z1383" s="7" t="str">
        <f t="shared" ref="Z1383:Z1390" si="599">CONCATENATE("private String ",W1383,"=","""""",";")</f>
        <v>private String id="";</v>
      </c>
    </row>
    <row r="1384" spans="2:26" ht="19.2" x14ac:dyDescent="0.45">
      <c r="B1384" s="1" t="s">
        <v>3</v>
      </c>
      <c r="C1384" s="1" t="s">
        <v>1</v>
      </c>
      <c r="D1384" s="4">
        <v>10</v>
      </c>
      <c r="I1384" t="str">
        <f>I1383</f>
        <v>ALTER TABLE TM_BC_SERVICE_GROUP</v>
      </c>
      <c r="K1384" s="21" t="s">
        <v>436</v>
      </c>
      <c r="L1384" s="12"/>
      <c r="M1384" s="18" t="str">
        <f t="shared" si="595"/>
        <v>STATUS,</v>
      </c>
      <c r="N1384" s="5" t="str">
        <f t="shared" ref="N1384:N1390" si="600">CONCATENATE(B1384," ",C1384,"(",D1384,")",",")</f>
        <v>STATUS VARCHAR(10),</v>
      </c>
      <c r="O1384" s="1" t="s">
        <v>3</v>
      </c>
      <c r="W1384" s="17" t="str">
        <f t="shared" si="596"/>
        <v>status</v>
      </c>
      <c r="X1384" s="3" t="str">
        <f t="shared" si="597"/>
        <v>"status":"",</v>
      </c>
      <c r="Y1384" s="22" t="str">
        <f t="shared" si="598"/>
        <v>public static String STATUS="status";</v>
      </c>
      <c r="Z1384" s="7" t="str">
        <f t="shared" si="599"/>
        <v>private String status="";</v>
      </c>
    </row>
    <row r="1385" spans="2:26" ht="19.2" x14ac:dyDescent="0.45">
      <c r="B1385" s="1" t="s">
        <v>4</v>
      </c>
      <c r="C1385" s="1" t="s">
        <v>1</v>
      </c>
      <c r="D1385" s="4">
        <v>30</v>
      </c>
      <c r="I1385" t="str">
        <f>I1384</f>
        <v>ALTER TABLE TM_BC_SERVICE_GROUP</v>
      </c>
      <c r="J1385" t="str">
        <f t="shared" ref="J1385:J1390" si="601">CONCATENATE(LEFT(CONCATENATE(" ADD "," ",N1385,";"),LEN(CONCATENATE(" ADD "," ",N1385,";"))-2),";")</f>
        <v xml:space="preserve"> ADD  INSERT_DATE VARCHAR(30);</v>
      </c>
      <c r="K1385" s="21" t="str">
        <f t="shared" ref="K1385:K1390" si="602">CONCATENATE(LEFT(CONCATENATE("  ALTER COLUMN  "," ",N1385,";"),LEN(CONCATENATE("  ALTER COLUMN  "," ",N1385,";"))-2),";")</f>
        <v xml:space="preserve">  ALTER COLUMN   INSERT_DATE VARCHAR(30);</v>
      </c>
      <c r="L1385" s="12"/>
      <c r="M1385" s="18" t="str">
        <f t="shared" si="595"/>
        <v>INSERT_DATE,</v>
      </c>
      <c r="N1385" s="5" t="str">
        <f t="shared" si="600"/>
        <v>INSERT_DATE VARCHAR(30),</v>
      </c>
      <c r="O1385" s="1" t="s">
        <v>7</v>
      </c>
      <c r="P1385" t="s">
        <v>8</v>
      </c>
      <c r="W1385" s="17" t="str">
        <f t="shared" si="596"/>
        <v>insertDate</v>
      </c>
      <c r="X1385" s="3" t="str">
        <f t="shared" si="597"/>
        <v>"insertDate":"",</v>
      </c>
      <c r="Y1385" s="22" t="str">
        <f t="shared" si="598"/>
        <v>public static String INSERT_DATE="insertDate";</v>
      </c>
      <c r="Z1385" s="7" t="str">
        <f t="shared" si="599"/>
        <v>private String insertDate="";</v>
      </c>
    </row>
    <row r="1386" spans="2:26" ht="19.2" x14ac:dyDescent="0.45">
      <c r="B1386" s="1" t="s">
        <v>5</v>
      </c>
      <c r="C1386" s="1" t="s">
        <v>1</v>
      </c>
      <c r="D1386" s="4">
        <v>30</v>
      </c>
      <c r="I1386" t="str">
        <f>I1385</f>
        <v>ALTER TABLE TM_BC_SERVICE_GROUP</v>
      </c>
      <c r="J1386" t="str">
        <f t="shared" si="601"/>
        <v xml:space="preserve"> ADD  MODIFICATION_DATE VARCHAR(30);</v>
      </c>
      <c r="K1386" s="21" t="str">
        <f t="shared" si="602"/>
        <v xml:space="preserve">  ALTER COLUMN   MODIFICATION_DATE VARCHAR(30);</v>
      </c>
      <c r="L1386" s="12"/>
      <c r="M1386" s="18" t="str">
        <f t="shared" si="595"/>
        <v>MODIFICATION_DATE,</v>
      </c>
      <c r="N1386" s="5" t="str">
        <f t="shared" si="600"/>
        <v>MODIFICATION_DATE VARCHAR(30),</v>
      </c>
      <c r="O1386" s="1" t="s">
        <v>9</v>
      </c>
      <c r="P1386" t="s">
        <v>8</v>
      </c>
      <c r="W1386" s="17" t="str">
        <f t="shared" si="596"/>
        <v>modificationDate</v>
      </c>
      <c r="X1386" s="3" t="str">
        <f t="shared" si="597"/>
        <v>"modificationDate":"",</v>
      </c>
      <c r="Y1386" s="22" t="str">
        <f t="shared" si="598"/>
        <v>public static String MODIFICATION_DATE="modificationDate";</v>
      </c>
      <c r="Z1386" s="7" t="str">
        <f t="shared" si="599"/>
        <v>private String modificationDate="";</v>
      </c>
    </row>
    <row r="1387" spans="2:26" ht="19.2" x14ac:dyDescent="0.45">
      <c r="B1387" s="1" t="s">
        <v>883</v>
      </c>
      <c r="C1387" s="1" t="s">
        <v>1</v>
      </c>
      <c r="D1387" s="4">
        <v>1000</v>
      </c>
      <c r="I1387" t="str">
        <f>I1386</f>
        <v>ALTER TABLE TM_BC_SERVICE_GROUP</v>
      </c>
      <c r="J1387" t="str">
        <f t="shared" si="601"/>
        <v xml:space="preserve"> ADD  GROUP_NAME VARCHAR(1000);</v>
      </c>
      <c r="K1387" s="21" t="str">
        <f t="shared" si="602"/>
        <v xml:space="preserve">  ALTER COLUMN   GROUP_NAME VARCHAR(1000);</v>
      </c>
      <c r="L1387" s="12"/>
      <c r="M1387" s="18" t="str">
        <f t="shared" si="595"/>
        <v>GROUP_NAME,</v>
      </c>
      <c r="N1387" s="5" t="str">
        <f t="shared" si="600"/>
        <v>GROUP_NAME VARCHAR(1000),</v>
      </c>
      <c r="O1387" s="1" t="s">
        <v>890</v>
      </c>
      <c r="P1387" t="s">
        <v>0</v>
      </c>
      <c r="W1387" s="17" t="str">
        <f t="shared" si="596"/>
        <v>groupName</v>
      </c>
      <c r="X1387" s="3" t="str">
        <f t="shared" si="597"/>
        <v>"groupName":"",</v>
      </c>
      <c r="Y1387" s="22" t="str">
        <f t="shared" si="598"/>
        <v>public static String GROUP_NAME="groupName";</v>
      </c>
      <c r="Z1387" s="7" t="str">
        <f t="shared" si="599"/>
        <v>private String groupName="";</v>
      </c>
    </row>
    <row r="1388" spans="2:26" ht="19.2" x14ac:dyDescent="0.45">
      <c r="B1388" s="1" t="s">
        <v>258</v>
      </c>
      <c r="C1388" s="1" t="s">
        <v>1</v>
      </c>
      <c r="D1388" s="4">
        <v>45</v>
      </c>
      <c r="I1388" t="str">
        <f>I1352</f>
        <v>ALTER TABLE TM_BUSINESS_CASE</v>
      </c>
      <c r="J1388" t="str">
        <f t="shared" si="601"/>
        <v xml:space="preserve"> ADD  ORDER_NO VARCHAR(45);</v>
      </c>
      <c r="K1388" s="21" t="str">
        <f t="shared" si="602"/>
        <v xml:space="preserve">  ALTER COLUMN   ORDER_NO VARCHAR(45);</v>
      </c>
      <c r="L1388" s="12"/>
      <c r="M1388" s="18" t="str">
        <f t="shared" si="595"/>
        <v>ORDER_NO,</v>
      </c>
      <c r="N1388" s="5" t="str">
        <f t="shared" si="600"/>
        <v>ORDER_NO VARCHAR(45),</v>
      </c>
      <c r="O1388" s="1" t="s">
        <v>259</v>
      </c>
      <c r="P1388" t="s">
        <v>173</v>
      </c>
      <c r="W1388" s="17" t="str">
        <f t="shared" si="596"/>
        <v>orderNo</v>
      </c>
      <c r="X1388" s="3" t="str">
        <f t="shared" si="597"/>
        <v>"orderNo":"",</v>
      </c>
      <c r="Y1388" s="22" t="str">
        <f t="shared" si="598"/>
        <v>public static String ORDER_NO="orderNo";</v>
      </c>
      <c r="Z1388" s="7" t="str">
        <f t="shared" si="599"/>
        <v>private String orderNo="";</v>
      </c>
    </row>
    <row r="1389" spans="2:26" ht="19.2" x14ac:dyDescent="0.45">
      <c r="B1389" s="1" t="s">
        <v>778</v>
      </c>
      <c r="C1389" s="1" t="s">
        <v>1</v>
      </c>
      <c r="D1389" s="4">
        <v>45</v>
      </c>
      <c r="I1389" t="str">
        <f>I1353</f>
        <v>ALTER TABLE TM_BUSINESS_CASE</v>
      </c>
      <c r="J1389" t="str">
        <f t="shared" si="601"/>
        <v xml:space="preserve"> ADD  FK_OWNER_ID VARCHAR(45);</v>
      </c>
      <c r="K1389" s="21" t="str">
        <f t="shared" si="602"/>
        <v xml:space="preserve">  ALTER COLUMN   FK_OWNER_ID VARCHAR(45);</v>
      </c>
      <c r="L1389" s="12"/>
      <c r="M1389" s="18" t="str">
        <f t="shared" si="595"/>
        <v>FK_OWNER_ID,</v>
      </c>
      <c r="N1389" s="5" t="str">
        <f t="shared" si="600"/>
        <v>FK_OWNER_ID VARCHAR(45),</v>
      </c>
      <c r="O1389" s="1" t="s">
        <v>10</v>
      </c>
      <c r="P1389" t="s">
        <v>146</v>
      </c>
      <c r="Q1389" t="s">
        <v>2</v>
      </c>
      <c r="W1389" s="17" t="str">
        <f t="shared" si="596"/>
        <v>fkOwnerId</v>
      </c>
      <c r="X1389" s="3" t="str">
        <f t="shared" si="597"/>
        <v>"fkOwnerId":"",</v>
      </c>
      <c r="Y1389" s="22" t="str">
        <f t="shared" si="598"/>
        <v>public static String FK_OWNER_ID="fkOwnerId";</v>
      </c>
      <c r="Z1389" s="7" t="str">
        <f t="shared" si="599"/>
        <v>private String fkOwnerId="";</v>
      </c>
    </row>
    <row r="1390" spans="2:26" ht="19.2" x14ac:dyDescent="0.45">
      <c r="B1390" s="1" t="s">
        <v>14</v>
      </c>
      <c r="C1390" s="1" t="s">
        <v>1</v>
      </c>
      <c r="D1390" s="4">
        <v>4000</v>
      </c>
      <c r="I1390" t="str">
        <f>I1093</f>
        <v>ALTER TABLE TM_INPUT_TABLE_COMP</v>
      </c>
      <c r="J1390" t="str">
        <f t="shared" si="601"/>
        <v xml:space="preserve"> ADD  DESCRIPTION VARCHAR(4000);</v>
      </c>
      <c r="K1390" s="21" t="str">
        <f t="shared" si="602"/>
        <v xml:space="preserve">  ALTER COLUMN   DESCRIPTION VARCHAR(4000);</v>
      </c>
      <c r="L1390" s="12"/>
      <c r="M1390" s="18" t="str">
        <f t="shared" si="595"/>
        <v>DESCRIPTION,</v>
      </c>
      <c r="N1390" s="5" t="str">
        <f t="shared" si="600"/>
        <v>DESCRIPTION VARCHAR(4000),</v>
      </c>
      <c r="O1390" s="1" t="s">
        <v>14</v>
      </c>
      <c r="W1390" s="17" t="str">
        <f t="shared" si="596"/>
        <v>description</v>
      </c>
      <c r="X1390" s="3" t="str">
        <f t="shared" si="597"/>
        <v>"description":"",</v>
      </c>
      <c r="Y1390" s="22" t="str">
        <f t="shared" si="598"/>
        <v>public static String DESCRIPTION="description";</v>
      </c>
      <c r="Z1390" s="7" t="str">
        <f t="shared" si="599"/>
        <v>private String description="";</v>
      </c>
    </row>
    <row r="1391" spans="2:26" ht="19.2" x14ac:dyDescent="0.45">
      <c r="B1391" s="1"/>
      <c r="C1391" s="1"/>
      <c r="D1391" s="4"/>
      <c r="L1391" s="12"/>
      <c r="M1391" s="18"/>
      <c r="N1391" s="33" t="s">
        <v>130</v>
      </c>
      <c r="O1391" s="1"/>
      <c r="W1391" s="17"/>
    </row>
    <row r="1392" spans="2:26" x14ac:dyDescent="0.3">
      <c r="B1392" s="10"/>
      <c r="N1392" s="31" t="s">
        <v>126</v>
      </c>
    </row>
    <row r="1396" spans="2:26" x14ac:dyDescent="0.3">
      <c r="B1396" s="2" t="s">
        <v>884</v>
      </c>
      <c r="I1396" t="str">
        <f>CONCATENATE("ALTER TABLE"," ",B1396)</f>
        <v>ALTER TABLE TM_BC_SERVICE</v>
      </c>
      <c r="K1396" s="25"/>
      <c r="N1396" s="5" t="str">
        <f>CONCATENATE("CREATE TABLE ",B1396," ","(")</f>
        <v>CREATE TABLE TM_BC_SERVICE (</v>
      </c>
    </row>
    <row r="1397" spans="2:26" ht="19.2" x14ac:dyDescent="0.45">
      <c r="B1397" s="1" t="s">
        <v>2</v>
      </c>
      <c r="C1397" s="1" t="s">
        <v>1</v>
      </c>
      <c r="D1397" s="4">
        <v>30</v>
      </c>
      <c r="E1397" s="24" t="s">
        <v>113</v>
      </c>
      <c r="I1397" t="str">
        <f>I1396</f>
        <v>ALTER TABLE TM_BC_SERVICE</v>
      </c>
      <c r="L1397" s="12"/>
      <c r="M1397" s="18" t="str">
        <f t="shared" ref="M1397:M1405" si="603">CONCATENATE(B1397,",")</f>
        <v>ID,</v>
      </c>
      <c r="N1397" s="5" t="str">
        <f>CONCATENATE(B1397," ",C1397,"(",D1397,") ",E1397," ,")</f>
        <v>ID VARCHAR(30) NOT NULL ,</v>
      </c>
      <c r="O1397" s="1" t="s">
        <v>2</v>
      </c>
      <c r="P1397" s="6"/>
      <c r="Q1397" s="6"/>
      <c r="R1397" s="6"/>
      <c r="S1397" s="6"/>
      <c r="T1397" s="6"/>
      <c r="U1397" s="6"/>
      <c r="V1397" s="6"/>
      <c r="W1397" s="17" t="str">
        <f t="shared" ref="W1397:W1405" si="604">CONCATENATE(,LOWER(O1397),UPPER(LEFT(P1397,1)),LOWER(RIGHT(P1397,LEN(P1397)-IF(LEN(P1397)&gt;0,1,LEN(P1397)))),UPPER(LEFT(Q1397,1)),LOWER(RIGHT(Q1397,LEN(Q1397)-IF(LEN(Q1397)&gt;0,1,LEN(Q1397)))),UPPER(LEFT(R1397,1)),LOWER(RIGHT(R1397,LEN(R1397)-IF(LEN(R1397)&gt;0,1,LEN(R1397)))),UPPER(LEFT(S1397,1)),LOWER(RIGHT(S1397,LEN(S1397)-IF(LEN(S1397)&gt;0,1,LEN(S1397)))),UPPER(LEFT(T1397,1)),LOWER(RIGHT(T1397,LEN(T1397)-IF(LEN(T1397)&gt;0,1,LEN(T1397)))),UPPER(LEFT(U1397,1)),LOWER(RIGHT(U1397,LEN(U1397)-IF(LEN(U1397)&gt;0,1,LEN(U1397)))),UPPER(LEFT(V1397,1)),LOWER(RIGHT(V1397,LEN(V1397)-IF(LEN(V1397)&gt;0,1,LEN(V1397)))))</f>
        <v>id</v>
      </c>
      <c r="X1397" s="3" t="str">
        <f t="shared" ref="X1397:X1405" si="605">CONCATENATE("""",W1397,"""",":","""","""",",")</f>
        <v>"id":"",</v>
      </c>
      <c r="Y1397" s="22" t="str">
        <f t="shared" ref="Y1397:Y1405" si="606">CONCATENATE("public static String ",,B1397,,"=","""",W1397,""";")</f>
        <v>public static String ID="id";</v>
      </c>
      <c r="Z1397" s="7" t="str">
        <f t="shared" ref="Z1397:Z1405" si="607">CONCATENATE("private String ",W1397,"=","""""",";")</f>
        <v>private String id="";</v>
      </c>
    </row>
    <row r="1398" spans="2:26" ht="19.2" x14ac:dyDescent="0.45">
      <c r="B1398" s="1" t="s">
        <v>3</v>
      </c>
      <c r="C1398" s="1" t="s">
        <v>1</v>
      </c>
      <c r="D1398" s="4">
        <v>10</v>
      </c>
      <c r="I1398" t="str">
        <f>I1397</f>
        <v>ALTER TABLE TM_BC_SERVICE</v>
      </c>
      <c r="K1398" s="21" t="s">
        <v>436</v>
      </c>
      <c r="L1398" s="12"/>
      <c r="M1398" s="18" t="str">
        <f t="shared" si="603"/>
        <v>STATUS,</v>
      </c>
      <c r="N1398" s="5" t="str">
        <f t="shared" ref="N1398:N1405" si="608">CONCATENATE(B1398," ",C1398,"(",D1398,")",",")</f>
        <v>STATUS VARCHAR(10),</v>
      </c>
      <c r="O1398" s="1" t="s">
        <v>3</v>
      </c>
      <c r="W1398" s="17" t="str">
        <f t="shared" si="604"/>
        <v>status</v>
      </c>
      <c r="X1398" s="3" t="str">
        <f t="shared" si="605"/>
        <v>"status":"",</v>
      </c>
      <c r="Y1398" s="22" t="str">
        <f t="shared" si="606"/>
        <v>public static String STATUS="status";</v>
      </c>
      <c r="Z1398" s="7" t="str">
        <f t="shared" si="607"/>
        <v>private String status="";</v>
      </c>
    </row>
    <row r="1399" spans="2:26" ht="19.2" x14ac:dyDescent="0.45">
      <c r="B1399" s="1" t="s">
        <v>4</v>
      </c>
      <c r="C1399" s="1" t="s">
        <v>1</v>
      </c>
      <c r="D1399" s="4">
        <v>30</v>
      </c>
      <c r="I1399" t="str">
        <f>I1398</f>
        <v>ALTER TABLE TM_BC_SERVICE</v>
      </c>
      <c r="J1399" t="str">
        <f t="shared" ref="J1399:J1405" si="609">CONCATENATE(LEFT(CONCATENATE(" ADD "," ",N1399,";"),LEN(CONCATENATE(" ADD "," ",N1399,";"))-2),";")</f>
        <v xml:space="preserve"> ADD  INSERT_DATE VARCHAR(30);</v>
      </c>
      <c r="K1399" s="21" t="str">
        <f t="shared" ref="K1399:K1405" si="610">CONCATENATE(LEFT(CONCATENATE("  ALTER COLUMN  "," ",N1399,";"),LEN(CONCATENATE("  ALTER COLUMN  "," ",N1399,";"))-2),";")</f>
        <v xml:space="preserve">  ALTER COLUMN   INSERT_DATE VARCHAR(30);</v>
      </c>
      <c r="L1399" s="12"/>
      <c r="M1399" s="18" t="str">
        <f t="shared" si="603"/>
        <v>INSERT_DATE,</v>
      </c>
      <c r="N1399" s="5" t="str">
        <f t="shared" si="608"/>
        <v>INSERT_DATE VARCHAR(30),</v>
      </c>
      <c r="O1399" s="1" t="s">
        <v>7</v>
      </c>
      <c r="P1399" t="s">
        <v>8</v>
      </c>
      <c r="W1399" s="17" t="str">
        <f t="shared" si="604"/>
        <v>insertDate</v>
      </c>
      <c r="X1399" s="3" t="str">
        <f t="shared" si="605"/>
        <v>"insertDate":"",</v>
      </c>
      <c r="Y1399" s="22" t="str">
        <f t="shared" si="606"/>
        <v>public static String INSERT_DATE="insertDate";</v>
      </c>
      <c r="Z1399" s="7" t="str">
        <f t="shared" si="607"/>
        <v>private String insertDate="";</v>
      </c>
    </row>
    <row r="1400" spans="2:26" ht="19.2" x14ac:dyDescent="0.45">
      <c r="B1400" s="1" t="s">
        <v>5</v>
      </c>
      <c r="C1400" s="1" t="s">
        <v>1</v>
      </c>
      <c r="D1400" s="4">
        <v>30</v>
      </c>
      <c r="I1400" t="str">
        <f>I1399</f>
        <v>ALTER TABLE TM_BC_SERVICE</v>
      </c>
      <c r="J1400" t="str">
        <f t="shared" si="609"/>
        <v xml:space="preserve"> ADD  MODIFICATION_DATE VARCHAR(30);</v>
      </c>
      <c r="K1400" s="21" t="str">
        <f t="shared" si="610"/>
        <v xml:space="preserve">  ALTER COLUMN   MODIFICATION_DATE VARCHAR(30);</v>
      </c>
      <c r="L1400" s="12"/>
      <c r="M1400" s="18" t="str">
        <f t="shared" si="603"/>
        <v>MODIFICATION_DATE,</v>
      </c>
      <c r="N1400" s="5" t="str">
        <f t="shared" si="608"/>
        <v>MODIFICATION_DATE VARCHAR(30),</v>
      </c>
      <c r="O1400" s="1" t="s">
        <v>9</v>
      </c>
      <c r="P1400" t="s">
        <v>8</v>
      </c>
      <c r="W1400" s="17" t="str">
        <f t="shared" si="604"/>
        <v>modificationDate</v>
      </c>
      <c r="X1400" s="3" t="str">
        <f t="shared" si="605"/>
        <v>"modificationDate":"",</v>
      </c>
      <c r="Y1400" s="22" t="str">
        <f t="shared" si="606"/>
        <v>public static String MODIFICATION_DATE="modificationDate";</v>
      </c>
      <c r="Z1400" s="7" t="str">
        <f t="shared" si="607"/>
        <v>private String modificationDate="";</v>
      </c>
    </row>
    <row r="1401" spans="2:26" ht="19.2" x14ac:dyDescent="0.45">
      <c r="B1401" s="1" t="s">
        <v>885</v>
      </c>
      <c r="C1401" s="1" t="s">
        <v>1</v>
      </c>
      <c r="D1401" s="4">
        <v>1000</v>
      </c>
      <c r="I1401" t="str">
        <f>I1400</f>
        <v>ALTER TABLE TM_BC_SERVICE</v>
      </c>
      <c r="J1401" t="str">
        <f t="shared" si="609"/>
        <v xml:space="preserve"> ADD  SERVICE_NAME VARCHAR(1000);</v>
      </c>
      <c r="K1401" s="21" t="str">
        <f t="shared" si="610"/>
        <v xml:space="preserve">  ALTER COLUMN   SERVICE_NAME VARCHAR(1000);</v>
      </c>
      <c r="L1401" s="12"/>
      <c r="M1401" s="18" t="str">
        <f t="shared" si="603"/>
        <v>SERVICE_NAME,</v>
      </c>
      <c r="N1401" s="5" t="str">
        <f t="shared" si="608"/>
        <v>SERVICE_NAME VARCHAR(1000),</v>
      </c>
      <c r="O1401" s="1" t="s">
        <v>891</v>
      </c>
      <c r="P1401" t="s">
        <v>0</v>
      </c>
      <c r="W1401" s="17" t="str">
        <f t="shared" si="604"/>
        <v>serviceName</v>
      </c>
      <c r="X1401" s="3" t="str">
        <f t="shared" si="605"/>
        <v>"serviceName":"",</v>
      </c>
      <c r="Y1401" s="22" t="str">
        <f t="shared" si="606"/>
        <v>public static String SERVICE_NAME="serviceName";</v>
      </c>
      <c r="Z1401" s="7" t="str">
        <f t="shared" si="607"/>
        <v>private String serviceName="";</v>
      </c>
    </row>
    <row r="1402" spans="2:26" ht="19.2" x14ac:dyDescent="0.45">
      <c r="B1402" s="1" t="s">
        <v>886</v>
      </c>
      <c r="C1402" s="1" t="s">
        <v>1</v>
      </c>
      <c r="D1402" s="4">
        <v>45</v>
      </c>
      <c r="I1402">
        <f>I1367</f>
        <v>0</v>
      </c>
      <c r="J1402" t="str">
        <f t="shared" si="609"/>
        <v xml:space="preserve"> ADD  SERVICE_NO VARCHAR(45);</v>
      </c>
      <c r="K1402" s="21" t="str">
        <f t="shared" si="610"/>
        <v xml:space="preserve">  ALTER COLUMN   SERVICE_NO VARCHAR(45);</v>
      </c>
      <c r="L1402" s="12"/>
      <c r="M1402" s="18" t="str">
        <f t="shared" si="603"/>
        <v>SERVICE_NO,</v>
      </c>
      <c r="N1402" s="5" t="str">
        <f t="shared" si="608"/>
        <v>SERVICE_NO VARCHAR(45),</v>
      </c>
      <c r="O1402" s="1" t="s">
        <v>891</v>
      </c>
      <c r="P1402" t="s">
        <v>173</v>
      </c>
      <c r="W1402" s="17" t="str">
        <f t="shared" si="604"/>
        <v>serviceNo</v>
      </c>
      <c r="X1402" s="3" t="str">
        <f t="shared" si="605"/>
        <v>"serviceNo":"",</v>
      </c>
      <c r="Y1402" s="22" t="str">
        <f t="shared" si="606"/>
        <v>public static String SERVICE_NO="serviceNo";</v>
      </c>
      <c r="Z1402" s="7" t="str">
        <f t="shared" si="607"/>
        <v>private String serviceNo="";</v>
      </c>
    </row>
    <row r="1403" spans="2:26" ht="19.2" x14ac:dyDescent="0.45">
      <c r="B1403" s="1" t="s">
        <v>887</v>
      </c>
      <c r="C1403" s="1" t="s">
        <v>1</v>
      </c>
      <c r="D1403" s="4">
        <v>45</v>
      </c>
      <c r="I1403">
        <f>I1367</f>
        <v>0</v>
      </c>
      <c r="J1403" t="str">
        <f>CONCATENATE(LEFT(CONCATENATE(" ADD "," ",N1403,";"),LEN(CONCATENATE(" ADD "," ",N1403,";"))-2),";")</f>
        <v xml:space="preserve"> ADD  FK_SERVICE_GROUP_ID VARCHAR(45);</v>
      </c>
      <c r="K1403" s="21" t="str">
        <f>CONCATENATE(LEFT(CONCATENATE("  ALTER COLUMN  "," ",N1403,";"),LEN(CONCATENATE("  ALTER COLUMN  "," ",N1403,";"))-2),";")</f>
        <v xml:space="preserve">  ALTER COLUMN   FK_SERVICE_GROUP_ID VARCHAR(45);</v>
      </c>
      <c r="L1403" s="12"/>
      <c r="M1403" s="18" t="str">
        <f>CONCATENATE(B1403,",")</f>
        <v>FK_SERVICE_GROUP_ID,</v>
      </c>
      <c r="N1403" s="5" t="str">
        <f>CONCATENATE(B1403," ",C1403,"(",D1403,")",",")</f>
        <v>FK_SERVICE_GROUP_ID VARCHAR(45),</v>
      </c>
      <c r="O1403" s="1" t="s">
        <v>10</v>
      </c>
      <c r="P1403" t="s">
        <v>891</v>
      </c>
      <c r="Q1403" t="s">
        <v>890</v>
      </c>
      <c r="R1403" t="s">
        <v>2</v>
      </c>
      <c r="W1403" s="17" t="str">
        <f>CONCATENATE(,LOWER(O1403),UPPER(LEFT(P1403,1)),LOWER(RIGHT(P1403,LEN(P1403)-IF(LEN(P1403)&gt;0,1,LEN(P1403)))),UPPER(LEFT(Q1403,1)),LOWER(RIGHT(Q1403,LEN(Q1403)-IF(LEN(Q1403)&gt;0,1,LEN(Q1403)))),UPPER(LEFT(R1403,1)),LOWER(RIGHT(R1403,LEN(R1403)-IF(LEN(R1403)&gt;0,1,LEN(R1403)))),UPPER(LEFT(S1403,1)),LOWER(RIGHT(S1403,LEN(S1403)-IF(LEN(S1403)&gt;0,1,LEN(S1403)))),UPPER(LEFT(T1403,1)),LOWER(RIGHT(T1403,LEN(T1403)-IF(LEN(T1403)&gt;0,1,LEN(T1403)))),UPPER(LEFT(U1403,1)),LOWER(RIGHT(U1403,LEN(U1403)-IF(LEN(U1403)&gt;0,1,LEN(U1403)))),UPPER(LEFT(V1403,1)),LOWER(RIGHT(V1403,LEN(V1403)-IF(LEN(V1403)&gt;0,1,LEN(V1403)))))</f>
        <v>fkServiceGroupId</v>
      </c>
      <c r="X1403" s="3" t="str">
        <f>CONCATENATE("""",W1403,"""",":","""","""",",")</f>
        <v>"fkServiceGroupId":"",</v>
      </c>
      <c r="Y1403" s="22" t="str">
        <f>CONCATENATE("public static String ",,B1403,,"=","""",W1403,""";")</f>
        <v>public static String FK_SERVICE_GROUP_ID="fkServiceGroupId";</v>
      </c>
      <c r="Z1403" s="7" t="str">
        <f>CONCATENATE("private String ",W1403,"=","""""",";")</f>
        <v>private String fkServiceGroupId="";</v>
      </c>
    </row>
    <row r="1404" spans="2:26" ht="19.2" x14ac:dyDescent="0.45">
      <c r="B1404" s="1" t="s">
        <v>778</v>
      </c>
      <c r="C1404" s="1" t="s">
        <v>1</v>
      </c>
      <c r="D1404" s="4">
        <v>45</v>
      </c>
      <c r="I1404" t="str">
        <f>I1368</f>
        <v>ALTER TABLE TM_PROBLEM_STATEMENT</v>
      </c>
      <c r="J1404" t="str">
        <f t="shared" si="609"/>
        <v xml:space="preserve"> ADD  FK_OWNER_ID VARCHAR(45);</v>
      </c>
      <c r="K1404" s="21" t="str">
        <f t="shared" si="610"/>
        <v xml:space="preserve">  ALTER COLUMN   FK_OWNER_ID VARCHAR(45);</v>
      </c>
      <c r="L1404" s="12"/>
      <c r="M1404" s="18" t="str">
        <f t="shared" si="603"/>
        <v>FK_OWNER_ID,</v>
      </c>
      <c r="N1404" s="5" t="str">
        <f t="shared" si="608"/>
        <v>FK_OWNER_ID VARCHAR(45),</v>
      </c>
      <c r="O1404" s="1" t="s">
        <v>10</v>
      </c>
      <c r="P1404" t="s">
        <v>146</v>
      </c>
      <c r="Q1404" t="s">
        <v>2</v>
      </c>
      <c r="W1404" s="17" t="str">
        <f t="shared" si="604"/>
        <v>fkOwnerId</v>
      </c>
      <c r="X1404" s="3" t="str">
        <f t="shared" si="605"/>
        <v>"fkOwnerId":"",</v>
      </c>
      <c r="Y1404" s="22" t="str">
        <f t="shared" si="606"/>
        <v>public static String FK_OWNER_ID="fkOwnerId";</v>
      </c>
      <c r="Z1404" s="7" t="str">
        <f t="shared" si="607"/>
        <v>private String fkOwnerId="";</v>
      </c>
    </row>
    <row r="1405" spans="2:26" ht="19.2" x14ac:dyDescent="0.45">
      <c r="B1405" s="1" t="s">
        <v>14</v>
      </c>
      <c r="C1405" s="1" t="s">
        <v>1</v>
      </c>
      <c r="D1405" s="4">
        <v>4000</v>
      </c>
      <c r="I1405" t="str">
        <f>I1107</f>
        <v>ALTER TABLE TM_REL_TABLE_INPUT</v>
      </c>
      <c r="J1405" t="str">
        <f t="shared" si="609"/>
        <v xml:space="preserve"> ADD  DESCRIPTION VARCHAR(4000);</v>
      </c>
      <c r="K1405" s="21" t="str">
        <f t="shared" si="610"/>
        <v xml:space="preserve">  ALTER COLUMN   DESCRIPTION VARCHAR(4000);</v>
      </c>
      <c r="L1405" s="12"/>
      <c r="M1405" s="18" t="str">
        <f t="shared" si="603"/>
        <v>DESCRIPTION,</v>
      </c>
      <c r="N1405" s="5" t="str">
        <f t="shared" si="608"/>
        <v>DESCRIPTION VARCHAR(4000),</v>
      </c>
      <c r="O1405" s="1" t="s">
        <v>14</v>
      </c>
      <c r="W1405" s="17" t="str">
        <f t="shared" si="604"/>
        <v>description</v>
      </c>
      <c r="X1405" s="3" t="str">
        <f t="shared" si="605"/>
        <v>"description":"",</v>
      </c>
      <c r="Y1405" s="22" t="str">
        <f t="shared" si="606"/>
        <v>public static String DESCRIPTION="description";</v>
      </c>
      <c r="Z1405" s="7" t="str">
        <f t="shared" si="607"/>
        <v>private String description="";</v>
      </c>
    </row>
    <row r="1406" spans="2:26" ht="19.2" x14ac:dyDescent="0.45">
      <c r="B1406" s="1"/>
      <c r="C1406" s="1"/>
      <c r="D1406" s="4"/>
      <c r="L1406" s="12"/>
      <c r="M1406" s="18"/>
      <c r="N1406" s="33" t="s">
        <v>130</v>
      </c>
      <c r="O1406" s="1"/>
      <c r="W1406" s="17"/>
    </row>
    <row r="1407" spans="2:26" x14ac:dyDescent="0.3">
      <c r="B1407" s="10"/>
      <c r="N1407" s="31" t="s">
        <v>126</v>
      </c>
    </row>
    <row r="1409" spans="2:26" x14ac:dyDescent="0.3">
      <c r="B1409" s="2" t="s">
        <v>888</v>
      </c>
      <c r="I1409" t="str">
        <f>CONCATENATE("ALTER TABLE"," ",B1409)</f>
        <v>ALTER TABLE TM_BC_SERVICE_RELATION</v>
      </c>
      <c r="K1409" s="25"/>
      <c r="N1409" s="5" t="str">
        <f>CONCATENATE("CREATE TABLE ",B1409," ","(")</f>
        <v>CREATE TABLE TM_BC_SERVICE_RELATION (</v>
      </c>
    </row>
    <row r="1410" spans="2:26" ht="19.2" x14ac:dyDescent="0.45">
      <c r="B1410" s="1" t="s">
        <v>2</v>
      </c>
      <c r="C1410" s="1" t="s">
        <v>1</v>
      </c>
      <c r="D1410" s="4">
        <v>30</v>
      </c>
      <c r="E1410" s="24" t="s">
        <v>113</v>
      </c>
      <c r="I1410" t="str">
        <f>I1409</f>
        <v>ALTER TABLE TM_BC_SERVICE_RELATION</v>
      </c>
      <c r="L1410" s="12"/>
      <c r="M1410" s="18" t="str">
        <f t="shared" ref="M1410:M1416" si="611">CONCATENATE(B1410,",")</f>
        <v>ID,</v>
      </c>
      <c r="N1410" s="5" t="str">
        <f>CONCATENATE(B1410," ",C1410,"(",D1410,") ",E1410," ,")</f>
        <v>ID VARCHAR(30) NOT NULL ,</v>
      </c>
      <c r="O1410" s="1" t="s">
        <v>2</v>
      </c>
      <c r="P1410" s="6"/>
      <c r="Q1410" s="6"/>
      <c r="R1410" s="6"/>
      <c r="S1410" s="6"/>
      <c r="T1410" s="6"/>
      <c r="U1410" s="6"/>
      <c r="V1410" s="6"/>
      <c r="W1410" s="17" t="str">
        <f t="shared" ref="W1410:W1416" si="612">CONCATENATE(,LOWER(O1410),UPPER(LEFT(P1410,1)),LOWER(RIGHT(P1410,LEN(P1410)-IF(LEN(P1410)&gt;0,1,LEN(P1410)))),UPPER(LEFT(Q1410,1)),LOWER(RIGHT(Q1410,LEN(Q1410)-IF(LEN(Q1410)&gt;0,1,LEN(Q1410)))),UPPER(LEFT(R1410,1)),LOWER(RIGHT(R1410,LEN(R1410)-IF(LEN(R1410)&gt;0,1,LEN(R1410)))),UPPER(LEFT(S1410,1)),LOWER(RIGHT(S1410,LEN(S1410)-IF(LEN(S1410)&gt;0,1,LEN(S1410)))),UPPER(LEFT(T1410,1)),LOWER(RIGHT(T1410,LEN(T1410)-IF(LEN(T1410)&gt;0,1,LEN(T1410)))),UPPER(LEFT(U1410,1)),LOWER(RIGHT(U1410,LEN(U1410)-IF(LEN(U1410)&gt;0,1,LEN(U1410)))),UPPER(LEFT(V1410,1)),LOWER(RIGHT(V1410,LEN(V1410)-IF(LEN(V1410)&gt;0,1,LEN(V1410)))))</f>
        <v>id</v>
      </c>
      <c r="X1410" s="3" t="str">
        <f t="shared" ref="X1410:X1416" si="613">CONCATENATE("""",W1410,"""",":","""","""",",")</f>
        <v>"id":"",</v>
      </c>
      <c r="Y1410" s="22" t="str">
        <f t="shared" ref="Y1410:Y1416" si="614">CONCATENATE("public static String ",,B1410,,"=","""",W1410,""";")</f>
        <v>public static String ID="id";</v>
      </c>
      <c r="Z1410" s="7" t="str">
        <f t="shared" ref="Z1410:Z1416" si="615">CONCATENATE("private String ",W1410,"=","""""",";")</f>
        <v>private String id="";</v>
      </c>
    </row>
    <row r="1411" spans="2:26" ht="19.2" x14ac:dyDescent="0.45">
      <c r="B1411" s="1" t="s">
        <v>3</v>
      </c>
      <c r="C1411" s="1" t="s">
        <v>1</v>
      </c>
      <c r="D1411" s="4">
        <v>10</v>
      </c>
      <c r="I1411" t="str">
        <f>I1410</f>
        <v>ALTER TABLE TM_BC_SERVICE_RELATION</v>
      </c>
      <c r="K1411" s="21" t="s">
        <v>436</v>
      </c>
      <c r="L1411" s="12"/>
      <c r="M1411" s="18" t="str">
        <f t="shared" si="611"/>
        <v>STATUS,</v>
      </c>
      <c r="N1411" s="5" t="str">
        <f t="shared" ref="N1411:N1416" si="616">CONCATENATE(B1411," ",C1411,"(",D1411,")",",")</f>
        <v>STATUS VARCHAR(10),</v>
      </c>
      <c r="O1411" s="1" t="s">
        <v>3</v>
      </c>
      <c r="W1411" s="17" t="str">
        <f t="shared" si="612"/>
        <v>status</v>
      </c>
      <c r="X1411" s="3" t="str">
        <f t="shared" si="613"/>
        <v>"status":"",</v>
      </c>
      <c r="Y1411" s="22" t="str">
        <f t="shared" si="614"/>
        <v>public static String STATUS="status";</v>
      </c>
      <c r="Z1411" s="7" t="str">
        <f t="shared" si="615"/>
        <v>private String status="";</v>
      </c>
    </row>
    <row r="1412" spans="2:26" ht="19.2" x14ac:dyDescent="0.45">
      <c r="B1412" s="1" t="s">
        <v>4</v>
      </c>
      <c r="C1412" s="1" t="s">
        <v>1</v>
      </c>
      <c r="D1412" s="4">
        <v>30</v>
      </c>
      <c r="I1412" t="str">
        <f>I1411</f>
        <v>ALTER TABLE TM_BC_SERVICE_RELATION</v>
      </c>
      <c r="J1412" t="str">
        <f>CONCATENATE(LEFT(CONCATENATE(" ADD "," ",N1412,";"),LEN(CONCATENATE(" ADD "," ",N1412,";"))-2),";")</f>
        <v xml:space="preserve"> ADD  INSERT_DATE VARCHAR(30);</v>
      </c>
      <c r="K1412" s="21" t="str">
        <f>CONCATENATE(LEFT(CONCATENATE("  ALTER COLUMN  "," ",N1412,";"),LEN(CONCATENATE("  ALTER COLUMN  "," ",N1412,";"))-2),";")</f>
        <v xml:space="preserve">  ALTER COLUMN   INSERT_DATE VARCHAR(30);</v>
      </c>
      <c r="L1412" s="12"/>
      <c r="M1412" s="18" t="str">
        <f t="shared" si="611"/>
        <v>INSERT_DATE,</v>
      </c>
      <c r="N1412" s="5" t="str">
        <f t="shared" si="616"/>
        <v>INSERT_DATE VARCHAR(30),</v>
      </c>
      <c r="O1412" s="1" t="s">
        <v>7</v>
      </c>
      <c r="P1412" t="s">
        <v>8</v>
      </c>
      <c r="W1412" s="17" t="str">
        <f t="shared" si="612"/>
        <v>insertDate</v>
      </c>
      <c r="X1412" s="3" t="str">
        <f t="shared" si="613"/>
        <v>"insertDate":"",</v>
      </c>
      <c r="Y1412" s="22" t="str">
        <f t="shared" si="614"/>
        <v>public static String INSERT_DATE="insertDate";</v>
      </c>
      <c r="Z1412" s="7" t="str">
        <f t="shared" si="615"/>
        <v>private String insertDate="";</v>
      </c>
    </row>
    <row r="1413" spans="2:26" ht="19.2" x14ac:dyDescent="0.45">
      <c r="B1413" s="1" t="s">
        <v>5</v>
      </c>
      <c r="C1413" s="1" t="s">
        <v>1</v>
      </c>
      <c r="D1413" s="4">
        <v>30</v>
      </c>
      <c r="I1413" t="str">
        <f>I1412</f>
        <v>ALTER TABLE TM_BC_SERVICE_RELATION</v>
      </c>
      <c r="J1413" t="str">
        <f>CONCATENATE(LEFT(CONCATENATE(" ADD "," ",N1413,";"),LEN(CONCATENATE(" ADD "," ",N1413,";"))-2),";")</f>
        <v xml:space="preserve"> ADD  MODIFICATION_DATE VARCHAR(30);</v>
      </c>
      <c r="K1413" s="21" t="str">
        <f>CONCATENATE(LEFT(CONCATENATE("  ALTER COLUMN  "," ",N1413,";"),LEN(CONCATENATE("  ALTER COLUMN  "," ",N1413,";"))-2),";")</f>
        <v xml:space="preserve">  ALTER COLUMN   MODIFICATION_DATE VARCHAR(30);</v>
      </c>
      <c r="L1413" s="12"/>
      <c r="M1413" s="18" t="str">
        <f t="shared" si="611"/>
        <v>MODIFICATION_DATE,</v>
      </c>
      <c r="N1413" s="5" t="str">
        <f t="shared" si="616"/>
        <v>MODIFICATION_DATE VARCHAR(30),</v>
      </c>
      <c r="O1413" s="1" t="s">
        <v>9</v>
      </c>
      <c r="P1413" t="s">
        <v>8</v>
      </c>
      <c r="W1413" s="17" t="str">
        <f t="shared" si="612"/>
        <v>modificationDate</v>
      </c>
      <c r="X1413" s="3" t="str">
        <f t="shared" si="613"/>
        <v>"modificationDate":"",</v>
      </c>
      <c r="Y1413" s="22" t="str">
        <f t="shared" si="614"/>
        <v>public static String MODIFICATION_DATE="modificationDate";</v>
      </c>
      <c r="Z1413" s="7" t="str">
        <f t="shared" si="615"/>
        <v>private String modificationDate="";</v>
      </c>
    </row>
    <row r="1414" spans="2:26" ht="19.2" x14ac:dyDescent="0.45">
      <c r="B1414" s="1" t="s">
        <v>877</v>
      </c>
      <c r="C1414" s="1" t="s">
        <v>1</v>
      </c>
      <c r="D1414" s="4">
        <v>1000</v>
      </c>
      <c r="I1414" t="str">
        <f>I1413</f>
        <v>ALTER TABLE TM_BC_SERVICE_RELATION</v>
      </c>
      <c r="J1414" t="str">
        <f>CONCATENATE(LEFT(CONCATENATE(" ADD "," ",N1414,";"),LEN(CONCATENATE(" ADD "," ",N1414,";"))-2),";")</f>
        <v xml:space="preserve"> ADD  FK_BC_ID VARCHAR(1000);</v>
      </c>
      <c r="K1414" s="21" t="str">
        <f>CONCATENATE(LEFT(CONCATENATE("  ALTER COLUMN  "," ",N1414,";"),LEN(CONCATENATE("  ALTER COLUMN  "," ",N1414,";"))-2),";")</f>
        <v xml:space="preserve">  ALTER COLUMN   FK_BC_ID VARCHAR(1000);</v>
      </c>
      <c r="L1414" s="12"/>
      <c r="M1414" s="18" t="str">
        <f t="shared" si="611"/>
        <v>FK_BC_ID,</v>
      </c>
      <c r="N1414" s="5" t="str">
        <f t="shared" si="616"/>
        <v>FK_BC_ID VARCHAR(1000),</v>
      </c>
      <c r="O1414" s="1" t="s">
        <v>10</v>
      </c>
      <c r="P1414" t="s">
        <v>881</v>
      </c>
      <c r="Q1414" t="s">
        <v>2</v>
      </c>
      <c r="W1414" s="17" t="str">
        <f t="shared" si="612"/>
        <v>fkBcId</v>
      </c>
      <c r="X1414" s="3" t="str">
        <f t="shared" si="613"/>
        <v>"fkBcId":"",</v>
      </c>
      <c r="Y1414" s="22" t="str">
        <f t="shared" si="614"/>
        <v>public static String FK_BC_ID="fkBcId";</v>
      </c>
      <c r="Z1414" s="7" t="str">
        <f t="shared" si="615"/>
        <v>private String fkBcId="";</v>
      </c>
    </row>
    <row r="1415" spans="2:26" ht="19.2" x14ac:dyDescent="0.45">
      <c r="B1415" s="1" t="s">
        <v>887</v>
      </c>
      <c r="C1415" s="1" t="s">
        <v>1</v>
      </c>
      <c r="D1415" s="4">
        <v>45</v>
      </c>
      <c r="I1415">
        <f>I1380</f>
        <v>0</v>
      </c>
      <c r="J1415" t="str">
        <f>CONCATENATE(LEFT(CONCATENATE(" ADD "," ",N1415,";"),LEN(CONCATENATE(" ADD "," ",N1415,";"))-2),";")</f>
        <v xml:space="preserve"> ADD  FK_SERVICE_GROUP_ID VARCHAR(45);</v>
      </c>
      <c r="K1415" s="21" t="str">
        <f>CONCATENATE(LEFT(CONCATENATE("  ALTER COLUMN  "," ",N1415,";"),LEN(CONCATENATE("  ALTER COLUMN  "," ",N1415,";"))-2),";")</f>
        <v xml:space="preserve">  ALTER COLUMN   FK_SERVICE_GROUP_ID VARCHAR(45);</v>
      </c>
      <c r="L1415" s="12"/>
      <c r="M1415" s="18" t="str">
        <f t="shared" si="611"/>
        <v>FK_SERVICE_GROUP_ID,</v>
      </c>
      <c r="N1415" s="5" t="str">
        <f t="shared" si="616"/>
        <v>FK_SERVICE_GROUP_ID VARCHAR(45),</v>
      </c>
      <c r="O1415" s="1" t="s">
        <v>10</v>
      </c>
      <c r="P1415" t="s">
        <v>891</v>
      </c>
      <c r="Q1415" t="s">
        <v>890</v>
      </c>
      <c r="R1415" t="s">
        <v>2</v>
      </c>
      <c r="W1415" s="17" t="str">
        <f t="shared" si="612"/>
        <v>fkServiceGroupId</v>
      </c>
      <c r="X1415" s="3" t="str">
        <f t="shared" si="613"/>
        <v>"fkServiceGroupId":"",</v>
      </c>
      <c r="Y1415" s="22" t="str">
        <f t="shared" si="614"/>
        <v>public static String FK_SERVICE_GROUP_ID="fkServiceGroupId";</v>
      </c>
      <c r="Z1415" s="7" t="str">
        <f t="shared" si="615"/>
        <v>private String fkServiceGroupId="";</v>
      </c>
    </row>
    <row r="1416" spans="2:26" ht="19.2" x14ac:dyDescent="0.45">
      <c r="B1416" s="1" t="s">
        <v>889</v>
      </c>
      <c r="C1416" s="1" t="s">
        <v>1</v>
      </c>
      <c r="D1416" s="4">
        <v>45</v>
      </c>
      <c r="I1416">
        <f>I1380</f>
        <v>0</v>
      </c>
      <c r="J1416" t="str">
        <f>CONCATENATE(LEFT(CONCATENATE(" ADD "," ",N1416,";"),LEN(CONCATENATE(" ADD "," ",N1416,";"))-2),";")</f>
        <v xml:space="preserve"> ADD  FK_SERVICE_ID VARCHAR(45);</v>
      </c>
      <c r="K1416" s="21" t="str">
        <f>CONCATENATE(LEFT(CONCATENATE("  ALTER COLUMN  "," ",N1416,";"),LEN(CONCATENATE("  ALTER COLUMN  "," ",N1416,";"))-2),";")</f>
        <v xml:space="preserve">  ALTER COLUMN   FK_SERVICE_ID VARCHAR(45);</v>
      </c>
      <c r="L1416" s="12"/>
      <c r="M1416" s="18" t="str">
        <f t="shared" si="611"/>
        <v>FK_SERVICE_ID,</v>
      </c>
      <c r="N1416" s="5" t="str">
        <f t="shared" si="616"/>
        <v>FK_SERVICE_ID VARCHAR(45),</v>
      </c>
      <c r="O1416" s="1" t="s">
        <v>10</v>
      </c>
      <c r="P1416" t="s">
        <v>891</v>
      </c>
      <c r="Q1416" t="s">
        <v>2</v>
      </c>
      <c r="W1416" s="17" t="str">
        <f t="shared" si="612"/>
        <v>fkServiceId</v>
      </c>
      <c r="X1416" s="3" t="str">
        <f t="shared" si="613"/>
        <v>"fkServiceId":"",</v>
      </c>
      <c r="Y1416" s="22" t="str">
        <f t="shared" si="614"/>
        <v>public static String FK_SERVICE_ID="fkServiceId";</v>
      </c>
      <c r="Z1416" s="7" t="str">
        <f t="shared" si="615"/>
        <v>private String fkServiceId="";</v>
      </c>
    </row>
    <row r="1417" spans="2:26" ht="19.2" x14ac:dyDescent="0.45">
      <c r="B1417" s="1"/>
      <c r="C1417" s="1"/>
      <c r="D1417" s="4"/>
      <c r="L1417" s="12"/>
      <c r="M1417" s="18"/>
      <c r="N1417" s="33" t="s">
        <v>130</v>
      </c>
      <c r="O1417" s="1"/>
      <c r="W1417" s="17"/>
    </row>
    <row r="1418" spans="2:26" x14ac:dyDescent="0.3">
      <c r="B1418" s="10"/>
      <c r="N1418" s="31" t="s">
        <v>126</v>
      </c>
    </row>
    <row r="1421" spans="2:26" x14ac:dyDescent="0.3">
      <c r="B1421" s="2" t="s">
        <v>892</v>
      </c>
      <c r="I1421" t="str">
        <f>CONCATENATE("ALTER TABLE"," ",B1421)</f>
        <v>ALTER TABLE TM_BC_KEY_PARTNER</v>
      </c>
      <c r="K1421" s="25"/>
      <c r="N1421" s="5" t="str">
        <f>CONCATENATE("CREATE TABLE ",B1421," ","(")</f>
        <v>CREATE TABLE TM_BC_KEY_PARTNER (</v>
      </c>
    </row>
    <row r="1422" spans="2:26" ht="19.2" x14ac:dyDescent="0.45">
      <c r="B1422" s="1" t="s">
        <v>2</v>
      </c>
      <c r="C1422" s="1" t="s">
        <v>1</v>
      </c>
      <c r="D1422" s="4">
        <v>30</v>
      </c>
      <c r="E1422" s="24" t="s">
        <v>113</v>
      </c>
      <c r="I1422" t="str">
        <f>I1421</f>
        <v>ALTER TABLE TM_BC_KEY_PARTNER</v>
      </c>
      <c r="L1422" s="12"/>
      <c r="M1422" s="18" t="str">
        <f t="shared" ref="M1422:M1428" si="617">CONCATENATE(B1422,",")</f>
        <v>ID,</v>
      </c>
      <c r="N1422" s="5" t="str">
        <f>CONCATENATE(B1422," ",C1422,"(",D1422,") ",E1422," ,")</f>
        <v>ID VARCHAR(30) NOT NULL ,</v>
      </c>
      <c r="O1422" s="1" t="s">
        <v>2</v>
      </c>
      <c r="P1422" s="6"/>
      <c r="Q1422" s="6"/>
      <c r="R1422" s="6"/>
      <c r="S1422" s="6"/>
      <c r="T1422" s="6"/>
      <c r="U1422" s="6"/>
      <c r="V1422" s="6"/>
      <c r="W1422" s="17" t="str">
        <f t="shared" ref="W1422:W1428" si="618">CONCATENATE(,LOWER(O1422),UPPER(LEFT(P1422,1)),LOWER(RIGHT(P1422,LEN(P1422)-IF(LEN(P1422)&gt;0,1,LEN(P1422)))),UPPER(LEFT(Q1422,1)),LOWER(RIGHT(Q1422,LEN(Q1422)-IF(LEN(Q1422)&gt;0,1,LEN(Q1422)))),UPPER(LEFT(R1422,1)),LOWER(RIGHT(R1422,LEN(R1422)-IF(LEN(R1422)&gt;0,1,LEN(R1422)))),UPPER(LEFT(S1422,1)),LOWER(RIGHT(S1422,LEN(S1422)-IF(LEN(S1422)&gt;0,1,LEN(S1422)))),UPPER(LEFT(T1422,1)),LOWER(RIGHT(T1422,LEN(T1422)-IF(LEN(T1422)&gt;0,1,LEN(T1422)))),UPPER(LEFT(U1422,1)),LOWER(RIGHT(U1422,LEN(U1422)-IF(LEN(U1422)&gt;0,1,LEN(U1422)))),UPPER(LEFT(V1422,1)),LOWER(RIGHT(V1422,LEN(V1422)-IF(LEN(V1422)&gt;0,1,LEN(V1422)))))</f>
        <v>id</v>
      </c>
      <c r="X1422" s="3" t="str">
        <f t="shared" ref="X1422:X1428" si="619">CONCATENATE("""",W1422,"""",":","""","""",",")</f>
        <v>"id":"",</v>
      </c>
      <c r="Y1422" s="22" t="str">
        <f t="shared" ref="Y1422:Y1428" si="620">CONCATENATE("public static String ",,B1422,,"=","""",W1422,""";")</f>
        <v>public static String ID="id";</v>
      </c>
      <c r="Z1422" s="7" t="str">
        <f t="shared" ref="Z1422:Z1428" si="621">CONCATENATE("private String ",W1422,"=","""""",";")</f>
        <v>private String id="";</v>
      </c>
    </row>
    <row r="1423" spans="2:26" ht="19.2" x14ac:dyDescent="0.45">
      <c r="B1423" s="1" t="s">
        <v>3</v>
      </c>
      <c r="C1423" s="1" t="s">
        <v>1</v>
      </c>
      <c r="D1423" s="4">
        <v>10</v>
      </c>
      <c r="I1423" t="str">
        <f>I1422</f>
        <v>ALTER TABLE TM_BC_KEY_PARTNER</v>
      </c>
      <c r="K1423" s="21" t="s">
        <v>436</v>
      </c>
      <c r="L1423" s="12"/>
      <c r="M1423" s="18" t="str">
        <f t="shared" si="617"/>
        <v>STATUS,</v>
      </c>
      <c r="N1423" s="5" t="str">
        <f t="shared" ref="N1423:N1428" si="622">CONCATENATE(B1423," ",C1423,"(",D1423,")",",")</f>
        <v>STATUS VARCHAR(10),</v>
      </c>
      <c r="O1423" s="1" t="s">
        <v>3</v>
      </c>
      <c r="W1423" s="17" t="str">
        <f t="shared" si="618"/>
        <v>status</v>
      </c>
      <c r="X1423" s="3" t="str">
        <f t="shared" si="619"/>
        <v>"status":"",</v>
      </c>
      <c r="Y1423" s="22" t="str">
        <f t="shared" si="620"/>
        <v>public static String STATUS="status";</v>
      </c>
      <c r="Z1423" s="7" t="str">
        <f t="shared" si="621"/>
        <v>private String status="";</v>
      </c>
    </row>
    <row r="1424" spans="2:26" ht="19.2" x14ac:dyDescent="0.45">
      <c r="B1424" s="1" t="s">
        <v>4</v>
      </c>
      <c r="C1424" s="1" t="s">
        <v>1</v>
      </c>
      <c r="D1424" s="4">
        <v>30</v>
      </c>
      <c r="I1424" t="str">
        <f>I1423</f>
        <v>ALTER TABLE TM_BC_KEY_PARTNER</v>
      </c>
      <c r="J1424" t="str">
        <f t="shared" ref="J1424:J1429" si="623">CONCATENATE(LEFT(CONCATENATE(" ADD "," ",N1424,";"),LEN(CONCATENATE(" ADD "," ",N1424,";"))-2),";")</f>
        <v xml:space="preserve"> ADD  INSERT_DATE VARCHAR(30);</v>
      </c>
      <c r="K1424" s="21" t="str">
        <f t="shared" ref="K1424:K1429" si="624">CONCATENATE(LEFT(CONCATENATE("  ALTER COLUMN  "," ",N1424,";"),LEN(CONCATENATE("  ALTER COLUMN  "," ",N1424,";"))-2),";")</f>
        <v xml:space="preserve">  ALTER COLUMN   INSERT_DATE VARCHAR(30);</v>
      </c>
      <c r="L1424" s="12"/>
      <c r="M1424" s="18" t="str">
        <f t="shared" si="617"/>
        <v>INSERT_DATE,</v>
      </c>
      <c r="N1424" s="5" t="str">
        <f t="shared" si="622"/>
        <v>INSERT_DATE VARCHAR(30),</v>
      </c>
      <c r="O1424" s="1" t="s">
        <v>7</v>
      </c>
      <c r="P1424" t="s">
        <v>8</v>
      </c>
      <c r="W1424" s="17" t="str">
        <f t="shared" si="618"/>
        <v>insertDate</v>
      </c>
      <c r="X1424" s="3" t="str">
        <f t="shared" si="619"/>
        <v>"insertDate":"",</v>
      </c>
      <c r="Y1424" s="22" t="str">
        <f t="shared" si="620"/>
        <v>public static String INSERT_DATE="insertDate";</v>
      </c>
      <c r="Z1424" s="7" t="str">
        <f t="shared" si="621"/>
        <v>private String insertDate="";</v>
      </c>
    </row>
    <row r="1425" spans="2:26" ht="19.2" x14ac:dyDescent="0.45">
      <c r="B1425" s="1" t="s">
        <v>5</v>
      </c>
      <c r="C1425" s="1" t="s">
        <v>1</v>
      </c>
      <c r="D1425" s="4">
        <v>30</v>
      </c>
      <c r="I1425" t="str">
        <f>I1424</f>
        <v>ALTER TABLE TM_BC_KEY_PARTNER</v>
      </c>
      <c r="J1425" t="str">
        <f t="shared" si="623"/>
        <v xml:space="preserve"> ADD  MODIFICATION_DATE VARCHAR(30);</v>
      </c>
      <c r="K1425" s="21" t="str">
        <f t="shared" si="624"/>
        <v xml:space="preserve">  ALTER COLUMN   MODIFICATION_DATE VARCHAR(30);</v>
      </c>
      <c r="L1425" s="12"/>
      <c r="M1425" s="18" t="str">
        <f t="shared" si="617"/>
        <v>MODIFICATION_DATE,</v>
      </c>
      <c r="N1425" s="5" t="str">
        <f t="shared" si="622"/>
        <v>MODIFICATION_DATE VARCHAR(30),</v>
      </c>
      <c r="O1425" s="1" t="s">
        <v>9</v>
      </c>
      <c r="P1425" t="s">
        <v>8</v>
      </c>
      <c r="W1425" s="17" t="str">
        <f t="shared" si="618"/>
        <v>modificationDate</v>
      </c>
      <c r="X1425" s="3" t="str">
        <f t="shared" si="619"/>
        <v>"modificationDate":"",</v>
      </c>
      <c r="Y1425" s="22" t="str">
        <f t="shared" si="620"/>
        <v>public static String MODIFICATION_DATE="modificationDate";</v>
      </c>
      <c r="Z1425" s="7" t="str">
        <f t="shared" si="621"/>
        <v>private String modificationDate="";</v>
      </c>
    </row>
    <row r="1426" spans="2:26" ht="19.2" x14ac:dyDescent="0.45">
      <c r="B1426" s="1" t="s">
        <v>893</v>
      </c>
      <c r="C1426" s="1" t="s">
        <v>1</v>
      </c>
      <c r="D1426" s="4">
        <v>2000</v>
      </c>
      <c r="I1426" t="str">
        <f>I1425</f>
        <v>ALTER TABLE TM_BC_KEY_PARTNER</v>
      </c>
      <c r="J1426" t="str">
        <f t="shared" si="623"/>
        <v xml:space="preserve"> ADD  PARTNER_NAME VARCHAR(2000);</v>
      </c>
      <c r="K1426" s="21" t="str">
        <f t="shared" si="624"/>
        <v xml:space="preserve">  ALTER COLUMN   PARTNER_NAME VARCHAR(2000);</v>
      </c>
      <c r="L1426" s="12"/>
      <c r="M1426" s="18" t="str">
        <f t="shared" si="617"/>
        <v>PARTNER_NAME,</v>
      </c>
      <c r="N1426" s="5" t="str">
        <f t="shared" si="622"/>
        <v>PARTNER_NAME VARCHAR(2000),</v>
      </c>
      <c r="O1426" s="1" t="s">
        <v>894</v>
      </c>
      <c r="P1426" t="s">
        <v>0</v>
      </c>
      <c r="W1426" s="17" t="str">
        <f t="shared" si="618"/>
        <v>partnerName</v>
      </c>
      <c r="X1426" s="3" t="str">
        <f t="shared" si="619"/>
        <v>"partnerName":"",</v>
      </c>
      <c r="Y1426" s="22" t="str">
        <f t="shared" si="620"/>
        <v>public static String PARTNER_NAME="partnerName";</v>
      </c>
      <c r="Z1426" s="7" t="str">
        <f t="shared" si="621"/>
        <v>private String partnerName="";</v>
      </c>
    </row>
    <row r="1427" spans="2:26" ht="19.2" x14ac:dyDescent="0.45">
      <c r="B1427" s="1" t="s">
        <v>14</v>
      </c>
      <c r="C1427" s="1" t="s">
        <v>701</v>
      </c>
      <c r="D1427" s="4"/>
      <c r="I1427">
        <f>I1392</f>
        <v>0</v>
      </c>
      <c r="J1427" t="str">
        <f t="shared" si="623"/>
        <v xml:space="preserve"> ADD  DESCRIPTION TEXT;</v>
      </c>
      <c r="K1427" s="21" t="str">
        <f t="shared" si="624"/>
        <v xml:space="preserve">  ALTER COLUMN   DESCRIPTION TEXT;</v>
      </c>
      <c r="L1427" s="12"/>
      <c r="M1427" s="18" t="str">
        <f t="shared" si="617"/>
        <v>DESCRIPTION,</v>
      </c>
      <c r="N1427" s="5" t="str">
        <f>CONCATENATE(B1427," ",C1427,"",D1427,"",",")</f>
        <v>DESCRIPTION TEXT,</v>
      </c>
      <c r="O1427" s="1" t="s">
        <v>14</v>
      </c>
      <c r="W1427" s="17" t="str">
        <f t="shared" si="618"/>
        <v>description</v>
      </c>
      <c r="X1427" s="3" t="str">
        <f t="shared" si="619"/>
        <v>"description":"",</v>
      </c>
      <c r="Y1427" s="22" t="str">
        <f t="shared" si="620"/>
        <v>public static String DESCRIPTION="description";</v>
      </c>
      <c r="Z1427" s="7" t="str">
        <f t="shared" si="621"/>
        <v>private String description="";</v>
      </c>
    </row>
    <row r="1428" spans="2:26" ht="19.2" x14ac:dyDescent="0.45">
      <c r="B1428" s="1" t="s">
        <v>258</v>
      </c>
      <c r="C1428" s="1" t="s">
        <v>1</v>
      </c>
      <c r="D1428" s="4">
        <v>24</v>
      </c>
      <c r="I1428" t="str">
        <f>I1132</f>
        <v>ALTER TABLE TM_REL_TAB_BACKLOG</v>
      </c>
      <c r="J1428" t="str">
        <f t="shared" si="623"/>
        <v xml:space="preserve"> ADD  ORDER_NO VARCHAR(24);</v>
      </c>
      <c r="K1428" s="21" t="str">
        <f t="shared" si="624"/>
        <v xml:space="preserve">  ALTER COLUMN   ORDER_NO VARCHAR(24);</v>
      </c>
      <c r="L1428" s="12"/>
      <c r="M1428" s="18" t="str">
        <f t="shared" si="617"/>
        <v>ORDER_NO,</v>
      </c>
      <c r="N1428" s="5" t="str">
        <f t="shared" si="622"/>
        <v>ORDER_NO VARCHAR(24),</v>
      </c>
      <c r="O1428" s="1" t="s">
        <v>259</v>
      </c>
      <c r="P1428" t="s">
        <v>173</v>
      </c>
      <c r="W1428" s="17" t="str">
        <f t="shared" si="618"/>
        <v>orderNo</v>
      </c>
      <c r="X1428" s="3" t="str">
        <f t="shared" si="619"/>
        <v>"orderNo":"",</v>
      </c>
      <c r="Y1428" s="22" t="str">
        <f t="shared" si="620"/>
        <v>public static String ORDER_NO="orderNo";</v>
      </c>
      <c r="Z1428" s="7" t="str">
        <f t="shared" si="621"/>
        <v>private String orderNo="";</v>
      </c>
    </row>
    <row r="1429" spans="2:26" ht="19.2" x14ac:dyDescent="0.45">
      <c r="B1429" s="1" t="s">
        <v>877</v>
      </c>
      <c r="C1429" s="1" t="s">
        <v>1</v>
      </c>
      <c r="D1429" s="4">
        <v>45</v>
      </c>
      <c r="I1429">
        <f>I1419</f>
        <v>0</v>
      </c>
      <c r="J1429" t="str">
        <f t="shared" si="623"/>
        <v xml:space="preserve"> ADD  FK_BC_ID VARCHAR(45);</v>
      </c>
      <c r="K1429" s="21" t="str">
        <f t="shared" si="624"/>
        <v xml:space="preserve">  ALTER COLUMN   FK_BC_ID VARCHAR(45);</v>
      </c>
      <c r="L1429" s="12"/>
      <c r="M1429" s="18" t="str">
        <f>CONCATENATE(B1429,",")</f>
        <v>FK_BC_ID,</v>
      </c>
      <c r="N1429" s="5" t="str">
        <f>CONCATENATE(B1429," ",C1429,"(",D1429,")",",")</f>
        <v>FK_BC_ID VARCHAR(45),</v>
      </c>
      <c r="O1429" s="1" t="s">
        <v>10</v>
      </c>
      <c r="P1429" t="s">
        <v>881</v>
      </c>
      <c r="Q1429" t="s">
        <v>2</v>
      </c>
      <c r="W1429" s="17" t="str">
        <f>CONCATENATE(,LOWER(O1429),UPPER(LEFT(P1429,1)),LOWER(RIGHT(P1429,LEN(P1429)-IF(LEN(P1429)&gt;0,1,LEN(P1429)))),UPPER(LEFT(Q1429,1)),LOWER(RIGHT(Q1429,LEN(Q1429)-IF(LEN(Q1429)&gt;0,1,LEN(Q1429)))),UPPER(LEFT(R1429,1)),LOWER(RIGHT(R1429,LEN(R1429)-IF(LEN(R1429)&gt;0,1,LEN(R1429)))),UPPER(LEFT(S1429,1)),LOWER(RIGHT(S1429,LEN(S1429)-IF(LEN(S1429)&gt;0,1,LEN(S1429)))),UPPER(LEFT(T1429,1)),LOWER(RIGHT(T1429,LEN(T1429)-IF(LEN(T1429)&gt;0,1,LEN(T1429)))),UPPER(LEFT(U1429,1)),LOWER(RIGHT(U1429,LEN(U1429)-IF(LEN(U1429)&gt;0,1,LEN(U1429)))),UPPER(LEFT(V1429,1)),LOWER(RIGHT(V1429,LEN(V1429)-IF(LEN(V1429)&gt;0,1,LEN(V1429)))))</f>
        <v>fkBcId</v>
      </c>
      <c r="X1429" s="3" t="str">
        <f>CONCATENATE("""",W1429,"""",":","""","""",",")</f>
        <v>"fkBcId":"",</v>
      </c>
      <c r="Y1429" s="22" t="str">
        <f>CONCATENATE("public static String ",,B1429,,"=","""",W1429,""";")</f>
        <v>public static String FK_BC_ID="fkBcId";</v>
      </c>
      <c r="Z1429" s="7" t="str">
        <f>CONCATENATE("private String ",W1429,"=","""""",";")</f>
        <v>private String fkBcId="";</v>
      </c>
    </row>
    <row r="1430" spans="2:26" ht="19.2" x14ac:dyDescent="0.45">
      <c r="B1430" s="1"/>
      <c r="C1430" s="1"/>
      <c r="D1430" s="4"/>
      <c r="L1430" s="12"/>
      <c r="M1430" s="18"/>
      <c r="N1430" s="33" t="s">
        <v>130</v>
      </c>
      <c r="O1430" s="1"/>
      <c r="W1430" s="17"/>
    </row>
    <row r="1431" spans="2:26" x14ac:dyDescent="0.3">
      <c r="B1431" s="10"/>
      <c r="N1431" s="31" t="s">
        <v>126</v>
      </c>
    </row>
    <row r="1433" spans="2:26" x14ac:dyDescent="0.3">
      <c r="B1433" s="2" t="s">
        <v>896</v>
      </c>
      <c r="I1433" t="str">
        <f>CONCATENATE("ALTER TABLE"," ",B1433)</f>
        <v>ALTER TABLE TM_BC_KEY_RESOURCE</v>
      </c>
      <c r="K1433" s="25"/>
      <c r="N1433" s="5" t="str">
        <f>CONCATENATE("CREATE TABLE ",B1433," ","(")</f>
        <v>CREATE TABLE TM_BC_KEY_RESOURCE (</v>
      </c>
    </row>
    <row r="1434" spans="2:26" ht="19.2" x14ac:dyDescent="0.45">
      <c r="B1434" s="1" t="s">
        <v>2</v>
      </c>
      <c r="C1434" s="1" t="s">
        <v>1</v>
      </c>
      <c r="D1434" s="4">
        <v>30</v>
      </c>
      <c r="E1434" s="24" t="s">
        <v>113</v>
      </c>
      <c r="I1434" t="str">
        <f>I1433</f>
        <v>ALTER TABLE TM_BC_KEY_RESOURCE</v>
      </c>
      <c r="L1434" s="12"/>
      <c r="M1434" s="18" t="str">
        <f t="shared" ref="M1434:M1440" si="625">CONCATENATE(B1434,",")</f>
        <v>ID,</v>
      </c>
      <c r="N1434" s="5" t="str">
        <f>CONCATENATE(B1434," ",C1434,"(",D1434,") ",E1434," ,")</f>
        <v>ID VARCHAR(30) NOT NULL ,</v>
      </c>
      <c r="O1434" s="1" t="s">
        <v>2</v>
      </c>
      <c r="P1434" s="6"/>
      <c r="Q1434" s="6"/>
      <c r="R1434" s="6"/>
      <c r="S1434" s="6"/>
      <c r="T1434" s="6"/>
      <c r="U1434" s="6"/>
      <c r="V1434" s="6"/>
      <c r="W1434" s="17" t="str">
        <f t="shared" ref="W1434:W1440" si="626">CONCATENATE(,LOWER(O1434),UPPER(LEFT(P1434,1)),LOWER(RIGHT(P1434,LEN(P1434)-IF(LEN(P1434)&gt;0,1,LEN(P1434)))),UPPER(LEFT(Q1434,1)),LOWER(RIGHT(Q1434,LEN(Q1434)-IF(LEN(Q1434)&gt;0,1,LEN(Q1434)))),UPPER(LEFT(R1434,1)),LOWER(RIGHT(R1434,LEN(R1434)-IF(LEN(R1434)&gt;0,1,LEN(R1434)))),UPPER(LEFT(S1434,1)),LOWER(RIGHT(S1434,LEN(S1434)-IF(LEN(S1434)&gt;0,1,LEN(S1434)))),UPPER(LEFT(T1434,1)),LOWER(RIGHT(T1434,LEN(T1434)-IF(LEN(T1434)&gt;0,1,LEN(T1434)))),UPPER(LEFT(U1434,1)),LOWER(RIGHT(U1434,LEN(U1434)-IF(LEN(U1434)&gt;0,1,LEN(U1434)))),UPPER(LEFT(V1434,1)),LOWER(RIGHT(V1434,LEN(V1434)-IF(LEN(V1434)&gt;0,1,LEN(V1434)))))</f>
        <v>id</v>
      </c>
      <c r="X1434" s="3" t="str">
        <f t="shared" ref="X1434:X1440" si="627">CONCATENATE("""",W1434,"""",":","""","""",",")</f>
        <v>"id":"",</v>
      </c>
      <c r="Y1434" s="22" t="str">
        <f t="shared" ref="Y1434:Y1440" si="628">CONCATENATE("public static String ",,B1434,,"=","""",W1434,""";")</f>
        <v>public static String ID="id";</v>
      </c>
      <c r="Z1434" s="7" t="str">
        <f t="shared" ref="Z1434:Z1440" si="629">CONCATENATE("private String ",W1434,"=","""""",";")</f>
        <v>private String id="";</v>
      </c>
    </row>
    <row r="1435" spans="2:26" ht="19.2" x14ac:dyDescent="0.45">
      <c r="B1435" s="1" t="s">
        <v>3</v>
      </c>
      <c r="C1435" s="1" t="s">
        <v>1</v>
      </c>
      <c r="D1435" s="4">
        <v>10</v>
      </c>
      <c r="I1435" t="str">
        <f>I1434</f>
        <v>ALTER TABLE TM_BC_KEY_RESOURCE</v>
      </c>
      <c r="K1435" s="21" t="s">
        <v>436</v>
      </c>
      <c r="L1435" s="12"/>
      <c r="M1435" s="18" t="str">
        <f t="shared" si="625"/>
        <v>STATUS,</v>
      </c>
      <c r="N1435" s="5" t="str">
        <f>CONCATENATE(B1435," ",C1435,"(",D1435,")",",")</f>
        <v>STATUS VARCHAR(10),</v>
      </c>
      <c r="O1435" s="1" t="s">
        <v>3</v>
      </c>
      <c r="W1435" s="17" t="str">
        <f t="shared" si="626"/>
        <v>status</v>
      </c>
      <c r="X1435" s="3" t="str">
        <f t="shared" si="627"/>
        <v>"status":"",</v>
      </c>
      <c r="Y1435" s="22" t="str">
        <f t="shared" si="628"/>
        <v>public static String STATUS="status";</v>
      </c>
      <c r="Z1435" s="7" t="str">
        <f t="shared" si="629"/>
        <v>private String status="";</v>
      </c>
    </row>
    <row r="1436" spans="2:26" ht="19.2" x14ac:dyDescent="0.45">
      <c r="B1436" s="1" t="s">
        <v>4</v>
      </c>
      <c r="C1436" s="1" t="s">
        <v>1</v>
      </c>
      <c r="D1436" s="4">
        <v>30</v>
      </c>
      <c r="I1436" t="str">
        <f>I1435</f>
        <v>ALTER TABLE TM_BC_KEY_RESOURCE</v>
      </c>
      <c r="J1436" t="str">
        <f t="shared" ref="J1436:J1441" si="630">CONCATENATE(LEFT(CONCATENATE(" ADD "," ",N1436,";"),LEN(CONCATENATE(" ADD "," ",N1436,";"))-2),";")</f>
        <v xml:space="preserve"> ADD  INSERT_DATE VARCHAR(30);</v>
      </c>
      <c r="K1436" s="21" t="str">
        <f t="shared" ref="K1436:K1441" si="631">CONCATENATE(LEFT(CONCATENATE("  ALTER COLUMN  "," ",N1436,";"),LEN(CONCATENATE("  ALTER COLUMN  "," ",N1436,";"))-2),";")</f>
        <v xml:space="preserve">  ALTER COLUMN   INSERT_DATE VARCHAR(30);</v>
      </c>
      <c r="L1436" s="12"/>
      <c r="M1436" s="18" t="str">
        <f t="shared" si="625"/>
        <v>INSERT_DATE,</v>
      </c>
      <c r="N1436" s="5" t="str">
        <f>CONCATENATE(B1436," ",C1436,"(",D1436,")",",")</f>
        <v>INSERT_DATE VARCHAR(30),</v>
      </c>
      <c r="O1436" s="1" t="s">
        <v>7</v>
      </c>
      <c r="P1436" t="s">
        <v>8</v>
      </c>
      <c r="W1436" s="17" t="str">
        <f t="shared" si="626"/>
        <v>insertDate</v>
      </c>
      <c r="X1436" s="3" t="str">
        <f t="shared" si="627"/>
        <v>"insertDate":"",</v>
      </c>
      <c r="Y1436" s="22" t="str">
        <f t="shared" si="628"/>
        <v>public static String INSERT_DATE="insertDate";</v>
      </c>
      <c r="Z1436" s="7" t="str">
        <f t="shared" si="629"/>
        <v>private String insertDate="";</v>
      </c>
    </row>
    <row r="1437" spans="2:26" ht="19.2" x14ac:dyDescent="0.45">
      <c r="B1437" s="1" t="s">
        <v>5</v>
      </c>
      <c r="C1437" s="1" t="s">
        <v>1</v>
      </c>
      <c r="D1437" s="4">
        <v>30</v>
      </c>
      <c r="I1437" t="str">
        <f>I1436</f>
        <v>ALTER TABLE TM_BC_KEY_RESOURCE</v>
      </c>
      <c r="J1437" t="str">
        <f t="shared" si="630"/>
        <v xml:space="preserve"> ADD  MODIFICATION_DATE VARCHAR(30);</v>
      </c>
      <c r="K1437" s="21" t="str">
        <f t="shared" si="631"/>
        <v xml:space="preserve">  ALTER COLUMN   MODIFICATION_DATE VARCHAR(30);</v>
      </c>
      <c r="L1437" s="12"/>
      <c r="M1437" s="18" t="str">
        <f t="shared" si="625"/>
        <v>MODIFICATION_DATE,</v>
      </c>
      <c r="N1437" s="5" t="str">
        <f>CONCATENATE(B1437," ",C1437,"(",D1437,")",",")</f>
        <v>MODIFICATION_DATE VARCHAR(30),</v>
      </c>
      <c r="O1437" s="1" t="s">
        <v>9</v>
      </c>
      <c r="P1437" t="s">
        <v>8</v>
      </c>
      <c r="W1437" s="17" t="str">
        <f t="shared" si="626"/>
        <v>modificationDate</v>
      </c>
      <c r="X1437" s="3" t="str">
        <f t="shared" si="627"/>
        <v>"modificationDate":"",</v>
      </c>
      <c r="Y1437" s="22" t="str">
        <f t="shared" si="628"/>
        <v>public static String MODIFICATION_DATE="modificationDate";</v>
      </c>
      <c r="Z1437" s="7" t="str">
        <f t="shared" si="629"/>
        <v>private String modificationDate="";</v>
      </c>
    </row>
    <row r="1438" spans="2:26" ht="19.2" x14ac:dyDescent="0.45">
      <c r="B1438" s="1" t="s">
        <v>895</v>
      </c>
      <c r="C1438" s="1" t="s">
        <v>1</v>
      </c>
      <c r="D1438" s="4">
        <v>2000</v>
      </c>
      <c r="I1438" t="str">
        <f>I1437</f>
        <v>ALTER TABLE TM_BC_KEY_RESOURCE</v>
      </c>
      <c r="J1438" t="str">
        <f t="shared" si="630"/>
        <v xml:space="preserve"> ADD  RESOURCE_NAME VARCHAR(2000);</v>
      </c>
      <c r="K1438" s="21" t="str">
        <f t="shared" si="631"/>
        <v xml:space="preserve">  ALTER COLUMN   RESOURCE_NAME VARCHAR(2000);</v>
      </c>
      <c r="L1438" s="12"/>
      <c r="M1438" s="18" t="str">
        <f t="shared" si="625"/>
        <v>RESOURCE_NAME,</v>
      </c>
      <c r="N1438" s="5" t="str">
        <f>CONCATENATE(B1438," ",C1438,"(",D1438,")",",")</f>
        <v>RESOURCE_NAME VARCHAR(2000),</v>
      </c>
      <c r="O1438" s="1" t="s">
        <v>897</v>
      </c>
      <c r="P1438" t="s">
        <v>0</v>
      </c>
      <c r="W1438" s="17" t="str">
        <f t="shared" si="626"/>
        <v>resourceName</v>
      </c>
      <c r="X1438" s="3" t="str">
        <f t="shared" si="627"/>
        <v>"resourceName":"",</v>
      </c>
      <c r="Y1438" s="22" t="str">
        <f t="shared" si="628"/>
        <v>public static String RESOURCE_NAME="resourceName";</v>
      </c>
      <c r="Z1438" s="7" t="str">
        <f t="shared" si="629"/>
        <v>private String resourceName="";</v>
      </c>
    </row>
    <row r="1439" spans="2:26" ht="19.2" x14ac:dyDescent="0.45">
      <c r="B1439" s="1" t="s">
        <v>14</v>
      </c>
      <c r="C1439" s="1" t="s">
        <v>701</v>
      </c>
      <c r="D1439" s="4"/>
      <c r="I1439" t="str">
        <f>I1404</f>
        <v>ALTER TABLE TM_PROBLEM_STATEMENT</v>
      </c>
      <c r="J1439" t="str">
        <f t="shared" si="630"/>
        <v xml:space="preserve"> ADD  DESCRIPTION TEXT;</v>
      </c>
      <c r="K1439" s="21" t="str">
        <f t="shared" si="631"/>
        <v xml:space="preserve">  ALTER COLUMN   DESCRIPTION TEXT;</v>
      </c>
      <c r="L1439" s="12"/>
      <c r="M1439" s="18" t="str">
        <f t="shared" si="625"/>
        <v>DESCRIPTION,</v>
      </c>
      <c r="N1439" s="5" t="str">
        <f>CONCATENATE(B1439," ",C1439,"",D1439,"",",")</f>
        <v>DESCRIPTION TEXT,</v>
      </c>
      <c r="O1439" s="1" t="s">
        <v>14</v>
      </c>
      <c r="W1439" s="17" t="str">
        <f t="shared" si="626"/>
        <v>description</v>
      </c>
      <c r="X1439" s="3" t="str">
        <f t="shared" si="627"/>
        <v>"description":"",</v>
      </c>
      <c r="Y1439" s="22" t="str">
        <f t="shared" si="628"/>
        <v>public static String DESCRIPTION="description";</v>
      </c>
      <c r="Z1439" s="7" t="str">
        <f t="shared" si="629"/>
        <v>private String description="";</v>
      </c>
    </row>
    <row r="1440" spans="2:26" ht="19.2" x14ac:dyDescent="0.45">
      <c r="B1440" s="1" t="s">
        <v>258</v>
      </c>
      <c r="C1440" s="1" t="s">
        <v>1</v>
      </c>
      <c r="D1440" s="4">
        <v>24</v>
      </c>
      <c r="I1440" t="str">
        <f>I1144</f>
        <v>ALTER TABLE TM_DOCUMENT</v>
      </c>
      <c r="J1440" t="str">
        <f t="shared" si="630"/>
        <v xml:space="preserve"> ADD  ORDER_NO VARCHAR(24);</v>
      </c>
      <c r="K1440" s="21" t="str">
        <f t="shared" si="631"/>
        <v xml:space="preserve">  ALTER COLUMN   ORDER_NO VARCHAR(24);</v>
      </c>
      <c r="L1440" s="12"/>
      <c r="M1440" s="18" t="str">
        <f t="shared" si="625"/>
        <v>ORDER_NO,</v>
      </c>
      <c r="N1440" s="5" t="str">
        <f>CONCATENATE(B1440," ",C1440,"(",D1440,")",",")</f>
        <v>ORDER_NO VARCHAR(24),</v>
      </c>
      <c r="O1440" s="1" t="s">
        <v>259</v>
      </c>
      <c r="P1440" t="s">
        <v>173</v>
      </c>
      <c r="W1440" s="17" t="str">
        <f t="shared" si="626"/>
        <v>orderNo</v>
      </c>
      <c r="X1440" s="3" t="str">
        <f t="shared" si="627"/>
        <v>"orderNo":"",</v>
      </c>
      <c r="Y1440" s="22" t="str">
        <f t="shared" si="628"/>
        <v>public static String ORDER_NO="orderNo";</v>
      </c>
      <c r="Z1440" s="7" t="str">
        <f t="shared" si="629"/>
        <v>private String orderNo="";</v>
      </c>
    </row>
    <row r="1441" spans="2:26" ht="19.2" x14ac:dyDescent="0.45">
      <c r="B1441" s="1" t="s">
        <v>877</v>
      </c>
      <c r="C1441" s="1" t="s">
        <v>1</v>
      </c>
      <c r="D1441" s="4">
        <v>45</v>
      </c>
      <c r="I1441">
        <f>I1431</f>
        <v>0</v>
      </c>
      <c r="J1441" t="str">
        <f t="shared" si="630"/>
        <v xml:space="preserve"> ADD  FK_BC_ID VARCHAR(45);</v>
      </c>
      <c r="K1441" s="21" t="str">
        <f t="shared" si="631"/>
        <v xml:space="preserve">  ALTER COLUMN   FK_BC_ID VARCHAR(45);</v>
      </c>
      <c r="L1441" s="12"/>
      <c r="M1441" s="18" t="str">
        <f>CONCATENATE(B1441,",")</f>
        <v>FK_BC_ID,</v>
      </c>
      <c r="N1441" s="5" t="str">
        <f>CONCATENATE(B1441," ",C1441,"(",D1441,")",",")</f>
        <v>FK_BC_ID VARCHAR(45),</v>
      </c>
      <c r="O1441" s="1" t="s">
        <v>10</v>
      </c>
      <c r="P1441" t="s">
        <v>881</v>
      </c>
      <c r="Q1441" t="s">
        <v>2</v>
      </c>
      <c r="W1441" s="17" t="str">
        <f>CONCATENATE(,LOWER(O1441),UPPER(LEFT(P1441,1)),LOWER(RIGHT(P1441,LEN(P1441)-IF(LEN(P1441)&gt;0,1,LEN(P1441)))),UPPER(LEFT(Q1441,1)),LOWER(RIGHT(Q1441,LEN(Q1441)-IF(LEN(Q1441)&gt;0,1,LEN(Q1441)))),UPPER(LEFT(R1441,1)),LOWER(RIGHT(R1441,LEN(R1441)-IF(LEN(R1441)&gt;0,1,LEN(R1441)))),UPPER(LEFT(S1441,1)),LOWER(RIGHT(S1441,LEN(S1441)-IF(LEN(S1441)&gt;0,1,LEN(S1441)))),UPPER(LEFT(T1441,1)),LOWER(RIGHT(T1441,LEN(T1441)-IF(LEN(T1441)&gt;0,1,LEN(T1441)))),UPPER(LEFT(U1441,1)),LOWER(RIGHT(U1441,LEN(U1441)-IF(LEN(U1441)&gt;0,1,LEN(U1441)))),UPPER(LEFT(V1441,1)),LOWER(RIGHT(V1441,LEN(V1441)-IF(LEN(V1441)&gt;0,1,LEN(V1441)))))</f>
        <v>fkBcId</v>
      </c>
      <c r="X1441" s="3" t="str">
        <f>CONCATENATE("""",W1441,"""",":","""","""",",")</f>
        <v>"fkBcId":"",</v>
      </c>
      <c r="Y1441" s="22" t="str">
        <f>CONCATENATE("public static String ",,B1441,,"=","""",W1441,""";")</f>
        <v>public static String FK_BC_ID="fkBcId";</v>
      </c>
      <c r="Z1441" s="7" t="str">
        <f>CONCATENATE("private String ",W1441,"=","""""",";")</f>
        <v>private String fkBcId="";</v>
      </c>
    </row>
    <row r="1442" spans="2:26" ht="19.2" x14ac:dyDescent="0.45">
      <c r="B1442" s="1"/>
      <c r="C1442" s="1"/>
      <c r="D1442" s="4"/>
      <c r="L1442" s="12"/>
      <c r="M1442" s="18"/>
      <c r="N1442" s="33" t="s">
        <v>130</v>
      </c>
      <c r="O1442" s="1"/>
      <c r="W1442" s="17"/>
    </row>
    <row r="1443" spans="2:26" x14ac:dyDescent="0.3">
      <c r="B1443" s="10"/>
      <c r="N1443" s="31" t="s">
        <v>126</v>
      </c>
    </row>
    <row r="1446" spans="2:26" x14ac:dyDescent="0.3">
      <c r="B1446" s="2" t="s">
        <v>898</v>
      </c>
      <c r="I1446" t="str">
        <f>CONCATENATE("ALTER TABLE"," ",B1446)</f>
        <v>ALTER TABLE TM_BC_SECTION</v>
      </c>
      <c r="K1446" s="25"/>
      <c r="N1446" s="5" t="str">
        <f>CONCATENATE("CREATE TABLE ",B1446," ","(")</f>
        <v>CREATE TABLE TM_BC_SECTION (</v>
      </c>
    </row>
    <row r="1447" spans="2:26" ht="19.2" x14ac:dyDescent="0.45">
      <c r="B1447" s="1" t="s">
        <v>2</v>
      </c>
      <c r="C1447" s="1" t="s">
        <v>1</v>
      </c>
      <c r="D1447" s="4">
        <v>30</v>
      </c>
      <c r="E1447" s="24" t="s">
        <v>113</v>
      </c>
      <c r="I1447" t="str">
        <f>I1446</f>
        <v>ALTER TABLE TM_BC_SECTION</v>
      </c>
      <c r="L1447" s="12"/>
      <c r="M1447" s="18" t="str">
        <f t="shared" ref="M1447:M1454" si="632">CONCATENATE(B1447,",")</f>
        <v>ID,</v>
      </c>
      <c r="N1447" s="5" t="str">
        <f>CONCATENATE(B1447," ",C1447,"(",D1447,") ",E1447," ,")</f>
        <v>ID VARCHAR(30) NOT NULL ,</v>
      </c>
      <c r="O1447" s="1" t="s">
        <v>2</v>
      </c>
      <c r="P1447" s="6"/>
      <c r="Q1447" s="6"/>
      <c r="R1447" s="6"/>
      <c r="S1447" s="6"/>
      <c r="T1447" s="6"/>
      <c r="U1447" s="6"/>
      <c r="V1447" s="6"/>
      <c r="W1447" s="17" t="str">
        <f t="shared" ref="W1447:W1454" si="633">CONCATENATE(,LOWER(O1447),UPPER(LEFT(P1447,1)),LOWER(RIGHT(P1447,LEN(P1447)-IF(LEN(P1447)&gt;0,1,LEN(P1447)))),UPPER(LEFT(Q1447,1)),LOWER(RIGHT(Q1447,LEN(Q1447)-IF(LEN(Q1447)&gt;0,1,LEN(Q1447)))),UPPER(LEFT(R1447,1)),LOWER(RIGHT(R1447,LEN(R1447)-IF(LEN(R1447)&gt;0,1,LEN(R1447)))),UPPER(LEFT(S1447,1)),LOWER(RIGHT(S1447,LEN(S1447)-IF(LEN(S1447)&gt;0,1,LEN(S1447)))),UPPER(LEFT(T1447,1)),LOWER(RIGHT(T1447,LEN(T1447)-IF(LEN(T1447)&gt;0,1,LEN(T1447)))),UPPER(LEFT(U1447,1)),LOWER(RIGHT(U1447,LEN(U1447)-IF(LEN(U1447)&gt;0,1,LEN(U1447)))),UPPER(LEFT(V1447,1)),LOWER(RIGHT(V1447,LEN(V1447)-IF(LEN(V1447)&gt;0,1,LEN(V1447)))))</f>
        <v>id</v>
      </c>
      <c r="X1447" s="3" t="str">
        <f t="shared" ref="X1447:X1454" si="634">CONCATENATE("""",W1447,"""",":","""","""",",")</f>
        <v>"id":"",</v>
      </c>
      <c r="Y1447" s="22" t="str">
        <f t="shared" ref="Y1447:Y1454" si="635">CONCATENATE("public static String ",,B1447,,"=","""",W1447,""";")</f>
        <v>public static String ID="id";</v>
      </c>
      <c r="Z1447" s="7" t="str">
        <f t="shared" ref="Z1447:Z1454" si="636">CONCATENATE("private String ",W1447,"=","""""",";")</f>
        <v>private String id="";</v>
      </c>
    </row>
    <row r="1448" spans="2:26" ht="19.2" x14ac:dyDescent="0.45">
      <c r="B1448" s="1" t="s">
        <v>3</v>
      </c>
      <c r="C1448" s="1" t="s">
        <v>1</v>
      </c>
      <c r="D1448" s="4">
        <v>10</v>
      </c>
      <c r="I1448" t="str">
        <f>I1447</f>
        <v>ALTER TABLE TM_BC_SECTION</v>
      </c>
      <c r="K1448" s="21" t="s">
        <v>436</v>
      </c>
      <c r="L1448" s="12"/>
      <c r="M1448" s="18" t="str">
        <f t="shared" si="632"/>
        <v>STATUS,</v>
      </c>
      <c r="N1448" s="5" t="str">
        <f>CONCATENATE(B1448," ",C1448,"(",D1448,")",",")</f>
        <v>STATUS VARCHAR(10),</v>
      </c>
      <c r="O1448" s="1" t="s">
        <v>3</v>
      </c>
      <c r="W1448" s="17" t="str">
        <f t="shared" si="633"/>
        <v>status</v>
      </c>
      <c r="X1448" s="3" t="str">
        <f t="shared" si="634"/>
        <v>"status":"",</v>
      </c>
      <c r="Y1448" s="22" t="str">
        <f t="shared" si="635"/>
        <v>public static String STATUS="status";</v>
      </c>
      <c r="Z1448" s="7" t="str">
        <f t="shared" si="636"/>
        <v>private String status="";</v>
      </c>
    </row>
    <row r="1449" spans="2:26" ht="19.2" x14ac:dyDescent="0.45">
      <c r="B1449" s="1" t="s">
        <v>4</v>
      </c>
      <c r="C1449" s="1" t="s">
        <v>1</v>
      </c>
      <c r="D1449" s="4">
        <v>30</v>
      </c>
      <c r="I1449" t="str">
        <f>I1448</f>
        <v>ALTER TABLE TM_BC_SECTION</v>
      </c>
      <c r="J1449" t="str">
        <f t="shared" ref="J1449:J1455" si="637">CONCATENATE(LEFT(CONCATENATE(" ADD "," ",N1449,";"),LEN(CONCATENATE(" ADD "," ",N1449,";"))-2),";")</f>
        <v xml:space="preserve"> ADD  INSERT_DATE VARCHAR(30);</v>
      </c>
      <c r="K1449" s="21" t="str">
        <f t="shared" ref="K1449:K1455" si="638">CONCATENATE(LEFT(CONCATENATE("  ALTER COLUMN  "," ",N1449,";"),LEN(CONCATENATE("  ALTER COLUMN  "," ",N1449,";"))-2),";")</f>
        <v xml:space="preserve">  ALTER COLUMN   INSERT_DATE VARCHAR(30);</v>
      </c>
      <c r="L1449" s="12"/>
      <c r="M1449" s="18" t="str">
        <f t="shared" si="632"/>
        <v>INSERT_DATE,</v>
      </c>
      <c r="N1449" s="5" t="str">
        <f>CONCATENATE(B1449," ",C1449,"(",D1449,")",",")</f>
        <v>INSERT_DATE VARCHAR(30),</v>
      </c>
      <c r="O1449" s="1" t="s">
        <v>7</v>
      </c>
      <c r="P1449" t="s">
        <v>8</v>
      </c>
      <c r="W1449" s="17" t="str">
        <f t="shared" si="633"/>
        <v>insertDate</v>
      </c>
      <c r="X1449" s="3" t="str">
        <f t="shared" si="634"/>
        <v>"insertDate":"",</v>
      </c>
      <c r="Y1449" s="22" t="str">
        <f t="shared" si="635"/>
        <v>public static String INSERT_DATE="insertDate";</v>
      </c>
      <c r="Z1449" s="7" t="str">
        <f t="shared" si="636"/>
        <v>private String insertDate="";</v>
      </c>
    </row>
    <row r="1450" spans="2:26" ht="19.2" x14ac:dyDescent="0.45">
      <c r="B1450" s="1" t="s">
        <v>5</v>
      </c>
      <c r="C1450" s="1" t="s">
        <v>1</v>
      </c>
      <c r="D1450" s="4">
        <v>30</v>
      </c>
      <c r="I1450" t="str">
        <f>I1449</f>
        <v>ALTER TABLE TM_BC_SECTION</v>
      </c>
      <c r="J1450" t="str">
        <f t="shared" si="637"/>
        <v xml:space="preserve"> ADD  MODIFICATION_DATE VARCHAR(30);</v>
      </c>
      <c r="K1450" s="21" t="str">
        <f t="shared" si="638"/>
        <v xml:space="preserve">  ALTER COLUMN   MODIFICATION_DATE VARCHAR(30);</v>
      </c>
      <c r="L1450" s="12"/>
      <c r="M1450" s="18" t="str">
        <f t="shared" si="632"/>
        <v>MODIFICATION_DATE,</v>
      </c>
      <c r="N1450" s="5" t="str">
        <f>CONCATENATE(B1450," ",C1450,"(",D1450,")",",")</f>
        <v>MODIFICATION_DATE VARCHAR(30),</v>
      </c>
      <c r="O1450" s="1" t="s">
        <v>9</v>
      </c>
      <c r="P1450" t="s">
        <v>8</v>
      </c>
      <c r="W1450" s="17" t="str">
        <f t="shared" si="633"/>
        <v>modificationDate</v>
      </c>
      <c r="X1450" s="3" t="str">
        <f t="shared" si="634"/>
        <v>"modificationDate":"",</v>
      </c>
      <c r="Y1450" s="22" t="str">
        <f t="shared" si="635"/>
        <v>public static String MODIFICATION_DATE="modificationDate";</v>
      </c>
      <c r="Z1450" s="7" t="str">
        <f t="shared" si="636"/>
        <v>private String modificationDate="";</v>
      </c>
    </row>
    <row r="1451" spans="2:26" ht="19.2" x14ac:dyDescent="0.45">
      <c r="B1451" s="1" t="s">
        <v>899</v>
      </c>
      <c r="C1451" s="1" t="s">
        <v>1</v>
      </c>
      <c r="D1451" s="4">
        <v>2000</v>
      </c>
      <c r="I1451" t="str">
        <f>I1450</f>
        <v>ALTER TABLE TM_BC_SECTION</v>
      </c>
      <c r="J1451" t="str">
        <f t="shared" si="637"/>
        <v xml:space="preserve"> ADD  SECTION_NAME VARCHAR(2000);</v>
      </c>
      <c r="K1451" s="21" t="str">
        <f t="shared" si="638"/>
        <v xml:space="preserve">  ALTER COLUMN   SECTION_NAME VARCHAR(2000);</v>
      </c>
      <c r="L1451" s="12"/>
      <c r="M1451" s="18" t="str">
        <f t="shared" si="632"/>
        <v>SECTION_NAME,</v>
      </c>
      <c r="N1451" s="5" t="str">
        <f>CONCATENATE(B1451," ",C1451,"(",D1451,")",",")</f>
        <v>SECTION_NAME VARCHAR(2000),</v>
      </c>
      <c r="O1451" s="1" t="s">
        <v>710</v>
      </c>
      <c r="P1451" t="s">
        <v>0</v>
      </c>
      <c r="W1451" s="17" t="str">
        <f t="shared" si="633"/>
        <v>sectionName</v>
      </c>
      <c r="X1451" s="3" t="str">
        <f t="shared" si="634"/>
        <v>"sectionName":"",</v>
      </c>
      <c r="Y1451" s="22" t="str">
        <f t="shared" si="635"/>
        <v>public static String SECTION_NAME="sectionName";</v>
      </c>
      <c r="Z1451" s="7" t="str">
        <f t="shared" si="636"/>
        <v>private String sectionName="";</v>
      </c>
    </row>
    <row r="1452" spans="2:26" ht="19.2" x14ac:dyDescent="0.45">
      <c r="B1452" s="1" t="s">
        <v>14</v>
      </c>
      <c r="C1452" s="1" t="s">
        <v>701</v>
      </c>
      <c r="D1452" s="4"/>
      <c r="I1452">
        <f>I1417</f>
        <v>0</v>
      </c>
      <c r="J1452" t="str">
        <f t="shared" si="637"/>
        <v xml:space="preserve"> ADD  DESCRIPTION TEXT;</v>
      </c>
      <c r="K1452" s="21" t="str">
        <f t="shared" si="638"/>
        <v xml:space="preserve">  ALTER COLUMN   DESCRIPTION TEXT;</v>
      </c>
      <c r="L1452" s="12"/>
      <c r="M1452" s="18" t="str">
        <f t="shared" si="632"/>
        <v>DESCRIPTION,</v>
      </c>
      <c r="N1452" s="5" t="str">
        <f>CONCATENATE(B1452," ",C1452,"",D1452,"",",")</f>
        <v>DESCRIPTION TEXT,</v>
      </c>
      <c r="O1452" s="1" t="s">
        <v>14</v>
      </c>
      <c r="W1452" s="17" t="str">
        <f t="shared" si="633"/>
        <v>description</v>
      </c>
      <c r="X1452" s="3" t="str">
        <f t="shared" si="634"/>
        <v>"description":"",</v>
      </c>
      <c r="Y1452" s="22" t="str">
        <f t="shared" si="635"/>
        <v>public static String DESCRIPTION="description";</v>
      </c>
      <c r="Z1452" s="7" t="str">
        <f t="shared" si="636"/>
        <v>private String description="";</v>
      </c>
    </row>
    <row r="1453" spans="2:26" ht="19.2" x14ac:dyDescent="0.45">
      <c r="B1453" s="1" t="s">
        <v>258</v>
      </c>
      <c r="C1453" s="1" t="s">
        <v>627</v>
      </c>
      <c r="D1453" s="4">
        <v>24</v>
      </c>
      <c r="I1453" t="str">
        <f>I1156</f>
        <v>ALTER TABLE TM_REL_TAB_BACKLOG</v>
      </c>
      <c r="J1453" t="str">
        <f>CONCATENATE(LEFT(CONCATENATE(" ADD "," ",N1453,";"),LEN(CONCATENATE(" ADD "," ",N1453,";"))-2),";")</f>
        <v xml:space="preserve"> ADD  ORDER_NO FLOAT(24);</v>
      </c>
      <c r="K1453" s="21" t="str">
        <f>CONCATENATE(LEFT(CONCATENATE("  ALTER COLUMN  "," ",N1453,";"),LEN(CONCATENATE("  ALTER COLUMN  "," ",N1453,";"))-2),";")</f>
        <v xml:space="preserve">  ALTER COLUMN   ORDER_NO FLOAT(24);</v>
      </c>
      <c r="L1453" s="12"/>
      <c r="M1453" s="18" t="str">
        <f>CONCATENATE(B1453,",")</f>
        <v>ORDER_NO,</v>
      </c>
      <c r="N1453" s="5" t="str">
        <f>CONCATENATE(B1453," ",C1453,"(",D1453,")",",")</f>
        <v>ORDER_NO FLOAT(24),</v>
      </c>
      <c r="O1453" s="1" t="s">
        <v>259</v>
      </c>
      <c r="P1453" t="s">
        <v>173</v>
      </c>
      <c r="W1453" s="17" t="str">
        <f>CONCATENATE(,LOWER(O1453),UPPER(LEFT(P1453,1)),LOWER(RIGHT(P1453,LEN(P1453)-IF(LEN(P1453)&gt;0,1,LEN(P1453)))),UPPER(LEFT(Q1453,1)),LOWER(RIGHT(Q1453,LEN(Q1453)-IF(LEN(Q1453)&gt;0,1,LEN(Q1453)))),UPPER(LEFT(R1453,1)),LOWER(RIGHT(R1453,LEN(R1453)-IF(LEN(R1453)&gt;0,1,LEN(R1453)))),UPPER(LEFT(S1453,1)),LOWER(RIGHT(S1453,LEN(S1453)-IF(LEN(S1453)&gt;0,1,LEN(S1453)))),UPPER(LEFT(T1453,1)),LOWER(RIGHT(T1453,LEN(T1453)-IF(LEN(T1453)&gt;0,1,LEN(T1453)))),UPPER(LEFT(U1453,1)),LOWER(RIGHT(U1453,LEN(U1453)-IF(LEN(U1453)&gt;0,1,LEN(U1453)))),UPPER(LEFT(V1453,1)),LOWER(RIGHT(V1453,LEN(V1453)-IF(LEN(V1453)&gt;0,1,LEN(V1453)))))</f>
        <v>orderNo</v>
      </c>
      <c r="X1453" s="3" t="str">
        <f>CONCATENATE("""",W1453,"""",":","""","""",",")</f>
        <v>"orderNo":"",</v>
      </c>
      <c r="Y1453" s="22" t="str">
        <f>CONCATENATE("public static String ",,B1453,,"=","""",W1453,""";")</f>
        <v>public static String ORDER_NO="orderNo";</v>
      </c>
      <c r="Z1453" s="7" t="str">
        <f>CONCATENATE("private String ",W1453,"=","""""",";")</f>
        <v>private String orderNo="";</v>
      </c>
    </row>
    <row r="1454" spans="2:26" ht="19.2" x14ac:dyDescent="0.45">
      <c r="B1454" s="1" t="s">
        <v>900</v>
      </c>
      <c r="C1454" s="1" t="s">
        <v>627</v>
      </c>
      <c r="D1454" s="4">
        <v>24</v>
      </c>
      <c r="I1454" t="str">
        <f>I1157</f>
        <v>ALTER TABLE TM_REL_TAB_BACKLOG</v>
      </c>
      <c r="J1454" t="str">
        <f t="shared" si="637"/>
        <v xml:space="preserve"> ADD  GRID_NO FLOAT(24);</v>
      </c>
      <c r="K1454" s="21" t="str">
        <f t="shared" si="638"/>
        <v xml:space="preserve">  ALTER COLUMN   GRID_NO FLOAT(24);</v>
      </c>
      <c r="L1454" s="12"/>
      <c r="M1454" s="18" t="str">
        <f t="shared" si="632"/>
        <v>GRID_NO,</v>
      </c>
      <c r="N1454" s="5" t="str">
        <f>CONCATENATE(B1454," ",C1454,"(",D1454,")",",")</f>
        <v>GRID_NO FLOAT(24),</v>
      </c>
      <c r="O1454" s="1" t="s">
        <v>901</v>
      </c>
      <c r="P1454" t="s">
        <v>173</v>
      </c>
      <c r="W1454" s="17" t="str">
        <f t="shared" si="633"/>
        <v>gridNo</v>
      </c>
      <c r="X1454" s="3" t="str">
        <f t="shared" si="634"/>
        <v>"gridNo":"",</v>
      </c>
      <c r="Y1454" s="22" t="str">
        <f t="shared" si="635"/>
        <v>public static String GRID_NO="gridNo";</v>
      </c>
      <c r="Z1454" s="7" t="str">
        <f t="shared" si="636"/>
        <v>private String gridNo="";</v>
      </c>
    </row>
    <row r="1455" spans="2:26" ht="19.2" x14ac:dyDescent="0.45">
      <c r="B1455" s="1" t="s">
        <v>877</v>
      </c>
      <c r="C1455" s="1" t="s">
        <v>1</v>
      </c>
      <c r="D1455" s="4">
        <v>45</v>
      </c>
      <c r="I1455">
        <f>I1444</f>
        <v>0</v>
      </c>
      <c r="J1455" t="str">
        <f t="shared" si="637"/>
        <v xml:space="preserve"> ADD  FK_BC_ID VARCHAR(45);</v>
      </c>
      <c r="K1455" s="21" t="str">
        <f t="shared" si="638"/>
        <v xml:space="preserve">  ALTER COLUMN   FK_BC_ID VARCHAR(45);</v>
      </c>
      <c r="L1455" s="12"/>
      <c r="M1455" s="18" t="str">
        <f>CONCATENATE(B1455,",")</f>
        <v>FK_BC_ID,</v>
      </c>
      <c r="N1455" s="5" t="str">
        <f>CONCATENATE(B1455," ",C1455,"(",D1455,")",",")</f>
        <v>FK_BC_ID VARCHAR(45),</v>
      </c>
      <c r="O1455" s="1" t="s">
        <v>10</v>
      </c>
      <c r="P1455" t="s">
        <v>881</v>
      </c>
      <c r="Q1455" t="s">
        <v>2</v>
      </c>
      <c r="W1455" s="17" t="str">
        <f>CONCATENATE(,LOWER(O1455),UPPER(LEFT(P1455,1)),LOWER(RIGHT(P1455,LEN(P1455)-IF(LEN(P1455)&gt;0,1,LEN(P1455)))),UPPER(LEFT(Q1455,1)),LOWER(RIGHT(Q1455,LEN(Q1455)-IF(LEN(Q1455)&gt;0,1,LEN(Q1455)))),UPPER(LEFT(R1455,1)),LOWER(RIGHT(R1455,LEN(R1455)-IF(LEN(R1455)&gt;0,1,LEN(R1455)))),UPPER(LEFT(S1455,1)),LOWER(RIGHT(S1455,LEN(S1455)-IF(LEN(S1455)&gt;0,1,LEN(S1455)))),UPPER(LEFT(T1455,1)),LOWER(RIGHT(T1455,LEN(T1455)-IF(LEN(T1455)&gt;0,1,LEN(T1455)))),UPPER(LEFT(U1455,1)),LOWER(RIGHT(U1455,LEN(U1455)-IF(LEN(U1455)&gt;0,1,LEN(U1455)))),UPPER(LEFT(V1455,1)),LOWER(RIGHT(V1455,LEN(V1455)-IF(LEN(V1455)&gt;0,1,LEN(V1455)))))</f>
        <v>fkBcId</v>
      </c>
      <c r="X1455" s="3" t="str">
        <f>CONCATENATE("""",W1455,"""",":","""","""",",")</f>
        <v>"fkBcId":"",</v>
      </c>
      <c r="Y1455" s="22" t="str">
        <f>CONCATENATE("public static String ",,B1455,,"=","""",W1455,""";")</f>
        <v>public static String FK_BC_ID="fkBcId";</v>
      </c>
      <c r="Z1455" s="7" t="str">
        <f>CONCATENATE("private String ",W1455,"=","""""",";")</f>
        <v>private String fkBcId="";</v>
      </c>
    </row>
    <row r="1456" spans="2:26" ht="19.2" x14ac:dyDescent="0.45">
      <c r="B1456" s="1"/>
      <c r="C1456" s="1"/>
      <c r="D1456" s="4"/>
      <c r="L1456" s="12"/>
      <c r="M1456" s="18"/>
      <c r="N1456" s="33" t="s">
        <v>130</v>
      </c>
      <c r="O1456" s="1"/>
      <c r="W1456" s="17"/>
    </row>
    <row r="1457" spans="2:26" x14ac:dyDescent="0.3">
      <c r="B1457" s="10"/>
      <c r="N1457" s="31" t="s">
        <v>126</v>
      </c>
    </row>
    <row r="1460" spans="2:26" x14ac:dyDescent="0.3">
      <c r="B1460" s="2" t="s">
        <v>904</v>
      </c>
      <c r="I1460" t="str">
        <f>CONCATENATE("ALTER TABLE"," ",B1460)</f>
        <v>ALTER TABLE TM_BC_SECTION_REL</v>
      </c>
      <c r="K1460" s="25"/>
      <c r="N1460" s="5" t="str">
        <f>CONCATENATE("CREATE TABLE ",B1460," ","(")</f>
        <v>CREATE TABLE TM_BC_SECTION_REL (</v>
      </c>
    </row>
    <row r="1461" spans="2:26" ht="19.2" x14ac:dyDescent="0.45">
      <c r="B1461" s="1" t="s">
        <v>2</v>
      </c>
      <c r="C1461" s="1" t="s">
        <v>1</v>
      </c>
      <c r="D1461" s="4">
        <v>30</v>
      </c>
      <c r="E1461" s="24" t="s">
        <v>113</v>
      </c>
      <c r="I1461" t="str">
        <f>I1460</f>
        <v>ALTER TABLE TM_BC_SECTION_REL</v>
      </c>
      <c r="L1461" s="12"/>
      <c r="M1461" s="18" t="str">
        <f t="shared" ref="M1461:M1466" si="639">CONCATENATE(B1461,",")</f>
        <v>ID,</v>
      </c>
      <c r="N1461" s="5" t="str">
        <f>CONCATENATE(B1461," ",C1461,"(",D1461,") ",E1461," ,")</f>
        <v>ID VARCHAR(30) NOT NULL ,</v>
      </c>
      <c r="O1461" s="1" t="s">
        <v>2</v>
      </c>
      <c r="P1461" s="6"/>
      <c r="Q1461" s="6"/>
      <c r="R1461" s="6"/>
      <c r="S1461" s="6"/>
      <c r="T1461" s="6"/>
      <c r="U1461" s="6"/>
      <c r="V1461" s="6"/>
      <c r="W1461" s="17" t="str">
        <f t="shared" ref="W1461:W1466" si="640">CONCATENATE(,LOWER(O1461),UPPER(LEFT(P1461,1)),LOWER(RIGHT(P1461,LEN(P1461)-IF(LEN(P1461)&gt;0,1,LEN(P1461)))),UPPER(LEFT(Q1461,1)),LOWER(RIGHT(Q1461,LEN(Q1461)-IF(LEN(Q1461)&gt;0,1,LEN(Q1461)))),UPPER(LEFT(R1461,1)),LOWER(RIGHT(R1461,LEN(R1461)-IF(LEN(R1461)&gt;0,1,LEN(R1461)))),UPPER(LEFT(S1461,1)),LOWER(RIGHT(S1461,LEN(S1461)-IF(LEN(S1461)&gt;0,1,LEN(S1461)))),UPPER(LEFT(T1461,1)),LOWER(RIGHT(T1461,LEN(T1461)-IF(LEN(T1461)&gt;0,1,LEN(T1461)))),UPPER(LEFT(U1461,1)),LOWER(RIGHT(U1461,LEN(U1461)-IF(LEN(U1461)&gt;0,1,LEN(U1461)))),UPPER(LEFT(V1461,1)),LOWER(RIGHT(V1461,LEN(V1461)-IF(LEN(V1461)&gt;0,1,LEN(V1461)))))</f>
        <v>id</v>
      </c>
      <c r="X1461" s="3" t="str">
        <f t="shared" ref="X1461:X1466" si="641">CONCATENATE("""",W1461,"""",":","""","""",",")</f>
        <v>"id":"",</v>
      </c>
      <c r="Y1461" s="22" t="str">
        <f t="shared" ref="Y1461:Y1466" si="642">CONCATENATE("public static String ",,B1461,,"=","""",W1461,""";")</f>
        <v>public static String ID="id";</v>
      </c>
      <c r="Z1461" s="7" t="str">
        <f t="shared" ref="Z1461:Z1466" si="643">CONCATENATE("private String ",W1461,"=","""""",";")</f>
        <v>private String id="";</v>
      </c>
    </row>
    <row r="1462" spans="2:26" ht="19.2" x14ac:dyDescent="0.45">
      <c r="B1462" s="1" t="s">
        <v>3</v>
      </c>
      <c r="C1462" s="1" t="s">
        <v>1</v>
      </c>
      <c r="D1462" s="4">
        <v>10</v>
      </c>
      <c r="I1462" t="str">
        <f>I1461</f>
        <v>ALTER TABLE TM_BC_SECTION_REL</v>
      </c>
      <c r="K1462" s="21" t="s">
        <v>436</v>
      </c>
      <c r="L1462" s="12"/>
      <c r="M1462" s="18" t="str">
        <f t="shared" si="639"/>
        <v>STATUS,</v>
      </c>
      <c r="N1462" s="5" t="str">
        <f>CONCATENATE(B1462," ",C1462,"(",D1462,")",",")</f>
        <v>STATUS VARCHAR(10),</v>
      </c>
      <c r="O1462" s="1" t="s">
        <v>3</v>
      </c>
      <c r="W1462" s="17" t="str">
        <f t="shared" si="640"/>
        <v>status</v>
      </c>
      <c r="X1462" s="3" t="str">
        <f t="shared" si="641"/>
        <v>"status":"",</v>
      </c>
      <c r="Y1462" s="22" t="str">
        <f t="shared" si="642"/>
        <v>public static String STATUS="status";</v>
      </c>
      <c r="Z1462" s="7" t="str">
        <f t="shared" si="643"/>
        <v>private String status="";</v>
      </c>
    </row>
    <row r="1463" spans="2:26" ht="19.2" x14ac:dyDescent="0.45">
      <c r="B1463" s="1" t="s">
        <v>4</v>
      </c>
      <c r="C1463" s="1" t="s">
        <v>1</v>
      </c>
      <c r="D1463" s="4">
        <v>30</v>
      </c>
      <c r="I1463" t="str">
        <f>I1462</f>
        <v>ALTER TABLE TM_BC_SECTION_REL</v>
      </c>
      <c r="J1463" t="str">
        <f>CONCATENATE(LEFT(CONCATENATE(" ADD "," ",N1463,";"),LEN(CONCATENATE(" ADD "," ",N1463,";"))-2),";")</f>
        <v xml:space="preserve"> ADD  INSERT_DATE VARCHAR(30);</v>
      </c>
      <c r="K1463" s="21" t="str">
        <f>CONCATENATE(LEFT(CONCATENATE("  ALTER COLUMN  "," ",N1463,";"),LEN(CONCATENATE("  ALTER COLUMN  "," ",N1463,";"))-2),";")</f>
        <v xml:space="preserve">  ALTER COLUMN   INSERT_DATE VARCHAR(30);</v>
      </c>
      <c r="L1463" s="12"/>
      <c r="M1463" s="18" t="str">
        <f t="shared" si="639"/>
        <v>INSERT_DATE,</v>
      </c>
      <c r="N1463" s="5" t="str">
        <f>CONCATENATE(B1463," ",C1463,"(",D1463,")",",")</f>
        <v>INSERT_DATE VARCHAR(30),</v>
      </c>
      <c r="O1463" s="1" t="s">
        <v>7</v>
      </c>
      <c r="P1463" t="s">
        <v>8</v>
      </c>
      <c r="W1463" s="17" t="str">
        <f t="shared" si="640"/>
        <v>insertDate</v>
      </c>
      <c r="X1463" s="3" t="str">
        <f t="shared" si="641"/>
        <v>"insertDate":"",</v>
      </c>
      <c r="Y1463" s="22" t="str">
        <f t="shared" si="642"/>
        <v>public static String INSERT_DATE="insertDate";</v>
      </c>
      <c r="Z1463" s="7" t="str">
        <f t="shared" si="643"/>
        <v>private String insertDate="";</v>
      </c>
    </row>
    <row r="1464" spans="2:26" ht="19.2" x14ac:dyDescent="0.45">
      <c r="B1464" s="1" t="s">
        <v>5</v>
      </c>
      <c r="C1464" s="1" t="s">
        <v>1</v>
      </c>
      <c r="D1464" s="4">
        <v>30</v>
      </c>
      <c r="I1464" t="str">
        <f>I1463</f>
        <v>ALTER TABLE TM_BC_SECTION_REL</v>
      </c>
      <c r="J1464" t="str">
        <f>CONCATENATE(LEFT(CONCATENATE(" ADD "," ",N1464,";"),LEN(CONCATENATE(" ADD "," ",N1464,";"))-2),";")</f>
        <v xml:space="preserve"> ADD  MODIFICATION_DATE VARCHAR(30);</v>
      </c>
      <c r="K1464" s="21" t="str">
        <f>CONCATENATE(LEFT(CONCATENATE("  ALTER COLUMN  "," ",N1464,";"),LEN(CONCATENATE("  ALTER COLUMN  "," ",N1464,";"))-2),";")</f>
        <v xml:space="preserve">  ALTER COLUMN   MODIFICATION_DATE VARCHAR(30);</v>
      </c>
      <c r="L1464" s="12"/>
      <c r="M1464" s="18" t="str">
        <f t="shared" si="639"/>
        <v>MODIFICATION_DATE,</v>
      </c>
      <c r="N1464" s="5" t="str">
        <f>CONCATENATE(B1464," ",C1464,"(",D1464,")",",")</f>
        <v>MODIFICATION_DATE VARCHAR(30),</v>
      </c>
      <c r="O1464" s="1" t="s">
        <v>9</v>
      </c>
      <c r="P1464" t="s">
        <v>8</v>
      </c>
      <c r="W1464" s="17" t="str">
        <f t="shared" si="640"/>
        <v>modificationDate</v>
      </c>
      <c r="X1464" s="3" t="str">
        <f t="shared" si="641"/>
        <v>"modificationDate":"",</v>
      </c>
      <c r="Y1464" s="22" t="str">
        <f t="shared" si="642"/>
        <v>public static String MODIFICATION_DATE="modificationDate";</v>
      </c>
      <c r="Z1464" s="7" t="str">
        <f t="shared" si="643"/>
        <v>private String modificationDate="";</v>
      </c>
    </row>
    <row r="1465" spans="2:26" ht="19.2" x14ac:dyDescent="0.45">
      <c r="B1465" s="1" t="s">
        <v>905</v>
      </c>
      <c r="C1465" s="1" t="s">
        <v>1</v>
      </c>
      <c r="D1465" s="4">
        <v>50</v>
      </c>
      <c r="I1465" t="str">
        <f>I1464</f>
        <v>ALTER TABLE TM_BC_SECTION_REL</v>
      </c>
      <c r="J1465" t="str">
        <f>CONCATENATE(LEFT(CONCATENATE(" ADD "," ",N1465,";"),LEN(CONCATENATE(" ADD "," ",N1465,";"))-2),";")</f>
        <v xml:space="preserve"> ADD  FK_BC_SECTION_ID VARCHAR(50);</v>
      </c>
      <c r="K1465" s="21" t="str">
        <f>CONCATENATE(LEFT(CONCATENATE("  ALTER COLUMN  "," ",N1465,";"),LEN(CONCATENATE("  ALTER COLUMN  "," ",N1465,";"))-2),";")</f>
        <v xml:space="preserve">  ALTER COLUMN   FK_BC_SECTION_ID VARCHAR(50);</v>
      </c>
      <c r="L1465" s="12"/>
      <c r="M1465" s="18" t="str">
        <f t="shared" si="639"/>
        <v>FK_BC_SECTION_ID,</v>
      </c>
      <c r="N1465" s="5" t="str">
        <f>CONCATENATE(B1465," ",C1465,"(",D1465,")",",")</f>
        <v>FK_BC_SECTION_ID VARCHAR(50),</v>
      </c>
      <c r="O1465" s="1" t="s">
        <v>10</v>
      </c>
      <c r="P1465" t="s">
        <v>881</v>
      </c>
      <c r="Q1465" t="s">
        <v>710</v>
      </c>
      <c r="R1465" t="s">
        <v>2</v>
      </c>
      <c r="W1465" s="17" t="str">
        <f t="shared" si="640"/>
        <v>fkBcSectionId</v>
      </c>
      <c r="X1465" s="3" t="str">
        <f t="shared" si="641"/>
        <v>"fkBcSectionId":"",</v>
      </c>
      <c r="Y1465" s="22" t="str">
        <f t="shared" si="642"/>
        <v>public static String FK_BC_SECTION_ID="fkBcSectionId";</v>
      </c>
      <c r="Z1465" s="7" t="str">
        <f t="shared" si="643"/>
        <v>private String fkBcSectionId="";</v>
      </c>
    </row>
    <row r="1466" spans="2:26" ht="19.2" x14ac:dyDescent="0.45">
      <c r="B1466" s="1" t="s">
        <v>902</v>
      </c>
      <c r="C1466" s="1" t="s">
        <v>903</v>
      </c>
      <c r="D1466" s="4"/>
      <c r="I1466">
        <f>I1431</f>
        <v>0</v>
      </c>
      <c r="J1466" t="str">
        <f>CONCATENATE(LEFT(CONCATENATE(" ADD "," ",N1466,";"),LEN(CONCATENATE(" ADD "," ",N1466,";"))-2),";")</f>
        <v xml:space="preserve"> ADD  SECTION_BODY LONGBLOB;</v>
      </c>
      <c r="K1466" s="21" t="str">
        <f>CONCATENATE(LEFT(CONCATENATE("  ALTER COLUMN  "," ",N1466,";"),LEN(CONCATENATE("  ALTER COLUMN  "," ",N1466,";"))-2),";")</f>
        <v xml:space="preserve">  ALTER COLUMN   SECTION_BODY LONGBLOB;</v>
      </c>
      <c r="L1466" s="12"/>
      <c r="M1466" s="18" t="str">
        <f t="shared" si="639"/>
        <v>SECTION_BODY,</v>
      </c>
      <c r="N1466" s="5" t="str">
        <f>CONCATENATE(B1466," ",C1466,"",D1466,"",",")</f>
        <v>SECTION_BODY LONGBLOB,</v>
      </c>
      <c r="O1466" s="1" t="s">
        <v>710</v>
      </c>
      <c r="P1466" t="s">
        <v>429</v>
      </c>
      <c r="W1466" s="17" t="str">
        <f t="shared" si="640"/>
        <v>sectionBody</v>
      </c>
      <c r="X1466" s="3" t="str">
        <f t="shared" si="641"/>
        <v>"sectionBody":"",</v>
      </c>
      <c r="Y1466" s="22" t="str">
        <f t="shared" si="642"/>
        <v>public static String SECTION_BODY="sectionBody";</v>
      </c>
      <c r="Z1466" s="7" t="str">
        <f t="shared" si="643"/>
        <v>private String sectionBody="";</v>
      </c>
    </row>
    <row r="1467" spans="2:26" ht="19.2" x14ac:dyDescent="0.45">
      <c r="B1467" s="1" t="s">
        <v>877</v>
      </c>
      <c r="C1467" s="1" t="s">
        <v>1</v>
      </c>
      <c r="D1467" s="4">
        <v>45</v>
      </c>
      <c r="I1467">
        <f>I1458</f>
        <v>0</v>
      </c>
      <c r="J1467" t="str">
        <f>CONCATENATE(LEFT(CONCATENATE(" ADD "," ",N1467,";"),LEN(CONCATENATE(" ADD "," ",N1467,";"))-2),";")</f>
        <v xml:space="preserve"> ADD  FK_BC_ID VARCHAR(45);</v>
      </c>
      <c r="K1467" s="21" t="str">
        <f>CONCATENATE(LEFT(CONCATENATE("  ALTER COLUMN  "," ",N1467,";"),LEN(CONCATENATE("  ALTER COLUMN  "," ",N1467,";"))-2),";")</f>
        <v xml:space="preserve">  ALTER COLUMN   FK_BC_ID VARCHAR(45);</v>
      </c>
      <c r="L1467" s="12"/>
      <c r="M1467" s="18" t="str">
        <f>CONCATENATE(B1467,",")</f>
        <v>FK_BC_ID,</v>
      </c>
      <c r="N1467" s="5" t="str">
        <f>CONCATENATE(B1467," ",C1467,"(",D1467,")",",")</f>
        <v>FK_BC_ID VARCHAR(45),</v>
      </c>
      <c r="O1467" s="1" t="s">
        <v>10</v>
      </c>
      <c r="P1467" t="s">
        <v>881</v>
      </c>
      <c r="Q1467" t="s">
        <v>2</v>
      </c>
      <c r="W1467" s="17" t="str">
        <f>CONCATENATE(,LOWER(O1467),UPPER(LEFT(P1467,1)),LOWER(RIGHT(P1467,LEN(P1467)-IF(LEN(P1467)&gt;0,1,LEN(P1467)))),UPPER(LEFT(Q1467,1)),LOWER(RIGHT(Q1467,LEN(Q1467)-IF(LEN(Q1467)&gt;0,1,LEN(Q1467)))),UPPER(LEFT(R1467,1)),LOWER(RIGHT(R1467,LEN(R1467)-IF(LEN(R1467)&gt;0,1,LEN(R1467)))),UPPER(LEFT(S1467,1)),LOWER(RIGHT(S1467,LEN(S1467)-IF(LEN(S1467)&gt;0,1,LEN(S1467)))),UPPER(LEFT(T1467,1)),LOWER(RIGHT(T1467,LEN(T1467)-IF(LEN(T1467)&gt;0,1,LEN(T1467)))),UPPER(LEFT(U1467,1)),LOWER(RIGHT(U1467,LEN(U1467)-IF(LEN(U1467)&gt;0,1,LEN(U1467)))),UPPER(LEFT(V1467,1)),LOWER(RIGHT(V1467,LEN(V1467)-IF(LEN(V1467)&gt;0,1,LEN(V1467)))))</f>
        <v>fkBcId</v>
      </c>
      <c r="X1467" s="3" t="str">
        <f>CONCATENATE("""",W1467,"""",":","""","""",",")</f>
        <v>"fkBcId":"",</v>
      </c>
      <c r="Y1467" s="22" t="str">
        <f>CONCATENATE("public static String ",,B1467,,"=","""",W1467,""";")</f>
        <v>public static String FK_BC_ID="fkBcId";</v>
      </c>
      <c r="Z1467" s="7" t="str">
        <f>CONCATENATE("private String ",W1467,"=","""""",";")</f>
        <v>private String fkBcId="";</v>
      </c>
    </row>
    <row r="1468" spans="2:26" ht="19.2" x14ac:dyDescent="0.45">
      <c r="B1468" s="1"/>
      <c r="C1468" s="1"/>
      <c r="D1468" s="4"/>
      <c r="L1468" s="12"/>
      <c r="M1468" s="18"/>
      <c r="N1468" s="33" t="s">
        <v>130</v>
      </c>
      <c r="O1468" s="1"/>
      <c r="W1468" s="17"/>
    </row>
    <row r="1469" spans="2:26" x14ac:dyDescent="0.3">
      <c r="B1469" s="10"/>
      <c r="N1469" s="31" t="s">
        <v>126</v>
      </c>
    </row>
    <row r="1471" spans="2:26" x14ac:dyDescent="0.3">
      <c r="B1471" s="2" t="s">
        <v>906</v>
      </c>
      <c r="I1471" t="str">
        <f>CONCATENATE("ALTER TABLE"," ",B1471)</f>
        <v>ALTER TABLE TM_REL_TASK_AND_LABEL</v>
      </c>
      <c r="K1471" s="25"/>
      <c r="N1471" s="5" t="str">
        <f>CONCATENATE("CREATE TABLE ",B1471," ","(")</f>
        <v>CREATE TABLE TM_REL_TASK_AND_LABEL (</v>
      </c>
    </row>
    <row r="1472" spans="2:26" ht="19.2" x14ac:dyDescent="0.45">
      <c r="B1472" s="1" t="s">
        <v>2</v>
      </c>
      <c r="C1472" s="1" t="s">
        <v>1</v>
      </c>
      <c r="D1472" s="4">
        <v>30</v>
      </c>
      <c r="E1472" s="24" t="s">
        <v>113</v>
      </c>
      <c r="I1472" t="str">
        <f>I1471</f>
        <v>ALTER TABLE TM_REL_TASK_AND_LABEL</v>
      </c>
      <c r="L1472" s="12"/>
      <c r="M1472" s="18" t="str">
        <f t="shared" ref="M1472:M1477" si="644">CONCATENATE(B1472,",")</f>
        <v>ID,</v>
      </c>
      <c r="N1472" s="5" t="str">
        <f>CONCATENATE(B1472," ",C1472,"(",D1472,") ",E1472," ,")</f>
        <v>ID VARCHAR(30) NOT NULL ,</v>
      </c>
      <c r="O1472" s="1" t="s">
        <v>2</v>
      </c>
      <c r="P1472" s="6"/>
      <c r="Q1472" s="6"/>
      <c r="R1472" s="6"/>
      <c r="S1472" s="6"/>
      <c r="T1472" s="6"/>
      <c r="U1472" s="6"/>
      <c r="V1472" s="6"/>
      <c r="W1472" s="17" t="str">
        <f t="shared" ref="W1472:W1477" si="645">CONCATENATE(,LOWER(O1472),UPPER(LEFT(P1472,1)),LOWER(RIGHT(P1472,LEN(P1472)-IF(LEN(P1472)&gt;0,1,LEN(P1472)))),UPPER(LEFT(Q1472,1)),LOWER(RIGHT(Q1472,LEN(Q1472)-IF(LEN(Q1472)&gt;0,1,LEN(Q1472)))),UPPER(LEFT(R1472,1)),LOWER(RIGHT(R1472,LEN(R1472)-IF(LEN(R1472)&gt;0,1,LEN(R1472)))),UPPER(LEFT(S1472,1)),LOWER(RIGHT(S1472,LEN(S1472)-IF(LEN(S1472)&gt;0,1,LEN(S1472)))),UPPER(LEFT(T1472,1)),LOWER(RIGHT(T1472,LEN(T1472)-IF(LEN(T1472)&gt;0,1,LEN(T1472)))),UPPER(LEFT(U1472,1)),LOWER(RIGHT(U1472,LEN(U1472)-IF(LEN(U1472)&gt;0,1,LEN(U1472)))),UPPER(LEFT(V1472,1)),LOWER(RIGHT(V1472,LEN(V1472)-IF(LEN(V1472)&gt;0,1,LEN(V1472)))))</f>
        <v>id</v>
      </c>
      <c r="X1472" s="3" t="str">
        <f t="shared" ref="X1472:X1477" si="646">CONCATENATE("""",W1472,"""",":","""","""",",")</f>
        <v>"id":"",</v>
      </c>
      <c r="Y1472" s="22" t="str">
        <f t="shared" ref="Y1472:Y1477" si="647">CONCATENATE("public static String ",,B1472,,"=","""",W1472,""";")</f>
        <v>public static String ID="id";</v>
      </c>
      <c r="Z1472" s="7" t="str">
        <f t="shared" ref="Z1472:Z1477" si="648">CONCATENATE("private String ",W1472,"=","""""",";")</f>
        <v>private String id="";</v>
      </c>
    </row>
    <row r="1473" spans="2:26" ht="19.2" x14ac:dyDescent="0.45">
      <c r="B1473" s="1" t="s">
        <v>3</v>
      </c>
      <c r="C1473" s="1" t="s">
        <v>1</v>
      </c>
      <c r="D1473" s="4">
        <v>10</v>
      </c>
      <c r="I1473" t="str">
        <f>I1472</f>
        <v>ALTER TABLE TM_REL_TASK_AND_LABEL</v>
      </c>
      <c r="K1473" s="21" t="s">
        <v>436</v>
      </c>
      <c r="L1473" s="12"/>
      <c r="M1473" s="18" t="str">
        <f t="shared" si="644"/>
        <v>STATUS,</v>
      </c>
      <c r="N1473" s="5" t="str">
        <f t="shared" ref="N1473:N1479" si="649">CONCATENATE(B1473," ",C1473,"(",D1473,")",",")</f>
        <v>STATUS VARCHAR(10),</v>
      </c>
      <c r="O1473" s="1" t="s">
        <v>3</v>
      </c>
      <c r="W1473" s="17" t="str">
        <f t="shared" si="645"/>
        <v>status</v>
      </c>
      <c r="X1473" s="3" t="str">
        <f t="shared" si="646"/>
        <v>"status":"",</v>
      </c>
      <c r="Y1473" s="22" t="str">
        <f t="shared" si="647"/>
        <v>public static String STATUS="status";</v>
      </c>
      <c r="Z1473" s="7" t="str">
        <f t="shared" si="648"/>
        <v>private String status="";</v>
      </c>
    </row>
    <row r="1474" spans="2:26" ht="19.2" x14ac:dyDescent="0.45">
      <c r="B1474" s="1" t="s">
        <v>4</v>
      </c>
      <c r="C1474" s="1" t="s">
        <v>1</v>
      </c>
      <c r="D1474" s="4">
        <v>30</v>
      </c>
      <c r="I1474" t="str">
        <f>I1473</f>
        <v>ALTER TABLE TM_REL_TASK_AND_LABEL</v>
      </c>
      <c r="J1474" t="str">
        <f t="shared" ref="J1474:J1479" si="650">CONCATENATE(LEFT(CONCATENATE(" ADD "," ",N1474,";"),LEN(CONCATENATE(" ADD "," ",N1474,";"))-2),";")</f>
        <v xml:space="preserve"> ADD  INSERT_DATE VARCHAR(30);</v>
      </c>
      <c r="K1474" s="21" t="str">
        <f t="shared" ref="K1474:K1479" si="651">CONCATENATE(LEFT(CONCATENATE("  ALTER COLUMN  "," ",N1474,";"),LEN(CONCATENATE("  ALTER COLUMN  "," ",N1474,";"))-2),";")</f>
        <v xml:space="preserve">  ALTER COLUMN   INSERT_DATE VARCHAR(30);</v>
      </c>
      <c r="L1474" s="12"/>
      <c r="M1474" s="18" t="str">
        <f t="shared" si="644"/>
        <v>INSERT_DATE,</v>
      </c>
      <c r="N1474" s="5" t="str">
        <f t="shared" si="649"/>
        <v>INSERT_DATE VARCHAR(30),</v>
      </c>
      <c r="O1474" s="1" t="s">
        <v>7</v>
      </c>
      <c r="P1474" t="s">
        <v>8</v>
      </c>
      <c r="W1474" s="17" t="str">
        <f t="shared" si="645"/>
        <v>insertDate</v>
      </c>
      <c r="X1474" s="3" t="str">
        <f t="shared" si="646"/>
        <v>"insertDate":"",</v>
      </c>
      <c r="Y1474" s="22" t="str">
        <f t="shared" si="647"/>
        <v>public static String INSERT_DATE="insertDate";</v>
      </c>
      <c r="Z1474" s="7" t="str">
        <f t="shared" si="648"/>
        <v>private String insertDate="";</v>
      </c>
    </row>
    <row r="1475" spans="2:26" ht="19.2" x14ac:dyDescent="0.45">
      <c r="B1475" s="1" t="s">
        <v>5</v>
      </c>
      <c r="C1475" s="1" t="s">
        <v>1</v>
      </c>
      <c r="D1475" s="4">
        <v>30</v>
      </c>
      <c r="I1475" t="str">
        <f>I1474</f>
        <v>ALTER TABLE TM_REL_TASK_AND_LABEL</v>
      </c>
      <c r="J1475" t="str">
        <f t="shared" si="650"/>
        <v xml:space="preserve"> ADD  MODIFICATION_DATE VARCHAR(30);</v>
      </c>
      <c r="K1475" s="21" t="str">
        <f t="shared" si="651"/>
        <v xml:space="preserve">  ALTER COLUMN   MODIFICATION_DATE VARCHAR(30);</v>
      </c>
      <c r="L1475" s="12"/>
      <c r="M1475" s="18" t="str">
        <f t="shared" si="644"/>
        <v>MODIFICATION_DATE,</v>
      </c>
      <c r="N1475" s="5" t="str">
        <f t="shared" si="649"/>
        <v>MODIFICATION_DATE VARCHAR(30),</v>
      </c>
      <c r="O1475" s="1" t="s">
        <v>9</v>
      </c>
      <c r="P1475" t="s">
        <v>8</v>
      </c>
      <c r="W1475" s="17" t="str">
        <f t="shared" si="645"/>
        <v>modificationDate</v>
      </c>
      <c r="X1475" s="3" t="str">
        <f t="shared" si="646"/>
        <v>"modificationDate":"",</v>
      </c>
      <c r="Y1475" s="22" t="str">
        <f t="shared" si="647"/>
        <v>public static String MODIFICATION_DATE="modificationDate";</v>
      </c>
      <c r="Z1475" s="7" t="str">
        <f t="shared" si="648"/>
        <v>private String modificationDate="";</v>
      </c>
    </row>
    <row r="1476" spans="2:26" ht="19.2" x14ac:dyDescent="0.45">
      <c r="B1476" s="1" t="s">
        <v>274</v>
      </c>
      <c r="C1476" s="1" t="s">
        <v>1</v>
      </c>
      <c r="D1476" s="4">
        <v>45</v>
      </c>
      <c r="I1476" t="str">
        <f>I1475</f>
        <v>ALTER TABLE TM_REL_TASK_AND_LABEL</v>
      </c>
      <c r="J1476" t="str">
        <f t="shared" si="650"/>
        <v xml:space="preserve"> ADD  FK_PROJECT_ID VARCHAR(45);</v>
      </c>
      <c r="K1476" s="21" t="str">
        <f t="shared" si="651"/>
        <v xml:space="preserve">  ALTER COLUMN   FK_PROJECT_ID VARCHAR(45);</v>
      </c>
      <c r="L1476" s="12"/>
      <c r="M1476" s="18" t="str">
        <f t="shared" si="644"/>
        <v>FK_PROJECT_ID,</v>
      </c>
      <c r="N1476" s="5" t="str">
        <f t="shared" si="649"/>
        <v>FK_PROJECT_ID VARCHAR(45),</v>
      </c>
      <c r="O1476" s="1" t="s">
        <v>10</v>
      </c>
      <c r="P1476" t="s">
        <v>288</v>
      </c>
      <c r="Q1476" t="s">
        <v>2</v>
      </c>
      <c r="W1476" s="17" t="str">
        <f t="shared" si="645"/>
        <v>fkProjectId</v>
      </c>
      <c r="X1476" s="3" t="str">
        <f t="shared" si="646"/>
        <v>"fkProjectId":"",</v>
      </c>
      <c r="Y1476" s="22" t="str">
        <f t="shared" si="647"/>
        <v>public static String FK_PROJECT_ID="fkProjectId";</v>
      </c>
      <c r="Z1476" s="7" t="str">
        <f t="shared" si="648"/>
        <v>private String fkProjectId="";</v>
      </c>
    </row>
    <row r="1477" spans="2:26" ht="19.2" x14ac:dyDescent="0.45">
      <c r="B1477" s="1" t="s">
        <v>367</v>
      </c>
      <c r="C1477" s="1" t="s">
        <v>1</v>
      </c>
      <c r="D1477" s="4">
        <v>45</v>
      </c>
      <c r="I1477">
        <f>I1467</f>
        <v>0</v>
      </c>
      <c r="J1477" t="str">
        <f t="shared" si="650"/>
        <v xml:space="preserve"> ADD  FK_BACKLOG_ID VARCHAR(45);</v>
      </c>
      <c r="K1477" s="21" t="str">
        <f t="shared" si="651"/>
        <v xml:space="preserve">  ALTER COLUMN   FK_BACKLOG_ID VARCHAR(45);</v>
      </c>
      <c r="L1477" s="12"/>
      <c r="M1477" s="18" t="str">
        <f t="shared" si="644"/>
        <v>FK_BACKLOG_ID,</v>
      </c>
      <c r="N1477" s="5" t="str">
        <f t="shared" si="649"/>
        <v>FK_BACKLOG_ID VARCHAR(45),</v>
      </c>
      <c r="O1477" s="1" t="s">
        <v>10</v>
      </c>
      <c r="P1477" t="s">
        <v>354</v>
      </c>
      <c r="Q1477" t="s">
        <v>2</v>
      </c>
      <c r="W1477" s="17" t="str">
        <f t="shared" si="645"/>
        <v>fkBacklogId</v>
      </c>
      <c r="X1477" s="3" t="str">
        <f t="shared" si="646"/>
        <v>"fkBacklogId":"",</v>
      </c>
      <c r="Y1477" s="22" t="str">
        <f t="shared" si="647"/>
        <v>public static String FK_BACKLOG_ID="fkBacklogId";</v>
      </c>
      <c r="Z1477" s="7" t="str">
        <f t="shared" si="648"/>
        <v>private String fkBacklogId="";</v>
      </c>
    </row>
    <row r="1478" spans="2:26" ht="19.2" x14ac:dyDescent="0.45">
      <c r="B1478" s="1" t="s">
        <v>413</v>
      </c>
      <c r="C1478" s="1" t="s">
        <v>1</v>
      </c>
      <c r="D1478" s="4">
        <v>45</v>
      </c>
      <c r="I1478">
        <f>I1468</f>
        <v>0</v>
      </c>
      <c r="J1478" t="str">
        <f t="shared" si="650"/>
        <v xml:space="preserve"> ADD  FK_BACKLOG_TASK_ID VARCHAR(45);</v>
      </c>
      <c r="K1478" s="21" t="str">
        <f t="shared" si="651"/>
        <v xml:space="preserve">  ALTER COLUMN   FK_BACKLOG_TASK_ID VARCHAR(45);</v>
      </c>
      <c r="L1478" s="12"/>
      <c r="M1478" s="18" t="str">
        <f>CONCATENATE(B1478,",")</f>
        <v>FK_BACKLOG_TASK_ID,</v>
      </c>
      <c r="N1478" s="5" t="str">
        <f t="shared" si="649"/>
        <v>FK_BACKLOG_TASK_ID VARCHAR(45),</v>
      </c>
      <c r="O1478" s="1" t="s">
        <v>10</v>
      </c>
      <c r="P1478" t="s">
        <v>354</v>
      </c>
      <c r="Q1478" t="s">
        <v>311</v>
      </c>
      <c r="R1478" t="s">
        <v>2</v>
      </c>
      <c r="W1478" s="17" t="str">
        <f>CONCATENATE(,LOWER(O1478),UPPER(LEFT(P1478,1)),LOWER(RIGHT(P1478,LEN(P1478)-IF(LEN(P1478)&gt;0,1,LEN(P1478)))),UPPER(LEFT(Q1478,1)),LOWER(RIGHT(Q1478,LEN(Q1478)-IF(LEN(Q1478)&gt;0,1,LEN(Q1478)))),UPPER(LEFT(R1478,1)),LOWER(RIGHT(R1478,LEN(R1478)-IF(LEN(R1478)&gt;0,1,LEN(R1478)))),UPPER(LEFT(S1478,1)),LOWER(RIGHT(S1478,LEN(S1478)-IF(LEN(S1478)&gt;0,1,LEN(S1478)))),UPPER(LEFT(T1478,1)),LOWER(RIGHT(T1478,LEN(T1478)-IF(LEN(T1478)&gt;0,1,LEN(T1478)))),UPPER(LEFT(U1478,1)),LOWER(RIGHT(U1478,LEN(U1478)-IF(LEN(U1478)&gt;0,1,LEN(U1478)))),UPPER(LEFT(V1478,1)),LOWER(RIGHT(V1478,LEN(V1478)-IF(LEN(V1478)&gt;0,1,LEN(V1478)))))</f>
        <v>fkBacklogTaskId</v>
      </c>
      <c r="X1478" s="3" t="str">
        <f>CONCATENATE("""",W1478,"""",":","""","""",",")</f>
        <v>"fkBacklogTaskId":"",</v>
      </c>
      <c r="Y1478" s="22" t="str">
        <f>CONCATENATE("public static String ",,B1478,,"=","""",W1478,""";")</f>
        <v>public static String FK_BACKLOG_TASK_ID="fkBacklogTaskId";</v>
      </c>
      <c r="Z1478" s="7" t="str">
        <f>CONCATENATE("private String ",W1478,"=","""""",";")</f>
        <v>private String fkBacklogTaskId="";</v>
      </c>
    </row>
    <row r="1479" spans="2:26" ht="19.2" x14ac:dyDescent="0.45">
      <c r="B1479" s="1" t="s">
        <v>453</v>
      </c>
      <c r="C1479" s="1" t="s">
        <v>1</v>
      </c>
      <c r="D1479" s="4">
        <v>44</v>
      </c>
      <c r="I1479" t="str">
        <f>I1210</f>
        <v>ALTER TABLE TM_FIELD</v>
      </c>
      <c r="J1479" t="str">
        <f t="shared" si="650"/>
        <v xml:space="preserve"> ADD  FK_TASK_LABEL_ID VARCHAR(44);</v>
      </c>
      <c r="K1479" s="21" t="str">
        <f t="shared" si="651"/>
        <v xml:space="preserve">  ALTER COLUMN   FK_TASK_LABEL_ID VARCHAR(44);</v>
      </c>
      <c r="L1479" s="12"/>
      <c r="M1479" s="18" t="str">
        <f>CONCATENATE(B1479,",")</f>
        <v>FK_TASK_LABEL_ID,</v>
      </c>
      <c r="N1479" s="5" t="str">
        <f t="shared" si="649"/>
        <v>FK_TASK_LABEL_ID VARCHAR(44),</v>
      </c>
      <c r="O1479" s="1" t="s">
        <v>10</v>
      </c>
      <c r="P1479" t="s">
        <v>311</v>
      </c>
      <c r="Q1479" t="s">
        <v>61</v>
      </c>
      <c r="R1479" t="s">
        <v>2</v>
      </c>
      <c r="W1479" s="17" t="str">
        <f>CONCATENATE(,LOWER(O1479),UPPER(LEFT(P1479,1)),LOWER(RIGHT(P1479,LEN(P1479)-IF(LEN(P1479)&gt;0,1,LEN(P1479)))),UPPER(LEFT(Q1479,1)),LOWER(RIGHT(Q1479,LEN(Q1479)-IF(LEN(Q1479)&gt;0,1,LEN(Q1479)))),UPPER(LEFT(R1479,1)),LOWER(RIGHT(R1479,LEN(R1479)-IF(LEN(R1479)&gt;0,1,LEN(R1479)))),UPPER(LEFT(S1479,1)),LOWER(RIGHT(S1479,LEN(S1479)-IF(LEN(S1479)&gt;0,1,LEN(S1479)))),UPPER(LEFT(T1479,1)),LOWER(RIGHT(T1479,LEN(T1479)-IF(LEN(T1479)&gt;0,1,LEN(T1479)))),UPPER(LEFT(U1479,1)),LOWER(RIGHT(U1479,LEN(U1479)-IF(LEN(U1479)&gt;0,1,LEN(U1479)))),UPPER(LEFT(V1479,1)),LOWER(RIGHT(V1479,LEN(V1479)-IF(LEN(V1479)&gt;0,1,LEN(V1479)))))</f>
        <v>fkTaskLabelId</v>
      </c>
      <c r="X1479" s="3" t="str">
        <f>CONCATENATE("""",W1479,"""",":","""","""",",")</f>
        <v>"fkTaskLabelId":"",</v>
      </c>
      <c r="Y1479" s="22" t="str">
        <f>CONCATENATE("public static String ",,B1479,,"=","""",W1479,""";")</f>
        <v>public static String FK_TASK_LABEL_ID="fkTaskLabelId";</v>
      </c>
      <c r="Z1479" s="7" t="str">
        <f>CONCATENATE("private String ",W1479,"=","""""",";")</f>
        <v>private String fkTaskLabelId="";</v>
      </c>
    </row>
    <row r="1480" spans="2:26" ht="19.2" x14ac:dyDescent="0.45">
      <c r="B1480" s="1"/>
      <c r="C1480" s="1"/>
      <c r="D1480" s="4"/>
      <c r="L1480" s="12"/>
      <c r="M1480" s="18"/>
      <c r="N1480" s="33" t="s">
        <v>130</v>
      </c>
      <c r="O1480" s="1"/>
      <c r="W1480" s="17"/>
    </row>
    <row r="1481" spans="2:26" x14ac:dyDescent="0.3">
      <c r="N1481" s="31" t="s">
        <v>126</v>
      </c>
    </row>
    <row r="1482" spans="2:26" x14ac:dyDescent="0.3">
      <c r="B1482" s="2" t="s">
        <v>907</v>
      </c>
      <c r="I1482" t="str">
        <f>CONCATENATE("ALTER TABLE"," ",B1482)</f>
        <v>ALTER TABLE TM_TASK_LABEL_LIST_FOR_TASK</v>
      </c>
      <c r="J1482" t="s">
        <v>293</v>
      </c>
      <c r="K1482" s="26" t="str">
        <f>CONCATENATE(J1482," VIEW ",B1482," AS SELECT")</f>
        <v>create OR REPLACE VIEW TM_TASK_LABEL_LIST_FOR_TASK AS SELECT</v>
      </c>
      <c r="N1482" s="5" t="str">
        <f>CONCATENATE("CREATE TABLE ",B1482," ","(")</f>
        <v>CREATE TABLE TM_TASK_LABEL_LIST_FOR_TASK (</v>
      </c>
    </row>
    <row r="1483" spans="2:26" ht="19.2" x14ac:dyDescent="0.45">
      <c r="B1483" s="1" t="s">
        <v>2</v>
      </c>
      <c r="C1483" s="1" t="s">
        <v>1</v>
      </c>
      <c r="D1483" s="4">
        <v>30</v>
      </c>
      <c r="E1483" s="24" t="s">
        <v>113</v>
      </c>
      <c r="I1483" t="str">
        <f>I1482</f>
        <v>ALTER TABLE TM_TASK_LABEL_LIST_FOR_TASK</v>
      </c>
      <c r="K1483" s="25" t="str">
        <f t="shared" ref="K1483:K1489" si="652">CONCATENATE(B1483,",")</f>
        <v>ID,</v>
      </c>
      <c r="L1483" s="12"/>
      <c r="M1483" s="18" t="str">
        <f>CONCATENATE(B1483,",")</f>
        <v>ID,</v>
      </c>
      <c r="N1483" s="5" t="str">
        <f>CONCATENATE(B1483," ",C1483,"(",D1483,") ",E1483," ,")</f>
        <v>ID VARCHAR(30) NOT NULL ,</v>
      </c>
      <c r="O1483" s="1" t="s">
        <v>2</v>
      </c>
      <c r="P1483" s="6"/>
      <c r="Q1483" s="6"/>
      <c r="R1483" s="6"/>
      <c r="S1483" s="6"/>
      <c r="T1483" s="6"/>
      <c r="U1483" s="6"/>
      <c r="V1483" s="6"/>
      <c r="W1483" s="17" t="str">
        <f t="shared" ref="W1483:W1492" si="653">CONCATENATE(,LOWER(O1483),UPPER(LEFT(P1483,1)),LOWER(RIGHT(P1483,LEN(P1483)-IF(LEN(P1483)&gt;0,1,LEN(P1483)))),UPPER(LEFT(Q1483,1)),LOWER(RIGHT(Q1483,LEN(Q1483)-IF(LEN(Q1483)&gt;0,1,LEN(Q1483)))),UPPER(LEFT(R1483,1)),LOWER(RIGHT(R1483,LEN(R1483)-IF(LEN(R1483)&gt;0,1,LEN(R1483)))),UPPER(LEFT(S1483,1)),LOWER(RIGHT(S1483,LEN(S1483)-IF(LEN(S1483)&gt;0,1,LEN(S1483)))),UPPER(LEFT(T1483,1)),LOWER(RIGHT(T1483,LEN(T1483)-IF(LEN(T1483)&gt;0,1,LEN(T1483)))),UPPER(LEFT(U1483,1)),LOWER(RIGHT(U1483,LEN(U1483)-IF(LEN(U1483)&gt;0,1,LEN(U1483)))),UPPER(LEFT(V1483,1)),LOWER(RIGHT(V1483,LEN(V1483)-IF(LEN(V1483)&gt;0,1,LEN(V1483)))))</f>
        <v>id</v>
      </c>
      <c r="X1483" s="3" t="str">
        <f t="shared" ref="X1483:X1492" si="654">CONCATENATE("""",W1483,"""",":","""","""",",")</f>
        <v>"id":"",</v>
      </c>
      <c r="Y1483" s="22" t="str">
        <f t="shared" ref="Y1483:Y1492" si="655">CONCATENATE("public static String ",,B1483,,"=","""",W1483,""";")</f>
        <v>public static String ID="id";</v>
      </c>
      <c r="Z1483" s="7" t="str">
        <f t="shared" ref="Z1483:Z1492" si="656">CONCATENATE("private String ",W1483,"=","""""",";")</f>
        <v>private String id="";</v>
      </c>
    </row>
    <row r="1484" spans="2:26" ht="19.2" x14ac:dyDescent="0.45">
      <c r="B1484" s="1" t="s">
        <v>3</v>
      </c>
      <c r="C1484" s="1" t="s">
        <v>1</v>
      </c>
      <c r="D1484" s="4">
        <v>10</v>
      </c>
      <c r="I1484" t="str">
        <f>I1483</f>
        <v>ALTER TABLE TM_TASK_LABEL_LIST_FOR_TASK</v>
      </c>
      <c r="K1484" s="25" t="str">
        <f t="shared" si="652"/>
        <v>STATUS,</v>
      </c>
      <c r="L1484" s="12"/>
      <c r="M1484" s="18" t="str">
        <f>CONCATENATE(B1484,",")</f>
        <v>STATUS,</v>
      </c>
      <c r="N1484" s="5" t="str">
        <f t="shared" ref="N1484:N1492" si="657">CONCATENATE(B1484," ",C1484,"(",D1484,")",",")</f>
        <v>STATUS VARCHAR(10),</v>
      </c>
      <c r="O1484" s="1" t="s">
        <v>3</v>
      </c>
      <c r="W1484" s="17" t="str">
        <f t="shared" si="653"/>
        <v>status</v>
      </c>
      <c r="X1484" s="3" t="str">
        <f t="shared" si="654"/>
        <v>"status":"",</v>
      </c>
      <c r="Y1484" s="22" t="str">
        <f t="shared" si="655"/>
        <v>public static String STATUS="status";</v>
      </c>
      <c r="Z1484" s="7" t="str">
        <f t="shared" si="656"/>
        <v>private String status="";</v>
      </c>
    </row>
    <row r="1485" spans="2:26" ht="19.2" x14ac:dyDescent="0.45">
      <c r="B1485" s="1" t="s">
        <v>4</v>
      </c>
      <c r="C1485" s="1" t="s">
        <v>1</v>
      </c>
      <c r="D1485" s="4">
        <v>30</v>
      </c>
      <c r="I1485" t="str">
        <f>I1484</f>
        <v>ALTER TABLE TM_TASK_LABEL_LIST_FOR_TASK</v>
      </c>
      <c r="K1485" s="25" t="str">
        <f t="shared" si="652"/>
        <v>INSERT_DATE,</v>
      </c>
      <c r="L1485" s="12"/>
      <c r="M1485" s="18" t="str">
        <f>CONCATENATE(B1485,",")</f>
        <v>INSERT_DATE,</v>
      </c>
      <c r="N1485" s="5" t="str">
        <f t="shared" si="657"/>
        <v>INSERT_DATE VARCHAR(30),</v>
      </c>
      <c r="O1485" s="1" t="s">
        <v>7</v>
      </c>
      <c r="P1485" t="s">
        <v>8</v>
      </c>
      <c r="W1485" s="17" t="str">
        <f t="shared" si="653"/>
        <v>insertDate</v>
      </c>
      <c r="X1485" s="3" t="str">
        <f t="shared" si="654"/>
        <v>"insertDate":"",</v>
      </c>
      <c r="Y1485" s="22" t="str">
        <f t="shared" si="655"/>
        <v>public static String INSERT_DATE="insertDate";</v>
      </c>
      <c r="Z1485" s="7" t="str">
        <f t="shared" si="656"/>
        <v>private String insertDate="";</v>
      </c>
    </row>
    <row r="1486" spans="2:26" ht="19.2" x14ac:dyDescent="0.45">
      <c r="B1486" s="1" t="s">
        <v>5</v>
      </c>
      <c r="C1486" s="1" t="s">
        <v>1</v>
      </c>
      <c r="D1486" s="4">
        <v>30</v>
      </c>
      <c r="I1486" t="str">
        <f>I1485</f>
        <v>ALTER TABLE TM_TASK_LABEL_LIST_FOR_TASK</v>
      </c>
      <c r="K1486" s="25" t="str">
        <f t="shared" si="652"/>
        <v>MODIFICATION_DATE,</v>
      </c>
      <c r="L1486" s="12"/>
      <c r="M1486" s="18" t="str">
        <f>CONCATENATE(B1486,",")</f>
        <v>MODIFICATION_DATE,</v>
      </c>
      <c r="N1486" s="5" t="str">
        <f t="shared" si="657"/>
        <v>MODIFICATION_DATE VARCHAR(30),</v>
      </c>
      <c r="O1486" s="1" t="s">
        <v>9</v>
      </c>
      <c r="P1486" t="s">
        <v>8</v>
      </c>
      <c r="W1486" s="17" t="str">
        <f t="shared" si="653"/>
        <v>modificationDate</v>
      </c>
      <c r="X1486" s="3" t="str">
        <f t="shared" si="654"/>
        <v>"modificationDate":"",</v>
      </c>
      <c r="Y1486" s="22" t="str">
        <f t="shared" si="655"/>
        <v>public static String MODIFICATION_DATE="modificationDate";</v>
      </c>
      <c r="Z1486" s="7" t="str">
        <f t="shared" si="656"/>
        <v>private String modificationDate="";</v>
      </c>
    </row>
    <row r="1487" spans="2:26" ht="19.2" x14ac:dyDescent="0.45">
      <c r="B1487" s="1" t="s">
        <v>360</v>
      </c>
      <c r="C1487" s="1" t="s">
        <v>1</v>
      </c>
      <c r="D1487" s="4">
        <v>500</v>
      </c>
      <c r="I1487">
        <f>I1419</f>
        <v>0</v>
      </c>
      <c r="K1487" s="25" t="str">
        <f t="shared" si="652"/>
        <v>SPRINT_NAME,</v>
      </c>
      <c r="L1487" s="12"/>
      <c r="M1487" s="18" t="str">
        <f>CONCATENATE(B1487,",")</f>
        <v>SPRINT_NAME,</v>
      </c>
      <c r="N1487" s="5" t="str">
        <f t="shared" si="657"/>
        <v>SPRINT_NAME VARCHAR(500),</v>
      </c>
      <c r="O1487" s="1" t="s">
        <v>366</v>
      </c>
      <c r="P1487" t="s">
        <v>0</v>
      </c>
      <c r="W1487" s="17" t="str">
        <f t="shared" si="653"/>
        <v>sprintName</v>
      </c>
      <c r="X1487" s="3" t="str">
        <f t="shared" si="654"/>
        <v>"sprintName":"",</v>
      </c>
      <c r="Y1487" s="22" t="str">
        <f t="shared" si="655"/>
        <v>public static String SPRINT_NAME="sprintName";</v>
      </c>
      <c r="Z1487" s="7" t="str">
        <f t="shared" si="656"/>
        <v>private String sprintName="";</v>
      </c>
    </row>
    <row r="1488" spans="2:26" ht="19.2" x14ac:dyDescent="0.45">
      <c r="B1488" s="1" t="s">
        <v>361</v>
      </c>
      <c r="C1488" s="1" t="s">
        <v>1</v>
      </c>
      <c r="D1488" s="4">
        <v>32</v>
      </c>
      <c r="J1488" s="23"/>
      <c r="K1488" s="25" t="str">
        <f t="shared" si="652"/>
        <v>SPRINT_START_DATE,</v>
      </c>
      <c r="L1488" s="12"/>
      <c r="M1488" s="18"/>
      <c r="N1488" s="5" t="str">
        <f t="shared" si="657"/>
        <v>SPRINT_START_DATE VARCHAR(32),</v>
      </c>
      <c r="O1488" s="1" t="s">
        <v>366</v>
      </c>
      <c r="P1488" t="s">
        <v>289</v>
      </c>
      <c r="Q1488" t="s">
        <v>8</v>
      </c>
      <c r="W1488" s="17" t="str">
        <f t="shared" si="653"/>
        <v>sprintStartDate</v>
      </c>
      <c r="X1488" s="3" t="str">
        <f t="shared" si="654"/>
        <v>"sprintStartDate":"",</v>
      </c>
      <c r="Y1488" s="22" t="str">
        <f t="shared" si="655"/>
        <v>public static String SPRINT_START_DATE="sprintStartDate";</v>
      </c>
      <c r="Z1488" s="7" t="str">
        <f t="shared" si="656"/>
        <v>private String sprintStartDate="";</v>
      </c>
    </row>
    <row r="1489" spans="2:26" ht="19.2" x14ac:dyDescent="0.45">
      <c r="B1489" s="1" t="s">
        <v>362</v>
      </c>
      <c r="C1489" s="1" t="s">
        <v>1</v>
      </c>
      <c r="D1489" s="4">
        <v>32</v>
      </c>
      <c r="I1489" t="str">
        <f>I1421</f>
        <v>ALTER TABLE TM_BC_KEY_PARTNER</v>
      </c>
      <c r="J1489" s="23"/>
      <c r="K1489" s="25" t="str">
        <f t="shared" si="652"/>
        <v>SPRINT_END_DATE,</v>
      </c>
      <c r="L1489" s="12"/>
      <c r="M1489" s="18" t="str">
        <f>CONCATENATE(B1489,",")</f>
        <v>SPRINT_END_DATE,</v>
      </c>
      <c r="N1489" s="5" t="str">
        <f t="shared" si="657"/>
        <v>SPRINT_END_DATE VARCHAR(32),</v>
      </c>
      <c r="O1489" s="1" t="s">
        <v>366</v>
      </c>
      <c r="P1489" t="s">
        <v>290</v>
      </c>
      <c r="Q1489" t="s">
        <v>8</v>
      </c>
      <c r="W1489" s="17" t="str">
        <f t="shared" si="653"/>
        <v>sprintEndDate</v>
      </c>
      <c r="X1489" s="3" t="str">
        <f t="shared" si="654"/>
        <v>"sprintEndDate":"",</v>
      </c>
      <c r="Y1489" s="22" t="str">
        <f t="shared" si="655"/>
        <v>public static String SPRINT_END_DATE="sprintEndDate";</v>
      </c>
      <c r="Z1489" s="7" t="str">
        <f t="shared" si="656"/>
        <v>private String sprintEndDate="";</v>
      </c>
    </row>
    <row r="1490" spans="2:26" ht="19.2" x14ac:dyDescent="0.45">
      <c r="B1490" s="1" t="s">
        <v>274</v>
      </c>
      <c r="C1490" s="1" t="s">
        <v>1</v>
      </c>
      <c r="D1490" s="4">
        <v>54</v>
      </c>
      <c r="I1490" t="str">
        <f>I1422</f>
        <v>ALTER TABLE TM_BC_KEY_PARTNER</v>
      </c>
      <c r="J1490" s="23"/>
      <c r="K1490" s="25" t="str">
        <f>CONCATENATE(B1490,",")</f>
        <v>FK_PROJECT_ID,</v>
      </c>
      <c r="L1490" s="12"/>
      <c r="M1490" s="18"/>
      <c r="N1490" s="5" t="str">
        <f t="shared" si="657"/>
        <v>FK_PROJECT_ID VARCHAR(54),</v>
      </c>
      <c r="O1490" s="1" t="s">
        <v>10</v>
      </c>
      <c r="P1490" t="s">
        <v>288</v>
      </c>
      <c r="Q1490" t="s">
        <v>2</v>
      </c>
      <c r="W1490" s="17" t="str">
        <f t="shared" si="653"/>
        <v>fkProjectId</v>
      </c>
      <c r="X1490" s="3" t="str">
        <f t="shared" si="654"/>
        <v>"fkProjectId":"",</v>
      </c>
      <c r="Y1490" s="22" t="str">
        <f t="shared" si="655"/>
        <v>public static String FK_PROJECT_ID="fkProjectId";</v>
      </c>
      <c r="Z1490" s="7" t="str">
        <f t="shared" si="656"/>
        <v>private String fkProjectId="";</v>
      </c>
    </row>
    <row r="1491" spans="2:26" ht="19.2" x14ac:dyDescent="0.45">
      <c r="B1491" s="1" t="s">
        <v>364</v>
      </c>
      <c r="C1491" s="1" t="s">
        <v>1</v>
      </c>
      <c r="D1491" s="4">
        <v>54</v>
      </c>
      <c r="I1491" t="str">
        <f>I1423</f>
        <v>ALTER TABLE TM_BC_KEY_PARTNER</v>
      </c>
      <c r="K1491" s="25" t="str">
        <f>CONCATENATE(B1491,",")</f>
        <v>SPRINT_STATUS,</v>
      </c>
      <c r="L1491" s="12"/>
      <c r="M1491" s="18"/>
      <c r="N1491" s="5" t="str">
        <f t="shared" si="657"/>
        <v>SPRINT_STATUS VARCHAR(54),</v>
      </c>
      <c r="O1491" s="1" t="s">
        <v>366</v>
      </c>
      <c r="P1491" t="s">
        <v>3</v>
      </c>
      <c r="W1491" s="17" t="str">
        <f t="shared" si="653"/>
        <v>sprintStatus</v>
      </c>
      <c r="X1491" s="3" t="str">
        <f t="shared" si="654"/>
        <v>"sprintStatus":"",</v>
      </c>
      <c r="Y1491" s="22" t="str">
        <f t="shared" si="655"/>
        <v>public static String SPRINT_STATUS="sprintStatus";</v>
      </c>
      <c r="Z1491" s="7" t="str">
        <f t="shared" si="656"/>
        <v>private String sprintStatus="";</v>
      </c>
    </row>
    <row r="1492" spans="2:26" ht="19.2" x14ac:dyDescent="0.45">
      <c r="B1492" s="1" t="s">
        <v>365</v>
      </c>
      <c r="C1492" s="1" t="s">
        <v>1</v>
      </c>
      <c r="D1492" s="4">
        <v>54</v>
      </c>
      <c r="I1492" t="str">
        <f>I1424</f>
        <v>ALTER TABLE TM_BC_KEY_PARTNER</v>
      </c>
      <c r="K1492" s="25" t="str">
        <f>CONCATENATE(B1492,",")</f>
        <v>SPRINT_COLOR,</v>
      </c>
      <c r="L1492" s="12"/>
      <c r="M1492" s="18"/>
      <c r="N1492" s="5" t="str">
        <f t="shared" si="657"/>
        <v>SPRINT_COLOR VARCHAR(54),</v>
      </c>
      <c r="O1492" s="1" t="s">
        <v>366</v>
      </c>
      <c r="P1492" t="s">
        <v>358</v>
      </c>
      <c r="W1492" s="17" t="str">
        <f t="shared" si="653"/>
        <v>sprintColor</v>
      </c>
      <c r="X1492" s="3" t="str">
        <f t="shared" si="654"/>
        <v>"sprintColor":"",</v>
      </c>
      <c r="Y1492" s="22" t="str">
        <f t="shared" si="655"/>
        <v>public static String SPRINT_COLOR="sprintColor";</v>
      </c>
      <c r="Z1492" s="7" t="str">
        <f t="shared" si="656"/>
        <v>private String sprintColor="";</v>
      </c>
    </row>
    <row r="1493" spans="2:26" ht="19.2" x14ac:dyDescent="0.45">
      <c r="B1493" s="1" t="s">
        <v>518</v>
      </c>
      <c r="C1493" s="1" t="s">
        <v>1</v>
      </c>
      <c r="D1493" s="4">
        <v>3333</v>
      </c>
      <c r="I1493" t="str">
        <f>I1424</f>
        <v>ALTER TABLE TM_BC_KEY_PARTNER</v>
      </c>
      <c r="K1493" s="25" t="s">
        <v>856</v>
      </c>
      <c r="L1493" s="12"/>
      <c r="M1493" s="18"/>
      <c r="N1493" s="5" t="str">
        <f>CONCATENATE(B1493," ",C1493,"(",D1493,")",",")</f>
        <v>BACKLOG_COUNT VARCHAR(3333),</v>
      </c>
      <c r="O1493" s="1" t="s">
        <v>354</v>
      </c>
      <c r="P1493" t="s">
        <v>214</v>
      </c>
      <c r="W1493" s="17" t="str">
        <f>CONCATENATE(,LOWER(O1493),UPPER(LEFT(P1493,1)),LOWER(RIGHT(P1493,LEN(P1493)-IF(LEN(P1493)&gt;0,1,LEN(P1493)))),UPPER(LEFT(Q1493,1)),LOWER(RIGHT(Q1493,LEN(Q1493)-IF(LEN(Q1493)&gt;0,1,LEN(Q1493)))),UPPER(LEFT(R1493,1)),LOWER(RIGHT(R1493,LEN(R1493)-IF(LEN(R1493)&gt;0,1,LEN(R1493)))),UPPER(LEFT(S1493,1)),LOWER(RIGHT(S1493,LEN(S1493)-IF(LEN(S1493)&gt;0,1,LEN(S1493)))),UPPER(LEFT(T1493,1)),LOWER(RIGHT(T1493,LEN(T1493)-IF(LEN(T1493)&gt;0,1,LEN(T1493)))),UPPER(LEFT(U1493,1)),LOWER(RIGHT(U1493,LEN(U1493)-IF(LEN(U1493)&gt;0,1,LEN(U1493)))),UPPER(LEFT(V1493,1)),LOWER(RIGHT(V1493,LEN(V1493)-IF(LEN(V1493)&gt;0,1,LEN(V1493)))))</f>
        <v>backlogCount</v>
      </c>
      <c r="X1493" s="3" t="str">
        <f>CONCATENATE("""",W1493,"""",":","""","""",",")</f>
        <v>"backlogCount":"",</v>
      </c>
      <c r="Y1493" s="22" t="str">
        <f>CONCATENATE("public static String ",,B1493,,"=","""",W1493,""";")</f>
        <v>public static String BACKLOG_COUNT="backlogCount";</v>
      </c>
      <c r="Z1493" s="7" t="str">
        <f>CONCATENATE("private String ",W1493,"=","""""",";")</f>
        <v>private String backlogCount="";</v>
      </c>
    </row>
    <row r="1494" spans="2:26" ht="19.2" x14ac:dyDescent="0.45">
      <c r="B1494" s="1" t="s">
        <v>363</v>
      </c>
      <c r="C1494" s="1" t="s">
        <v>1</v>
      </c>
      <c r="D1494" s="4">
        <v>3333</v>
      </c>
      <c r="I1494" t="str">
        <f>I1425</f>
        <v>ALTER TABLE TM_BC_KEY_PARTNER</v>
      </c>
      <c r="K1494" s="25" t="str">
        <f>CONCATENATE(B1494,"")</f>
        <v>SPRINT_DESCRIPTION</v>
      </c>
      <c r="L1494" s="12"/>
      <c r="M1494" s="18"/>
      <c r="N1494" s="5" t="str">
        <f>CONCATENATE(B1494," ",C1494,"(",D1494,")",",")</f>
        <v>SPRINT_DESCRIPTION VARCHAR(3333),</v>
      </c>
      <c r="O1494" s="1" t="s">
        <v>366</v>
      </c>
      <c r="P1494" t="s">
        <v>14</v>
      </c>
      <c r="W1494" s="17" t="str">
        <f>CONCATENATE(,LOWER(O1494),UPPER(LEFT(P1494,1)),LOWER(RIGHT(P1494,LEN(P1494)-IF(LEN(P1494)&gt;0,1,LEN(P1494)))),UPPER(LEFT(Q1494,1)),LOWER(RIGHT(Q1494,LEN(Q1494)-IF(LEN(Q1494)&gt;0,1,LEN(Q1494)))),UPPER(LEFT(R1494,1)),LOWER(RIGHT(R1494,LEN(R1494)-IF(LEN(R1494)&gt;0,1,LEN(R1494)))),UPPER(LEFT(S1494,1)),LOWER(RIGHT(S1494,LEN(S1494)-IF(LEN(S1494)&gt;0,1,LEN(S1494)))),UPPER(LEFT(T1494,1)),LOWER(RIGHT(T1494,LEN(T1494)-IF(LEN(T1494)&gt;0,1,LEN(T1494)))),UPPER(LEFT(U1494,1)),LOWER(RIGHT(U1494,LEN(U1494)-IF(LEN(U1494)&gt;0,1,LEN(U1494)))),UPPER(LEFT(V1494,1)),LOWER(RIGHT(V1494,LEN(V1494)-IF(LEN(V1494)&gt;0,1,LEN(V1494)))))</f>
        <v>sprintDescription</v>
      </c>
      <c r="X1494" s="3" t="str">
        <f>CONCATENATE("""",W1494,"""",":","""","""",",")</f>
        <v>"sprintDescription":"",</v>
      </c>
      <c r="Y1494" s="22" t="str">
        <f>CONCATENATE("public static String ",,B1494,,"=","""",W1494,""";")</f>
        <v>public static String SPRINT_DESCRIPTION="sprintDescription";</v>
      </c>
      <c r="Z1494" s="7" t="str">
        <f>CONCATENATE("private String ",W1494,"=","""""",";")</f>
        <v>private String sprintDescription="";</v>
      </c>
    </row>
    <row r="1495" spans="2:26" ht="19.2" x14ac:dyDescent="0.45">
      <c r="B1495" s="1"/>
      <c r="C1495" s="1"/>
      <c r="D1495" s="4"/>
      <c r="K1495" s="29" t="str">
        <f>CONCATENATE(" FROM TM_TASK_SPRINT "," T")</f>
        <v xml:space="preserve"> FROM TM_TASK_SPRINT  T</v>
      </c>
      <c r="L1495" s="12"/>
      <c r="M1495" s="18"/>
      <c r="O1495" s="1"/>
      <c r="W1495" s="17"/>
    </row>
    <row r="1498" spans="2:26" x14ac:dyDescent="0.3">
      <c r="B1498" s="2" t="s">
        <v>907</v>
      </c>
      <c r="I1498" t="str">
        <f>CONCATENATE("ALTER TABLE"," ",B1498)</f>
        <v>ALTER TABLE TM_TASK_LABEL_LIST_FOR_TASK</v>
      </c>
      <c r="J1498" t="s">
        <v>293</v>
      </c>
      <c r="K1498" s="26" t="str">
        <f>CONCATENATE(J1498," VIEW ",B1498," AS SELECT")</f>
        <v>create OR REPLACE VIEW TM_TASK_LABEL_LIST_FOR_TASK AS SELECT</v>
      </c>
      <c r="N1498" s="5" t="str">
        <f>CONCATENATE("CREATE TABLE ",B1498," ","(")</f>
        <v>CREATE TABLE TM_TASK_LABEL_LIST_FOR_TASK (</v>
      </c>
    </row>
    <row r="1499" spans="2:26" ht="19.2" x14ac:dyDescent="0.45">
      <c r="B1499" s="1" t="s">
        <v>2</v>
      </c>
      <c r="C1499" s="1" t="s">
        <v>1</v>
      </c>
      <c r="D1499" s="4">
        <v>30</v>
      </c>
      <c r="E1499" s="24" t="s">
        <v>113</v>
      </c>
      <c r="I1499" t="str">
        <f>I1498</f>
        <v>ALTER TABLE TM_TASK_LABEL_LIST_FOR_TASK</v>
      </c>
      <c r="K1499" s="25" t="str">
        <f t="shared" ref="K1499:K1504" si="658">CONCATENATE(B1499,",")</f>
        <v>ID,</v>
      </c>
      <c r="L1499" s="12"/>
      <c r="M1499" s="18" t="str">
        <f t="shared" ref="M1499:M1504" si="659">CONCATENATE(B1499,",")</f>
        <v>ID,</v>
      </c>
      <c r="N1499" s="5" t="str">
        <f>CONCATENATE(B1499," ",C1499,"(",D1499,") ",E1499," ,")</f>
        <v>ID VARCHAR(30) NOT NULL ,</v>
      </c>
      <c r="O1499" s="1" t="s">
        <v>2</v>
      </c>
      <c r="P1499" s="6"/>
      <c r="Q1499" s="6"/>
      <c r="R1499" s="6"/>
      <c r="S1499" s="6"/>
      <c r="T1499" s="6"/>
      <c r="U1499" s="6"/>
      <c r="V1499" s="6"/>
      <c r="W1499" s="17" t="str">
        <f t="shared" ref="W1499:W1505" si="660">CONCATENATE(,LOWER(O1499),UPPER(LEFT(P1499,1)),LOWER(RIGHT(P1499,LEN(P1499)-IF(LEN(P1499)&gt;0,1,LEN(P1499)))),UPPER(LEFT(Q1499,1)),LOWER(RIGHT(Q1499,LEN(Q1499)-IF(LEN(Q1499)&gt;0,1,LEN(Q1499)))),UPPER(LEFT(R1499,1)),LOWER(RIGHT(R1499,LEN(R1499)-IF(LEN(R1499)&gt;0,1,LEN(R1499)))),UPPER(LEFT(S1499,1)),LOWER(RIGHT(S1499,LEN(S1499)-IF(LEN(S1499)&gt;0,1,LEN(S1499)))),UPPER(LEFT(T1499,1)),LOWER(RIGHT(T1499,LEN(T1499)-IF(LEN(T1499)&gt;0,1,LEN(T1499)))),UPPER(LEFT(U1499,1)),LOWER(RIGHT(U1499,LEN(U1499)-IF(LEN(U1499)&gt;0,1,LEN(U1499)))),UPPER(LEFT(V1499,1)),LOWER(RIGHT(V1499,LEN(V1499)-IF(LEN(V1499)&gt;0,1,LEN(V1499)))))</f>
        <v>id</v>
      </c>
      <c r="X1499" s="3" t="str">
        <f t="shared" ref="X1499:X1505" si="661">CONCATENATE("""",W1499,"""",":","""","""",",")</f>
        <v>"id":"",</v>
      </c>
      <c r="Y1499" s="22" t="str">
        <f t="shared" ref="Y1499:Y1505" si="662">CONCATENATE("public static String ",,B1499,,"=","""",W1499,""";")</f>
        <v>public static String ID="id";</v>
      </c>
      <c r="Z1499" s="7" t="str">
        <f t="shared" ref="Z1499:Z1505" si="663">CONCATENATE("private String ",W1499,"=","""""",";")</f>
        <v>private String id="";</v>
      </c>
    </row>
    <row r="1500" spans="2:26" ht="19.2" x14ac:dyDescent="0.45">
      <c r="B1500" s="1" t="s">
        <v>3</v>
      </c>
      <c r="C1500" s="1" t="s">
        <v>1</v>
      </c>
      <c r="D1500" s="4">
        <v>10</v>
      </c>
      <c r="I1500" t="str">
        <f>I1499</f>
        <v>ALTER TABLE TM_TASK_LABEL_LIST_FOR_TASK</v>
      </c>
      <c r="K1500" s="25" t="str">
        <f t="shared" si="658"/>
        <v>STATUS,</v>
      </c>
      <c r="L1500" s="12"/>
      <c r="M1500" s="18" t="str">
        <f t="shared" si="659"/>
        <v>STATUS,</v>
      </c>
      <c r="N1500" s="5" t="str">
        <f t="shared" ref="N1500:N1507" si="664">CONCATENATE(B1500," ",C1500,"(",D1500,")",",")</f>
        <v>STATUS VARCHAR(10),</v>
      </c>
      <c r="O1500" s="1" t="s">
        <v>3</v>
      </c>
      <c r="W1500" s="17" t="str">
        <f t="shared" si="660"/>
        <v>status</v>
      </c>
      <c r="X1500" s="3" t="str">
        <f t="shared" si="661"/>
        <v>"status":"",</v>
      </c>
      <c r="Y1500" s="22" t="str">
        <f t="shared" si="662"/>
        <v>public static String STATUS="status";</v>
      </c>
      <c r="Z1500" s="7" t="str">
        <f t="shared" si="663"/>
        <v>private String status="";</v>
      </c>
    </row>
    <row r="1501" spans="2:26" ht="19.2" x14ac:dyDescent="0.45">
      <c r="B1501" s="1" t="s">
        <v>4</v>
      </c>
      <c r="C1501" s="1" t="s">
        <v>1</v>
      </c>
      <c r="D1501" s="4">
        <v>30</v>
      </c>
      <c r="I1501" t="str">
        <f>I1500</f>
        <v>ALTER TABLE TM_TASK_LABEL_LIST_FOR_TASK</v>
      </c>
      <c r="K1501" s="25" t="str">
        <f t="shared" si="658"/>
        <v>INSERT_DATE,</v>
      </c>
      <c r="L1501" s="12"/>
      <c r="M1501" s="18" t="str">
        <f t="shared" si="659"/>
        <v>INSERT_DATE,</v>
      </c>
      <c r="N1501" s="5" t="str">
        <f>CONCATENATE(B1501," ",C1501,"",D1501,"",",")</f>
        <v>INSERT_DATE VARCHAR30,</v>
      </c>
      <c r="O1501" s="1" t="s">
        <v>7</v>
      </c>
      <c r="P1501" t="s">
        <v>8</v>
      </c>
      <c r="W1501" s="17" t="str">
        <f t="shared" si="660"/>
        <v>insertDate</v>
      </c>
      <c r="X1501" s="3" t="str">
        <f t="shared" si="661"/>
        <v>"insertDate":"",</v>
      </c>
      <c r="Y1501" s="22" t="str">
        <f t="shared" si="662"/>
        <v>public static String INSERT_DATE="insertDate";</v>
      </c>
      <c r="Z1501" s="7" t="str">
        <f t="shared" si="663"/>
        <v>private String insertDate="";</v>
      </c>
    </row>
    <row r="1502" spans="2:26" ht="19.2" x14ac:dyDescent="0.45">
      <c r="B1502" s="1" t="s">
        <v>5</v>
      </c>
      <c r="C1502" s="1" t="s">
        <v>1</v>
      </c>
      <c r="D1502" s="4">
        <v>30</v>
      </c>
      <c r="I1502" t="str">
        <f>I1501</f>
        <v>ALTER TABLE TM_TASK_LABEL_LIST_FOR_TASK</v>
      </c>
      <c r="K1502" s="25" t="str">
        <f t="shared" si="658"/>
        <v>MODIFICATION_DATE,</v>
      </c>
      <c r="L1502" s="12"/>
      <c r="M1502" s="18" t="str">
        <f t="shared" si="659"/>
        <v>MODIFICATION_DATE,</v>
      </c>
      <c r="N1502" s="5" t="str">
        <f t="shared" si="664"/>
        <v>MODIFICATION_DATE VARCHAR(30),</v>
      </c>
      <c r="O1502" s="1" t="s">
        <v>9</v>
      </c>
      <c r="P1502" t="s">
        <v>8</v>
      </c>
      <c r="W1502" s="17" t="str">
        <f t="shared" si="660"/>
        <v>modificationDate</v>
      </c>
      <c r="X1502" s="3" t="str">
        <f t="shared" si="661"/>
        <v>"modificationDate":"",</v>
      </c>
      <c r="Y1502" s="22" t="str">
        <f t="shared" si="662"/>
        <v>public static String MODIFICATION_DATE="modificationDate";</v>
      </c>
      <c r="Z1502" s="7" t="str">
        <f t="shared" si="663"/>
        <v>private String modificationDate="";</v>
      </c>
    </row>
    <row r="1503" spans="2:26" ht="19.2" x14ac:dyDescent="0.45">
      <c r="B1503" s="1" t="s">
        <v>274</v>
      </c>
      <c r="C1503" s="1" t="s">
        <v>1</v>
      </c>
      <c r="D1503" s="4">
        <v>222</v>
      </c>
      <c r="I1503" t="str">
        <f>I1450</f>
        <v>ALTER TABLE TM_BC_SECTION</v>
      </c>
      <c r="K1503" s="25" t="str">
        <f t="shared" si="658"/>
        <v>FK_PROJECT_ID,</v>
      </c>
      <c r="L1503" s="12"/>
      <c r="M1503" s="18" t="str">
        <f t="shared" si="659"/>
        <v>FK_PROJECT_ID,</v>
      </c>
      <c r="N1503" s="5" t="str">
        <f t="shared" si="664"/>
        <v>FK_PROJECT_ID VARCHAR(222),</v>
      </c>
      <c r="O1503" s="1" t="s">
        <v>10</v>
      </c>
      <c r="P1503" t="s">
        <v>288</v>
      </c>
      <c r="Q1503" t="s">
        <v>2</v>
      </c>
      <c r="W1503" s="17" t="str">
        <f t="shared" si="660"/>
        <v>fkProjectId</v>
      </c>
      <c r="X1503" s="3" t="str">
        <f t="shared" si="661"/>
        <v>"fkProjectId":"",</v>
      </c>
      <c r="Y1503" s="22" t="str">
        <f t="shared" si="662"/>
        <v>public static String FK_PROJECT_ID="fkProjectId";</v>
      </c>
      <c r="Z1503" s="7" t="str">
        <f t="shared" si="663"/>
        <v>private String fkProjectId="";</v>
      </c>
    </row>
    <row r="1504" spans="2:26" ht="19.2" x14ac:dyDescent="0.45">
      <c r="B1504" s="1" t="s">
        <v>0</v>
      </c>
      <c r="C1504" s="1" t="s">
        <v>1</v>
      </c>
      <c r="D1504" s="4">
        <v>222</v>
      </c>
      <c r="I1504" t="str">
        <f>I1451</f>
        <v>ALTER TABLE TM_BC_SECTION</v>
      </c>
      <c r="J1504" s="23"/>
      <c r="K1504" s="25" t="str">
        <f t="shared" si="658"/>
        <v>NAME,</v>
      </c>
      <c r="L1504" s="12"/>
      <c r="M1504" s="18" t="str">
        <f t="shared" si="659"/>
        <v>NAME,</v>
      </c>
      <c r="N1504" s="5" t="str">
        <f t="shared" si="664"/>
        <v>NAME VARCHAR(222),</v>
      </c>
      <c r="O1504" s="1" t="s">
        <v>0</v>
      </c>
      <c r="W1504" s="17" t="str">
        <f t="shared" si="660"/>
        <v>name</v>
      </c>
      <c r="X1504" s="3" t="str">
        <f t="shared" si="661"/>
        <v>"name":"",</v>
      </c>
      <c r="Y1504" s="22" t="str">
        <f t="shared" si="662"/>
        <v>public static String NAME="name";</v>
      </c>
      <c r="Z1504" s="7" t="str">
        <f t="shared" si="663"/>
        <v>private String name="";</v>
      </c>
    </row>
    <row r="1505" spans="2:26" ht="19.2" x14ac:dyDescent="0.45">
      <c r="B1505" s="1" t="s">
        <v>518</v>
      </c>
      <c r="C1505" s="1" t="s">
        <v>1</v>
      </c>
      <c r="D1505" s="4">
        <v>3333</v>
      </c>
      <c r="I1505" t="str">
        <f>I1437</f>
        <v>ALTER TABLE TM_BC_KEY_RESOURCE</v>
      </c>
      <c r="K1505" s="25" t="s">
        <v>908</v>
      </c>
      <c r="L1505" s="12"/>
      <c r="M1505" s="18"/>
      <c r="N1505" s="5" t="str">
        <f t="shared" si="664"/>
        <v>BACKLOG_COUNT VARCHAR(3333),</v>
      </c>
      <c r="O1505" s="1" t="s">
        <v>354</v>
      </c>
      <c r="P1505" t="s">
        <v>214</v>
      </c>
      <c r="W1505" s="17" t="str">
        <f t="shared" si="660"/>
        <v>backlogCount</v>
      </c>
      <c r="X1505" s="3" t="str">
        <f t="shared" si="661"/>
        <v>"backlogCount":"",</v>
      </c>
      <c r="Y1505" s="22" t="str">
        <f t="shared" si="662"/>
        <v>public static String BACKLOG_COUNT="backlogCount";</v>
      </c>
      <c r="Z1505" s="7" t="str">
        <f t="shared" si="663"/>
        <v>private String backlogCount="";</v>
      </c>
    </row>
    <row r="1506" spans="2:26" ht="19.2" x14ac:dyDescent="0.45">
      <c r="B1506" s="1" t="s">
        <v>634</v>
      </c>
      <c r="C1506" s="1" t="s">
        <v>1</v>
      </c>
      <c r="D1506" s="4">
        <v>20</v>
      </c>
      <c r="I1506" t="str">
        <f>I1505</f>
        <v>ALTER TABLE TM_BC_KEY_RESOURCE</v>
      </c>
      <c r="J1506" t="str">
        <f>CONCATENATE(LEFT(CONCATENATE(" ADD "," ",N1506,";"),LEN(CONCATENATE(" ADD "," ",N1506,";"))-2),";")</f>
        <v xml:space="preserve"> ADD  IS_MENU VARCHAR(20);</v>
      </c>
      <c r="K1506" s="25" t="str">
        <f>CONCATENATE(B1506,",")</f>
        <v>IS_MENU,</v>
      </c>
      <c r="L1506" s="12"/>
      <c r="M1506" s="18" t="s">
        <v>635</v>
      </c>
      <c r="N1506" s="5" t="str">
        <f t="shared" si="664"/>
        <v>IS_MENU VARCHAR(20),</v>
      </c>
      <c r="O1506" s="1" t="s">
        <v>112</v>
      </c>
      <c r="P1506" t="s">
        <v>636</v>
      </c>
      <c r="W1506" s="17" t="str">
        <f>CONCATENATE(,LOWER(O1506),UPPER(LEFT(P1506,1)),LOWER(RIGHT(P1506,LEN(P1506)-IF(LEN(P1506)&gt;0,1,LEN(P1506)))),UPPER(LEFT(Q1506,1)),LOWER(RIGHT(Q1506,LEN(Q1506)-IF(LEN(Q1506)&gt;0,1,LEN(Q1506)))),UPPER(LEFT(R1506,1)),LOWER(RIGHT(R1506,LEN(R1506)-IF(LEN(R1506)&gt;0,1,LEN(R1506)))),UPPER(LEFT(S1506,1)),LOWER(RIGHT(S1506,LEN(S1506)-IF(LEN(S1506)&gt;0,1,LEN(S1506)))),UPPER(LEFT(T1506,1)),LOWER(RIGHT(T1506,LEN(T1506)-IF(LEN(T1506)&gt;0,1,LEN(T1506)))),UPPER(LEFT(U1506,1)),LOWER(RIGHT(U1506,LEN(U1506)-IF(LEN(U1506)&gt;0,1,LEN(U1506)))),UPPER(LEFT(V1506,1)),LOWER(RIGHT(V1506,LEN(V1506)-IF(LEN(V1506)&gt;0,1,LEN(V1506)))))</f>
        <v>isMenu</v>
      </c>
      <c r="X1506" s="3" t="str">
        <f>CONCATENATE("""",W1506,"""",":","""","""",",")</f>
        <v>"isMenu":"",</v>
      </c>
      <c r="Y1506" s="22" t="str">
        <f>CONCATENATE("public static String ",,B1506,,"=","""",W1506,""";")</f>
        <v>public static String IS_MENU="isMenu";</v>
      </c>
      <c r="Z1506" s="7" t="str">
        <f>CONCATENATE("private String ",W1506,"=","""""",";")</f>
        <v>private String isMenu="";</v>
      </c>
    </row>
    <row r="1507" spans="2:26" ht="19.2" x14ac:dyDescent="0.45">
      <c r="B1507" s="1" t="s">
        <v>358</v>
      </c>
      <c r="C1507" s="1" t="s">
        <v>1</v>
      </c>
      <c r="D1507" s="4">
        <v>444</v>
      </c>
      <c r="K1507" s="25" t="str">
        <f>CONCATENATE(B1507,"")</f>
        <v>COLOR</v>
      </c>
      <c r="L1507" s="12"/>
      <c r="M1507" s="18"/>
      <c r="N1507" s="5" t="str">
        <f t="shared" si="664"/>
        <v>COLOR VARCHAR(444),</v>
      </c>
      <c r="O1507" s="1" t="s">
        <v>358</v>
      </c>
      <c r="W1507" s="17" t="str">
        <f>CONCATENATE(,LOWER(O1507),UPPER(LEFT(P1507,1)),LOWER(RIGHT(P1507,LEN(P1507)-IF(LEN(P1507)&gt;0,1,LEN(P1507)))),UPPER(LEFT(Q1507,1)),LOWER(RIGHT(Q1507,LEN(Q1507)-IF(LEN(Q1507)&gt;0,1,LEN(Q1507)))),UPPER(LEFT(R1507,1)),LOWER(RIGHT(R1507,LEN(R1507)-IF(LEN(R1507)&gt;0,1,LEN(R1507)))),UPPER(LEFT(S1507,1)),LOWER(RIGHT(S1507,LEN(S1507)-IF(LEN(S1507)&gt;0,1,LEN(S1507)))),UPPER(LEFT(T1507,1)),LOWER(RIGHT(T1507,LEN(T1507)-IF(LEN(T1507)&gt;0,1,LEN(T1507)))),UPPER(LEFT(U1507,1)),LOWER(RIGHT(U1507,LEN(U1507)-IF(LEN(U1507)&gt;0,1,LEN(U1507)))),UPPER(LEFT(V1507,1)),LOWER(RIGHT(V1507,LEN(V1507)-IF(LEN(V1507)&gt;0,1,LEN(V1507)))))</f>
        <v>color</v>
      </c>
      <c r="X1507" s="3" t="str">
        <f>CONCATENATE("""",W1507,"""",":","""","""",",")</f>
        <v>"color":"",</v>
      </c>
      <c r="Y1507" s="22" t="str">
        <f>CONCATENATE("public static String ",,B1507,,"=","""",W1507,""";")</f>
        <v>public static String COLOR="color";</v>
      </c>
      <c r="Z1507" s="7" t="str">
        <f>CONCATENATE("private String ",W1507,"=","""""",";")</f>
        <v>private String color="";</v>
      </c>
    </row>
    <row r="1508" spans="2:26" ht="19.2" x14ac:dyDescent="0.45">
      <c r="B1508" s="1"/>
      <c r="C1508" s="1"/>
      <c r="D1508" s="4"/>
      <c r="K1508" s="29" t="s">
        <v>909</v>
      </c>
      <c r="L1508" s="12"/>
      <c r="M1508" s="18"/>
      <c r="O1508" s="1"/>
      <c r="W1508" s="17"/>
    </row>
    <row r="1511" spans="2:26" x14ac:dyDescent="0.3">
      <c r="B1511" s="2" t="s">
        <v>910</v>
      </c>
      <c r="I1511" t="str">
        <f>CONCATENATE("ALTER TABLE"," ",B1511)</f>
        <v>ALTER TABLE TM_SERVICE_PROCESS</v>
      </c>
      <c r="J1511" t="s">
        <v>293</v>
      </c>
      <c r="K1511" s="26" t="str">
        <f>CONCATENATE(J1511," VIEW ",B1511," AS SELECT")</f>
        <v>create OR REPLACE VIEW TM_SERVICE_PROCESS AS SELECT</v>
      </c>
      <c r="N1511" s="5" t="str">
        <f>CONCATENATE("CREATE TABLE ",B1511," ","(")</f>
        <v>CREATE TABLE TM_SERVICE_PROCESS (</v>
      </c>
    </row>
    <row r="1512" spans="2:26" ht="19.2" x14ac:dyDescent="0.45">
      <c r="B1512" s="1" t="s">
        <v>2</v>
      </c>
      <c r="C1512" s="1" t="s">
        <v>1</v>
      </c>
      <c r="D1512" s="4">
        <v>30</v>
      </c>
      <c r="E1512" s="24" t="s">
        <v>113</v>
      </c>
      <c r="I1512" t="str">
        <f>CONCATENATE("ALTER TABLE"," ",B1512)</f>
        <v>ALTER TABLE ID</v>
      </c>
      <c r="K1512" s="25" t="str">
        <f t="shared" ref="K1512:K1517" si="665">CONCATENATE(B1512,",")</f>
        <v>ID,</v>
      </c>
      <c r="L1512" s="12"/>
      <c r="M1512" s="18" t="str">
        <f t="shared" ref="M1512:M1517" si="666">CONCATENATE(B1512,",")</f>
        <v>ID,</v>
      </c>
      <c r="N1512" s="5" t="str">
        <f>CONCATENATE(B1512," ",C1512,"(",D1512,") ",E1512," ,")</f>
        <v>ID VARCHAR(30) NOT NULL ,</v>
      </c>
      <c r="O1512" s="1" t="s">
        <v>2</v>
      </c>
      <c r="P1512" s="6"/>
      <c r="Q1512" s="6"/>
      <c r="R1512" s="6"/>
      <c r="S1512" s="6"/>
      <c r="T1512" s="6"/>
      <c r="U1512" s="6"/>
      <c r="V1512" s="6"/>
      <c r="W1512" s="17" t="str">
        <f t="shared" ref="W1512:W1519" si="667">CONCATENATE(,LOWER(O1512),UPPER(LEFT(P1512,1)),LOWER(RIGHT(P1512,LEN(P1512)-IF(LEN(P1512)&gt;0,1,LEN(P1512)))),UPPER(LEFT(Q1512,1)),LOWER(RIGHT(Q1512,LEN(Q1512)-IF(LEN(Q1512)&gt;0,1,LEN(Q1512)))),UPPER(LEFT(R1512,1)),LOWER(RIGHT(R1512,LEN(R1512)-IF(LEN(R1512)&gt;0,1,LEN(R1512)))),UPPER(LEFT(S1512,1)),LOWER(RIGHT(S1512,LEN(S1512)-IF(LEN(S1512)&gt;0,1,LEN(S1512)))),UPPER(LEFT(T1512,1)),LOWER(RIGHT(T1512,LEN(T1512)-IF(LEN(T1512)&gt;0,1,LEN(T1512)))),UPPER(LEFT(U1512,1)),LOWER(RIGHT(U1512,LEN(U1512)-IF(LEN(U1512)&gt;0,1,LEN(U1512)))),UPPER(LEFT(V1512,1)),LOWER(RIGHT(V1512,LEN(V1512)-IF(LEN(V1512)&gt;0,1,LEN(V1512)))))</f>
        <v>id</v>
      </c>
      <c r="X1512" s="3" t="str">
        <f t="shared" ref="X1512:X1519" si="668">CONCATENATE("""",W1512,"""",":","""","""",",")</f>
        <v>"id":"",</v>
      </c>
      <c r="Y1512" s="22" t="str">
        <f t="shared" ref="Y1512:Y1519" si="669">CONCATENATE("public static String ",,B1512,,"=","""",W1512,""";")</f>
        <v>public static String ID="id";</v>
      </c>
      <c r="Z1512" s="7" t="str">
        <f t="shared" ref="Z1512:Z1519" si="670">CONCATENATE("private String ",W1512,"=","""""",";")</f>
        <v>private String id="";</v>
      </c>
    </row>
    <row r="1513" spans="2:26" ht="19.2" x14ac:dyDescent="0.45">
      <c r="B1513" s="1" t="s">
        <v>3</v>
      </c>
      <c r="C1513" s="1" t="s">
        <v>1</v>
      </c>
      <c r="D1513" s="4">
        <v>10</v>
      </c>
      <c r="I1513" t="str">
        <f t="shared" ref="I1513:I1519" si="671">CONCATENATE("ALTER TABLE"," ",B1513)</f>
        <v>ALTER TABLE STATUS</v>
      </c>
      <c r="K1513" s="25" t="str">
        <f t="shared" si="665"/>
        <v>STATUS,</v>
      </c>
      <c r="L1513" s="12"/>
      <c r="M1513" s="18" t="str">
        <f t="shared" si="666"/>
        <v>STATUS,</v>
      </c>
      <c r="N1513" s="5" t="str">
        <f t="shared" ref="N1513:N1518" si="672">CONCATENATE(B1513," ",C1513,"(",D1513,")",",")</f>
        <v>STATUS VARCHAR(10),</v>
      </c>
      <c r="O1513" s="1" t="s">
        <v>3</v>
      </c>
      <c r="W1513" s="17" t="str">
        <f t="shared" si="667"/>
        <v>status</v>
      </c>
      <c r="X1513" s="3" t="str">
        <f t="shared" si="668"/>
        <v>"status":"",</v>
      </c>
      <c r="Y1513" s="22" t="str">
        <f t="shared" si="669"/>
        <v>public static String STATUS="status";</v>
      </c>
      <c r="Z1513" s="7" t="str">
        <f t="shared" si="670"/>
        <v>private String status="";</v>
      </c>
    </row>
    <row r="1514" spans="2:26" ht="19.2" x14ac:dyDescent="0.45">
      <c r="B1514" s="1" t="s">
        <v>4</v>
      </c>
      <c r="C1514" s="1" t="s">
        <v>1</v>
      </c>
      <c r="D1514" s="4">
        <v>30</v>
      </c>
      <c r="I1514" t="str">
        <f t="shared" si="671"/>
        <v>ALTER TABLE INSERT_DATE</v>
      </c>
      <c r="K1514" s="25" t="str">
        <f t="shared" si="665"/>
        <v>INSERT_DATE,</v>
      </c>
      <c r="L1514" s="12"/>
      <c r="M1514" s="18" t="str">
        <f t="shared" si="666"/>
        <v>INSERT_DATE,</v>
      </c>
      <c r="N1514" s="5" t="str">
        <f t="shared" si="672"/>
        <v>INSERT_DATE VARCHAR(30),</v>
      </c>
      <c r="O1514" s="1" t="s">
        <v>7</v>
      </c>
      <c r="P1514" t="s">
        <v>8</v>
      </c>
      <c r="W1514" s="17" t="str">
        <f t="shared" si="667"/>
        <v>insertDate</v>
      </c>
      <c r="X1514" s="3" t="str">
        <f t="shared" si="668"/>
        <v>"insertDate":"",</v>
      </c>
      <c r="Y1514" s="22" t="str">
        <f t="shared" si="669"/>
        <v>public static String INSERT_DATE="insertDate";</v>
      </c>
      <c r="Z1514" s="7" t="str">
        <f t="shared" si="670"/>
        <v>private String insertDate="";</v>
      </c>
    </row>
    <row r="1515" spans="2:26" ht="19.2" x14ac:dyDescent="0.45">
      <c r="B1515" s="1" t="s">
        <v>5</v>
      </c>
      <c r="C1515" s="1" t="s">
        <v>1</v>
      </c>
      <c r="D1515" s="4">
        <v>30</v>
      </c>
      <c r="I1515" t="str">
        <f t="shared" si="671"/>
        <v>ALTER TABLE MODIFICATION_DATE</v>
      </c>
      <c r="K1515" s="25" t="str">
        <f t="shared" si="665"/>
        <v>MODIFICATION_DATE,</v>
      </c>
      <c r="L1515" s="12"/>
      <c r="M1515" s="18" t="str">
        <f t="shared" si="666"/>
        <v>MODIFICATION_DATE,</v>
      </c>
      <c r="N1515" s="5" t="str">
        <f t="shared" si="672"/>
        <v>MODIFICATION_DATE VARCHAR(30),</v>
      </c>
      <c r="O1515" s="1" t="s">
        <v>9</v>
      </c>
      <c r="P1515" t="s">
        <v>8</v>
      </c>
      <c r="W1515" s="17" t="str">
        <f t="shared" si="667"/>
        <v>modificationDate</v>
      </c>
      <c r="X1515" s="3" t="str">
        <f t="shared" si="668"/>
        <v>"modificationDate":"",</v>
      </c>
      <c r="Y1515" s="22" t="str">
        <f t="shared" si="669"/>
        <v>public static String MODIFICATION_DATE="modificationDate";</v>
      </c>
      <c r="Z1515" s="7" t="str">
        <f t="shared" si="670"/>
        <v>private String modificationDate="";</v>
      </c>
    </row>
    <row r="1516" spans="2:26" ht="19.2" x14ac:dyDescent="0.45">
      <c r="B1516" s="1" t="s">
        <v>889</v>
      </c>
      <c r="C1516" s="1" t="s">
        <v>1</v>
      </c>
      <c r="D1516" s="4">
        <v>222</v>
      </c>
      <c r="I1516" t="str">
        <f t="shared" si="671"/>
        <v>ALTER TABLE FK_SERVICE_ID</v>
      </c>
      <c r="K1516" s="25" t="str">
        <f t="shared" si="665"/>
        <v>FK_SERVICE_ID,</v>
      </c>
      <c r="L1516" s="12"/>
      <c r="M1516" s="18" t="str">
        <f t="shared" si="666"/>
        <v>FK_SERVICE_ID,</v>
      </c>
      <c r="N1516" s="5" t="str">
        <f t="shared" si="672"/>
        <v>FK_SERVICE_ID VARCHAR(222),</v>
      </c>
      <c r="O1516" s="1" t="s">
        <v>10</v>
      </c>
      <c r="P1516" t="s">
        <v>891</v>
      </c>
      <c r="Q1516" t="s">
        <v>2</v>
      </c>
      <c r="W1516" s="17" t="str">
        <f t="shared" si="667"/>
        <v>fkServiceId</v>
      </c>
      <c r="X1516" s="3" t="str">
        <f t="shared" si="668"/>
        <v>"fkServiceId":"",</v>
      </c>
      <c r="Y1516" s="22" t="str">
        <f t="shared" si="669"/>
        <v>public static String FK_SERVICE_ID="fkServiceId";</v>
      </c>
      <c r="Z1516" s="7" t="str">
        <f t="shared" si="670"/>
        <v>private String fkServiceId="";</v>
      </c>
    </row>
    <row r="1517" spans="2:26" ht="19.2" x14ac:dyDescent="0.45">
      <c r="B1517" s="1" t="s">
        <v>887</v>
      </c>
      <c r="C1517" s="1" t="s">
        <v>1</v>
      </c>
      <c r="D1517" s="4">
        <v>222</v>
      </c>
      <c r="I1517" t="str">
        <f t="shared" si="671"/>
        <v>ALTER TABLE FK_SERVICE_GROUP_ID</v>
      </c>
      <c r="J1517" s="23"/>
      <c r="K1517" s="25" t="str">
        <f t="shared" si="665"/>
        <v>FK_SERVICE_GROUP_ID,</v>
      </c>
      <c r="L1517" s="12"/>
      <c r="M1517" s="18" t="str">
        <f t="shared" si="666"/>
        <v>FK_SERVICE_GROUP_ID,</v>
      </c>
      <c r="N1517" s="5" t="str">
        <f t="shared" si="672"/>
        <v>FK_SERVICE_GROUP_ID VARCHAR(222),</v>
      </c>
      <c r="O1517" s="1" t="s">
        <v>10</v>
      </c>
      <c r="P1517" t="s">
        <v>891</v>
      </c>
      <c r="Q1517" t="s">
        <v>890</v>
      </c>
      <c r="R1517" t="s">
        <v>2</v>
      </c>
      <c r="W1517" s="17" t="str">
        <f t="shared" si="667"/>
        <v>fkServiceGroupId</v>
      </c>
      <c r="X1517" s="3" t="str">
        <f t="shared" si="668"/>
        <v>"fkServiceGroupId":"",</v>
      </c>
      <c r="Y1517" s="22" t="str">
        <f t="shared" si="669"/>
        <v>public static String FK_SERVICE_GROUP_ID="fkServiceGroupId";</v>
      </c>
      <c r="Z1517" s="7" t="str">
        <f t="shared" si="670"/>
        <v>private String fkServiceGroupId="";</v>
      </c>
    </row>
    <row r="1518" spans="2:26" ht="19.2" x14ac:dyDescent="0.45">
      <c r="B1518" s="1" t="s">
        <v>913</v>
      </c>
      <c r="C1518" s="1" t="s">
        <v>1</v>
      </c>
      <c r="D1518" s="4">
        <v>2000</v>
      </c>
      <c r="I1518" t="s">
        <v>914</v>
      </c>
      <c r="J1518" t="str">
        <f>CONCATENATE(LEFT(CONCATENATE(" ADD "," ",N1518,";"),LEN(CONCATENATE(" ADD "," ",N1518,";"))-2),";")</f>
        <v xml:space="preserve"> ADD  PROCESS_NAME VARCHAR(2000);</v>
      </c>
      <c r="K1518" s="25" t="s">
        <v>908</v>
      </c>
      <c r="L1518" s="12"/>
      <c r="M1518" s="18"/>
      <c r="N1518" s="5" t="str">
        <f t="shared" si="672"/>
        <v>PROCESS_NAME VARCHAR(2000),</v>
      </c>
      <c r="O1518" s="1" t="s">
        <v>912</v>
      </c>
      <c r="P1518" t="s">
        <v>0</v>
      </c>
      <c r="W1518" s="17" t="str">
        <f>CONCATENATE(,LOWER(O1518),UPPER(LEFT(P1518,1)),LOWER(RIGHT(P1518,LEN(P1518)-IF(LEN(P1518)&gt;0,1,LEN(P1518)))),UPPER(LEFT(Q1518,1)),LOWER(RIGHT(Q1518,LEN(Q1518)-IF(LEN(Q1518)&gt;0,1,LEN(Q1518)))),UPPER(LEFT(R1518,1)),LOWER(RIGHT(R1518,LEN(R1518)-IF(LEN(R1518)&gt;0,1,LEN(R1518)))),UPPER(LEFT(S1518,1)),LOWER(RIGHT(S1518,LEN(S1518)-IF(LEN(S1518)&gt;0,1,LEN(S1518)))),UPPER(LEFT(T1518,1)),LOWER(RIGHT(T1518,LEN(T1518)-IF(LEN(T1518)&gt;0,1,LEN(T1518)))),UPPER(LEFT(U1518,1)),LOWER(RIGHT(U1518,LEN(U1518)-IF(LEN(U1518)&gt;0,1,LEN(U1518)))),UPPER(LEFT(V1518,1)),LOWER(RIGHT(V1518,LEN(V1518)-IF(LEN(V1518)&gt;0,1,LEN(V1518)))))</f>
        <v>processName</v>
      </c>
      <c r="X1518" s="3" t="str">
        <f>CONCATENATE("""",W1518,"""",":","""","""",",")</f>
        <v>"processName":"",</v>
      </c>
      <c r="Y1518" s="22" t="str">
        <f>CONCATENATE("public static String ",,B1518,,"=","""",W1518,""";")</f>
        <v>public static String PROCESS_NAME="processName";</v>
      </c>
      <c r="Z1518" s="7" t="str">
        <f>CONCATENATE("private String ",W1518,"=","""""",";")</f>
        <v>private String processName="";</v>
      </c>
    </row>
    <row r="1519" spans="2:26" ht="19.2" x14ac:dyDescent="0.45">
      <c r="B1519" s="1" t="s">
        <v>911</v>
      </c>
      <c r="C1519" s="1" t="s">
        <v>903</v>
      </c>
      <c r="D1519" s="4"/>
      <c r="I1519" t="str">
        <f t="shared" si="671"/>
        <v>ALTER TABLE PROCESS_DESC</v>
      </c>
      <c r="K1519" s="25" t="s">
        <v>908</v>
      </c>
      <c r="L1519" s="12"/>
      <c r="M1519" s="18"/>
      <c r="N1519" s="5" t="str">
        <f>CONCATENATE(B1519," ",C1519,"",D1519,"",",")</f>
        <v>PROCESS_DESC LONGBLOB,</v>
      </c>
      <c r="O1519" s="1" t="s">
        <v>912</v>
      </c>
      <c r="P1519" t="s">
        <v>818</v>
      </c>
      <c r="W1519" s="17" t="str">
        <f t="shared" si="667"/>
        <v>processDesc</v>
      </c>
      <c r="X1519" s="3" t="str">
        <f t="shared" si="668"/>
        <v>"processDesc":"",</v>
      </c>
      <c r="Y1519" s="22" t="str">
        <f t="shared" si="669"/>
        <v>public static String PROCESS_DESC="processDesc";</v>
      </c>
      <c r="Z1519" s="7" t="str">
        <f t="shared" si="670"/>
        <v>private String processDesc="";</v>
      </c>
    </row>
    <row r="1520" spans="2:26" ht="19.2" x14ac:dyDescent="0.45">
      <c r="B1520" s="1"/>
      <c r="C1520" s="1"/>
      <c r="D1520" s="4"/>
      <c r="K1520" s="29" t="s">
        <v>909</v>
      </c>
      <c r="L1520" s="12"/>
      <c r="M1520" s="18"/>
      <c r="N1520" s="33" t="s">
        <v>130</v>
      </c>
      <c r="O1520" s="1"/>
      <c r="W1520" s="17"/>
    </row>
    <row r="1521" spans="2:26" x14ac:dyDescent="0.3">
      <c r="N1521" s="31" t="s">
        <v>126</v>
      </c>
    </row>
    <row r="1524" spans="2:26" x14ac:dyDescent="0.3">
      <c r="B1524" s="2" t="s">
        <v>915</v>
      </c>
      <c r="I1524" t="str">
        <f t="shared" ref="I1524:I1530" si="673">CONCATENATE("ALTER TABLE"," ",B1524)</f>
        <v>ALTER TABLE TM_SERVICE_PROCESS_AND_STORY_CARD</v>
      </c>
      <c r="J1524" t="s">
        <v>293</v>
      </c>
      <c r="K1524" s="26" t="str">
        <f>CONCATENATE(J1524," VIEW ",B1524," AS SELECT")</f>
        <v>create OR REPLACE VIEW TM_SERVICE_PROCESS_AND_STORY_CARD AS SELECT</v>
      </c>
      <c r="N1524" s="5" t="str">
        <f>CONCATENATE("CREATE TABLE ",B1524," ","(")</f>
        <v>CREATE TABLE TM_SERVICE_PROCESS_AND_STORY_CARD (</v>
      </c>
    </row>
    <row r="1525" spans="2:26" ht="19.2" x14ac:dyDescent="0.45">
      <c r="B1525" s="1" t="s">
        <v>2</v>
      </c>
      <c r="C1525" s="1" t="s">
        <v>1</v>
      </c>
      <c r="D1525" s="4">
        <v>30</v>
      </c>
      <c r="E1525" s="24" t="s">
        <v>113</v>
      </c>
      <c r="I1525" t="str">
        <f t="shared" si="673"/>
        <v>ALTER TABLE ID</v>
      </c>
      <c r="K1525" s="25" t="str">
        <f t="shared" ref="K1525:K1530" si="674">CONCATENATE(B1525,",")</f>
        <v>ID,</v>
      </c>
      <c r="L1525" s="12"/>
      <c r="M1525" s="18" t="str">
        <f t="shared" ref="M1525:M1530" si="675">CONCATENATE(B1525,",")</f>
        <v>ID,</v>
      </c>
      <c r="N1525" s="5" t="str">
        <f>CONCATENATE(B1525," ",C1525,"(",D1525,") ",E1525," ,")</f>
        <v>ID VARCHAR(30) NOT NULL ,</v>
      </c>
      <c r="O1525" s="1" t="s">
        <v>2</v>
      </c>
      <c r="P1525" s="6"/>
      <c r="Q1525" s="6"/>
      <c r="R1525" s="6"/>
      <c r="S1525" s="6"/>
      <c r="T1525" s="6"/>
      <c r="U1525" s="6"/>
      <c r="V1525" s="6"/>
      <c r="W1525" s="17" t="str">
        <f t="shared" ref="W1525:W1531" si="676">CONCATENATE(,LOWER(O1525),UPPER(LEFT(P1525,1)),LOWER(RIGHT(P1525,LEN(P1525)-IF(LEN(P1525)&gt;0,1,LEN(P1525)))),UPPER(LEFT(Q1525,1)),LOWER(RIGHT(Q1525,LEN(Q1525)-IF(LEN(Q1525)&gt;0,1,LEN(Q1525)))),UPPER(LEFT(R1525,1)),LOWER(RIGHT(R1525,LEN(R1525)-IF(LEN(R1525)&gt;0,1,LEN(R1525)))),UPPER(LEFT(S1525,1)),LOWER(RIGHT(S1525,LEN(S1525)-IF(LEN(S1525)&gt;0,1,LEN(S1525)))),UPPER(LEFT(T1525,1)),LOWER(RIGHT(T1525,LEN(T1525)-IF(LEN(T1525)&gt;0,1,LEN(T1525)))),UPPER(LEFT(U1525,1)),LOWER(RIGHT(U1525,LEN(U1525)-IF(LEN(U1525)&gt;0,1,LEN(U1525)))),UPPER(LEFT(V1525,1)),LOWER(RIGHT(V1525,LEN(V1525)-IF(LEN(V1525)&gt;0,1,LEN(V1525)))))</f>
        <v>id</v>
      </c>
      <c r="X1525" s="3" t="str">
        <f t="shared" ref="X1525:X1531" si="677">CONCATENATE("""",W1525,"""",":","""","""",",")</f>
        <v>"id":"",</v>
      </c>
      <c r="Y1525" s="22" t="str">
        <f t="shared" ref="Y1525:Y1531" si="678">CONCATENATE("public static String ",,B1525,,"=","""",W1525,""";")</f>
        <v>public static String ID="id";</v>
      </c>
      <c r="Z1525" s="7" t="str">
        <f t="shared" ref="Z1525:Z1531" si="679">CONCATENATE("private String ",W1525,"=","""""",";")</f>
        <v>private String id="";</v>
      </c>
    </row>
    <row r="1526" spans="2:26" ht="19.2" x14ac:dyDescent="0.45">
      <c r="B1526" s="1" t="s">
        <v>3</v>
      </c>
      <c r="C1526" s="1" t="s">
        <v>1</v>
      </c>
      <c r="D1526" s="4">
        <v>10</v>
      </c>
      <c r="I1526" t="str">
        <f t="shared" si="673"/>
        <v>ALTER TABLE STATUS</v>
      </c>
      <c r="K1526" s="25" t="str">
        <f t="shared" si="674"/>
        <v>STATUS,</v>
      </c>
      <c r="L1526" s="12"/>
      <c r="M1526" s="18" t="str">
        <f t="shared" si="675"/>
        <v>STATUS,</v>
      </c>
      <c r="N1526" s="5" t="str">
        <f t="shared" ref="N1526:N1531" si="680">CONCATENATE(B1526," ",C1526,"(",D1526,")",",")</f>
        <v>STATUS VARCHAR(10),</v>
      </c>
      <c r="O1526" s="1" t="s">
        <v>3</v>
      </c>
      <c r="W1526" s="17" t="str">
        <f t="shared" si="676"/>
        <v>status</v>
      </c>
      <c r="X1526" s="3" t="str">
        <f t="shared" si="677"/>
        <v>"status":"",</v>
      </c>
      <c r="Y1526" s="22" t="str">
        <f t="shared" si="678"/>
        <v>public static String STATUS="status";</v>
      </c>
      <c r="Z1526" s="7" t="str">
        <f t="shared" si="679"/>
        <v>private String status="";</v>
      </c>
    </row>
    <row r="1527" spans="2:26" ht="19.2" x14ac:dyDescent="0.45">
      <c r="B1527" s="1" t="s">
        <v>4</v>
      </c>
      <c r="C1527" s="1" t="s">
        <v>1</v>
      </c>
      <c r="D1527" s="4">
        <v>30</v>
      </c>
      <c r="I1527" t="str">
        <f t="shared" si="673"/>
        <v>ALTER TABLE INSERT_DATE</v>
      </c>
      <c r="K1527" s="25" t="str">
        <f t="shared" si="674"/>
        <v>INSERT_DATE,</v>
      </c>
      <c r="L1527" s="12"/>
      <c r="M1527" s="18" t="str">
        <f t="shared" si="675"/>
        <v>INSERT_DATE,</v>
      </c>
      <c r="N1527" s="5" t="str">
        <f t="shared" si="680"/>
        <v>INSERT_DATE VARCHAR(30),</v>
      </c>
      <c r="O1527" s="1" t="s">
        <v>7</v>
      </c>
      <c r="P1527" t="s">
        <v>8</v>
      </c>
      <c r="W1527" s="17" t="str">
        <f t="shared" si="676"/>
        <v>insertDate</v>
      </c>
      <c r="X1527" s="3" t="str">
        <f t="shared" si="677"/>
        <v>"insertDate":"",</v>
      </c>
      <c r="Y1527" s="22" t="str">
        <f t="shared" si="678"/>
        <v>public static String INSERT_DATE="insertDate";</v>
      </c>
      <c r="Z1527" s="7" t="str">
        <f t="shared" si="679"/>
        <v>private String insertDate="";</v>
      </c>
    </row>
    <row r="1528" spans="2:26" ht="19.2" x14ac:dyDescent="0.45">
      <c r="B1528" s="1" t="s">
        <v>5</v>
      </c>
      <c r="C1528" s="1" t="s">
        <v>1</v>
      </c>
      <c r="D1528" s="4">
        <v>30</v>
      </c>
      <c r="I1528" t="str">
        <f t="shared" si="673"/>
        <v>ALTER TABLE MODIFICATION_DATE</v>
      </c>
      <c r="K1528" s="25" t="str">
        <f t="shared" si="674"/>
        <v>MODIFICATION_DATE,</v>
      </c>
      <c r="L1528" s="12"/>
      <c r="M1528" s="18" t="str">
        <f t="shared" si="675"/>
        <v>MODIFICATION_DATE,</v>
      </c>
      <c r="N1528" s="5" t="str">
        <f t="shared" si="680"/>
        <v>MODIFICATION_DATE VARCHAR(30),</v>
      </c>
      <c r="O1528" s="1" t="s">
        <v>9</v>
      </c>
      <c r="P1528" t="s">
        <v>8</v>
      </c>
      <c r="W1528" s="17" t="str">
        <f t="shared" si="676"/>
        <v>modificationDate</v>
      </c>
      <c r="X1528" s="3" t="str">
        <f t="shared" si="677"/>
        <v>"modificationDate":"",</v>
      </c>
      <c r="Y1528" s="22" t="str">
        <f t="shared" si="678"/>
        <v>public static String MODIFICATION_DATE="modificationDate";</v>
      </c>
      <c r="Z1528" s="7" t="str">
        <f t="shared" si="679"/>
        <v>private String modificationDate="";</v>
      </c>
    </row>
    <row r="1529" spans="2:26" ht="19.2" x14ac:dyDescent="0.45">
      <c r="B1529" s="1" t="s">
        <v>916</v>
      </c>
      <c r="C1529" s="1" t="s">
        <v>1</v>
      </c>
      <c r="D1529" s="4">
        <v>222</v>
      </c>
      <c r="I1529" t="str">
        <f t="shared" si="673"/>
        <v>ALTER TABLE FK_SERVICE_PROCESS_ID</v>
      </c>
      <c r="K1529" s="25" t="str">
        <f t="shared" si="674"/>
        <v>FK_SERVICE_PROCESS_ID,</v>
      </c>
      <c r="L1529" s="12"/>
      <c r="M1529" s="18" t="str">
        <f t="shared" si="675"/>
        <v>FK_SERVICE_PROCESS_ID,</v>
      </c>
      <c r="N1529" s="5" t="str">
        <f t="shared" si="680"/>
        <v>FK_SERVICE_PROCESS_ID VARCHAR(222),</v>
      </c>
      <c r="O1529" s="1" t="s">
        <v>10</v>
      </c>
      <c r="P1529" t="s">
        <v>891</v>
      </c>
      <c r="Q1529" t="s">
        <v>912</v>
      </c>
      <c r="R1529" t="s">
        <v>2</v>
      </c>
      <c r="W1529" s="17" t="str">
        <f t="shared" si="676"/>
        <v>fkServiceProcessId</v>
      </c>
      <c r="X1529" s="3" t="str">
        <f t="shared" si="677"/>
        <v>"fkServiceProcessId":"",</v>
      </c>
      <c r="Y1529" s="22" t="str">
        <f t="shared" si="678"/>
        <v>public static String FK_SERVICE_PROCESS_ID="fkServiceProcessId";</v>
      </c>
      <c r="Z1529" s="7" t="str">
        <f t="shared" si="679"/>
        <v>private String fkServiceProcessId="";</v>
      </c>
    </row>
    <row r="1530" spans="2:26" ht="19.2" x14ac:dyDescent="0.45">
      <c r="B1530" s="1" t="s">
        <v>274</v>
      </c>
      <c r="C1530" s="1" t="s">
        <v>1</v>
      </c>
      <c r="D1530" s="4">
        <v>222</v>
      </c>
      <c r="I1530" t="str">
        <f t="shared" si="673"/>
        <v>ALTER TABLE FK_PROJECT_ID</v>
      </c>
      <c r="J1530" s="23"/>
      <c r="K1530" s="25" t="str">
        <f t="shared" si="674"/>
        <v>FK_PROJECT_ID,</v>
      </c>
      <c r="L1530" s="12"/>
      <c r="M1530" s="18" t="str">
        <f t="shared" si="675"/>
        <v>FK_PROJECT_ID,</v>
      </c>
      <c r="N1530" s="5" t="str">
        <f t="shared" si="680"/>
        <v>FK_PROJECT_ID VARCHAR(222),</v>
      </c>
      <c r="O1530" s="1" t="s">
        <v>10</v>
      </c>
      <c r="P1530" t="s">
        <v>288</v>
      </c>
      <c r="Q1530" t="s">
        <v>2</v>
      </c>
      <c r="W1530" s="17" t="str">
        <f t="shared" si="676"/>
        <v>fkProjectId</v>
      </c>
      <c r="X1530" s="3" t="str">
        <f t="shared" si="677"/>
        <v>"fkProjectId":"",</v>
      </c>
      <c r="Y1530" s="22" t="str">
        <f t="shared" si="678"/>
        <v>public static String FK_PROJECT_ID="fkProjectId";</v>
      </c>
      <c r="Z1530" s="7" t="str">
        <f t="shared" si="679"/>
        <v>private String fkProjectId="";</v>
      </c>
    </row>
    <row r="1531" spans="2:26" ht="19.2" x14ac:dyDescent="0.45">
      <c r="B1531" s="1" t="s">
        <v>367</v>
      </c>
      <c r="C1531" s="1" t="s">
        <v>1</v>
      </c>
      <c r="D1531" s="4">
        <v>222</v>
      </c>
      <c r="I1531" t="s">
        <v>914</v>
      </c>
      <c r="J1531" t="str">
        <f>CONCATENATE(LEFT(CONCATENATE(" ADD "," ",N1531,";"),LEN(CONCATENATE(" ADD "," ",N1531,";"))-2),";")</f>
        <v xml:space="preserve"> ADD  FK_BACKLOG_ID VARCHAR(222);</v>
      </c>
      <c r="K1531" s="25" t="s">
        <v>908</v>
      </c>
      <c r="L1531" s="12"/>
      <c r="M1531" s="18"/>
      <c r="N1531" s="5" t="str">
        <f t="shared" si="680"/>
        <v>FK_BACKLOG_ID VARCHAR(222),</v>
      </c>
      <c r="O1531" s="1" t="s">
        <v>10</v>
      </c>
      <c r="P1531" t="s">
        <v>354</v>
      </c>
      <c r="Q1531" t="s">
        <v>2</v>
      </c>
      <c r="W1531" s="17" t="str">
        <f t="shared" si="676"/>
        <v>fkBacklogId</v>
      </c>
      <c r="X1531" s="3" t="str">
        <f t="shared" si="677"/>
        <v>"fkBacklogId":"",</v>
      </c>
      <c r="Y1531" s="22" t="str">
        <f t="shared" si="678"/>
        <v>public static String FK_BACKLOG_ID="fkBacklogId";</v>
      </c>
      <c r="Z1531" s="7" t="str">
        <f t="shared" si="679"/>
        <v>private String fkBacklogId="";</v>
      </c>
    </row>
    <row r="1532" spans="2:26" ht="19.2" x14ac:dyDescent="0.45">
      <c r="B1532" s="1"/>
      <c r="C1532" s="1"/>
      <c r="D1532" s="4"/>
      <c r="K1532" s="29" t="s">
        <v>909</v>
      </c>
      <c r="L1532" s="12"/>
      <c r="M1532" s="18"/>
      <c r="N1532" s="33" t="s">
        <v>130</v>
      </c>
      <c r="O1532" s="1"/>
      <c r="W1532" s="17"/>
    </row>
    <row r="1533" spans="2:26" x14ac:dyDescent="0.3">
      <c r="N1533" s="31" t="s">
        <v>126</v>
      </c>
    </row>
    <row r="1538" spans="2:26" x14ac:dyDescent="0.3">
      <c r="B1538" s="2" t="s">
        <v>930</v>
      </c>
      <c r="I1538" t="str">
        <f t="shared" ref="I1538:I1544" si="681">CONCATENATE("ALTER TABLE"," ",B1538)</f>
        <v>ALTER TABLE TM_ACTIVITY_GROUP</v>
      </c>
      <c r="J1538" t="s">
        <v>293</v>
      </c>
      <c r="K1538" s="26" t="str">
        <f>CONCATENATE(J1538," VIEW ",B1538," AS SELECT")</f>
        <v>create OR REPLACE VIEW TM_ACTIVITY_GROUP AS SELECT</v>
      </c>
      <c r="N1538" s="5" t="str">
        <f>CONCATENATE("CREATE TABLE ",B1538," ","(")</f>
        <v>CREATE TABLE TM_ACTIVITY_GROUP (</v>
      </c>
    </row>
    <row r="1539" spans="2:26" ht="19.2" x14ac:dyDescent="0.45">
      <c r="B1539" s="1" t="s">
        <v>2</v>
      </c>
      <c r="C1539" s="1" t="s">
        <v>1</v>
      </c>
      <c r="D1539" s="4">
        <v>30</v>
      </c>
      <c r="E1539" s="24" t="s">
        <v>113</v>
      </c>
      <c r="I1539" t="str">
        <f t="shared" si="681"/>
        <v>ALTER TABLE ID</v>
      </c>
      <c r="K1539" s="25" t="str">
        <f t="shared" ref="K1539:K1544" si="682">CONCATENATE(B1539,",")</f>
        <v>ID,</v>
      </c>
      <c r="L1539" s="12"/>
      <c r="M1539" s="18" t="str">
        <f t="shared" ref="M1539:M1544" si="683">CONCATENATE(B1539,",")</f>
        <v>ID,</v>
      </c>
      <c r="N1539" s="5" t="str">
        <f>CONCATENATE(B1539," ",C1539,"(",D1539,") ",E1539," ,")</f>
        <v>ID VARCHAR(30) NOT NULL ,</v>
      </c>
      <c r="O1539" s="1" t="s">
        <v>2</v>
      </c>
      <c r="P1539" s="6"/>
      <c r="Q1539" s="6"/>
      <c r="R1539" s="6"/>
      <c r="S1539" s="6"/>
      <c r="T1539" s="6"/>
      <c r="U1539" s="6"/>
      <c r="V1539" s="6"/>
      <c r="W1539" s="17" t="str">
        <f t="shared" ref="W1539:W1544" si="684">CONCATENATE(,LOWER(O1539),UPPER(LEFT(P1539,1)),LOWER(RIGHT(P1539,LEN(P1539)-IF(LEN(P1539)&gt;0,1,LEN(P1539)))),UPPER(LEFT(Q1539,1)),LOWER(RIGHT(Q1539,LEN(Q1539)-IF(LEN(Q1539)&gt;0,1,LEN(Q1539)))),UPPER(LEFT(R1539,1)),LOWER(RIGHT(R1539,LEN(R1539)-IF(LEN(R1539)&gt;0,1,LEN(R1539)))),UPPER(LEFT(S1539,1)),LOWER(RIGHT(S1539,LEN(S1539)-IF(LEN(S1539)&gt;0,1,LEN(S1539)))),UPPER(LEFT(T1539,1)),LOWER(RIGHT(T1539,LEN(T1539)-IF(LEN(T1539)&gt;0,1,LEN(T1539)))),UPPER(LEFT(U1539,1)),LOWER(RIGHT(U1539,LEN(U1539)-IF(LEN(U1539)&gt;0,1,LEN(U1539)))),UPPER(LEFT(V1539,1)),LOWER(RIGHT(V1539,LEN(V1539)-IF(LEN(V1539)&gt;0,1,LEN(V1539)))))</f>
        <v>id</v>
      </c>
      <c r="X1539" s="3" t="str">
        <f t="shared" ref="X1539:X1544" si="685">CONCATENATE("""",W1539,"""",":","""","""",",")</f>
        <v>"id":"",</v>
      </c>
      <c r="Y1539" s="22" t="str">
        <f t="shared" ref="Y1539:Y1544" si="686">CONCATENATE("public static String ",,B1539,,"=","""",W1539,""";")</f>
        <v>public static String ID="id";</v>
      </c>
      <c r="Z1539" s="7" t="str">
        <f t="shared" ref="Z1539:Z1544" si="687">CONCATENATE("private String ",W1539,"=","""""",";")</f>
        <v>private String id="";</v>
      </c>
    </row>
    <row r="1540" spans="2:26" ht="19.2" x14ac:dyDescent="0.45">
      <c r="B1540" s="1" t="s">
        <v>3</v>
      </c>
      <c r="C1540" s="1" t="s">
        <v>1</v>
      </c>
      <c r="D1540" s="4">
        <v>10</v>
      </c>
      <c r="I1540" t="str">
        <f t="shared" si="681"/>
        <v>ALTER TABLE STATUS</v>
      </c>
      <c r="K1540" s="25" t="str">
        <f t="shared" si="682"/>
        <v>STATUS,</v>
      </c>
      <c r="L1540" s="12"/>
      <c r="M1540" s="18" t="str">
        <f t="shared" si="683"/>
        <v>STATUS,</v>
      </c>
      <c r="N1540" s="5" t="str">
        <f>CONCATENATE(B1540," ",C1540,"(",D1540,")",",")</f>
        <v>STATUS VARCHAR(10),</v>
      </c>
      <c r="O1540" s="1" t="s">
        <v>3</v>
      </c>
      <c r="W1540" s="17" t="str">
        <f t="shared" si="684"/>
        <v>status</v>
      </c>
      <c r="X1540" s="3" t="str">
        <f t="shared" si="685"/>
        <v>"status":"",</v>
      </c>
      <c r="Y1540" s="22" t="str">
        <f t="shared" si="686"/>
        <v>public static String STATUS="status";</v>
      </c>
      <c r="Z1540" s="7" t="str">
        <f t="shared" si="687"/>
        <v>private String status="";</v>
      </c>
    </row>
    <row r="1541" spans="2:26" ht="19.2" x14ac:dyDescent="0.45">
      <c r="B1541" s="1" t="s">
        <v>4</v>
      </c>
      <c r="C1541" s="1" t="s">
        <v>1</v>
      </c>
      <c r="D1541" s="4">
        <v>30</v>
      </c>
      <c r="I1541" t="str">
        <f t="shared" si="681"/>
        <v>ALTER TABLE INSERT_DATE</v>
      </c>
      <c r="K1541" s="25" t="str">
        <f t="shared" si="682"/>
        <v>INSERT_DATE,</v>
      </c>
      <c r="L1541" s="12"/>
      <c r="M1541" s="18" t="str">
        <f t="shared" si="683"/>
        <v>INSERT_DATE,</v>
      </c>
      <c r="N1541" s="5" t="str">
        <f>CONCATENATE(B1541," ",C1541,"(",D1541,")",",")</f>
        <v>INSERT_DATE VARCHAR(30),</v>
      </c>
      <c r="O1541" s="1" t="s">
        <v>7</v>
      </c>
      <c r="P1541" t="s">
        <v>8</v>
      </c>
      <c r="W1541" s="17" t="str">
        <f t="shared" si="684"/>
        <v>insertDate</v>
      </c>
      <c r="X1541" s="3" t="str">
        <f t="shared" si="685"/>
        <v>"insertDate":"",</v>
      </c>
      <c r="Y1541" s="22" t="str">
        <f t="shared" si="686"/>
        <v>public static String INSERT_DATE="insertDate";</v>
      </c>
      <c r="Z1541" s="7" t="str">
        <f t="shared" si="687"/>
        <v>private String insertDate="";</v>
      </c>
    </row>
    <row r="1542" spans="2:26" ht="19.2" x14ac:dyDescent="0.45">
      <c r="B1542" s="1" t="s">
        <v>5</v>
      </c>
      <c r="C1542" s="1" t="s">
        <v>1</v>
      </c>
      <c r="D1542" s="4">
        <v>30</v>
      </c>
      <c r="I1542" t="str">
        <f t="shared" si="681"/>
        <v>ALTER TABLE MODIFICATION_DATE</v>
      </c>
      <c r="K1542" s="25" t="str">
        <f t="shared" si="682"/>
        <v>MODIFICATION_DATE,</v>
      </c>
      <c r="L1542" s="12"/>
      <c r="M1542" s="18" t="str">
        <f t="shared" si="683"/>
        <v>MODIFICATION_DATE,</v>
      </c>
      <c r="N1542" s="5" t="str">
        <f>CONCATENATE(B1542," ",C1542,"(",D1542,")",",")</f>
        <v>MODIFICATION_DATE VARCHAR(30),</v>
      </c>
      <c r="O1542" s="1" t="s">
        <v>9</v>
      </c>
      <c r="P1542" t="s">
        <v>8</v>
      </c>
      <c r="W1542" s="17" t="str">
        <f t="shared" si="684"/>
        <v>modificationDate</v>
      </c>
      <c r="X1542" s="3" t="str">
        <f t="shared" si="685"/>
        <v>"modificationDate":"",</v>
      </c>
      <c r="Y1542" s="22" t="str">
        <f t="shared" si="686"/>
        <v>public static String MODIFICATION_DATE="modificationDate";</v>
      </c>
      <c r="Z1542" s="7" t="str">
        <f t="shared" si="687"/>
        <v>private String modificationDate="";</v>
      </c>
    </row>
    <row r="1543" spans="2:26" ht="19.2" x14ac:dyDescent="0.45">
      <c r="B1543" s="1" t="s">
        <v>883</v>
      </c>
      <c r="C1543" s="1" t="s">
        <v>1</v>
      </c>
      <c r="D1543" s="4">
        <v>500</v>
      </c>
      <c r="I1543" t="str">
        <f t="shared" si="681"/>
        <v>ALTER TABLE GROUP_NAME</v>
      </c>
      <c r="K1543" s="25" t="str">
        <f t="shared" si="682"/>
        <v>GROUP_NAME,</v>
      </c>
      <c r="L1543" s="12"/>
      <c r="M1543" s="18" t="str">
        <f t="shared" si="683"/>
        <v>GROUP_NAME,</v>
      </c>
      <c r="N1543" s="5" t="str">
        <f>CONCATENATE(B1543," ",C1543,"(",D1543,")",",")</f>
        <v>GROUP_NAME VARCHAR(500),</v>
      </c>
      <c r="O1543" s="1" t="s">
        <v>890</v>
      </c>
      <c r="P1543" t="s">
        <v>0</v>
      </c>
      <c r="W1543" s="17" t="str">
        <f t="shared" si="684"/>
        <v>groupName</v>
      </c>
      <c r="X1543" s="3" t="str">
        <f t="shared" si="685"/>
        <v>"groupName":"",</v>
      </c>
      <c r="Y1543" s="22" t="str">
        <f t="shared" si="686"/>
        <v>public static String GROUP_NAME="groupName";</v>
      </c>
      <c r="Z1543" s="7" t="str">
        <f t="shared" si="687"/>
        <v>private String groupName="";</v>
      </c>
    </row>
    <row r="1544" spans="2:26" ht="19.2" x14ac:dyDescent="0.45">
      <c r="B1544" s="1" t="s">
        <v>14</v>
      </c>
      <c r="C1544" s="1" t="s">
        <v>701</v>
      </c>
      <c r="D1544" s="4"/>
      <c r="I1544" t="str">
        <f t="shared" si="681"/>
        <v>ALTER TABLE DESCRIPTION</v>
      </c>
      <c r="J1544" s="23"/>
      <c r="K1544" s="25" t="str">
        <f t="shared" si="682"/>
        <v>DESCRIPTION,</v>
      </c>
      <c r="L1544" s="12"/>
      <c r="M1544" s="18" t="str">
        <f t="shared" si="683"/>
        <v>DESCRIPTION,</v>
      </c>
      <c r="N1544" s="5" t="str">
        <f>CONCATENATE(B1544," ",C1544,"",D1544,"",",")</f>
        <v>DESCRIPTION TEXT,</v>
      </c>
      <c r="O1544" s="1" t="s">
        <v>14</v>
      </c>
      <c r="W1544" s="17" t="str">
        <f t="shared" si="684"/>
        <v>description</v>
      </c>
      <c r="X1544" s="3" t="str">
        <f t="shared" si="685"/>
        <v>"description":"",</v>
      </c>
      <c r="Y1544" s="22" t="str">
        <f t="shared" si="686"/>
        <v>public static String DESCRIPTION="description";</v>
      </c>
      <c r="Z1544" s="7" t="str">
        <f t="shared" si="687"/>
        <v>private String description="";</v>
      </c>
    </row>
    <row r="1545" spans="2:26" ht="19.2" x14ac:dyDescent="0.45">
      <c r="B1545" s="1"/>
      <c r="C1545" s="1"/>
      <c r="D1545" s="4"/>
      <c r="K1545" s="29" t="s">
        <v>909</v>
      </c>
      <c r="L1545" s="12"/>
      <c r="M1545" s="18"/>
      <c r="N1545" s="33" t="s">
        <v>130</v>
      </c>
      <c r="O1545" s="1"/>
      <c r="W1545" s="17"/>
    </row>
    <row r="1546" spans="2:26" x14ac:dyDescent="0.3">
      <c r="N1546" s="31" t="s">
        <v>126</v>
      </c>
    </row>
    <row r="1550" spans="2:26" x14ac:dyDescent="0.3">
      <c r="B1550" s="2" t="s">
        <v>931</v>
      </c>
      <c r="I1550" t="str">
        <f t="shared" ref="I1550:I1558" si="688">CONCATENATE("ALTER TABLE"," ",B1550)</f>
        <v>ALTER TABLE TM_ACTIVITY_DIAGRAM</v>
      </c>
      <c r="J1550" t="s">
        <v>293</v>
      </c>
      <c r="K1550" s="26" t="str">
        <f>CONCATENATE(J1550," VIEW ",B1550," AS SELECT")</f>
        <v>create OR REPLACE VIEW TM_ACTIVITY_DIAGRAM AS SELECT</v>
      </c>
      <c r="N1550" s="5" t="str">
        <f>CONCATENATE("CREATE TABLE ",B1550," ","(")</f>
        <v>CREATE TABLE TM_ACTIVITY_DIAGRAM (</v>
      </c>
    </row>
    <row r="1551" spans="2:26" ht="19.2" x14ac:dyDescent="0.45">
      <c r="B1551" s="1" t="s">
        <v>2</v>
      </c>
      <c r="C1551" s="1" t="s">
        <v>1</v>
      </c>
      <c r="D1551" s="4">
        <v>30</v>
      </c>
      <c r="E1551" s="24" t="s">
        <v>113</v>
      </c>
      <c r="I1551" t="str">
        <f t="shared" si="688"/>
        <v>ALTER TABLE ID</v>
      </c>
      <c r="K1551" s="25" t="str">
        <f t="shared" ref="K1551:K1558" si="689">CONCATENATE(B1551,",")</f>
        <v>ID,</v>
      </c>
      <c r="L1551" s="12"/>
      <c r="M1551" s="18" t="str">
        <f t="shared" ref="M1551:M1558" si="690">CONCATENATE(B1551,",")</f>
        <v>ID,</v>
      </c>
      <c r="N1551" s="5" t="str">
        <f>CONCATENATE(B1551," ",C1551,"(",D1551,") ",E1551," ,")</f>
        <v>ID VARCHAR(30) NOT NULL ,</v>
      </c>
      <c r="O1551" s="1" t="s">
        <v>2</v>
      </c>
      <c r="P1551" s="6"/>
      <c r="Q1551" s="6"/>
      <c r="R1551" s="6"/>
      <c r="S1551" s="6"/>
      <c r="T1551" s="6"/>
      <c r="U1551" s="6"/>
      <c r="V1551" s="6"/>
      <c r="W1551" s="17" t="str">
        <f t="shared" ref="W1551:W1558" si="691">CONCATENATE(,LOWER(O1551),UPPER(LEFT(P1551,1)),LOWER(RIGHT(P1551,LEN(P1551)-IF(LEN(P1551)&gt;0,1,LEN(P1551)))),UPPER(LEFT(Q1551,1)),LOWER(RIGHT(Q1551,LEN(Q1551)-IF(LEN(Q1551)&gt;0,1,LEN(Q1551)))),UPPER(LEFT(R1551,1)),LOWER(RIGHT(R1551,LEN(R1551)-IF(LEN(R1551)&gt;0,1,LEN(R1551)))),UPPER(LEFT(S1551,1)),LOWER(RIGHT(S1551,LEN(S1551)-IF(LEN(S1551)&gt;0,1,LEN(S1551)))),UPPER(LEFT(T1551,1)),LOWER(RIGHT(T1551,LEN(T1551)-IF(LEN(T1551)&gt;0,1,LEN(T1551)))),UPPER(LEFT(U1551,1)),LOWER(RIGHT(U1551,LEN(U1551)-IF(LEN(U1551)&gt;0,1,LEN(U1551)))),UPPER(LEFT(V1551,1)),LOWER(RIGHT(V1551,LEN(V1551)-IF(LEN(V1551)&gt;0,1,LEN(V1551)))))</f>
        <v>id</v>
      </c>
      <c r="X1551" s="3" t="str">
        <f t="shared" ref="X1551:X1558" si="692">CONCATENATE("""",W1551,"""",":","""","""",",")</f>
        <v>"id":"",</v>
      </c>
      <c r="Y1551" s="22" t="str">
        <f t="shared" ref="Y1551:Y1558" si="693">CONCATENATE("public static String ",,B1551,,"=","""",W1551,""";")</f>
        <v>public static String ID="id";</v>
      </c>
      <c r="Z1551" s="7" t="str">
        <f t="shared" ref="Z1551:Z1558" si="694">CONCATENATE("private String ",W1551,"=","""""",";")</f>
        <v>private String id="";</v>
      </c>
    </row>
    <row r="1552" spans="2:26" ht="19.2" x14ac:dyDescent="0.45">
      <c r="B1552" s="1" t="s">
        <v>3</v>
      </c>
      <c r="C1552" s="1" t="s">
        <v>1</v>
      </c>
      <c r="D1552" s="4">
        <v>10</v>
      </c>
      <c r="I1552" t="str">
        <f t="shared" si="688"/>
        <v>ALTER TABLE STATUS</v>
      </c>
      <c r="K1552" s="25" t="str">
        <f t="shared" si="689"/>
        <v>STATUS,</v>
      </c>
      <c r="L1552" s="12"/>
      <c r="M1552" s="18" t="str">
        <f t="shared" si="690"/>
        <v>STATUS,</v>
      </c>
      <c r="N1552" s="5" t="str">
        <f t="shared" ref="N1552:N1557" si="695">CONCATENATE(B1552," ",C1552,"(",D1552,")",",")</f>
        <v>STATUS VARCHAR(10),</v>
      </c>
      <c r="O1552" s="1" t="s">
        <v>3</v>
      </c>
      <c r="W1552" s="17" t="str">
        <f t="shared" si="691"/>
        <v>status</v>
      </c>
      <c r="X1552" s="3" t="str">
        <f t="shared" si="692"/>
        <v>"status":"",</v>
      </c>
      <c r="Y1552" s="22" t="str">
        <f t="shared" si="693"/>
        <v>public static String STATUS="status";</v>
      </c>
      <c r="Z1552" s="7" t="str">
        <f t="shared" si="694"/>
        <v>private String status="";</v>
      </c>
    </row>
    <row r="1553" spans="2:26" ht="19.2" x14ac:dyDescent="0.45">
      <c r="B1553" s="1" t="s">
        <v>4</v>
      </c>
      <c r="C1553" s="1" t="s">
        <v>1</v>
      </c>
      <c r="D1553" s="4">
        <v>30</v>
      </c>
      <c r="I1553" t="str">
        <f t="shared" si="688"/>
        <v>ALTER TABLE INSERT_DATE</v>
      </c>
      <c r="K1553" s="25" t="str">
        <f t="shared" si="689"/>
        <v>INSERT_DATE,</v>
      </c>
      <c r="L1553" s="12"/>
      <c r="M1553" s="18" t="str">
        <f t="shared" si="690"/>
        <v>INSERT_DATE,</v>
      </c>
      <c r="N1553" s="5" t="str">
        <f t="shared" si="695"/>
        <v>INSERT_DATE VARCHAR(30),</v>
      </c>
      <c r="O1553" s="1" t="s">
        <v>7</v>
      </c>
      <c r="P1553" t="s">
        <v>8</v>
      </c>
      <c r="W1553" s="17" t="str">
        <f t="shared" si="691"/>
        <v>insertDate</v>
      </c>
      <c r="X1553" s="3" t="str">
        <f t="shared" si="692"/>
        <v>"insertDate":"",</v>
      </c>
      <c r="Y1553" s="22" t="str">
        <f t="shared" si="693"/>
        <v>public static String INSERT_DATE="insertDate";</v>
      </c>
      <c r="Z1553" s="7" t="str">
        <f t="shared" si="694"/>
        <v>private String insertDate="";</v>
      </c>
    </row>
    <row r="1554" spans="2:26" ht="19.2" x14ac:dyDescent="0.45">
      <c r="B1554" s="1" t="s">
        <v>5</v>
      </c>
      <c r="C1554" s="1" t="s">
        <v>1</v>
      </c>
      <c r="D1554" s="4">
        <v>30</v>
      </c>
      <c r="I1554" t="str">
        <f t="shared" si="688"/>
        <v>ALTER TABLE MODIFICATION_DATE</v>
      </c>
      <c r="K1554" s="25" t="str">
        <f t="shared" si="689"/>
        <v>MODIFICATION_DATE,</v>
      </c>
      <c r="L1554" s="12"/>
      <c r="M1554" s="18" t="str">
        <f t="shared" si="690"/>
        <v>MODIFICATION_DATE,</v>
      </c>
      <c r="N1554" s="5" t="str">
        <f t="shared" si="695"/>
        <v>MODIFICATION_DATE VARCHAR(30),</v>
      </c>
      <c r="O1554" s="1" t="s">
        <v>9</v>
      </c>
      <c r="P1554" t="s">
        <v>8</v>
      </c>
      <c r="W1554" s="17" t="str">
        <f t="shared" si="691"/>
        <v>modificationDate</v>
      </c>
      <c r="X1554" s="3" t="str">
        <f t="shared" si="692"/>
        <v>"modificationDate":"",</v>
      </c>
      <c r="Y1554" s="22" t="str">
        <f t="shared" si="693"/>
        <v>public static String MODIFICATION_DATE="modificationDate";</v>
      </c>
      <c r="Z1554" s="7" t="str">
        <f t="shared" si="694"/>
        <v>private String modificationDate="";</v>
      </c>
    </row>
    <row r="1555" spans="2:26" ht="19.2" x14ac:dyDescent="0.45">
      <c r="B1555" s="1" t="s">
        <v>932</v>
      </c>
      <c r="C1555" s="1" t="s">
        <v>1</v>
      </c>
      <c r="D1555" s="4">
        <v>500</v>
      </c>
      <c r="I1555" t="str">
        <f t="shared" si="688"/>
        <v>ALTER TABLE DIAGRAM_NAME</v>
      </c>
      <c r="K1555" s="25" t="str">
        <f t="shared" si="689"/>
        <v>DIAGRAM_NAME,</v>
      </c>
      <c r="L1555" s="12"/>
      <c r="M1555" s="18" t="str">
        <f t="shared" si="690"/>
        <v>DIAGRAM_NAME,</v>
      </c>
      <c r="N1555" s="5" t="str">
        <f t="shared" si="695"/>
        <v>DIAGRAM_NAME VARCHAR(500),</v>
      </c>
      <c r="O1555" s="1" t="s">
        <v>953</v>
      </c>
      <c r="P1555" t="s">
        <v>0</v>
      </c>
      <c r="W1555" s="17" t="str">
        <f t="shared" si="691"/>
        <v>diagramName</v>
      </c>
      <c r="X1555" s="3" t="str">
        <f t="shared" si="692"/>
        <v>"diagramName":"",</v>
      </c>
      <c r="Y1555" s="22" t="str">
        <f t="shared" si="693"/>
        <v>public static String DIAGRAM_NAME="diagramName";</v>
      </c>
      <c r="Z1555" s="7" t="str">
        <f t="shared" si="694"/>
        <v>private String diagramName="";</v>
      </c>
    </row>
    <row r="1556" spans="2:26" ht="19.2" x14ac:dyDescent="0.45">
      <c r="B1556" s="1" t="s">
        <v>274</v>
      </c>
      <c r="C1556" s="1" t="s">
        <v>1</v>
      </c>
      <c r="D1556" s="4">
        <v>300</v>
      </c>
      <c r="I1556" t="str">
        <f t="shared" si="688"/>
        <v>ALTER TABLE FK_PROJECT_ID</v>
      </c>
      <c r="J1556" s="23"/>
      <c r="K1556" s="25" t="str">
        <f t="shared" si="689"/>
        <v>FK_PROJECT_ID,</v>
      </c>
      <c r="L1556" s="12"/>
      <c r="M1556" s="18" t="str">
        <f t="shared" si="690"/>
        <v>FK_PROJECT_ID,</v>
      </c>
      <c r="N1556" s="5" t="str">
        <f t="shared" si="695"/>
        <v>FK_PROJECT_ID VARCHAR(300),</v>
      </c>
      <c r="O1556" s="1" t="s">
        <v>10</v>
      </c>
      <c r="P1556" t="s">
        <v>288</v>
      </c>
      <c r="Q1556" t="s">
        <v>2</v>
      </c>
      <c r="W1556" s="17" t="str">
        <f t="shared" si="691"/>
        <v>fkProjectId</v>
      </c>
      <c r="X1556" s="3" t="str">
        <f t="shared" si="692"/>
        <v>"fkProjectId":"",</v>
      </c>
      <c r="Y1556" s="22" t="str">
        <f t="shared" si="693"/>
        <v>public static String FK_PROJECT_ID="fkProjectId";</v>
      </c>
      <c r="Z1556" s="7" t="str">
        <f t="shared" si="694"/>
        <v>private String fkProjectId="";</v>
      </c>
    </row>
    <row r="1557" spans="2:26" ht="19.2" x14ac:dyDescent="0.45">
      <c r="B1557" s="1" t="s">
        <v>933</v>
      </c>
      <c r="C1557" s="1" t="s">
        <v>1</v>
      </c>
      <c r="D1557" s="4">
        <v>300</v>
      </c>
      <c r="I1557" t="str">
        <f>CONCATENATE("ALTER TABLE"," ",B1557)</f>
        <v>ALTER TABLE FK_ACTIVITY_GROUP_ID</v>
      </c>
      <c r="J1557" s="23"/>
      <c r="K1557" s="25" t="str">
        <f>CONCATENATE(B1557,",")</f>
        <v>FK_ACTIVITY_GROUP_ID,</v>
      </c>
      <c r="L1557" s="12"/>
      <c r="M1557" s="18" t="str">
        <f>CONCATENATE(B1557,",")</f>
        <v>FK_ACTIVITY_GROUP_ID,</v>
      </c>
      <c r="N1557" s="5" t="str">
        <f t="shared" si="695"/>
        <v>FK_ACTIVITY_GROUP_ID VARCHAR(300),</v>
      </c>
      <c r="O1557" s="1" t="s">
        <v>10</v>
      </c>
      <c r="P1557" t="s">
        <v>954</v>
      </c>
      <c r="Q1557" t="s">
        <v>890</v>
      </c>
      <c r="R1557" t="s">
        <v>2</v>
      </c>
      <c r="W1557" s="17" t="str">
        <f>CONCATENATE(,LOWER(O1557),UPPER(LEFT(P1557,1)),LOWER(RIGHT(P1557,LEN(P1557)-IF(LEN(P1557)&gt;0,1,LEN(P1557)))),UPPER(LEFT(Q1557,1)),LOWER(RIGHT(Q1557,LEN(Q1557)-IF(LEN(Q1557)&gt;0,1,LEN(Q1557)))),UPPER(LEFT(R1557,1)),LOWER(RIGHT(R1557,LEN(R1557)-IF(LEN(R1557)&gt;0,1,LEN(R1557)))),UPPER(LEFT(S1557,1)),LOWER(RIGHT(S1557,LEN(S1557)-IF(LEN(S1557)&gt;0,1,LEN(S1557)))),UPPER(LEFT(T1557,1)),LOWER(RIGHT(T1557,LEN(T1557)-IF(LEN(T1557)&gt;0,1,LEN(T1557)))),UPPER(LEFT(U1557,1)),LOWER(RIGHT(U1557,LEN(U1557)-IF(LEN(U1557)&gt;0,1,LEN(U1557)))),UPPER(LEFT(V1557,1)),LOWER(RIGHT(V1557,LEN(V1557)-IF(LEN(V1557)&gt;0,1,LEN(V1557)))))</f>
        <v>fkActivityGroupId</v>
      </c>
      <c r="X1557" s="3" t="str">
        <f>CONCATENATE("""",W1557,"""",":","""","""",",")</f>
        <v>"fkActivityGroupId":"",</v>
      </c>
      <c r="Y1557" s="22" t="str">
        <f>CONCATENATE("public static String ",,B1557,,"=","""",W1557,""";")</f>
        <v>public static String FK_ACTIVITY_GROUP_ID="fkActivityGroupId";</v>
      </c>
      <c r="Z1557" s="7" t="str">
        <f>CONCATENATE("private String ",W1557,"=","""""",";")</f>
        <v>private String fkActivityGroupId="";</v>
      </c>
    </row>
    <row r="1558" spans="2:26" ht="19.2" x14ac:dyDescent="0.45">
      <c r="B1558" s="1" t="s">
        <v>14</v>
      </c>
      <c r="C1558" s="1" t="s">
        <v>701</v>
      </c>
      <c r="D1558" s="4"/>
      <c r="I1558" t="str">
        <f t="shared" si="688"/>
        <v>ALTER TABLE DESCRIPTION</v>
      </c>
      <c r="J1558" s="23"/>
      <c r="K1558" s="25" t="str">
        <f t="shared" si="689"/>
        <v>DESCRIPTION,</v>
      </c>
      <c r="L1558" s="12"/>
      <c r="M1558" s="18" t="str">
        <f t="shared" si="690"/>
        <v>DESCRIPTION,</v>
      </c>
      <c r="N1558" s="5" t="str">
        <f>CONCATENATE(B1558," ",C1558,"",D1558,"",",")</f>
        <v>DESCRIPTION TEXT,</v>
      </c>
      <c r="O1558" s="1" t="s">
        <v>14</v>
      </c>
      <c r="W1558" s="17" t="str">
        <f t="shared" si="691"/>
        <v>description</v>
      </c>
      <c r="X1558" s="3" t="str">
        <f t="shared" si="692"/>
        <v>"description":"",</v>
      </c>
      <c r="Y1558" s="22" t="str">
        <f t="shared" si="693"/>
        <v>public static String DESCRIPTION="description";</v>
      </c>
      <c r="Z1558" s="7" t="str">
        <f t="shared" si="694"/>
        <v>private String description="";</v>
      </c>
    </row>
    <row r="1559" spans="2:26" ht="19.2" x14ac:dyDescent="0.45">
      <c r="B1559" s="1"/>
      <c r="C1559" s="1"/>
      <c r="D1559" s="4"/>
      <c r="K1559" s="29" t="s">
        <v>909</v>
      </c>
      <c r="L1559" s="12"/>
      <c r="M1559" s="18"/>
      <c r="N1559" s="33" t="s">
        <v>130</v>
      </c>
      <c r="O1559" s="1"/>
      <c r="W1559" s="17"/>
    </row>
    <row r="1560" spans="2:26" x14ac:dyDescent="0.3">
      <c r="N1560" s="31" t="s">
        <v>126</v>
      </c>
    </row>
    <row r="1563" spans="2:26" x14ac:dyDescent="0.3">
      <c r="B1563" s="2" t="s">
        <v>934</v>
      </c>
      <c r="I1563" t="str">
        <f t="shared" ref="I1563:I1570" si="696">CONCATENATE("ALTER TABLE"," ",B1563)</f>
        <v>ALTER TABLE TM_ACTIVITY_FIGURE_CARD</v>
      </c>
      <c r="J1563" t="s">
        <v>293</v>
      </c>
      <c r="K1563" s="26" t="str">
        <f>CONCATENATE(J1563," VIEW ",B1563," AS SELECT")</f>
        <v>create OR REPLACE VIEW TM_ACTIVITY_FIGURE_CARD AS SELECT</v>
      </c>
      <c r="N1563" s="5" t="str">
        <f>CONCATENATE("CREATE TABLE ",B1563," ","(")</f>
        <v>CREATE TABLE TM_ACTIVITY_FIGURE_CARD (</v>
      </c>
    </row>
    <row r="1564" spans="2:26" ht="19.2" x14ac:dyDescent="0.45">
      <c r="B1564" s="1" t="s">
        <v>2</v>
      </c>
      <c r="C1564" s="1" t="s">
        <v>1</v>
      </c>
      <c r="D1564" s="4">
        <v>30</v>
      </c>
      <c r="E1564" s="24" t="s">
        <v>113</v>
      </c>
      <c r="I1564" t="str">
        <f t="shared" si="696"/>
        <v>ALTER TABLE ID</v>
      </c>
      <c r="K1564" s="25" t="str">
        <f t="shared" ref="K1564:K1570" si="697">CONCATENATE(B1564,",")</f>
        <v>ID,</v>
      </c>
      <c r="L1564" s="12"/>
      <c r="M1564" s="18" t="str">
        <f t="shared" ref="M1564:M1570" si="698">CONCATENATE(B1564,",")</f>
        <v>ID,</v>
      </c>
      <c r="N1564" s="5" t="str">
        <f>CONCATENATE(B1564," ",C1564,"(",D1564,") ",E1564," ,")</f>
        <v>ID VARCHAR(30) NOT NULL ,</v>
      </c>
      <c r="O1564" s="1" t="s">
        <v>2</v>
      </c>
      <c r="P1564" s="6"/>
      <c r="Q1564" s="6"/>
      <c r="R1564" s="6"/>
      <c r="S1564" s="6"/>
      <c r="T1564" s="6"/>
      <c r="U1564" s="6"/>
      <c r="V1564" s="6"/>
      <c r="W1564" s="17" t="str">
        <f t="shared" ref="W1564:W1570" si="699">CONCATENATE(,LOWER(O1564),UPPER(LEFT(P1564,1)),LOWER(RIGHT(P1564,LEN(P1564)-IF(LEN(P1564)&gt;0,1,LEN(P1564)))),UPPER(LEFT(Q1564,1)),LOWER(RIGHT(Q1564,LEN(Q1564)-IF(LEN(Q1564)&gt;0,1,LEN(Q1564)))),UPPER(LEFT(R1564,1)),LOWER(RIGHT(R1564,LEN(R1564)-IF(LEN(R1564)&gt;0,1,LEN(R1564)))),UPPER(LEFT(S1564,1)),LOWER(RIGHT(S1564,LEN(S1564)-IF(LEN(S1564)&gt;0,1,LEN(S1564)))),UPPER(LEFT(T1564,1)),LOWER(RIGHT(T1564,LEN(T1564)-IF(LEN(T1564)&gt;0,1,LEN(T1564)))),UPPER(LEFT(U1564,1)),LOWER(RIGHT(U1564,LEN(U1564)-IF(LEN(U1564)&gt;0,1,LEN(U1564)))),UPPER(LEFT(V1564,1)),LOWER(RIGHT(V1564,LEN(V1564)-IF(LEN(V1564)&gt;0,1,LEN(V1564)))))</f>
        <v>id</v>
      </c>
      <c r="X1564" s="3" t="str">
        <f t="shared" ref="X1564:X1570" si="700">CONCATENATE("""",W1564,"""",":","""","""",",")</f>
        <v>"id":"",</v>
      </c>
      <c r="Y1564" s="22" t="str">
        <f t="shared" ref="Y1564:Y1570" si="701">CONCATENATE("public static String ",,B1564,,"=","""",W1564,""";")</f>
        <v>public static String ID="id";</v>
      </c>
      <c r="Z1564" s="7" t="str">
        <f t="shared" ref="Z1564:Z1570" si="702">CONCATENATE("private String ",W1564,"=","""""",";")</f>
        <v>private String id="";</v>
      </c>
    </row>
    <row r="1565" spans="2:26" ht="19.2" x14ac:dyDescent="0.45">
      <c r="B1565" s="1" t="s">
        <v>3</v>
      </c>
      <c r="C1565" s="1" t="s">
        <v>1</v>
      </c>
      <c r="D1565" s="4">
        <v>10</v>
      </c>
      <c r="I1565" t="str">
        <f t="shared" si="696"/>
        <v>ALTER TABLE STATUS</v>
      </c>
      <c r="K1565" s="25" t="str">
        <f t="shared" si="697"/>
        <v>STATUS,</v>
      </c>
      <c r="L1565" s="12"/>
      <c r="M1565" s="18" t="str">
        <f t="shared" si="698"/>
        <v>STATUS,</v>
      </c>
      <c r="N1565" s="5" t="str">
        <f t="shared" ref="N1565:N1570" si="703">CONCATENATE(B1565," ",C1565,"(",D1565,")",",")</f>
        <v>STATUS VARCHAR(10),</v>
      </c>
      <c r="O1565" s="1" t="s">
        <v>3</v>
      </c>
      <c r="W1565" s="17" t="str">
        <f t="shared" si="699"/>
        <v>status</v>
      </c>
      <c r="X1565" s="3" t="str">
        <f t="shared" si="700"/>
        <v>"status":"",</v>
      </c>
      <c r="Y1565" s="22" t="str">
        <f t="shared" si="701"/>
        <v>public static String STATUS="status";</v>
      </c>
      <c r="Z1565" s="7" t="str">
        <f t="shared" si="702"/>
        <v>private String status="";</v>
      </c>
    </row>
    <row r="1566" spans="2:26" ht="19.2" x14ac:dyDescent="0.45">
      <c r="B1566" s="1" t="s">
        <v>4</v>
      </c>
      <c r="C1566" s="1" t="s">
        <v>1</v>
      </c>
      <c r="D1566" s="4">
        <v>30</v>
      </c>
      <c r="I1566" t="str">
        <f t="shared" si="696"/>
        <v>ALTER TABLE INSERT_DATE</v>
      </c>
      <c r="K1566" s="25" t="str">
        <f t="shared" si="697"/>
        <v>INSERT_DATE,</v>
      </c>
      <c r="L1566" s="12"/>
      <c r="M1566" s="18" t="str">
        <f t="shared" si="698"/>
        <v>INSERT_DATE,</v>
      </c>
      <c r="N1566" s="5" t="str">
        <f t="shared" si="703"/>
        <v>INSERT_DATE VARCHAR(30),</v>
      </c>
      <c r="O1566" s="1" t="s">
        <v>7</v>
      </c>
      <c r="P1566" t="s">
        <v>8</v>
      </c>
      <c r="W1566" s="17" t="str">
        <f t="shared" si="699"/>
        <v>insertDate</v>
      </c>
      <c r="X1566" s="3" t="str">
        <f t="shared" si="700"/>
        <v>"insertDate":"",</v>
      </c>
      <c r="Y1566" s="22" t="str">
        <f t="shared" si="701"/>
        <v>public static String INSERT_DATE="insertDate";</v>
      </c>
      <c r="Z1566" s="7" t="str">
        <f t="shared" si="702"/>
        <v>private String insertDate="";</v>
      </c>
    </row>
    <row r="1567" spans="2:26" ht="19.2" x14ac:dyDescent="0.45">
      <c r="B1567" s="1" t="s">
        <v>5</v>
      </c>
      <c r="C1567" s="1" t="s">
        <v>1</v>
      </c>
      <c r="D1567" s="4">
        <v>30</v>
      </c>
      <c r="I1567" t="str">
        <f t="shared" si="696"/>
        <v>ALTER TABLE MODIFICATION_DATE</v>
      </c>
      <c r="K1567" s="25" t="str">
        <f t="shared" si="697"/>
        <v>MODIFICATION_DATE,</v>
      </c>
      <c r="L1567" s="12"/>
      <c r="M1567" s="18" t="str">
        <f t="shared" si="698"/>
        <v>MODIFICATION_DATE,</v>
      </c>
      <c r="N1567" s="5" t="str">
        <f t="shared" si="703"/>
        <v>MODIFICATION_DATE VARCHAR(30),</v>
      </c>
      <c r="O1567" s="1" t="s">
        <v>9</v>
      </c>
      <c r="P1567" t="s">
        <v>8</v>
      </c>
      <c r="W1567" s="17" t="str">
        <f t="shared" si="699"/>
        <v>modificationDate</v>
      </c>
      <c r="X1567" s="3" t="str">
        <f t="shared" si="700"/>
        <v>"modificationDate":"",</v>
      </c>
      <c r="Y1567" s="22" t="str">
        <f t="shared" si="701"/>
        <v>public static String MODIFICATION_DATE="modificationDate";</v>
      </c>
      <c r="Z1567" s="7" t="str">
        <f t="shared" si="702"/>
        <v>private String modificationDate="";</v>
      </c>
    </row>
    <row r="1568" spans="2:26" ht="19.2" x14ac:dyDescent="0.45">
      <c r="B1568" s="1" t="s">
        <v>935</v>
      </c>
      <c r="C1568" s="1" t="s">
        <v>1</v>
      </c>
      <c r="D1568" s="4">
        <v>500</v>
      </c>
      <c r="I1568" t="str">
        <f t="shared" si="696"/>
        <v>ALTER TABLE CARD_NAME</v>
      </c>
      <c r="K1568" s="25" t="str">
        <f t="shared" si="697"/>
        <v>CARD_NAME,</v>
      </c>
      <c r="L1568" s="12"/>
      <c r="M1568" s="18" t="str">
        <f t="shared" si="698"/>
        <v>CARD_NAME,</v>
      </c>
      <c r="N1568" s="5" t="str">
        <f t="shared" si="703"/>
        <v>CARD_NAME VARCHAR(500),</v>
      </c>
      <c r="O1568" s="1" t="s">
        <v>955</v>
      </c>
      <c r="P1568" t="s">
        <v>0</v>
      </c>
      <c r="W1568" s="17" t="str">
        <f t="shared" si="699"/>
        <v>cardName</v>
      </c>
      <c r="X1568" s="3" t="str">
        <f t="shared" si="700"/>
        <v>"cardName":"",</v>
      </c>
      <c r="Y1568" s="22" t="str">
        <f t="shared" si="701"/>
        <v>public static String CARD_NAME="cardName";</v>
      </c>
      <c r="Z1568" s="7" t="str">
        <f t="shared" si="702"/>
        <v>private String cardName="";</v>
      </c>
    </row>
    <row r="1569" spans="2:26" ht="19.2" x14ac:dyDescent="0.45">
      <c r="B1569" s="1" t="s">
        <v>949</v>
      </c>
      <c r="C1569" s="1" t="s">
        <v>701</v>
      </c>
      <c r="D1569" s="4"/>
      <c r="I1569" t="str">
        <f t="shared" si="696"/>
        <v>ALTER TABLE CARD_DESCRIPTION</v>
      </c>
      <c r="J1569" s="23"/>
      <c r="K1569" s="25" t="str">
        <f t="shared" si="697"/>
        <v>CARD_DESCRIPTION,</v>
      </c>
      <c r="L1569" s="12"/>
      <c r="M1569" s="18" t="str">
        <f t="shared" si="698"/>
        <v>CARD_DESCRIPTION,</v>
      </c>
      <c r="N1569" s="5" t="str">
        <f>CONCATENATE(B1569," ",C1569,"",D1569,"",",")</f>
        <v>CARD_DESCRIPTION TEXT,</v>
      </c>
      <c r="O1569" s="1" t="s">
        <v>955</v>
      </c>
      <c r="P1569" t="s">
        <v>14</v>
      </c>
      <c r="W1569" s="17" t="str">
        <f t="shared" si="699"/>
        <v>cardDescription</v>
      </c>
      <c r="X1569" s="3" t="str">
        <f t="shared" si="700"/>
        <v>"cardDescription":"",</v>
      </c>
      <c r="Y1569" s="22" t="str">
        <f t="shared" si="701"/>
        <v>public static String CARD_DESCRIPTION="cardDescription";</v>
      </c>
      <c r="Z1569" s="7" t="str">
        <f t="shared" si="702"/>
        <v>private String cardDescription="";</v>
      </c>
    </row>
    <row r="1570" spans="2:26" ht="19.2" x14ac:dyDescent="0.45">
      <c r="B1570" s="1" t="s">
        <v>936</v>
      </c>
      <c r="C1570" s="1" t="s">
        <v>1</v>
      </c>
      <c r="D1570" s="4">
        <v>30</v>
      </c>
      <c r="I1570" t="str">
        <f t="shared" si="696"/>
        <v>ALTER TABLE CARD_TYPE</v>
      </c>
      <c r="J1570" s="23"/>
      <c r="K1570" s="25" t="str">
        <f t="shared" si="697"/>
        <v>CARD_TYPE,</v>
      </c>
      <c r="L1570" s="12"/>
      <c r="M1570" s="18" t="str">
        <f t="shared" si="698"/>
        <v>CARD_TYPE,</v>
      </c>
      <c r="N1570" s="5" t="str">
        <f t="shared" si="703"/>
        <v>CARD_TYPE VARCHAR(30),</v>
      </c>
      <c r="O1570" s="1" t="s">
        <v>955</v>
      </c>
      <c r="P1570" t="s">
        <v>51</v>
      </c>
      <c r="W1570" s="17" t="str">
        <f t="shared" si="699"/>
        <v>cardType</v>
      </c>
      <c r="X1570" s="3" t="str">
        <f t="shared" si="700"/>
        <v>"cardType":"",</v>
      </c>
      <c r="Y1570" s="22" t="str">
        <f t="shared" si="701"/>
        <v>public static String CARD_TYPE="cardType";</v>
      </c>
      <c r="Z1570" s="7" t="str">
        <f t="shared" si="702"/>
        <v>private String cardType="";</v>
      </c>
    </row>
    <row r="1571" spans="2:26" ht="19.2" x14ac:dyDescent="0.45">
      <c r="B1571" s="1"/>
      <c r="C1571" s="1"/>
      <c r="D1571" s="4"/>
      <c r="K1571" s="29" t="s">
        <v>909</v>
      </c>
      <c r="L1571" s="12"/>
      <c r="M1571" s="18"/>
      <c r="N1571" s="33" t="s">
        <v>130</v>
      </c>
      <c r="O1571" s="1"/>
      <c r="W1571" s="17"/>
    </row>
    <row r="1572" spans="2:26" x14ac:dyDescent="0.3">
      <c r="N1572" s="31" t="s">
        <v>126</v>
      </c>
    </row>
    <row r="1576" spans="2:26" x14ac:dyDescent="0.3">
      <c r="B1576" s="2" t="s">
        <v>937</v>
      </c>
      <c r="I1576" t="str">
        <f t="shared" ref="I1576:I1586" si="704">CONCATENATE("ALTER TABLE"," ",B1576)</f>
        <v>ALTER TABLE TM_ACTIVITY_LANE</v>
      </c>
      <c r="J1576" t="s">
        <v>293</v>
      </c>
      <c r="K1576" s="26" t="str">
        <f>CONCATENATE(J1576," VIEW ",B1576," AS SELECT")</f>
        <v>create OR REPLACE VIEW TM_ACTIVITY_LANE AS SELECT</v>
      </c>
      <c r="N1576" s="5" t="str">
        <f>CONCATENATE("CREATE TABLE ",B1576," ","(")</f>
        <v>CREATE TABLE TM_ACTIVITY_LANE (</v>
      </c>
    </row>
    <row r="1577" spans="2:26" ht="19.2" x14ac:dyDescent="0.45">
      <c r="B1577" s="1" t="s">
        <v>2</v>
      </c>
      <c r="C1577" s="1" t="s">
        <v>1</v>
      </c>
      <c r="D1577" s="4">
        <v>30</v>
      </c>
      <c r="E1577" s="24" t="s">
        <v>113</v>
      </c>
      <c r="I1577" t="str">
        <f t="shared" si="704"/>
        <v>ALTER TABLE ID</v>
      </c>
      <c r="K1577" s="25" t="str">
        <f t="shared" ref="K1577:K1586" si="705">CONCATENATE(B1577,",")</f>
        <v>ID,</v>
      </c>
      <c r="L1577" s="12"/>
      <c r="M1577" s="18" t="str">
        <f t="shared" ref="M1577:M1586" si="706">CONCATENATE(B1577,",")</f>
        <v>ID,</v>
      </c>
      <c r="N1577" s="5" t="str">
        <f>CONCATENATE(B1577," ",C1577,"(",D1577,") ",E1577," ,")</f>
        <v>ID VARCHAR(30) NOT NULL ,</v>
      </c>
      <c r="O1577" s="1" t="s">
        <v>2</v>
      </c>
      <c r="P1577" s="6"/>
      <c r="Q1577" s="6"/>
      <c r="R1577" s="6"/>
      <c r="S1577" s="6"/>
      <c r="T1577" s="6"/>
      <c r="U1577" s="6"/>
      <c r="V1577" s="6"/>
      <c r="W1577" s="17" t="str">
        <f t="shared" ref="W1577:W1586" si="707">CONCATENATE(,LOWER(O1577),UPPER(LEFT(P1577,1)),LOWER(RIGHT(P1577,LEN(P1577)-IF(LEN(P1577)&gt;0,1,LEN(P1577)))),UPPER(LEFT(Q1577,1)),LOWER(RIGHT(Q1577,LEN(Q1577)-IF(LEN(Q1577)&gt;0,1,LEN(Q1577)))),UPPER(LEFT(R1577,1)),LOWER(RIGHT(R1577,LEN(R1577)-IF(LEN(R1577)&gt;0,1,LEN(R1577)))),UPPER(LEFT(S1577,1)),LOWER(RIGHT(S1577,LEN(S1577)-IF(LEN(S1577)&gt;0,1,LEN(S1577)))),UPPER(LEFT(T1577,1)),LOWER(RIGHT(T1577,LEN(T1577)-IF(LEN(T1577)&gt;0,1,LEN(T1577)))),UPPER(LEFT(U1577,1)),LOWER(RIGHT(U1577,LEN(U1577)-IF(LEN(U1577)&gt;0,1,LEN(U1577)))),UPPER(LEFT(V1577,1)),LOWER(RIGHT(V1577,LEN(V1577)-IF(LEN(V1577)&gt;0,1,LEN(V1577)))))</f>
        <v>id</v>
      </c>
      <c r="X1577" s="3" t="str">
        <f t="shared" ref="X1577:X1586" si="708">CONCATENATE("""",W1577,"""",":","""","""",",")</f>
        <v>"id":"",</v>
      </c>
      <c r="Y1577" s="22" t="str">
        <f t="shared" ref="Y1577:Y1586" si="709">CONCATENATE("public static String ",,B1577,,"=","""",W1577,""";")</f>
        <v>public static String ID="id";</v>
      </c>
      <c r="Z1577" s="7" t="str">
        <f t="shared" ref="Z1577:Z1586" si="710">CONCATENATE("private String ",W1577,"=","""""",";")</f>
        <v>private String id="";</v>
      </c>
    </row>
    <row r="1578" spans="2:26" ht="19.2" x14ac:dyDescent="0.45">
      <c r="B1578" s="1" t="s">
        <v>3</v>
      </c>
      <c r="C1578" s="1" t="s">
        <v>1</v>
      </c>
      <c r="D1578" s="4">
        <v>10</v>
      </c>
      <c r="I1578" t="str">
        <f t="shared" si="704"/>
        <v>ALTER TABLE STATUS</v>
      </c>
      <c r="K1578" s="25" t="str">
        <f t="shared" si="705"/>
        <v>STATUS,</v>
      </c>
      <c r="L1578" s="12"/>
      <c r="M1578" s="18" t="str">
        <f t="shared" si="706"/>
        <v>STATUS,</v>
      </c>
      <c r="N1578" s="5" t="str">
        <f t="shared" ref="N1578:N1586" si="711">CONCATENATE(B1578," ",C1578,"(",D1578,")",",")</f>
        <v>STATUS VARCHAR(10),</v>
      </c>
      <c r="O1578" s="1" t="s">
        <v>3</v>
      </c>
      <c r="W1578" s="17" t="str">
        <f t="shared" si="707"/>
        <v>status</v>
      </c>
      <c r="X1578" s="3" t="str">
        <f t="shared" si="708"/>
        <v>"status":"",</v>
      </c>
      <c r="Y1578" s="22" t="str">
        <f t="shared" si="709"/>
        <v>public static String STATUS="status";</v>
      </c>
      <c r="Z1578" s="7" t="str">
        <f t="shared" si="710"/>
        <v>private String status="";</v>
      </c>
    </row>
    <row r="1579" spans="2:26" ht="19.2" x14ac:dyDescent="0.45">
      <c r="B1579" s="1" t="s">
        <v>4</v>
      </c>
      <c r="C1579" s="1" t="s">
        <v>1</v>
      </c>
      <c r="D1579" s="4">
        <v>30</v>
      </c>
      <c r="I1579" t="str">
        <f t="shared" si="704"/>
        <v>ALTER TABLE INSERT_DATE</v>
      </c>
      <c r="K1579" s="25" t="str">
        <f t="shared" si="705"/>
        <v>INSERT_DATE,</v>
      </c>
      <c r="L1579" s="12"/>
      <c r="M1579" s="18" t="str">
        <f t="shared" si="706"/>
        <v>INSERT_DATE,</v>
      </c>
      <c r="N1579" s="5" t="str">
        <f t="shared" si="711"/>
        <v>INSERT_DATE VARCHAR(30),</v>
      </c>
      <c r="O1579" s="1" t="s">
        <v>7</v>
      </c>
      <c r="P1579" t="s">
        <v>8</v>
      </c>
      <c r="W1579" s="17" t="str">
        <f t="shared" si="707"/>
        <v>insertDate</v>
      </c>
      <c r="X1579" s="3" t="str">
        <f t="shared" si="708"/>
        <v>"insertDate":"",</v>
      </c>
      <c r="Y1579" s="22" t="str">
        <f t="shared" si="709"/>
        <v>public static String INSERT_DATE="insertDate";</v>
      </c>
      <c r="Z1579" s="7" t="str">
        <f t="shared" si="710"/>
        <v>private String insertDate="";</v>
      </c>
    </row>
    <row r="1580" spans="2:26" ht="19.2" x14ac:dyDescent="0.45">
      <c r="B1580" s="1" t="s">
        <v>5</v>
      </c>
      <c r="C1580" s="1" t="s">
        <v>1</v>
      </c>
      <c r="D1580" s="4">
        <v>30</v>
      </c>
      <c r="I1580" t="str">
        <f t="shared" si="704"/>
        <v>ALTER TABLE MODIFICATION_DATE</v>
      </c>
      <c r="K1580" s="25" t="str">
        <f t="shared" si="705"/>
        <v>MODIFICATION_DATE,</v>
      </c>
      <c r="L1580" s="12"/>
      <c r="M1580" s="18" t="str">
        <f t="shared" si="706"/>
        <v>MODIFICATION_DATE,</v>
      </c>
      <c r="N1580" s="5" t="str">
        <f t="shared" si="711"/>
        <v>MODIFICATION_DATE VARCHAR(30),</v>
      </c>
      <c r="O1580" s="1" t="s">
        <v>9</v>
      </c>
      <c r="P1580" t="s">
        <v>8</v>
      </c>
      <c r="W1580" s="17" t="str">
        <f t="shared" si="707"/>
        <v>modificationDate</v>
      </c>
      <c r="X1580" s="3" t="str">
        <f t="shared" si="708"/>
        <v>"modificationDate":"",</v>
      </c>
      <c r="Y1580" s="22" t="str">
        <f t="shared" si="709"/>
        <v>public static String MODIFICATION_DATE="modificationDate";</v>
      </c>
      <c r="Z1580" s="7" t="str">
        <f t="shared" si="710"/>
        <v>private String modificationDate="";</v>
      </c>
    </row>
    <row r="1581" spans="2:26" ht="19.2" x14ac:dyDescent="0.45">
      <c r="B1581" s="41" t="s">
        <v>939</v>
      </c>
      <c r="C1581" s="1" t="s">
        <v>1</v>
      </c>
      <c r="D1581" s="4">
        <v>10</v>
      </c>
      <c r="I1581" t="str">
        <f t="shared" si="704"/>
        <v>ALTER TABLE COL_COUNT</v>
      </c>
      <c r="K1581" s="25" t="str">
        <f t="shared" si="705"/>
        <v>COL_COUNT,</v>
      </c>
      <c r="L1581" s="12"/>
      <c r="M1581" s="18" t="str">
        <f t="shared" si="706"/>
        <v>COL_COUNT,</v>
      </c>
      <c r="N1581" s="5" t="str">
        <f t="shared" si="711"/>
        <v>COL_COUNT VARCHAR(10),</v>
      </c>
      <c r="O1581" s="1" t="s">
        <v>956</v>
      </c>
      <c r="P1581" t="s">
        <v>214</v>
      </c>
      <c r="W1581" s="17" t="str">
        <f t="shared" si="707"/>
        <v>colCount</v>
      </c>
      <c r="X1581" s="3" t="str">
        <f t="shared" si="708"/>
        <v>"colCount":"",</v>
      </c>
      <c r="Y1581" s="22" t="str">
        <f t="shared" si="709"/>
        <v>public static String COL_COUNT="colCount";</v>
      </c>
      <c r="Z1581" s="7" t="str">
        <f t="shared" si="710"/>
        <v>private String colCount="";</v>
      </c>
    </row>
    <row r="1582" spans="2:26" ht="19.2" x14ac:dyDescent="0.45">
      <c r="B1582" s="41" t="s">
        <v>940</v>
      </c>
      <c r="C1582" s="1" t="s">
        <v>1</v>
      </c>
      <c r="D1582" s="4">
        <v>50</v>
      </c>
      <c r="I1582" t="str">
        <f>CONCATENATE("ALTER TABLE"," ",B1582)</f>
        <v>ALTER TABLE FK_ACTIVITY_DIAGRAM_ID</v>
      </c>
      <c r="K1582" s="25" t="str">
        <f>CONCATENATE(B1582,",")</f>
        <v>FK_ACTIVITY_DIAGRAM_ID,</v>
      </c>
      <c r="L1582" s="12"/>
      <c r="M1582" s="18" t="str">
        <f>CONCATENATE(B1582,",")</f>
        <v>FK_ACTIVITY_DIAGRAM_ID,</v>
      </c>
      <c r="N1582" s="5" t="str">
        <f>CONCATENATE(B1582," ",C1582,"(",D1582,")",",")</f>
        <v>FK_ACTIVITY_DIAGRAM_ID VARCHAR(50),</v>
      </c>
      <c r="O1582" s="1" t="s">
        <v>10</v>
      </c>
      <c r="P1582" t="s">
        <v>954</v>
      </c>
      <c r="Q1582" t="s">
        <v>953</v>
      </c>
      <c r="R1582" t="s">
        <v>2</v>
      </c>
      <c r="W1582" s="17" t="str">
        <f>CONCATENATE(,LOWER(O1582),UPPER(LEFT(P1582,1)),LOWER(RIGHT(P1582,LEN(P1582)-IF(LEN(P1582)&gt;0,1,LEN(P1582)))),UPPER(LEFT(Q1582,1)),LOWER(RIGHT(Q1582,LEN(Q1582)-IF(LEN(Q1582)&gt;0,1,LEN(Q1582)))),UPPER(LEFT(R1582,1)),LOWER(RIGHT(R1582,LEN(R1582)-IF(LEN(R1582)&gt;0,1,LEN(R1582)))),UPPER(LEFT(S1582,1)),LOWER(RIGHT(S1582,LEN(S1582)-IF(LEN(S1582)&gt;0,1,LEN(S1582)))),UPPER(LEFT(T1582,1)),LOWER(RIGHT(T1582,LEN(T1582)-IF(LEN(T1582)&gt;0,1,LEN(T1582)))),UPPER(LEFT(U1582,1)),LOWER(RIGHT(U1582,LEN(U1582)-IF(LEN(U1582)&gt;0,1,LEN(U1582)))),UPPER(LEFT(V1582,1)),LOWER(RIGHT(V1582,LEN(V1582)-IF(LEN(V1582)&gt;0,1,LEN(V1582)))))</f>
        <v>fkActivityDiagramId</v>
      </c>
      <c r="X1582" s="3" t="str">
        <f>CONCATENATE("""",W1582,"""",":","""","""",",")</f>
        <v>"fkActivityDiagramId":"",</v>
      </c>
      <c r="Y1582" s="22" t="str">
        <f>CONCATENATE("public static String ",,B1582,,"=","""",W1582,""";")</f>
        <v>public static String FK_ACTIVITY_DIAGRAM_ID="fkActivityDiagramId";</v>
      </c>
      <c r="Z1582" s="7" t="str">
        <f>CONCATENATE("private String ",W1582,"=","""""",";")</f>
        <v>private String fkActivityDiagramId="";</v>
      </c>
    </row>
    <row r="1583" spans="2:26" ht="19.2" x14ac:dyDescent="0.45">
      <c r="B1583" s="41" t="s">
        <v>933</v>
      </c>
      <c r="C1583" s="1" t="s">
        <v>1</v>
      </c>
      <c r="D1583" s="4">
        <v>50</v>
      </c>
      <c r="I1583" t="str">
        <f>CONCATENATE("ALTER TABLE"," ",B1583)</f>
        <v>ALTER TABLE FK_ACTIVITY_GROUP_ID</v>
      </c>
      <c r="J1583" s="23"/>
      <c r="K1583" s="25" t="str">
        <f>CONCATENATE(B1583,",")</f>
        <v>FK_ACTIVITY_GROUP_ID,</v>
      </c>
      <c r="L1583" s="12"/>
      <c r="M1583" s="18" t="str">
        <f>CONCATENATE(B1583,",")</f>
        <v>FK_ACTIVITY_GROUP_ID,</v>
      </c>
      <c r="N1583" s="5" t="str">
        <f>CONCATENATE(B1583," ",C1583,"(",D1583,")",",")</f>
        <v>FK_ACTIVITY_GROUP_ID VARCHAR(50),</v>
      </c>
      <c r="O1583" s="1" t="s">
        <v>10</v>
      </c>
      <c r="P1583" t="s">
        <v>954</v>
      </c>
      <c r="Q1583" t="s">
        <v>890</v>
      </c>
      <c r="R1583" t="s">
        <v>2</v>
      </c>
      <c r="W1583" s="17" t="str">
        <f>CONCATENATE(,LOWER(O1583),UPPER(LEFT(P1583,1)),LOWER(RIGHT(P1583,LEN(P1583)-IF(LEN(P1583)&gt;0,1,LEN(P1583)))),UPPER(LEFT(Q1583,1)),LOWER(RIGHT(Q1583,LEN(Q1583)-IF(LEN(Q1583)&gt;0,1,LEN(Q1583)))),UPPER(LEFT(R1583,1)),LOWER(RIGHT(R1583,LEN(R1583)-IF(LEN(R1583)&gt;0,1,LEN(R1583)))),UPPER(LEFT(S1583,1)),LOWER(RIGHT(S1583,LEN(S1583)-IF(LEN(S1583)&gt;0,1,LEN(S1583)))),UPPER(LEFT(T1583,1)),LOWER(RIGHT(T1583,LEN(T1583)-IF(LEN(T1583)&gt;0,1,LEN(T1583)))),UPPER(LEFT(U1583,1)),LOWER(RIGHT(U1583,LEN(U1583)-IF(LEN(U1583)&gt;0,1,LEN(U1583)))),UPPER(LEFT(V1583,1)),LOWER(RIGHT(V1583,LEN(V1583)-IF(LEN(V1583)&gt;0,1,LEN(V1583)))))</f>
        <v>fkActivityGroupId</v>
      </c>
      <c r="X1583" s="3" t="str">
        <f>CONCATENATE("""",W1583,"""",":","""","""",",")</f>
        <v>"fkActivityGroupId":"",</v>
      </c>
      <c r="Y1583" s="22" t="str">
        <f>CONCATENATE("public static String ",,B1583,,"=","""",W1583,""";")</f>
        <v>public static String FK_ACTIVITY_GROUP_ID="fkActivityGroupId";</v>
      </c>
      <c r="Z1583" s="7" t="str">
        <f>CONCATENATE("private String ",W1583,"=","""""",";")</f>
        <v>private String fkActivityGroupId="";</v>
      </c>
    </row>
    <row r="1584" spans="2:26" ht="19.2" x14ac:dyDescent="0.45">
      <c r="B1584" s="41" t="s">
        <v>258</v>
      </c>
      <c r="C1584" s="1" t="s">
        <v>1</v>
      </c>
      <c r="D1584" s="4">
        <v>30</v>
      </c>
      <c r="I1584" t="str">
        <f>CONCATENATE("ALTER TABLE"," ",B1584)</f>
        <v>ALTER TABLE ORDER_NO</v>
      </c>
      <c r="J1584" s="23"/>
      <c r="K1584" s="25" t="str">
        <f>CONCATENATE(B1584,",")</f>
        <v>ORDER_NO,</v>
      </c>
      <c r="L1584" s="12"/>
      <c r="M1584" s="18" t="str">
        <f>CONCATENATE(B1584,",")</f>
        <v>ORDER_NO,</v>
      </c>
      <c r="N1584" s="5" t="str">
        <f>CONCATENATE(B1584," ",C1584,"(",D1584,")",",")</f>
        <v>ORDER_NO VARCHAR(30),</v>
      </c>
      <c r="O1584" s="1" t="s">
        <v>259</v>
      </c>
      <c r="P1584" t="s">
        <v>173</v>
      </c>
      <c r="W1584" s="17" t="str">
        <f>CONCATENATE(,LOWER(O1584),UPPER(LEFT(P1584,1)),LOWER(RIGHT(P1584,LEN(P1584)-IF(LEN(P1584)&gt;0,1,LEN(P1584)))),UPPER(LEFT(Q1584,1)),LOWER(RIGHT(Q1584,LEN(Q1584)-IF(LEN(Q1584)&gt;0,1,LEN(Q1584)))),UPPER(LEFT(R1584,1)),LOWER(RIGHT(R1584,LEN(R1584)-IF(LEN(R1584)&gt;0,1,LEN(R1584)))),UPPER(LEFT(S1584,1)),LOWER(RIGHT(S1584,LEN(S1584)-IF(LEN(S1584)&gt;0,1,LEN(S1584)))),UPPER(LEFT(T1584,1)),LOWER(RIGHT(T1584,LEN(T1584)-IF(LEN(T1584)&gt;0,1,LEN(T1584)))),UPPER(LEFT(U1584,1)),LOWER(RIGHT(U1584,LEN(U1584)-IF(LEN(U1584)&gt;0,1,LEN(U1584)))),UPPER(LEFT(V1584,1)),LOWER(RIGHT(V1584,LEN(V1584)-IF(LEN(V1584)&gt;0,1,LEN(V1584)))))</f>
        <v>orderNo</v>
      </c>
      <c r="X1584" s="3" t="str">
        <f>CONCATENATE("""",W1584,"""",":","""","""",",")</f>
        <v>"orderNo":"",</v>
      </c>
      <c r="Y1584" s="22" t="str">
        <f>CONCATENATE("public static String ",,B1584,,"=","""",W1584,""";")</f>
        <v>public static String ORDER_NO="orderNo";</v>
      </c>
      <c r="Z1584" s="7" t="str">
        <f>CONCATENATE("private String ",W1584,"=","""""",";")</f>
        <v>private String orderNo="";</v>
      </c>
    </row>
    <row r="1585" spans="2:26" ht="19.2" x14ac:dyDescent="0.45">
      <c r="B1585" s="41" t="s">
        <v>765</v>
      </c>
      <c r="C1585" s="1" t="s">
        <v>1</v>
      </c>
      <c r="D1585" s="4">
        <v>10</v>
      </c>
      <c r="I1585" t="str">
        <f t="shared" si="704"/>
        <v>ALTER TABLE ROW_COUNT</v>
      </c>
      <c r="K1585" s="25" t="str">
        <f t="shared" si="705"/>
        <v>ROW_COUNT,</v>
      </c>
      <c r="L1585" s="12"/>
      <c r="M1585" s="18" t="str">
        <f t="shared" si="706"/>
        <v>ROW_COUNT,</v>
      </c>
      <c r="N1585" s="5" t="str">
        <f t="shared" si="711"/>
        <v>ROW_COUNT VARCHAR(10),</v>
      </c>
      <c r="O1585" s="1" t="s">
        <v>766</v>
      </c>
      <c r="P1585" t="s">
        <v>214</v>
      </c>
      <c r="W1585" s="17" t="str">
        <f t="shared" si="707"/>
        <v>rowCount</v>
      </c>
      <c r="X1585" s="3" t="str">
        <f t="shared" si="708"/>
        <v>"rowCount":"",</v>
      </c>
      <c r="Y1585" s="22" t="str">
        <f t="shared" si="709"/>
        <v>public static String ROW_COUNT="rowCount";</v>
      </c>
      <c r="Z1585" s="7" t="str">
        <f t="shared" si="710"/>
        <v>private String rowCount="";</v>
      </c>
    </row>
    <row r="1586" spans="2:26" ht="19.2" x14ac:dyDescent="0.45">
      <c r="B1586" s="41" t="s">
        <v>938</v>
      </c>
      <c r="C1586" s="1" t="s">
        <v>1</v>
      </c>
      <c r="D1586" s="4">
        <v>10</v>
      </c>
      <c r="I1586" t="str">
        <f t="shared" si="704"/>
        <v>ALTER TABLE LANE_NAME</v>
      </c>
      <c r="J1586" s="23"/>
      <c r="K1586" s="25" t="str">
        <f t="shared" si="705"/>
        <v>LANE_NAME,</v>
      </c>
      <c r="L1586" s="12"/>
      <c r="M1586" s="18" t="str">
        <f t="shared" si="706"/>
        <v>LANE_NAME,</v>
      </c>
      <c r="N1586" s="5" t="str">
        <f t="shared" si="711"/>
        <v>LANE_NAME VARCHAR(10),</v>
      </c>
      <c r="O1586" s="1" t="s">
        <v>957</v>
      </c>
      <c r="P1586" t="s">
        <v>0</v>
      </c>
      <c r="W1586" s="17" t="str">
        <f t="shared" si="707"/>
        <v>laneName</v>
      </c>
      <c r="X1586" s="3" t="str">
        <f t="shared" si="708"/>
        <v>"laneName":"",</v>
      </c>
      <c r="Y1586" s="22" t="str">
        <f t="shared" si="709"/>
        <v>public static String LANE_NAME="laneName";</v>
      </c>
      <c r="Z1586" s="7" t="str">
        <f t="shared" si="710"/>
        <v>private String laneName="";</v>
      </c>
    </row>
    <row r="1587" spans="2:26" ht="19.2" x14ac:dyDescent="0.45">
      <c r="B1587" s="1"/>
      <c r="C1587" s="1"/>
      <c r="D1587" s="4"/>
      <c r="K1587" s="29" t="s">
        <v>909</v>
      </c>
      <c r="L1587" s="12"/>
      <c r="M1587" s="18"/>
      <c r="N1587" s="33" t="s">
        <v>130</v>
      </c>
      <c r="O1587" s="1"/>
      <c r="W1587" s="17"/>
    </row>
    <row r="1588" spans="2:26" x14ac:dyDescent="0.3">
      <c r="N1588" s="31" t="s">
        <v>126</v>
      </c>
    </row>
    <row r="1589" spans="2:26" x14ac:dyDescent="0.3">
      <c r="B1589" s="40"/>
    </row>
    <row r="1590" spans="2:26" x14ac:dyDescent="0.3">
      <c r="B1590" s="40"/>
    </row>
    <row r="1591" spans="2:26" x14ac:dyDescent="0.3">
      <c r="B1591" s="2" t="s">
        <v>941</v>
      </c>
      <c r="I1591" t="str">
        <f t="shared" ref="I1591:I1599" si="712">CONCATENATE("ALTER TABLE"," ",B1591)</f>
        <v>ALTER TABLE TM_ACTIVITY_FIGURE_RELATION</v>
      </c>
      <c r="J1591" t="s">
        <v>293</v>
      </c>
      <c r="K1591" s="26" t="str">
        <f>CONCATENATE(J1591," VIEW ",B1591," AS SELECT")</f>
        <v>create OR REPLACE VIEW TM_ACTIVITY_FIGURE_RELATION AS SELECT</v>
      </c>
      <c r="N1591" s="5" t="str">
        <f>CONCATENATE("CREATE TABLE ",B1591," ","(")</f>
        <v>CREATE TABLE TM_ACTIVITY_FIGURE_RELATION (</v>
      </c>
    </row>
    <row r="1592" spans="2:26" ht="19.2" x14ac:dyDescent="0.45">
      <c r="B1592" s="1" t="s">
        <v>2</v>
      </c>
      <c r="C1592" s="1" t="s">
        <v>1</v>
      </c>
      <c r="D1592" s="4">
        <v>30</v>
      </c>
      <c r="E1592" s="24" t="s">
        <v>113</v>
      </c>
      <c r="I1592" t="str">
        <f t="shared" si="712"/>
        <v>ALTER TABLE ID</v>
      </c>
      <c r="K1592" s="25" t="str">
        <f t="shared" ref="K1592:K1599" si="713">CONCATENATE(B1592,",")</f>
        <v>ID,</v>
      </c>
      <c r="L1592" s="12"/>
      <c r="M1592" s="18" t="str">
        <f t="shared" ref="M1592:M1599" si="714">CONCATENATE(B1592,",")</f>
        <v>ID,</v>
      </c>
      <c r="N1592" s="5" t="str">
        <f>CONCATENATE(B1592," ",C1592,"(",D1592,") ",E1592," ,")</f>
        <v>ID VARCHAR(30) NOT NULL ,</v>
      </c>
      <c r="O1592" s="1" t="s">
        <v>2</v>
      </c>
      <c r="P1592" s="6"/>
      <c r="Q1592" s="6"/>
      <c r="R1592" s="6"/>
      <c r="S1592" s="6"/>
      <c r="T1592" s="6"/>
      <c r="U1592" s="6"/>
      <c r="V1592" s="6"/>
      <c r="W1592" s="17" t="str">
        <f t="shared" ref="W1592:W1599" si="715">CONCATENATE(,LOWER(O1592),UPPER(LEFT(P1592,1)),LOWER(RIGHT(P1592,LEN(P1592)-IF(LEN(P1592)&gt;0,1,LEN(P1592)))),UPPER(LEFT(Q1592,1)),LOWER(RIGHT(Q1592,LEN(Q1592)-IF(LEN(Q1592)&gt;0,1,LEN(Q1592)))),UPPER(LEFT(R1592,1)),LOWER(RIGHT(R1592,LEN(R1592)-IF(LEN(R1592)&gt;0,1,LEN(R1592)))),UPPER(LEFT(S1592,1)),LOWER(RIGHT(S1592,LEN(S1592)-IF(LEN(S1592)&gt;0,1,LEN(S1592)))),UPPER(LEFT(T1592,1)),LOWER(RIGHT(T1592,LEN(T1592)-IF(LEN(T1592)&gt;0,1,LEN(T1592)))),UPPER(LEFT(U1592,1)),LOWER(RIGHT(U1592,LEN(U1592)-IF(LEN(U1592)&gt;0,1,LEN(U1592)))),UPPER(LEFT(V1592,1)),LOWER(RIGHT(V1592,LEN(V1592)-IF(LEN(V1592)&gt;0,1,LEN(V1592)))))</f>
        <v>id</v>
      </c>
      <c r="X1592" s="3" t="str">
        <f t="shared" ref="X1592:X1599" si="716">CONCATENATE("""",W1592,"""",":","""","""",",")</f>
        <v>"id":"",</v>
      </c>
      <c r="Y1592" s="22" t="str">
        <f t="shared" ref="Y1592:Y1599" si="717">CONCATENATE("public static String ",,B1592,,"=","""",W1592,""";")</f>
        <v>public static String ID="id";</v>
      </c>
      <c r="Z1592" s="7" t="str">
        <f t="shared" ref="Z1592:Z1599" si="718">CONCATENATE("private String ",W1592,"=","""""",";")</f>
        <v>private String id="";</v>
      </c>
    </row>
    <row r="1593" spans="2:26" ht="19.2" x14ac:dyDescent="0.45">
      <c r="B1593" s="1" t="s">
        <v>3</v>
      </c>
      <c r="C1593" s="1" t="s">
        <v>1</v>
      </c>
      <c r="D1593" s="4">
        <v>10</v>
      </c>
      <c r="I1593" t="str">
        <f t="shared" si="712"/>
        <v>ALTER TABLE STATUS</v>
      </c>
      <c r="K1593" s="25" t="str">
        <f t="shared" si="713"/>
        <v>STATUS,</v>
      </c>
      <c r="L1593" s="12"/>
      <c r="M1593" s="18" t="str">
        <f t="shared" si="714"/>
        <v>STATUS,</v>
      </c>
      <c r="N1593" s="5" t="str">
        <f t="shared" ref="N1593:N1599" si="719">CONCATENATE(B1593," ",C1593,"(",D1593,")",",")</f>
        <v>STATUS VARCHAR(10),</v>
      </c>
      <c r="O1593" s="1" t="s">
        <v>3</v>
      </c>
      <c r="W1593" s="17" t="str">
        <f t="shared" si="715"/>
        <v>status</v>
      </c>
      <c r="X1593" s="3" t="str">
        <f t="shared" si="716"/>
        <v>"status":"",</v>
      </c>
      <c r="Y1593" s="22" t="str">
        <f t="shared" si="717"/>
        <v>public static String STATUS="status";</v>
      </c>
      <c r="Z1593" s="7" t="str">
        <f t="shared" si="718"/>
        <v>private String status="";</v>
      </c>
    </row>
    <row r="1594" spans="2:26" ht="19.2" x14ac:dyDescent="0.45">
      <c r="B1594" s="1" t="s">
        <v>4</v>
      </c>
      <c r="C1594" s="1" t="s">
        <v>1</v>
      </c>
      <c r="D1594" s="4">
        <v>30</v>
      </c>
      <c r="I1594" t="str">
        <f t="shared" si="712"/>
        <v>ALTER TABLE INSERT_DATE</v>
      </c>
      <c r="K1594" s="25" t="str">
        <f t="shared" si="713"/>
        <v>INSERT_DATE,</v>
      </c>
      <c r="L1594" s="12"/>
      <c r="M1594" s="18" t="str">
        <f t="shared" si="714"/>
        <v>INSERT_DATE,</v>
      </c>
      <c r="N1594" s="5" t="str">
        <f t="shared" si="719"/>
        <v>INSERT_DATE VARCHAR(30),</v>
      </c>
      <c r="O1594" s="1" t="s">
        <v>7</v>
      </c>
      <c r="P1594" t="s">
        <v>8</v>
      </c>
      <c r="W1594" s="17" t="str">
        <f t="shared" si="715"/>
        <v>insertDate</v>
      </c>
      <c r="X1594" s="3" t="str">
        <f t="shared" si="716"/>
        <v>"insertDate":"",</v>
      </c>
      <c r="Y1594" s="22" t="str">
        <f t="shared" si="717"/>
        <v>public static String INSERT_DATE="insertDate";</v>
      </c>
      <c r="Z1594" s="7" t="str">
        <f t="shared" si="718"/>
        <v>private String insertDate="";</v>
      </c>
    </row>
    <row r="1595" spans="2:26" ht="19.2" x14ac:dyDescent="0.45">
      <c r="B1595" s="1" t="s">
        <v>5</v>
      </c>
      <c r="C1595" s="1" t="s">
        <v>1</v>
      </c>
      <c r="D1595" s="4">
        <v>30</v>
      </c>
      <c r="I1595" t="str">
        <f t="shared" si="712"/>
        <v>ALTER TABLE MODIFICATION_DATE</v>
      </c>
      <c r="K1595" s="25" t="str">
        <f t="shared" si="713"/>
        <v>MODIFICATION_DATE,</v>
      </c>
      <c r="L1595" s="12"/>
      <c r="M1595" s="18" t="str">
        <f t="shared" si="714"/>
        <v>MODIFICATION_DATE,</v>
      </c>
      <c r="N1595" s="5" t="str">
        <f t="shared" si="719"/>
        <v>MODIFICATION_DATE VARCHAR(30),</v>
      </c>
      <c r="O1595" s="1" t="s">
        <v>9</v>
      </c>
      <c r="P1595" t="s">
        <v>8</v>
      </c>
      <c r="W1595" s="17" t="str">
        <f t="shared" si="715"/>
        <v>modificationDate</v>
      </c>
      <c r="X1595" s="3" t="str">
        <f t="shared" si="716"/>
        <v>"modificationDate":"",</v>
      </c>
      <c r="Y1595" s="22" t="str">
        <f t="shared" si="717"/>
        <v>public static String MODIFICATION_DATE="modificationDate";</v>
      </c>
      <c r="Z1595" s="7" t="str">
        <f t="shared" si="718"/>
        <v>private String modificationDate="";</v>
      </c>
    </row>
    <row r="1596" spans="2:26" ht="19.2" x14ac:dyDescent="0.45">
      <c r="B1596" s="41" t="s">
        <v>942</v>
      </c>
      <c r="C1596" s="1" t="s">
        <v>1</v>
      </c>
      <c r="D1596" s="4">
        <v>32</v>
      </c>
      <c r="I1596" t="str">
        <f t="shared" si="712"/>
        <v>ALTER TABLE FK_FROM_FIGURE_ID</v>
      </c>
      <c r="K1596" s="25" t="str">
        <f t="shared" si="713"/>
        <v>FK_FROM_FIGURE_ID,</v>
      </c>
      <c r="L1596" s="12"/>
      <c r="M1596" s="18" t="str">
        <f t="shared" si="714"/>
        <v>FK_FROM_FIGURE_ID,</v>
      </c>
      <c r="N1596" s="5" t="str">
        <f t="shared" si="719"/>
        <v>FK_FROM_FIGURE_ID VARCHAR(32),</v>
      </c>
      <c r="O1596" s="1" t="s">
        <v>10</v>
      </c>
      <c r="P1596" t="s">
        <v>663</v>
      </c>
      <c r="Q1596" t="s">
        <v>958</v>
      </c>
      <c r="R1596" t="s">
        <v>2</v>
      </c>
      <c r="W1596" s="17" t="str">
        <f t="shared" si="715"/>
        <v>fkFromFigureId</v>
      </c>
      <c r="X1596" s="3" t="str">
        <f t="shared" si="716"/>
        <v>"fkFromFigureId":"",</v>
      </c>
      <c r="Y1596" s="22" t="str">
        <f t="shared" si="717"/>
        <v>public static String FK_FROM_FIGURE_ID="fkFromFigureId";</v>
      </c>
      <c r="Z1596" s="7" t="str">
        <f t="shared" si="718"/>
        <v>private String fkFromFigureId="";</v>
      </c>
    </row>
    <row r="1597" spans="2:26" ht="19.2" x14ac:dyDescent="0.45">
      <c r="B1597" s="41" t="s">
        <v>943</v>
      </c>
      <c r="C1597" s="1" t="s">
        <v>1</v>
      </c>
      <c r="D1597" s="4">
        <v>32</v>
      </c>
      <c r="I1597" t="str">
        <f t="shared" si="712"/>
        <v>ALTER TABLE FK_TO_FIGURE_ID</v>
      </c>
      <c r="K1597" s="25" t="str">
        <f t="shared" si="713"/>
        <v>FK_TO_FIGURE_ID,</v>
      </c>
      <c r="L1597" s="12"/>
      <c r="M1597" s="18" t="str">
        <f t="shared" si="714"/>
        <v>FK_TO_FIGURE_ID,</v>
      </c>
      <c r="N1597" s="5" t="str">
        <f t="shared" si="719"/>
        <v>FK_TO_FIGURE_ID VARCHAR(32),</v>
      </c>
      <c r="O1597" s="1" t="s">
        <v>10</v>
      </c>
      <c r="P1597" t="s">
        <v>811</v>
      </c>
      <c r="Q1597" t="s">
        <v>958</v>
      </c>
      <c r="R1597" t="s">
        <v>2</v>
      </c>
      <c r="W1597" s="17" t="str">
        <f t="shared" si="715"/>
        <v>fkToFigureId</v>
      </c>
      <c r="X1597" s="3" t="str">
        <f t="shared" si="716"/>
        <v>"fkToFigureId":"",</v>
      </c>
      <c r="Y1597" s="22" t="str">
        <f t="shared" si="717"/>
        <v>public static String FK_TO_FIGURE_ID="fkToFigureId";</v>
      </c>
      <c r="Z1597" s="7" t="str">
        <f t="shared" si="718"/>
        <v>private String fkToFigureId="";</v>
      </c>
    </row>
    <row r="1598" spans="2:26" ht="19.2" x14ac:dyDescent="0.45">
      <c r="B1598" s="41" t="s">
        <v>944</v>
      </c>
      <c r="C1598" s="1" t="s">
        <v>1</v>
      </c>
      <c r="D1598" s="4">
        <v>300</v>
      </c>
      <c r="I1598" t="str">
        <f t="shared" si="712"/>
        <v>ALTER TABLE RELATION_NAME</v>
      </c>
      <c r="J1598" s="23"/>
      <c r="K1598" s="25" t="str">
        <f t="shared" si="713"/>
        <v>RELATION_NAME,</v>
      </c>
      <c r="L1598" s="12"/>
      <c r="M1598" s="18" t="str">
        <f t="shared" si="714"/>
        <v>RELATION_NAME,</v>
      </c>
      <c r="N1598" s="5" t="str">
        <f t="shared" si="719"/>
        <v>RELATION_NAME VARCHAR(300),</v>
      </c>
      <c r="O1598" s="1" t="s">
        <v>445</v>
      </c>
      <c r="P1598" t="s">
        <v>0</v>
      </c>
      <c r="W1598" s="17" t="str">
        <f t="shared" si="715"/>
        <v>relationName</v>
      </c>
      <c r="X1598" s="3" t="str">
        <f t="shared" si="716"/>
        <v>"relationName":"",</v>
      </c>
      <c r="Y1598" s="22" t="str">
        <f t="shared" si="717"/>
        <v>public static String RELATION_NAME="relationName";</v>
      </c>
      <c r="Z1598" s="7" t="str">
        <f t="shared" si="718"/>
        <v>private String relationName="";</v>
      </c>
    </row>
    <row r="1599" spans="2:26" ht="19.2" x14ac:dyDescent="0.45">
      <c r="B1599" s="41" t="s">
        <v>945</v>
      </c>
      <c r="C1599" s="1" t="s">
        <v>1</v>
      </c>
      <c r="D1599" s="4">
        <v>100</v>
      </c>
      <c r="I1599" t="str">
        <f t="shared" si="712"/>
        <v>ALTER TABLE RELATION_COLOR</v>
      </c>
      <c r="J1599" s="23"/>
      <c r="K1599" s="25" t="str">
        <f t="shared" si="713"/>
        <v>RELATION_COLOR,</v>
      </c>
      <c r="L1599" s="12"/>
      <c r="M1599" s="18" t="str">
        <f t="shared" si="714"/>
        <v>RELATION_COLOR,</v>
      </c>
      <c r="N1599" s="5" t="str">
        <f t="shared" si="719"/>
        <v>RELATION_COLOR VARCHAR(100),</v>
      </c>
      <c r="O1599" s="1" t="s">
        <v>445</v>
      </c>
      <c r="P1599" t="s">
        <v>358</v>
      </c>
      <c r="W1599" s="17" t="str">
        <f t="shared" si="715"/>
        <v>relationColor</v>
      </c>
      <c r="X1599" s="3" t="str">
        <f t="shared" si="716"/>
        <v>"relationColor":"",</v>
      </c>
      <c r="Y1599" s="22" t="str">
        <f t="shared" si="717"/>
        <v>public static String RELATION_COLOR="relationColor";</v>
      </c>
      <c r="Z1599" s="7" t="str">
        <f t="shared" si="718"/>
        <v>private String relationColor="";</v>
      </c>
    </row>
    <row r="1600" spans="2:26" ht="19.2" x14ac:dyDescent="0.45">
      <c r="B1600" s="1"/>
      <c r="C1600" s="1"/>
      <c r="D1600" s="4"/>
      <c r="K1600" s="29" t="s">
        <v>909</v>
      </c>
      <c r="L1600" s="12"/>
      <c r="M1600" s="18"/>
      <c r="N1600" s="33" t="s">
        <v>130</v>
      </c>
      <c r="O1600" s="1"/>
      <c r="W1600" s="17"/>
    </row>
    <row r="1601" spans="2:26" x14ac:dyDescent="0.3">
      <c r="N1601" s="31" t="s">
        <v>126</v>
      </c>
    </row>
    <row r="1602" spans="2:26" x14ac:dyDescent="0.3">
      <c r="B1602" s="40"/>
    </row>
    <row r="1603" spans="2:26" x14ac:dyDescent="0.3">
      <c r="B1603" s="2" t="s">
        <v>946</v>
      </c>
      <c r="I1603" t="str">
        <f t="shared" ref="I1603:I1613" si="720">CONCATENATE("ALTER TABLE"," ",B1603)</f>
        <v>ALTER TABLE TM_ACTIVITY_LANE_FIGURE</v>
      </c>
      <c r="J1603" t="s">
        <v>293</v>
      </c>
      <c r="K1603" s="26" t="str">
        <f>CONCATENATE(J1603," VIEW ",B1603," AS SELECT")</f>
        <v>create OR REPLACE VIEW TM_ACTIVITY_LANE_FIGURE AS SELECT</v>
      </c>
      <c r="N1603" s="5" t="str">
        <f>CONCATENATE("CREATE TABLE ",B1603," ","(")</f>
        <v>CREATE TABLE TM_ACTIVITY_LANE_FIGURE (</v>
      </c>
    </row>
    <row r="1604" spans="2:26" ht="19.2" x14ac:dyDescent="0.45">
      <c r="B1604" s="1" t="s">
        <v>2</v>
      </c>
      <c r="C1604" s="1" t="s">
        <v>1</v>
      </c>
      <c r="D1604" s="4">
        <v>30</v>
      </c>
      <c r="E1604" s="24" t="s">
        <v>113</v>
      </c>
      <c r="I1604" t="str">
        <f t="shared" si="720"/>
        <v>ALTER TABLE ID</v>
      </c>
      <c r="K1604" s="25" t="str">
        <f t="shared" ref="K1604:K1613" si="721">CONCATENATE(B1604,",")</f>
        <v>ID,</v>
      </c>
      <c r="L1604" s="12"/>
      <c r="M1604" s="18" t="str">
        <f t="shared" ref="M1604:M1613" si="722">CONCATENATE(B1604,",")</f>
        <v>ID,</v>
      </c>
      <c r="N1604" s="5" t="str">
        <f>CONCATENATE(B1604," ",C1604,"(",D1604,") ",E1604," ,")</f>
        <v>ID VARCHAR(30) NOT NULL ,</v>
      </c>
      <c r="O1604" s="1" t="s">
        <v>2</v>
      </c>
      <c r="P1604" s="6"/>
      <c r="Q1604" s="6"/>
      <c r="R1604" s="6"/>
      <c r="S1604" s="6"/>
      <c r="T1604" s="6"/>
      <c r="U1604" s="6"/>
      <c r="V1604" s="6"/>
      <c r="W1604" s="17" t="str">
        <f t="shared" ref="W1604:W1613" si="723">CONCATENATE(,LOWER(O1604),UPPER(LEFT(P1604,1)),LOWER(RIGHT(P1604,LEN(P1604)-IF(LEN(P1604)&gt;0,1,LEN(P1604)))),UPPER(LEFT(Q1604,1)),LOWER(RIGHT(Q1604,LEN(Q1604)-IF(LEN(Q1604)&gt;0,1,LEN(Q1604)))),UPPER(LEFT(R1604,1)),LOWER(RIGHT(R1604,LEN(R1604)-IF(LEN(R1604)&gt;0,1,LEN(R1604)))),UPPER(LEFT(S1604,1)),LOWER(RIGHT(S1604,LEN(S1604)-IF(LEN(S1604)&gt;0,1,LEN(S1604)))),UPPER(LEFT(T1604,1)),LOWER(RIGHT(T1604,LEN(T1604)-IF(LEN(T1604)&gt;0,1,LEN(T1604)))),UPPER(LEFT(U1604,1)),LOWER(RIGHT(U1604,LEN(U1604)-IF(LEN(U1604)&gt;0,1,LEN(U1604)))),UPPER(LEFT(V1604,1)),LOWER(RIGHT(V1604,LEN(V1604)-IF(LEN(V1604)&gt;0,1,LEN(V1604)))))</f>
        <v>id</v>
      </c>
      <c r="X1604" s="3" t="str">
        <f t="shared" ref="X1604:X1613" si="724">CONCATENATE("""",W1604,"""",":","""","""",",")</f>
        <v>"id":"",</v>
      </c>
      <c r="Y1604" s="22" t="str">
        <f t="shared" ref="Y1604:Y1613" si="725">CONCATENATE("public static String ",,B1604,,"=","""",W1604,""";")</f>
        <v>public static String ID="id";</v>
      </c>
      <c r="Z1604" s="7" t="str">
        <f t="shared" ref="Z1604:Z1613" si="726">CONCATENATE("private String ",W1604,"=","""""",";")</f>
        <v>private String id="";</v>
      </c>
    </row>
    <row r="1605" spans="2:26" ht="19.2" x14ac:dyDescent="0.45">
      <c r="B1605" s="1" t="s">
        <v>3</v>
      </c>
      <c r="C1605" s="1" t="s">
        <v>1</v>
      </c>
      <c r="D1605" s="4">
        <v>10</v>
      </c>
      <c r="I1605" t="str">
        <f t="shared" si="720"/>
        <v>ALTER TABLE STATUS</v>
      </c>
      <c r="K1605" s="25" t="str">
        <f t="shared" si="721"/>
        <v>STATUS,</v>
      </c>
      <c r="L1605" s="12"/>
      <c r="M1605" s="18" t="str">
        <f t="shared" si="722"/>
        <v>STATUS,</v>
      </c>
      <c r="N1605" s="5" t="str">
        <f t="shared" ref="N1605:N1613" si="727">CONCATENATE(B1605," ",C1605,"(",D1605,")",",")</f>
        <v>STATUS VARCHAR(10),</v>
      </c>
      <c r="O1605" s="1" t="s">
        <v>3</v>
      </c>
      <c r="W1605" s="17" t="str">
        <f t="shared" si="723"/>
        <v>status</v>
      </c>
      <c r="X1605" s="3" t="str">
        <f t="shared" si="724"/>
        <v>"status":"",</v>
      </c>
      <c r="Y1605" s="22" t="str">
        <f t="shared" si="725"/>
        <v>public static String STATUS="status";</v>
      </c>
      <c r="Z1605" s="7" t="str">
        <f t="shared" si="726"/>
        <v>private String status="";</v>
      </c>
    </row>
    <row r="1606" spans="2:26" ht="19.2" x14ac:dyDescent="0.45">
      <c r="B1606" s="1" t="s">
        <v>4</v>
      </c>
      <c r="C1606" s="1" t="s">
        <v>1</v>
      </c>
      <c r="D1606" s="4">
        <v>30</v>
      </c>
      <c r="I1606" t="str">
        <f t="shared" si="720"/>
        <v>ALTER TABLE INSERT_DATE</v>
      </c>
      <c r="K1606" s="25" t="str">
        <f t="shared" si="721"/>
        <v>INSERT_DATE,</v>
      </c>
      <c r="L1606" s="12"/>
      <c r="M1606" s="18" t="str">
        <f t="shared" si="722"/>
        <v>INSERT_DATE,</v>
      </c>
      <c r="N1606" s="5" t="str">
        <f t="shared" si="727"/>
        <v>INSERT_DATE VARCHAR(30),</v>
      </c>
      <c r="O1606" s="1" t="s">
        <v>7</v>
      </c>
      <c r="P1606" t="s">
        <v>8</v>
      </c>
      <c r="W1606" s="17" t="str">
        <f t="shared" si="723"/>
        <v>insertDate</v>
      </c>
      <c r="X1606" s="3" t="str">
        <f t="shared" si="724"/>
        <v>"insertDate":"",</v>
      </c>
      <c r="Y1606" s="22" t="str">
        <f t="shared" si="725"/>
        <v>public static String INSERT_DATE="insertDate";</v>
      </c>
      <c r="Z1606" s="7" t="str">
        <f t="shared" si="726"/>
        <v>private String insertDate="";</v>
      </c>
    </row>
    <row r="1607" spans="2:26" ht="19.2" x14ac:dyDescent="0.45">
      <c r="B1607" s="1" t="s">
        <v>5</v>
      </c>
      <c r="C1607" s="1" t="s">
        <v>1</v>
      </c>
      <c r="D1607" s="4">
        <v>30</v>
      </c>
      <c r="I1607" t="str">
        <f t="shared" si="720"/>
        <v>ALTER TABLE MODIFICATION_DATE</v>
      </c>
      <c r="K1607" s="25" t="str">
        <f t="shared" si="721"/>
        <v>MODIFICATION_DATE,</v>
      </c>
      <c r="L1607" s="12"/>
      <c r="M1607" s="18" t="str">
        <f t="shared" si="722"/>
        <v>MODIFICATION_DATE,</v>
      </c>
      <c r="N1607" s="5" t="str">
        <f t="shared" si="727"/>
        <v>MODIFICATION_DATE VARCHAR(30),</v>
      </c>
      <c r="O1607" s="1" t="s">
        <v>9</v>
      </c>
      <c r="P1607" t="s">
        <v>8</v>
      </c>
      <c r="W1607" s="17" t="str">
        <f t="shared" si="723"/>
        <v>modificationDate</v>
      </c>
      <c r="X1607" s="3" t="str">
        <f t="shared" si="724"/>
        <v>"modificationDate":"",</v>
      </c>
      <c r="Y1607" s="22" t="str">
        <f t="shared" si="725"/>
        <v>public static String MODIFICATION_DATE="modificationDate";</v>
      </c>
      <c r="Z1607" s="7" t="str">
        <f t="shared" si="726"/>
        <v>private String modificationDate="";</v>
      </c>
    </row>
    <row r="1608" spans="2:26" ht="19.2" x14ac:dyDescent="0.45">
      <c r="B1608" s="41" t="s">
        <v>947</v>
      </c>
      <c r="C1608" s="1" t="s">
        <v>1</v>
      </c>
      <c r="D1608" s="4">
        <v>32</v>
      </c>
      <c r="I1608" t="str">
        <f t="shared" si="720"/>
        <v>ALTER TABLE FK_FIGURE_ID</v>
      </c>
      <c r="K1608" s="25" t="str">
        <f t="shared" si="721"/>
        <v>FK_FIGURE_ID,</v>
      </c>
      <c r="L1608" s="12"/>
      <c r="M1608" s="18" t="str">
        <f t="shared" si="722"/>
        <v>FK_FIGURE_ID,</v>
      </c>
      <c r="N1608" s="5" t="str">
        <f t="shared" si="727"/>
        <v>FK_FIGURE_ID VARCHAR(32),</v>
      </c>
      <c r="O1608" s="1" t="s">
        <v>10</v>
      </c>
      <c r="P1608" t="s">
        <v>958</v>
      </c>
      <c r="Q1608" t="s">
        <v>2</v>
      </c>
      <c r="W1608" s="17" t="str">
        <f t="shared" si="723"/>
        <v>fkFigureId</v>
      </c>
      <c r="X1608" s="3" t="str">
        <f t="shared" si="724"/>
        <v>"fkFigureId":"",</v>
      </c>
      <c r="Y1608" s="22" t="str">
        <f t="shared" si="725"/>
        <v>public static String FK_FIGURE_ID="fkFigureId";</v>
      </c>
      <c r="Z1608" s="7" t="str">
        <f t="shared" si="726"/>
        <v>private String fkFigureId="";</v>
      </c>
    </row>
    <row r="1609" spans="2:26" ht="19.2" x14ac:dyDescent="0.45">
      <c r="B1609" s="41" t="s">
        <v>948</v>
      </c>
      <c r="C1609" s="1" t="s">
        <v>1</v>
      </c>
      <c r="D1609" s="4">
        <v>32</v>
      </c>
      <c r="I1609" t="str">
        <f>CONCATENATE("ALTER TABLE"," ",B1609)</f>
        <v>ALTER TABLE FK_LANE_ID</v>
      </c>
      <c r="K1609" s="25" t="str">
        <f>CONCATENATE(B1609,",")</f>
        <v>FK_LANE_ID,</v>
      </c>
      <c r="L1609" s="12"/>
      <c r="M1609" s="18" t="str">
        <f>CONCATENATE(B1609,",")</f>
        <v>FK_LANE_ID,</v>
      </c>
      <c r="N1609" s="5" t="str">
        <f>CONCATENATE(B1609," ",C1609,"(",D1609,")",",")</f>
        <v>FK_LANE_ID VARCHAR(32),</v>
      </c>
      <c r="O1609" s="1" t="s">
        <v>10</v>
      </c>
      <c r="P1609" t="s">
        <v>957</v>
      </c>
      <c r="Q1609" t="s">
        <v>2</v>
      </c>
      <c r="W1609" s="17" t="str">
        <f>CONCATENATE(,LOWER(O1609),UPPER(LEFT(P1609,1)),LOWER(RIGHT(P1609,LEN(P1609)-IF(LEN(P1609)&gt;0,1,LEN(P1609)))),UPPER(LEFT(Q1609,1)),LOWER(RIGHT(Q1609,LEN(Q1609)-IF(LEN(Q1609)&gt;0,1,LEN(Q1609)))),UPPER(LEFT(R1609,1)),LOWER(RIGHT(R1609,LEN(R1609)-IF(LEN(R1609)&gt;0,1,LEN(R1609)))),UPPER(LEFT(S1609,1)),LOWER(RIGHT(S1609,LEN(S1609)-IF(LEN(S1609)&gt;0,1,LEN(S1609)))),UPPER(LEFT(T1609,1)),LOWER(RIGHT(T1609,LEN(T1609)-IF(LEN(T1609)&gt;0,1,LEN(T1609)))),UPPER(LEFT(U1609,1)),LOWER(RIGHT(U1609,LEN(U1609)-IF(LEN(U1609)&gt;0,1,LEN(U1609)))),UPPER(LEFT(V1609,1)),LOWER(RIGHT(V1609,LEN(V1609)-IF(LEN(V1609)&gt;0,1,LEN(V1609)))))</f>
        <v>fkLaneId</v>
      </c>
      <c r="X1609" s="3" t="str">
        <f>CONCATENATE("""",W1609,"""",":","""","""",",")</f>
        <v>"fkLaneId":"",</v>
      </c>
      <c r="Y1609" s="22" t="str">
        <f>CONCATENATE("public static String ",,B1609,,"=","""",W1609,""";")</f>
        <v>public static String FK_LANE_ID="fkLaneId";</v>
      </c>
      <c r="Z1609" s="7" t="str">
        <f>CONCATENATE("private String ",W1609,"=","""""",";")</f>
        <v>private String fkLaneId="";</v>
      </c>
    </row>
    <row r="1610" spans="2:26" ht="19.2" x14ac:dyDescent="0.45">
      <c r="B1610" s="41" t="s">
        <v>950</v>
      </c>
      <c r="C1610" s="1" t="s">
        <v>1</v>
      </c>
      <c r="D1610" s="4">
        <v>32</v>
      </c>
      <c r="I1610" t="str">
        <f>CONCATENATE("ALTER TABLE"," ",B1610)</f>
        <v>ALTER TABLE FK__SC_BACKLOG_ID</v>
      </c>
      <c r="J1610" s="23"/>
      <c r="K1610" s="25" t="str">
        <f>CONCATENATE(B1610,",")</f>
        <v>FK__SC_BACKLOG_ID,</v>
      </c>
      <c r="L1610" s="12"/>
      <c r="M1610" s="18" t="str">
        <f>CONCATENATE(B1610,",")</f>
        <v>FK__SC_BACKLOG_ID,</v>
      </c>
      <c r="N1610" s="5" t="str">
        <f>CONCATENATE(B1610," ",C1610,"(",D1610,")",",")</f>
        <v>FK__SC_BACKLOG_ID VARCHAR(32),</v>
      </c>
      <c r="O1610" s="1" t="s">
        <v>10</v>
      </c>
      <c r="Q1610" t="s">
        <v>959</v>
      </c>
      <c r="R1610" t="s">
        <v>354</v>
      </c>
      <c r="S1610" t="s">
        <v>2</v>
      </c>
      <c r="W1610" s="17" t="str">
        <f>CONCATENATE(,LOWER(O1610),UPPER(LEFT(P1610,1)),LOWER(RIGHT(P1610,LEN(P1610)-IF(LEN(P1610)&gt;0,1,LEN(P1610)))),UPPER(LEFT(Q1610,1)),LOWER(RIGHT(Q1610,LEN(Q1610)-IF(LEN(Q1610)&gt;0,1,LEN(Q1610)))),UPPER(LEFT(R1610,1)),LOWER(RIGHT(R1610,LEN(R1610)-IF(LEN(R1610)&gt;0,1,LEN(R1610)))),UPPER(LEFT(S1610,1)),LOWER(RIGHT(S1610,LEN(S1610)-IF(LEN(S1610)&gt;0,1,LEN(S1610)))),UPPER(LEFT(T1610,1)),LOWER(RIGHT(T1610,LEN(T1610)-IF(LEN(T1610)&gt;0,1,LEN(T1610)))),UPPER(LEFT(U1610,1)),LOWER(RIGHT(U1610,LEN(U1610)-IF(LEN(U1610)&gt;0,1,LEN(U1610)))),UPPER(LEFT(V1610,1)),LOWER(RIGHT(V1610,LEN(V1610)-IF(LEN(V1610)&gt;0,1,LEN(V1610)))))</f>
        <v>fkScBacklogId</v>
      </c>
      <c r="X1610" s="3" t="str">
        <f>CONCATENATE("""",W1610,"""",":","""","""",",")</f>
        <v>"fkScBacklogId":"",</v>
      </c>
      <c r="Y1610" s="22" t="str">
        <f>CONCATENATE("public static String ",,B1610,,"=","""",W1610,""";")</f>
        <v>public static String FK__SC_BACKLOG_ID="fkScBacklogId";</v>
      </c>
      <c r="Z1610" s="7" t="str">
        <f>CONCATENATE("private String ",W1610,"=","""""",";")</f>
        <v>private String fkScBacklogId="";</v>
      </c>
    </row>
    <row r="1611" spans="2:26" ht="19.2" x14ac:dyDescent="0.45">
      <c r="B1611" s="41" t="s">
        <v>951</v>
      </c>
      <c r="C1611" s="1" t="s">
        <v>1</v>
      </c>
      <c r="D1611" s="4">
        <v>32</v>
      </c>
      <c r="I1611" t="str">
        <f>CONCATENATE("ALTER TABLE"," ",B1611)</f>
        <v>ALTER TABLE FK_SC_PROJECT_ID</v>
      </c>
      <c r="J1611" s="23"/>
      <c r="K1611" s="25" t="str">
        <f>CONCATENATE(B1611,",")</f>
        <v>FK_SC_PROJECT_ID,</v>
      </c>
      <c r="L1611" s="12"/>
      <c r="M1611" s="18" t="str">
        <f>CONCATENATE(B1611,",")</f>
        <v>FK_SC_PROJECT_ID,</v>
      </c>
      <c r="N1611" s="5" t="str">
        <f>CONCATENATE(B1611," ",C1611,"(",D1611,")",",")</f>
        <v>FK_SC_PROJECT_ID VARCHAR(32),</v>
      </c>
      <c r="O1611" s="1" t="s">
        <v>10</v>
      </c>
      <c r="P1611" t="s">
        <v>959</v>
      </c>
      <c r="Q1611" t="s">
        <v>288</v>
      </c>
      <c r="R1611" t="s">
        <v>2</v>
      </c>
      <c r="W1611" s="17" t="str">
        <f>CONCATENATE(,LOWER(O1611),UPPER(LEFT(P1611,1)),LOWER(RIGHT(P1611,LEN(P1611)-IF(LEN(P1611)&gt;0,1,LEN(P1611)))),UPPER(LEFT(Q1611,1)),LOWER(RIGHT(Q1611,LEN(Q1611)-IF(LEN(Q1611)&gt;0,1,LEN(Q1611)))),UPPER(LEFT(R1611,1)),LOWER(RIGHT(R1611,LEN(R1611)-IF(LEN(R1611)&gt;0,1,LEN(R1611)))),UPPER(LEFT(S1611,1)),LOWER(RIGHT(S1611,LEN(S1611)-IF(LEN(S1611)&gt;0,1,LEN(S1611)))),UPPER(LEFT(T1611,1)),LOWER(RIGHT(T1611,LEN(T1611)-IF(LEN(T1611)&gt;0,1,LEN(T1611)))),UPPER(LEFT(U1611,1)),LOWER(RIGHT(U1611,LEN(U1611)-IF(LEN(U1611)&gt;0,1,LEN(U1611)))),UPPER(LEFT(V1611,1)),LOWER(RIGHT(V1611,LEN(V1611)-IF(LEN(V1611)&gt;0,1,LEN(V1611)))))</f>
        <v>fkScProjectId</v>
      </c>
      <c r="X1611" s="3" t="str">
        <f>CONCATENATE("""",W1611,"""",":","""","""",",")</f>
        <v>"fkScProjectId":"",</v>
      </c>
      <c r="Y1611" s="22" t="str">
        <f>CONCATENATE("public static String ",,B1611,,"=","""",W1611,""";")</f>
        <v>public static String FK_SC_PROJECT_ID="fkScProjectId";</v>
      </c>
      <c r="Z1611" s="7" t="str">
        <f>CONCATENATE("private String ",W1611,"=","""""",";")</f>
        <v>private String fkScProjectId="";</v>
      </c>
    </row>
    <row r="1612" spans="2:26" ht="19.2" x14ac:dyDescent="0.45">
      <c r="B1612" s="41" t="s">
        <v>952</v>
      </c>
      <c r="C1612" s="1" t="s">
        <v>701</v>
      </c>
      <c r="D1612" s="4"/>
      <c r="I1612" t="str">
        <f t="shared" si="720"/>
        <v>ALTER TABLE GENERAL_CSS</v>
      </c>
      <c r="J1612" s="23"/>
      <c r="K1612" s="25" t="str">
        <f t="shared" si="721"/>
        <v>GENERAL_CSS,</v>
      </c>
      <c r="L1612" s="12"/>
      <c r="M1612" s="18" t="str">
        <f t="shared" si="722"/>
        <v>GENERAL_CSS,</v>
      </c>
      <c r="N1612" s="5" t="str">
        <f>CONCATENATE(B1612," ",C1612,"",D1612,"",",")</f>
        <v>GENERAL_CSS TEXT,</v>
      </c>
      <c r="O1612" s="1" t="s">
        <v>470</v>
      </c>
      <c r="P1612" t="s">
        <v>554</v>
      </c>
      <c r="W1612" s="17" t="str">
        <f t="shared" si="723"/>
        <v>generalCss</v>
      </c>
      <c r="X1612" s="3" t="str">
        <f t="shared" si="724"/>
        <v>"generalCss":"",</v>
      </c>
      <c r="Y1612" s="22" t="str">
        <f t="shared" si="725"/>
        <v>public static String GENERAL_CSS="generalCss";</v>
      </c>
      <c r="Z1612" s="7" t="str">
        <f t="shared" si="726"/>
        <v>private String generalCss="";</v>
      </c>
    </row>
    <row r="1613" spans="2:26" ht="19.2" x14ac:dyDescent="0.45">
      <c r="B1613" s="41" t="s">
        <v>258</v>
      </c>
      <c r="C1613" s="1" t="s">
        <v>1</v>
      </c>
      <c r="D1613" s="4">
        <v>100</v>
      </c>
      <c r="I1613" t="str">
        <f t="shared" si="720"/>
        <v>ALTER TABLE ORDER_NO</v>
      </c>
      <c r="J1613" s="23"/>
      <c r="K1613" s="25" t="str">
        <f t="shared" si="721"/>
        <v>ORDER_NO,</v>
      </c>
      <c r="L1613" s="12"/>
      <c r="M1613" s="18" t="str">
        <f t="shared" si="722"/>
        <v>ORDER_NO,</v>
      </c>
      <c r="N1613" s="5" t="str">
        <f t="shared" si="727"/>
        <v>ORDER_NO VARCHAR(100),</v>
      </c>
      <c r="O1613" s="1" t="s">
        <v>259</v>
      </c>
      <c r="P1613" t="s">
        <v>173</v>
      </c>
      <c r="W1613" s="17" t="str">
        <f t="shared" si="723"/>
        <v>orderNo</v>
      </c>
      <c r="X1613" s="3" t="str">
        <f t="shared" si="724"/>
        <v>"orderNo":"",</v>
      </c>
      <c r="Y1613" s="22" t="str">
        <f t="shared" si="725"/>
        <v>public static String ORDER_NO="orderNo";</v>
      </c>
      <c r="Z1613" s="7" t="str">
        <f t="shared" si="726"/>
        <v>private String orderNo="";</v>
      </c>
    </row>
    <row r="1614" spans="2:26" ht="19.2" x14ac:dyDescent="0.45">
      <c r="B1614" s="1"/>
      <c r="C1614" s="1"/>
      <c r="D1614" s="4"/>
      <c r="K1614" s="29" t="s">
        <v>909</v>
      </c>
      <c r="L1614" s="12"/>
      <c r="M1614" s="18"/>
      <c r="N1614" s="33" t="s">
        <v>130</v>
      </c>
      <c r="O1614" s="1"/>
      <c r="W1614" s="17"/>
    </row>
    <row r="1615" spans="2:26" x14ac:dyDescent="0.3">
      <c r="N1615" s="31" t="s">
        <v>126</v>
      </c>
    </row>
    <row r="1619" spans="2:26" x14ac:dyDescent="0.3">
      <c r="B1619" s="2" t="s">
        <v>960</v>
      </c>
      <c r="I1619" t="str">
        <f t="shared" ref="I1619:I1627" si="728">CONCATENATE("ALTER TABLE"," ",B1619)</f>
        <v>ALTER TABLE TM_INPUT_ATTRIBUTES</v>
      </c>
      <c r="J1619" t="s">
        <v>293</v>
      </c>
      <c r="K1619" s="26" t="str">
        <f>CONCATENATE(J1619," VIEW ",B1619," AS SELECT")</f>
        <v>create OR REPLACE VIEW TM_INPUT_ATTRIBUTES AS SELECT</v>
      </c>
      <c r="N1619" s="5" t="str">
        <f>CONCATENATE("CREATE TABLE ",B1619," ","(")</f>
        <v>CREATE TABLE TM_INPUT_ATTRIBUTES (</v>
      </c>
    </row>
    <row r="1620" spans="2:26" ht="19.2" x14ac:dyDescent="0.45">
      <c r="B1620" s="1" t="s">
        <v>2</v>
      </c>
      <c r="C1620" s="1" t="s">
        <v>1</v>
      </c>
      <c r="D1620" s="4">
        <v>30</v>
      </c>
      <c r="E1620" s="24" t="s">
        <v>113</v>
      </c>
      <c r="I1620" t="str">
        <f t="shared" si="728"/>
        <v>ALTER TABLE ID</v>
      </c>
      <c r="K1620" s="25" t="str">
        <f t="shared" ref="K1620:K1627" si="729">CONCATENATE(B1620,",")</f>
        <v>ID,</v>
      </c>
      <c r="L1620" s="12"/>
      <c r="M1620" s="18" t="str">
        <f t="shared" ref="M1620:M1627" si="730">CONCATENATE(B1620,",")</f>
        <v>ID,</v>
      </c>
      <c r="N1620" s="5" t="str">
        <f>CONCATENATE(B1620," ",C1620,"(",D1620,") ",E1620," ,")</f>
        <v>ID VARCHAR(30) NOT NULL ,</v>
      </c>
      <c r="O1620" s="1" t="s">
        <v>2</v>
      </c>
      <c r="P1620" s="6"/>
      <c r="Q1620" s="6"/>
      <c r="R1620" s="6"/>
      <c r="S1620" s="6"/>
      <c r="T1620" s="6"/>
      <c r="U1620" s="6"/>
      <c r="V1620" s="6"/>
      <c r="W1620" s="17" t="str">
        <f t="shared" ref="W1620:W1627" si="731">CONCATENATE(,LOWER(O1620),UPPER(LEFT(P1620,1)),LOWER(RIGHT(P1620,LEN(P1620)-IF(LEN(P1620)&gt;0,1,LEN(P1620)))),UPPER(LEFT(Q1620,1)),LOWER(RIGHT(Q1620,LEN(Q1620)-IF(LEN(Q1620)&gt;0,1,LEN(Q1620)))),UPPER(LEFT(R1620,1)),LOWER(RIGHT(R1620,LEN(R1620)-IF(LEN(R1620)&gt;0,1,LEN(R1620)))),UPPER(LEFT(S1620,1)),LOWER(RIGHT(S1620,LEN(S1620)-IF(LEN(S1620)&gt;0,1,LEN(S1620)))),UPPER(LEFT(T1620,1)),LOWER(RIGHT(T1620,LEN(T1620)-IF(LEN(T1620)&gt;0,1,LEN(T1620)))),UPPER(LEFT(U1620,1)),LOWER(RIGHT(U1620,LEN(U1620)-IF(LEN(U1620)&gt;0,1,LEN(U1620)))),UPPER(LEFT(V1620,1)),LOWER(RIGHT(V1620,LEN(V1620)-IF(LEN(V1620)&gt;0,1,LEN(V1620)))))</f>
        <v>id</v>
      </c>
      <c r="X1620" s="3" t="str">
        <f t="shared" ref="X1620:X1627" si="732">CONCATENATE("""",W1620,"""",":","""","""",",")</f>
        <v>"id":"",</v>
      </c>
      <c r="Y1620" s="22" t="str">
        <f t="shared" ref="Y1620:Y1627" si="733">CONCATENATE("public static String ",,B1620,,"=","""",W1620,""";")</f>
        <v>public static String ID="id";</v>
      </c>
      <c r="Z1620" s="7" t="str">
        <f t="shared" ref="Z1620:Z1627" si="734">CONCATENATE("private String ",W1620,"=","""""",";")</f>
        <v>private String id="";</v>
      </c>
    </row>
    <row r="1621" spans="2:26" ht="19.2" x14ac:dyDescent="0.45">
      <c r="B1621" s="1" t="s">
        <v>3</v>
      </c>
      <c r="C1621" s="1" t="s">
        <v>1</v>
      </c>
      <c r="D1621" s="4">
        <v>10</v>
      </c>
      <c r="I1621" t="str">
        <f t="shared" si="728"/>
        <v>ALTER TABLE STATUS</v>
      </c>
      <c r="K1621" s="25" t="str">
        <f t="shared" si="729"/>
        <v>STATUS,</v>
      </c>
      <c r="L1621" s="12"/>
      <c r="M1621" s="18" t="str">
        <f t="shared" si="730"/>
        <v>STATUS,</v>
      </c>
      <c r="N1621" s="5" t="str">
        <f t="shared" ref="N1621:N1627" si="735">CONCATENATE(B1621," ",C1621,"(",D1621,")",",")</f>
        <v>STATUS VARCHAR(10),</v>
      </c>
      <c r="O1621" s="1" t="s">
        <v>3</v>
      </c>
      <c r="W1621" s="17" t="str">
        <f t="shared" si="731"/>
        <v>status</v>
      </c>
      <c r="X1621" s="3" t="str">
        <f t="shared" si="732"/>
        <v>"status":"",</v>
      </c>
      <c r="Y1621" s="22" t="str">
        <f t="shared" si="733"/>
        <v>public static String STATUS="status";</v>
      </c>
      <c r="Z1621" s="7" t="str">
        <f t="shared" si="734"/>
        <v>private String status="";</v>
      </c>
    </row>
    <row r="1622" spans="2:26" ht="19.2" x14ac:dyDescent="0.45">
      <c r="B1622" s="1" t="s">
        <v>4</v>
      </c>
      <c r="C1622" s="1" t="s">
        <v>1</v>
      </c>
      <c r="D1622" s="4">
        <v>30</v>
      </c>
      <c r="I1622" t="str">
        <f t="shared" si="728"/>
        <v>ALTER TABLE INSERT_DATE</v>
      </c>
      <c r="K1622" s="25" t="str">
        <f t="shared" si="729"/>
        <v>INSERT_DATE,</v>
      </c>
      <c r="L1622" s="12"/>
      <c r="M1622" s="18" t="str">
        <f t="shared" si="730"/>
        <v>INSERT_DATE,</v>
      </c>
      <c r="N1622" s="5" t="str">
        <f t="shared" si="735"/>
        <v>INSERT_DATE VARCHAR(30),</v>
      </c>
      <c r="O1622" s="1" t="s">
        <v>7</v>
      </c>
      <c r="P1622" t="s">
        <v>8</v>
      </c>
      <c r="W1622" s="17" t="str">
        <f t="shared" si="731"/>
        <v>insertDate</v>
      </c>
      <c r="X1622" s="3" t="str">
        <f t="shared" si="732"/>
        <v>"insertDate":"",</v>
      </c>
      <c r="Y1622" s="22" t="str">
        <f t="shared" si="733"/>
        <v>public static String INSERT_DATE="insertDate";</v>
      </c>
      <c r="Z1622" s="7" t="str">
        <f t="shared" si="734"/>
        <v>private String insertDate="";</v>
      </c>
    </row>
    <row r="1623" spans="2:26" ht="19.2" x14ac:dyDescent="0.45">
      <c r="B1623" s="1" t="s">
        <v>5</v>
      </c>
      <c r="C1623" s="1" t="s">
        <v>1</v>
      </c>
      <c r="D1623" s="4">
        <v>30</v>
      </c>
      <c r="I1623" t="str">
        <f t="shared" si="728"/>
        <v>ALTER TABLE MODIFICATION_DATE</v>
      </c>
      <c r="K1623" s="25" t="str">
        <f t="shared" si="729"/>
        <v>MODIFICATION_DATE,</v>
      </c>
      <c r="L1623" s="12"/>
      <c r="M1623" s="18" t="str">
        <f t="shared" si="730"/>
        <v>MODIFICATION_DATE,</v>
      </c>
      <c r="N1623" s="5" t="str">
        <f t="shared" si="735"/>
        <v>MODIFICATION_DATE VARCHAR(30),</v>
      </c>
      <c r="O1623" s="1" t="s">
        <v>9</v>
      </c>
      <c r="P1623" t="s">
        <v>8</v>
      </c>
      <c r="W1623" s="17" t="str">
        <f t="shared" si="731"/>
        <v>modificationDate</v>
      </c>
      <c r="X1623" s="3" t="str">
        <f t="shared" si="732"/>
        <v>"modificationDate":"",</v>
      </c>
      <c r="Y1623" s="22" t="str">
        <f t="shared" si="733"/>
        <v>public static String MODIFICATION_DATE="modificationDate";</v>
      </c>
      <c r="Z1623" s="7" t="str">
        <f t="shared" si="734"/>
        <v>private String modificationDate="";</v>
      </c>
    </row>
    <row r="1624" spans="2:26" ht="19.2" x14ac:dyDescent="0.45">
      <c r="B1624" s="41" t="s">
        <v>392</v>
      </c>
      <c r="C1624" s="1" t="s">
        <v>1</v>
      </c>
      <c r="D1624" s="4">
        <v>32</v>
      </c>
      <c r="I1624" t="str">
        <f t="shared" si="728"/>
        <v>ALTER TABLE FK_INPUT_ID</v>
      </c>
      <c r="K1624" s="25" t="str">
        <f t="shared" si="729"/>
        <v>FK_INPUT_ID,</v>
      </c>
      <c r="L1624" s="12"/>
      <c r="M1624" s="18" t="str">
        <f t="shared" si="730"/>
        <v>FK_INPUT_ID,</v>
      </c>
      <c r="N1624" s="5" t="str">
        <f t="shared" si="735"/>
        <v>FK_INPUT_ID VARCHAR(32),</v>
      </c>
      <c r="O1624" s="1" t="s">
        <v>10</v>
      </c>
      <c r="P1624" t="s">
        <v>13</v>
      </c>
      <c r="Q1624" t="s">
        <v>2</v>
      </c>
      <c r="W1624" s="17" t="str">
        <f t="shared" si="731"/>
        <v>fkInputId</v>
      </c>
      <c r="X1624" s="3" t="str">
        <f t="shared" si="732"/>
        <v>"fkInputId":"",</v>
      </c>
      <c r="Y1624" s="22" t="str">
        <f t="shared" si="733"/>
        <v>public static String FK_INPUT_ID="fkInputId";</v>
      </c>
      <c r="Z1624" s="7" t="str">
        <f t="shared" si="734"/>
        <v>private String fkInputId="";</v>
      </c>
    </row>
    <row r="1625" spans="2:26" ht="19.2" x14ac:dyDescent="0.45">
      <c r="B1625" s="41" t="s">
        <v>367</v>
      </c>
      <c r="C1625" s="1" t="s">
        <v>1</v>
      </c>
      <c r="D1625" s="4">
        <v>32</v>
      </c>
      <c r="I1625" t="str">
        <f t="shared" si="728"/>
        <v>ALTER TABLE FK_BACKLOG_ID</v>
      </c>
      <c r="K1625" s="25" t="str">
        <f t="shared" si="729"/>
        <v>FK_BACKLOG_ID,</v>
      </c>
      <c r="L1625" s="12"/>
      <c r="M1625" s="18" t="str">
        <f t="shared" si="730"/>
        <v>FK_BACKLOG_ID,</v>
      </c>
      <c r="N1625" s="5" t="str">
        <f t="shared" si="735"/>
        <v>FK_BACKLOG_ID VARCHAR(32),</v>
      </c>
      <c r="O1625" s="1" t="s">
        <v>10</v>
      </c>
      <c r="P1625" t="s">
        <v>354</v>
      </c>
      <c r="Q1625" t="s">
        <v>2</v>
      </c>
      <c r="W1625" s="17" t="str">
        <f t="shared" si="731"/>
        <v>fkBacklogId</v>
      </c>
      <c r="X1625" s="3" t="str">
        <f t="shared" si="732"/>
        <v>"fkBacklogId":"",</v>
      </c>
      <c r="Y1625" s="22" t="str">
        <f t="shared" si="733"/>
        <v>public static String FK_BACKLOG_ID="fkBacklogId";</v>
      </c>
      <c r="Z1625" s="7" t="str">
        <f t="shared" si="734"/>
        <v>private String fkBacklogId="";</v>
      </c>
    </row>
    <row r="1626" spans="2:26" ht="19.2" x14ac:dyDescent="0.45">
      <c r="B1626" s="41" t="s">
        <v>274</v>
      </c>
      <c r="C1626" s="1" t="s">
        <v>1</v>
      </c>
      <c r="D1626" s="4">
        <v>32</v>
      </c>
      <c r="I1626" t="str">
        <f t="shared" si="728"/>
        <v>ALTER TABLE FK_PROJECT_ID</v>
      </c>
      <c r="J1626" s="23"/>
      <c r="K1626" s="25" t="str">
        <f t="shared" si="729"/>
        <v>FK_PROJECT_ID,</v>
      </c>
      <c r="L1626" s="12"/>
      <c r="M1626" s="18" t="str">
        <f t="shared" si="730"/>
        <v>FK_PROJECT_ID,</v>
      </c>
      <c r="N1626" s="5" t="str">
        <f t="shared" si="735"/>
        <v>FK_PROJECT_ID VARCHAR(32),</v>
      </c>
      <c r="O1626" s="1" t="s">
        <v>10</v>
      </c>
      <c r="P1626" t="s">
        <v>288</v>
      </c>
      <c r="Q1626" t="s">
        <v>2</v>
      </c>
      <c r="W1626" s="17" t="str">
        <f t="shared" si="731"/>
        <v>fkProjectId</v>
      </c>
      <c r="X1626" s="3" t="str">
        <f t="shared" si="732"/>
        <v>"fkProjectId":"",</v>
      </c>
      <c r="Y1626" s="22" t="str">
        <f t="shared" si="733"/>
        <v>public static String FK_PROJECT_ID="fkProjectId";</v>
      </c>
      <c r="Z1626" s="7" t="str">
        <f t="shared" si="734"/>
        <v>private String fkProjectId="";</v>
      </c>
    </row>
    <row r="1627" spans="2:26" ht="19.2" x14ac:dyDescent="0.45">
      <c r="B1627" s="41" t="s">
        <v>961</v>
      </c>
      <c r="C1627" s="1" t="s">
        <v>1</v>
      </c>
      <c r="D1627" s="4">
        <v>200</v>
      </c>
      <c r="I1627" t="str">
        <f t="shared" si="728"/>
        <v>ALTER TABLE ATTR_NAME</v>
      </c>
      <c r="J1627" s="23"/>
      <c r="K1627" s="25" t="str">
        <f t="shared" si="729"/>
        <v>ATTR_NAME,</v>
      </c>
      <c r="L1627" s="12"/>
      <c r="M1627" s="18" t="str">
        <f t="shared" si="730"/>
        <v>ATTR_NAME,</v>
      </c>
      <c r="N1627" s="5" t="str">
        <f t="shared" si="735"/>
        <v>ATTR_NAME VARCHAR(200),</v>
      </c>
      <c r="O1627" s="1" t="s">
        <v>964</v>
      </c>
      <c r="P1627" t="s">
        <v>0</v>
      </c>
      <c r="W1627" s="17" t="str">
        <f t="shared" si="731"/>
        <v>attrName</v>
      </c>
      <c r="X1627" s="3" t="str">
        <f t="shared" si="732"/>
        <v>"attrName":"",</v>
      </c>
      <c r="Y1627" s="22" t="str">
        <f t="shared" si="733"/>
        <v>public static String ATTR_NAME="attrName";</v>
      </c>
      <c r="Z1627" s="7" t="str">
        <f t="shared" si="734"/>
        <v>private String attrName="";</v>
      </c>
    </row>
    <row r="1628" spans="2:26" ht="19.2" x14ac:dyDescent="0.45">
      <c r="B1628" s="41" t="s">
        <v>962</v>
      </c>
      <c r="C1628" s="1" t="s">
        <v>1</v>
      </c>
      <c r="D1628" s="4">
        <v>300</v>
      </c>
      <c r="I1628" t="str">
        <f>CONCATENATE("ALTER TABLE"," ",B1628)</f>
        <v>ALTER TABLE ATTR_VALUE</v>
      </c>
      <c r="J1628" s="23"/>
      <c r="K1628" s="25" t="str">
        <f>CONCATENATE(B1628,",")</f>
        <v>ATTR_VALUE,</v>
      </c>
      <c r="L1628" s="12"/>
      <c r="M1628" s="18" t="str">
        <f>CONCATENATE(B1628,",")</f>
        <v>ATTR_VALUE,</v>
      </c>
      <c r="N1628" s="5" t="str">
        <f>CONCATENATE(B1628," ",C1628,"",D1628,"",",")</f>
        <v>ATTR_VALUE VARCHAR300,</v>
      </c>
      <c r="O1628" s="1" t="s">
        <v>964</v>
      </c>
      <c r="P1628" t="s">
        <v>44</v>
      </c>
      <c r="W1628" s="17" t="str">
        <f>CONCATENATE(,LOWER(O1628),UPPER(LEFT(P1628,1)),LOWER(RIGHT(P1628,LEN(P1628)-IF(LEN(P1628)&gt;0,1,LEN(P1628)))),UPPER(LEFT(Q1628,1)),LOWER(RIGHT(Q1628,LEN(Q1628)-IF(LEN(Q1628)&gt;0,1,LEN(Q1628)))),UPPER(LEFT(R1628,1)),LOWER(RIGHT(R1628,LEN(R1628)-IF(LEN(R1628)&gt;0,1,LEN(R1628)))),UPPER(LEFT(S1628,1)),LOWER(RIGHT(S1628,LEN(S1628)-IF(LEN(S1628)&gt;0,1,LEN(S1628)))),UPPER(LEFT(T1628,1)),LOWER(RIGHT(T1628,LEN(T1628)-IF(LEN(T1628)&gt;0,1,LEN(T1628)))),UPPER(LEFT(U1628,1)),LOWER(RIGHT(U1628,LEN(U1628)-IF(LEN(U1628)&gt;0,1,LEN(U1628)))),UPPER(LEFT(V1628,1)),LOWER(RIGHT(V1628,LEN(V1628)-IF(LEN(V1628)&gt;0,1,LEN(V1628)))))</f>
        <v>attrValue</v>
      </c>
      <c r="X1628" s="3" t="str">
        <f>CONCATENATE("""",W1628,"""",":","""","""",",")</f>
        <v>"attrValue":"",</v>
      </c>
      <c r="Y1628" s="22" t="str">
        <f>CONCATENATE("public static String ",,B1628,,"=","""",W1628,""";")</f>
        <v>public static String ATTR_VALUE="attrValue";</v>
      </c>
      <c r="Z1628" s="7" t="str">
        <f>CONCATENATE("private String ",W1628,"=","""""",";")</f>
        <v>private String attrValue="";</v>
      </c>
    </row>
    <row r="1629" spans="2:26" ht="19.2" x14ac:dyDescent="0.45">
      <c r="B1629" s="41" t="s">
        <v>963</v>
      </c>
      <c r="C1629" s="1" t="s">
        <v>1</v>
      </c>
      <c r="D1629" s="4">
        <v>20</v>
      </c>
      <c r="I1629" t="str">
        <f>CONCATENATE("ALTER TABLE"," ",B1629)</f>
        <v>ALTER TABLE ATTR_TYPE</v>
      </c>
      <c r="J1629" s="23"/>
      <c r="K1629" s="25" t="str">
        <f>CONCATENATE(B1629,",")</f>
        <v>ATTR_TYPE,</v>
      </c>
      <c r="L1629" s="12"/>
      <c r="M1629" s="18" t="str">
        <f>CONCATENATE(B1629,",")</f>
        <v>ATTR_TYPE,</v>
      </c>
      <c r="N1629" s="5" t="str">
        <f>CONCATENATE(B1629," ",C1629,"(",D1629,")",",")</f>
        <v>ATTR_TYPE VARCHAR(20),</v>
      </c>
      <c r="O1629" s="1" t="s">
        <v>964</v>
      </c>
      <c r="P1629" t="s">
        <v>51</v>
      </c>
      <c r="W1629" s="17" t="str">
        <f>CONCATENATE(,LOWER(O1629),UPPER(LEFT(P1629,1)),LOWER(RIGHT(P1629,LEN(P1629)-IF(LEN(P1629)&gt;0,1,LEN(P1629)))),UPPER(LEFT(Q1629,1)),LOWER(RIGHT(Q1629,LEN(Q1629)-IF(LEN(Q1629)&gt;0,1,LEN(Q1629)))),UPPER(LEFT(R1629,1)),LOWER(RIGHT(R1629,LEN(R1629)-IF(LEN(R1629)&gt;0,1,LEN(R1629)))),UPPER(LEFT(S1629,1)),LOWER(RIGHT(S1629,LEN(S1629)-IF(LEN(S1629)&gt;0,1,LEN(S1629)))),UPPER(LEFT(T1629,1)),LOWER(RIGHT(T1629,LEN(T1629)-IF(LEN(T1629)&gt;0,1,LEN(T1629)))),UPPER(LEFT(U1629,1)),LOWER(RIGHT(U1629,LEN(U1629)-IF(LEN(U1629)&gt;0,1,LEN(U1629)))),UPPER(LEFT(V1629,1)),LOWER(RIGHT(V1629,LEN(V1629)-IF(LEN(V1629)&gt;0,1,LEN(V1629)))))</f>
        <v>attrType</v>
      </c>
      <c r="X1629" s="3" t="str">
        <f>CONCATENATE("""",W1629,"""",":","""","""",",")</f>
        <v>"attrType":"",</v>
      </c>
      <c r="Y1629" s="22" t="str">
        <f>CONCATENATE("public static String ",,B1629,,"=","""",W1629,""";")</f>
        <v>public static String ATTR_TYPE="attrType";</v>
      </c>
      <c r="Z1629" s="7" t="str">
        <f>CONCATENATE("private String ",W1629,"=","""""",";")</f>
        <v>private String attrType="";</v>
      </c>
    </row>
    <row r="1630" spans="2:26" ht="19.2" x14ac:dyDescent="0.45">
      <c r="B1630" s="1"/>
      <c r="C1630" s="1"/>
      <c r="D1630" s="4"/>
      <c r="K1630" s="29" t="s">
        <v>909</v>
      </c>
      <c r="L1630" s="12"/>
      <c r="M1630" s="18"/>
      <c r="N1630" s="33" t="s">
        <v>130</v>
      </c>
      <c r="O1630" s="1"/>
      <c r="W1630" s="17"/>
    </row>
    <row r="1631" spans="2:26" x14ac:dyDescent="0.3">
      <c r="N1631" s="31" t="s">
        <v>126</v>
      </c>
    </row>
    <row r="1633" spans="2:26" x14ac:dyDescent="0.3">
      <c r="B1633" s="2" t="s">
        <v>965</v>
      </c>
      <c r="I1633" t="str">
        <f t="shared" ref="I1633:I1642" si="736">CONCATENATE("ALTER TABLE"," ",B1633)</f>
        <v>ALTER TABLE TM_GUI_CLASS</v>
      </c>
      <c r="J1633" t="s">
        <v>293</v>
      </c>
      <c r="K1633" s="26" t="str">
        <f>CONCATENATE(J1633," VIEW ",B1633," AS SELECT")</f>
        <v>create OR REPLACE VIEW TM_GUI_CLASS AS SELECT</v>
      </c>
      <c r="N1633" s="5" t="str">
        <f>CONCATENATE("CREATE TABLE ",B1633," ","(")</f>
        <v>CREATE TABLE TM_GUI_CLASS (</v>
      </c>
    </row>
    <row r="1634" spans="2:26" ht="19.2" x14ac:dyDescent="0.45">
      <c r="B1634" s="1" t="s">
        <v>2</v>
      </c>
      <c r="C1634" s="1" t="s">
        <v>1</v>
      </c>
      <c r="D1634" s="4">
        <v>30</v>
      </c>
      <c r="E1634" s="24" t="s">
        <v>113</v>
      </c>
      <c r="I1634" t="str">
        <f t="shared" si="736"/>
        <v>ALTER TABLE ID</v>
      </c>
      <c r="K1634" s="25" t="str">
        <f t="shared" ref="K1634:K1642" si="737">CONCATENATE(B1634,",")</f>
        <v>ID,</v>
      </c>
      <c r="L1634" s="12"/>
      <c r="M1634" s="18" t="str">
        <f t="shared" ref="M1634:M1642" si="738">CONCATENATE(B1634,",")</f>
        <v>ID,</v>
      </c>
      <c r="N1634" s="5" t="str">
        <f>CONCATENATE(B1634," ",C1634,"(",D1634,") ",E1634," ,")</f>
        <v>ID VARCHAR(30) NOT NULL ,</v>
      </c>
      <c r="O1634" s="1" t="s">
        <v>2</v>
      </c>
      <c r="P1634" s="6"/>
      <c r="Q1634" s="6"/>
      <c r="R1634" s="6"/>
      <c r="S1634" s="6"/>
      <c r="T1634" s="6"/>
      <c r="U1634" s="6"/>
      <c r="V1634" s="6"/>
      <c r="W1634" s="17" t="str">
        <f t="shared" ref="W1634:W1642" si="739">CONCATENATE(,LOWER(O1634),UPPER(LEFT(P1634,1)),LOWER(RIGHT(P1634,LEN(P1634)-IF(LEN(P1634)&gt;0,1,LEN(P1634)))),UPPER(LEFT(Q1634,1)),LOWER(RIGHT(Q1634,LEN(Q1634)-IF(LEN(Q1634)&gt;0,1,LEN(Q1634)))),UPPER(LEFT(R1634,1)),LOWER(RIGHT(R1634,LEN(R1634)-IF(LEN(R1634)&gt;0,1,LEN(R1634)))),UPPER(LEFT(S1634,1)),LOWER(RIGHT(S1634,LEN(S1634)-IF(LEN(S1634)&gt;0,1,LEN(S1634)))),UPPER(LEFT(T1634,1)),LOWER(RIGHT(T1634,LEN(T1634)-IF(LEN(T1634)&gt;0,1,LEN(T1634)))),UPPER(LEFT(U1634,1)),LOWER(RIGHT(U1634,LEN(U1634)-IF(LEN(U1634)&gt;0,1,LEN(U1634)))),UPPER(LEFT(V1634,1)),LOWER(RIGHT(V1634,LEN(V1634)-IF(LEN(V1634)&gt;0,1,LEN(V1634)))))</f>
        <v>id</v>
      </c>
      <c r="X1634" s="3" t="str">
        <f t="shared" ref="X1634:X1642" si="740">CONCATENATE("""",W1634,"""",":","""","""",",")</f>
        <v>"id":"",</v>
      </c>
      <c r="Y1634" s="22" t="str">
        <f t="shared" ref="Y1634:Y1642" si="741">CONCATENATE("public static String ",,B1634,,"=","""",W1634,""";")</f>
        <v>public static String ID="id";</v>
      </c>
      <c r="Z1634" s="7" t="str">
        <f t="shared" ref="Z1634:Z1642" si="742">CONCATENATE("private String ",W1634,"=","""""",";")</f>
        <v>private String id="";</v>
      </c>
    </row>
    <row r="1635" spans="2:26" ht="19.2" x14ac:dyDescent="0.45">
      <c r="B1635" s="1" t="s">
        <v>3</v>
      </c>
      <c r="C1635" s="1" t="s">
        <v>1</v>
      </c>
      <c r="D1635" s="4">
        <v>10</v>
      </c>
      <c r="I1635" t="str">
        <f t="shared" si="736"/>
        <v>ALTER TABLE STATUS</v>
      </c>
      <c r="K1635" s="25" t="str">
        <f t="shared" si="737"/>
        <v>STATUS,</v>
      </c>
      <c r="L1635" s="12"/>
      <c r="M1635" s="18" t="str">
        <f t="shared" si="738"/>
        <v>STATUS,</v>
      </c>
      <c r="N1635" s="5" t="str">
        <f t="shared" ref="N1635:N1642" si="743">CONCATENATE(B1635," ",C1635,"(",D1635,")",",")</f>
        <v>STATUS VARCHAR(10),</v>
      </c>
      <c r="O1635" s="1" t="s">
        <v>3</v>
      </c>
      <c r="W1635" s="17" t="str">
        <f t="shared" si="739"/>
        <v>status</v>
      </c>
      <c r="X1635" s="3" t="str">
        <f t="shared" si="740"/>
        <v>"status":"",</v>
      </c>
      <c r="Y1635" s="22" t="str">
        <f t="shared" si="741"/>
        <v>public static String STATUS="status";</v>
      </c>
      <c r="Z1635" s="7" t="str">
        <f t="shared" si="742"/>
        <v>private String status="";</v>
      </c>
    </row>
    <row r="1636" spans="2:26" ht="19.2" x14ac:dyDescent="0.45">
      <c r="B1636" s="1" t="s">
        <v>4</v>
      </c>
      <c r="C1636" s="1" t="s">
        <v>1</v>
      </c>
      <c r="D1636" s="4">
        <v>30</v>
      </c>
      <c r="I1636" t="str">
        <f t="shared" si="736"/>
        <v>ALTER TABLE INSERT_DATE</v>
      </c>
      <c r="K1636" s="25" t="str">
        <f t="shared" si="737"/>
        <v>INSERT_DATE,</v>
      </c>
      <c r="L1636" s="12"/>
      <c r="M1636" s="18" t="str">
        <f t="shared" si="738"/>
        <v>INSERT_DATE,</v>
      </c>
      <c r="N1636" s="5" t="str">
        <f t="shared" si="743"/>
        <v>INSERT_DATE VARCHAR(30),</v>
      </c>
      <c r="O1636" s="1" t="s">
        <v>7</v>
      </c>
      <c r="P1636" t="s">
        <v>8</v>
      </c>
      <c r="W1636" s="17" t="str">
        <f t="shared" si="739"/>
        <v>insertDate</v>
      </c>
      <c r="X1636" s="3" t="str">
        <f t="shared" si="740"/>
        <v>"insertDate":"",</v>
      </c>
      <c r="Y1636" s="22" t="str">
        <f t="shared" si="741"/>
        <v>public static String INSERT_DATE="insertDate";</v>
      </c>
      <c r="Z1636" s="7" t="str">
        <f t="shared" si="742"/>
        <v>private String insertDate="";</v>
      </c>
    </row>
    <row r="1637" spans="2:26" ht="19.2" x14ac:dyDescent="0.45">
      <c r="B1637" s="1" t="s">
        <v>5</v>
      </c>
      <c r="C1637" s="1" t="s">
        <v>1</v>
      </c>
      <c r="D1637" s="4">
        <v>30</v>
      </c>
      <c r="I1637" t="str">
        <f t="shared" si="736"/>
        <v>ALTER TABLE MODIFICATION_DATE</v>
      </c>
      <c r="K1637" s="25" t="str">
        <f t="shared" si="737"/>
        <v>MODIFICATION_DATE,</v>
      </c>
      <c r="L1637" s="12"/>
      <c r="M1637" s="18" t="str">
        <f t="shared" si="738"/>
        <v>MODIFICATION_DATE,</v>
      </c>
      <c r="N1637" s="5" t="str">
        <f t="shared" si="743"/>
        <v>MODIFICATION_DATE VARCHAR(30),</v>
      </c>
      <c r="O1637" s="1" t="s">
        <v>9</v>
      </c>
      <c r="P1637" t="s">
        <v>8</v>
      </c>
      <c r="W1637" s="17" t="str">
        <f t="shared" si="739"/>
        <v>modificationDate</v>
      </c>
      <c r="X1637" s="3" t="str">
        <f t="shared" si="740"/>
        <v>"modificationDate":"",</v>
      </c>
      <c r="Y1637" s="22" t="str">
        <f t="shared" si="741"/>
        <v>public static String MODIFICATION_DATE="modificationDate";</v>
      </c>
      <c r="Z1637" s="7" t="str">
        <f t="shared" si="742"/>
        <v>private String modificationDate="";</v>
      </c>
    </row>
    <row r="1638" spans="2:26" ht="19.2" x14ac:dyDescent="0.45">
      <c r="B1638" s="41" t="s">
        <v>274</v>
      </c>
      <c r="C1638" s="1" t="s">
        <v>1</v>
      </c>
      <c r="D1638" s="4">
        <v>32</v>
      </c>
      <c r="I1638" t="str">
        <f t="shared" si="736"/>
        <v>ALTER TABLE FK_PROJECT_ID</v>
      </c>
      <c r="K1638" s="25" t="str">
        <f t="shared" si="737"/>
        <v>FK_PROJECT_ID,</v>
      </c>
      <c r="L1638" s="12"/>
      <c r="M1638" s="18" t="str">
        <f t="shared" si="738"/>
        <v>FK_PROJECT_ID,</v>
      </c>
      <c r="N1638" s="5" t="str">
        <f t="shared" si="743"/>
        <v>FK_PROJECT_ID VARCHAR(32),</v>
      </c>
      <c r="O1638" s="1" t="s">
        <v>10</v>
      </c>
      <c r="P1638" t="s">
        <v>288</v>
      </c>
      <c r="Q1638" t="s">
        <v>2</v>
      </c>
      <c r="W1638" s="17" t="str">
        <f t="shared" si="739"/>
        <v>fkProjectId</v>
      </c>
      <c r="X1638" s="3" t="str">
        <f t="shared" si="740"/>
        <v>"fkProjectId":"",</v>
      </c>
      <c r="Y1638" s="22" t="str">
        <f t="shared" si="741"/>
        <v>public static String FK_PROJECT_ID="fkProjectId";</v>
      </c>
      <c r="Z1638" s="7" t="str">
        <f t="shared" si="742"/>
        <v>private String fkProjectId="";</v>
      </c>
    </row>
    <row r="1639" spans="2:26" ht="19.2" x14ac:dyDescent="0.45">
      <c r="B1639" s="41" t="s">
        <v>984</v>
      </c>
      <c r="C1639" s="1" t="s">
        <v>1</v>
      </c>
      <c r="D1639" s="4">
        <v>10</v>
      </c>
      <c r="I1639" t="str">
        <f t="shared" si="736"/>
        <v>ALTER TABLE IS_ACTIVE</v>
      </c>
      <c r="K1639" s="25" t="str">
        <f t="shared" si="737"/>
        <v>IS_ACTIVE,</v>
      </c>
      <c r="L1639" s="12"/>
      <c r="M1639" s="18" t="str">
        <f t="shared" si="738"/>
        <v>IS_ACTIVE,</v>
      </c>
      <c r="N1639" s="5" t="str">
        <f t="shared" si="743"/>
        <v>IS_ACTIVE VARCHAR(10),</v>
      </c>
      <c r="O1639" s="1" t="s">
        <v>112</v>
      </c>
      <c r="P1639" t="s">
        <v>150</v>
      </c>
      <c r="W1639" s="17" t="str">
        <f t="shared" si="739"/>
        <v>isActive</v>
      </c>
      <c r="X1639" s="3" t="str">
        <f t="shared" si="740"/>
        <v>"isActive":"",</v>
      </c>
      <c r="Y1639" s="22" t="str">
        <f t="shared" si="741"/>
        <v>public static String IS_ACTIVE="isActive";</v>
      </c>
      <c r="Z1639" s="7" t="str">
        <f t="shared" si="742"/>
        <v>private String isActive="";</v>
      </c>
    </row>
    <row r="1640" spans="2:26" ht="19.2" x14ac:dyDescent="0.45">
      <c r="B1640" s="41" t="s">
        <v>966</v>
      </c>
      <c r="C1640" s="1" t="s">
        <v>1</v>
      </c>
      <c r="D1640" s="4">
        <v>300</v>
      </c>
      <c r="I1640" t="str">
        <f t="shared" si="736"/>
        <v>ALTER TABLE CLASS_NAME</v>
      </c>
      <c r="K1640" s="25" t="str">
        <f t="shared" si="737"/>
        <v>CLASS_NAME,</v>
      </c>
      <c r="L1640" s="12"/>
      <c r="M1640" s="18" t="str">
        <f t="shared" si="738"/>
        <v>CLASS_NAME,</v>
      </c>
      <c r="N1640" s="5" t="str">
        <f t="shared" si="743"/>
        <v>CLASS_NAME VARCHAR(300),</v>
      </c>
      <c r="O1640" s="1" t="s">
        <v>969</v>
      </c>
      <c r="P1640" t="s">
        <v>0</v>
      </c>
      <c r="W1640" s="17" t="str">
        <f t="shared" si="739"/>
        <v>className</v>
      </c>
      <c r="X1640" s="3" t="str">
        <f t="shared" si="740"/>
        <v>"className":"",</v>
      </c>
      <c r="Y1640" s="22" t="str">
        <f t="shared" si="741"/>
        <v>public static String CLASS_NAME="className";</v>
      </c>
      <c r="Z1640" s="7" t="str">
        <f t="shared" si="742"/>
        <v>private String className="";</v>
      </c>
    </row>
    <row r="1641" spans="2:26" ht="19.2" x14ac:dyDescent="0.45">
      <c r="B1641" s="41" t="s">
        <v>967</v>
      </c>
      <c r="C1641" s="1" t="s">
        <v>1</v>
      </c>
      <c r="D1641" s="4">
        <v>3000</v>
      </c>
      <c r="I1641" t="str">
        <f t="shared" si="736"/>
        <v>ALTER TABLE CLASS_BODY</v>
      </c>
      <c r="J1641" s="23"/>
      <c r="K1641" s="25" t="str">
        <f t="shared" si="737"/>
        <v>CLASS_BODY,</v>
      </c>
      <c r="L1641" s="12"/>
      <c r="M1641" s="18" t="str">
        <f t="shared" si="738"/>
        <v>CLASS_BODY,</v>
      </c>
      <c r="N1641" s="5" t="str">
        <f t="shared" si="743"/>
        <v>CLASS_BODY VARCHAR(3000),</v>
      </c>
      <c r="O1641" s="1" t="s">
        <v>969</v>
      </c>
      <c r="P1641" t="s">
        <v>429</v>
      </c>
      <c r="W1641" s="17" t="str">
        <f t="shared" si="739"/>
        <v>classBody</v>
      </c>
      <c r="X1641" s="3" t="str">
        <f t="shared" si="740"/>
        <v>"classBody":"",</v>
      </c>
      <c r="Y1641" s="22" t="str">
        <f t="shared" si="741"/>
        <v>public static String CLASS_BODY="classBody";</v>
      </c>
      <c r="Z1641" s="7" t="str">
        <f t="shared" si="742"/>
        <v>private String classBody="";</v>
      </c>
    </row>
    <row r="1642" spans="2:26" ht="19.2" x14ac:dyDescent="0.45">
      <c r="B1642" s="41" t="s">
        <v>968</v>
      </c>
      <c r="C1642" s="1" t="s">
        <v>1</v>
      </c>
      <c r="D1642" s="4">
        <v>30</v>
      </c>
      <c r="I1642" t="str">
        <f t="shared" si="736"/>
        <v>ALTER TABLE IS_GLOBAL</v>
      </c>
      <c r="J1642" s="23"/>
      <c r="K1642" s="25" t="str">
        <f t="shared" si="737"/>
        <v>IS_GLOBAL,</v>
      </c>
      <c r="L1642" s="12"/>
      <c r="M1642" s="18" t="str">
        <f t="shared" si="738"/>
        <v>IS_GLOBAL,</v>
      </c>
      <c r="N1642" s="5" t="str">
        <f t="shared" si="743"/>
        <v>IS_GLOBAL VARCHAR(30),</v>
      </c>
      <c r="O1642" s="1" t="s">
        <v>112</v>
      </c>
      <c r="P1642" t="s">
        <v>970</v>
      </c>
      <c r="W1642" s="17" t="str">
        <f t="shared" si="739"/>
        <v>isGlobal</v>
      </c>
      <c r="X1642" s="3" t="str">
        <f t="shared" si="740"/>
        <v>"isGlobal":"",</v>
      </c>
      <c r="Y1642" s="22" t="str">
        <f t="shared" si="741"/>
        <v>public static String IS_GLOBAL="isGlobal";</v>
      </c>
      <c r="Z1642" s="7" t="str">
        <f t="shared" si="742"/>
        <v>private String isGlobal="";</v>
      </c>
    </row>
    <row r="1643" spans="2:26" ht="19.2" x14ac:dyDescent="0.45">
      <c r="B1643" s="1"/>
      <c r="C1643" s="1"/>
      <c r="D1643" s="4"/>
      <c r="K1643" s="29" t="s">
        <v>909</v>
      </c>
      <c r="L1643" s="12"/>
      <c r="M1643" s="18"/>
      <c r="N1643" s="33" t="s">
        <v>130</v>
      </c>
      <c r="O1643" s="1"/>
      <c r="W1643" s="17"/>
    </row>
    <row r="1644" spans="2:26" x14ac:dyDescent="0.3">
      <c r="N1644" s="31" t="s">
        <v>126</v>
      </c>
    </row>
    <row r="1646" spans="2:26" x14ac:dyDescent="0.3">
      <c r="B1646" s="2" t="s">
        <v>971</v>
      </c>
      <c r="I1646" t="str">
        <f t="shared" ref="I1646:I1654" si="744">CONCATENATE("ALTER TABLE"," ",B1646)</f>
        <v>ALTER TABLE TM_INPUT_CLASS_RELATION</v>
      </c>
      <c r="J1646" t="s">
        <v>293</v>
      </c>
      <c r="K1646" s="26" t="str">
        <f>CONCATENATE(J1646," VIEW ",B1646," AS SELECT")</f>
        <v>create OR REPLACE VIEW TM_INPUT_CLASS_RELATION AS SELECT</v>
      </c>
      <c r="N1646" s="5" t="str">
        <f>CONCATENATE("CREATE TABLE ",B1646," ","(")</f>
        <v>CREATE TABLE TM_INPUT_CLASS_RELATION (</v>
      </c>
    </row>
    <row r="1647" spans="2:26" ht="19.2" x14ac:dyDescent="0.45">
      <c r="B1647" s="1" t="s">
        <v>2</v>
      </c>
      <c r="C1647" s="1" t="s">
        <v>1</v>
      </c>
      <c r="D1647" s="4">
        <v>30</v>
      </c>
      <c r="E1647" s="24" t="s">
        <v>113</v>
      </c>
      <c r="I1647" t="str">
        <f t="shared" si="744"/>
        <v>ALTER TABLE ID</v>
      </c>
      <c r="K1647" s="25" t="str">
        <f t="shared" ref="K1647:K1654" si="745">CONCATENATE(B1647,",")</f>
        <v>ID,</v>
      </c>
      <c r="L1647" s="12"/>
      <c r="M1647" s="18" t="str">
        <f t="shared" ref="M1647:M1654" si="746">CONCATENATE(B1647,",")</f>
        <v>ID,</v>
      </c>
      <c r="N1647" s="5" t="str">
        <f>CONCATENATE(B1647," ",C1647,"(",D1647,") ",E1647," ,")</f>
        <v>ID VARCHAR(30) NOT NULL ,</v>
      </c>
      <c r="O1647" s="1" t="s">
        <v>2</v>
      </c>
      <c r="P1647" s="6"/>
      <c r="Q1647" s="6"/>
      <c r="R1647" s="6"/>
      <c r="S1647" s="6"/>
      <c r="T1647" s="6"/>
      <c r="U1647" s="6"/>
      <c r="V1647" s="6"/>
      <c r="W1647" s="17" t="str">
        <f t="shared" ref="W1647:W1654" si="747">CONCATENATE(,LOWER(O1647),UPPER(LEFT(P1647,1)),LOWER(RIGHT(P1647,LEN(P1647)-IF(LEN(P1647)&gt;0,1,LEN(P1647)))),UPPER(LEFT(Q1647,1)),LOWER(RIGHT(Q1647,LEN(Q1647)-IF(LEN(Q1647)&gt;0,1,LEN(Q1647)))),UPPER(LEFT(R1647,1)),LOWER(RIGHT(R1647,LEN(R1647)-IF(LEN(R1647)&gt;0,1,LEN(R1647)))),UPPER(LEFT(S1647,1)),LOWER(RIGHT(S1647,LEN(S1647)-IF(LEN(S1647)&gt;0,1,LEN(S1647)))),UPPER(LEFT(T1647,1)),LOWER(RIGHT(T1647,LEN(T1647)-IF(LEN(T1647)&gt;0,1,LEN(T1647)))),UPPER(LEFT(U1647,1)),LOWER(RIGHT(U1647,LEN(U1647)-IF(LEN(U1647)&gt;0,1,LEN(U1647)))),UPPER(LEFT(V1647,1)),LOWER(RIGHT(V1647,LEN(V1647)-IF(LEN(V1647)&gt;0,1,LEN(V1647)))))</f>
        <v>id</v>
      </c>
      <c r="X1647" s="3" t="str">
        <f t="shared" ref="X1647:X1654" si="748">CONCATENATE("""",W1647,"""",":","""","""",",")</f>
        <v>"id":"",</v>
      </c>
      <c r="Y1647" s="22" t="str">
        <f t="shared" ref="Y1647:Y1654" si="749">CONCATENATE("public static String ",,B1647,,"=","""",W1647,""";")</f>
        <v>public static String ID="id";</v>
      </c>
      <c r="Z1647" s="7" t="str">
        <f t="shared" ref="Z1647:Z1654" si="750">CONCATENATE("private String ",W1647,"=","""""",";")</f>
        <v>private String id="";</v>
      </c>
    </row>
    <row r="1648" spans="2:26" ht="19.2" x14ac:dyDescent="0.45">
      <c r="B1648" s="1" t="s">
        <v>3</v>
      </c>
      <c r="C1648" s="1" t="s">
        <v>1</v>
      </c>
      <c r="D1648" s="4">
        <v>10</v>
      </c>
      <c r="I1648" t="str">
        <f t="shared" si="744"/>
        <v>ALTER TABLE STATUS</v>
      </c>
      <c r="K1648" s="25" t="str">
        <f t="shared" si="745"/>
        <v>STATUS,</v>
      </c>
      <c r="L1648" s="12"/>
      <c r="M1648" s="18" t="str">
        <f t="shared" si="746"/>
        <v>STATUS,</v>
      </c>
      <c r="N1648" s="5" t="str">
        <f t="shared" ref="N1648:N1654" si="751">CONCATENATE(B1648," ",C1648,"(",D1648,")",",")</f>
        <v>STATUS VARCHAR(10),</v>
      </c>
      <c r="O1648" s="1" t="s">
        <v>3</v>
      </c>
      <c r="W1648" s="17" t="str">
        <f t="shared" si="747"/>
        <v>status</v>
      </c>
      <c r="X1648" s="3" t="str">
        <f t="shared" si="748"/>
        <v>"status":"",</v>
      </c>
      <c r="Y1648" s="22" t="str">
        <f t="shared" si="749"/>
        <v>public static String STATUS="status";</v>
      </c>
      <c r="Z1648" s="7" t="str">
        <f t="shared" si="750"/>
        <v>private String status="";</v>
      </c>
    </row>
    <row r="1649" spans="2:26" ht="19.2" x14ac:dyDescent="0.45">
      <c r="B1649" s="1" t="s">
        <v>4</v>
      </c>
      <c r="C1649" s="1" t="s">
        <v>1</v>
      </c>
      <c r="D1649" s="4">
        <v>30</v>
      </c>
      <c r="I1649" t="str">
        <f t="shared" si="744"/>
        <v>ALTER TABLE INSERT_DATE</v>
      </c>
      <c r="K1649" s="25" t="str">
        <f t="shared" si="745"/>
        <v>INSERT_DATE,</v>
      </c>
      <c r="L1649" s="12"/>
      <c r="M1649" s="18" t="str">
        <f t="shared" si="746"/>
        <v>INSERT_DATE,</v>
      </c>
      <c r="N1649" s="5" t="str">
        <f t="shared" si="751"/>
        <v>INSERT_DATE VARCHAR(30),</v>
      </c>
      <c r="O1649" s="1" t="s">
        <v>7</v>
      </c>
      <c r="P1649" t="s">
        <v>8</v>
      </c>
      <c r="W1649" s="17" t="str">
        <f t="shared" si="747"/>
        <v>insertDate</v>
      </c>
      <c r="X1649" s="3" t="str">
        <f t="shared" si="748"/>
        <v>"insertDate":"",</v>
      </c>
      <c r="Y1649" s="22" t="str">
        <f t="shared" si="749"/>
        <v>public static String INSERT_DATE="insertDate";</v>
      </c>
      <c r="Z1649" s="7" t="str">
        <f t="shared" si="750"/>
        <v>private String insertDate="";</v>
      </c>
    </row>
    <row r="1650" spans="2:26" ht="19.2" x14ac:dyDescent="0.45">
      <c r="B1650" s="1" t="s">
        <v>5</v>
      </c>
      <c r="C1650" s="1" t="s">
        <v>1</v>
      </c>
      <c r="D1650" s="4">
        <v>30</v>
      </c>
      <c r="I1650" t="str">
        <f t="shared" si="744"/>
        <v>ALTER TABLE MODIFICATION_DATE</v>
      </c>
      <c r="K1650" s="25" t="str">
        <f t="shared" si="745"/>
        <v>MODIFICATION_DATE,</v>
      </c>
      <c r="L1650" s="12"/>
      <c r="M1650" s="18" t="str">
        <f t="shared" si="746"/>
        <v>MODIFICATION_DATE,</v>
      </c>
      <c r="N1650" s="5" t="str">
        <f t="shared" si="751"/>
        <v>MODIFICATION_DATE VARCHAR(30),</v>
      </c>
      <c r="O1650" s="1" t="s">
        <v>9</v>
      </c>
      <c r="P1650" t="s">
        <v>8</v>
      </c>
      <c r="W1650" s="17" t="str">
        <f t="shared" si="747"/>
        <v>modificationDate</v>
      </c>
      <c r="X1650" s="3" t="str">
        <f t="shared" si="748"/>
        <v>"modificationDate":"",</v>
      </c>
      <c r="Y1650" s="22" t="str">
        <f t="shared" si="749"/>
        <v>public static String MODIFICATION_DATE="modificationDate";</v>
      </c>
      <c r="Z1650" s="7" t="str">
        <f t="shared" si="750"/>
        <v>private String modificationDate="";</v>
      </c>
    </row>
    <row r="1651" spans="2:26" ht="19.2" x14ac:dyDescent="0.45">
      <c r="B1651" s="41" t="s">
        <v>274</v>
      </c>
      <c r="C1651" s="1" t="s">
        <v>1</v>
      </c>
      <c r="D1651" s="4">
        <v>32</v>
      </c>
      <c r="I1651" t="str">
        <f t="shared" si="744"/>
        <v>ALTER TABLE FK_PROJECT_ID</v>
      </c>
      <c r="K1651" s="25" t="str">
        <f t="shared" si="745"/>
        <v>FK_PROJECT_ID,</v>
      </c>
      <c r="L1651" s="12"/>
      <c r="M1651" s="18" t="str">
        <f t="shared" si="746"/>
        <v>FK_PROJECT_ID,</v>
      </c>
      <c r="N1651" s="5" t="str">
        <f t="shared" si="751"/>
        <v>FK_PROJECT_ID VARCHAR(32),</v>
      </c>
      <c r="O1651" s="1" t="s">
        <v>10</v>
      </c>
      <c r="P1651" t="s">
        <v>288</v>
      </c>
      <c r="Q1651" t="s">
        <v>2</v>
      </c>
      <c r="W1651" s="17" t="str">
        <f t="shared" si="747"/>
        <v>fkProjectId</v>
      </c>
      <c r="X1651" s="3" t="str">
        <f t="shared" si="748"/>
        <v>"fkProjectId":"",</v>
      </c>
      <c r="Y1651" s="22" t="str">
        <f t="shared" si="749"/>
        <v>public static String FK_PROJECT_ID="fkProjectId";</v>
      </c>
      <c r="Z1651" s="7" t="str">
        <f t="shared" si="750"/>
        <v>private String fkProjectId="";</v>
      </c>
    </row>
    <row r="1652" spans="2:26" ht="19.2" x14ac:dyDescent="0.45">
      <c r="B1652" s="41" t="s">
        <v>392</v>
      </c>
      <c r="C1652" s="1" t="s">
        <v>1</v>
      </c>
      <c r="D1652" s="4">
        <v>300</v>
      </c>
      <c r="I1652" t="str">
        <f t="shared" si="744"/>
        <v>ALTER TABLE FK_INPUT_ID</v>
      </c>
      <c r="K1652" s="25" t="str">
        <f t="shared" si="745"/>
        <v>FK_INPUT_ID,</v>
      </c>
      <c r="L1652" s="12"/>
      <c r="M1652" s="18" t="str">
        <f t="shared" si="746"/>
        <v>FK_INPUT_ID,</v>
      </c>
      <c r="N1652" s="5" t="str">
        <f t="shared" si="751"/>
        <v>FK_INPUT_ID VARCHAR(300),</v>
      </c>
      <c r="O1652" s="1" t="s">
        <v>10</v>
      </c>
      <c r="P1652" t="s">
        <v>13</v>
      </c>
      <c r="Q1652" t="s">
        <v>2</v>
      </c>
      <c r="W1652" s="17" t="str">
        <f t="shared" si="747"/>
        <v>fkInputId</v>
      </c>
      <c r="X1652" s="3" t="str">
        <f t="shared" si="748"/>
        <v>"fkInputId":"",</v>
      </c>
      <c r="Y1652" s="22" t="str">
        <f t="shared" si="749"/>
        <v>public static String FK_INPUT_ID="fkInputId";</v>
      </c>
      <c r="Z1652" s="7" t="str">
        <f t="shared" si="750"/>
        <v>private String fkInputId="";</v>
      </c>
    </row>
    <row r="1653" spans="2:26" ht="19.2" x14ac:dyDescent="0.45">
      <c r="B1653" s="41" t="s">
        <v>972</v>
      </c>
      <c r="C1653" s="1" t="s">
        <v>1</v>
      </c>
      <c r="D1653" s="4">
        <v>300</v>
      </c>
      <c r="I1653" t="str">
        <f>CONCATENATE("ALTER TABLE"," ",B1653)</f>
        <v>ALTER TABLE FK_CLASS_ID</v>
      </c>
      <c r="J1653" s="23"/>
      <c r="K1653" s="25" t="str">
        <f>CONCATENATE(B1653,",")</f>
        <v>FK_CLASS_ID,</v>
      </c>
      <c r="L1653" s="12"/>
      <c r="M1653" s="18" t="str">
        <f>CONCATENATE(B1653,",")</f>
        <v>FK_CLASS_ID,</v>
      </c>
      <c r="N1653" s="5" t="str">
        <f>CONCATENATE(B1653," ",C1653,"(",D1653,")",",")</f>
        <v>FK_CLASS_ID VARCHAR(300),</v>
      </c>
      <c r="O1653" s="1" t="s">
        <v>10</v>
      </c>
      <c r="P1653" t="s">
        <v>969</v>
      </c>
      <c r="Q1653" t="s">
        <v>2</v>
      </c>
      <c r="W1653" s="17" t="str">
        <f>CONCATENATE(,LOWER(O1653),UPPER(LEFT(P1653,1)),LOWER(RIGHT(P1653,LEN(P1653)-IF(LEN(P1653)&gt;0,1,LEN(P1653)))),UPPER(LEFT(Q1653,1)),LOWER(RIGHT(Q1653,LEN(Q1653)-IF(LEN(Q1653)&gt;0,1,LEN(Q1653)))),UPPER(LEFT(R1653,1)),LOWER(RIGHT(R1653,LEN(R1653)-IF(LEN(R1653)&gt;0,1,LEN(R1653)))),UPPER(LEFT(S1653,1)),LOWER(RIGHT(S1653,LEN(S1653)-IF(LEN(S1653)&gt;0,1,LEN(S1653)))),UPPER(LEFT(T1653,1)),LOWER(RIGHT(T1653,LEN(T1653)-IF(LEN(T1653)&gt;0,1,LEN(T1653)))),UPPER(LEFT(U1653,1)),LOWER(RIGHT(U1653,LEN(U1653)-IF(LEN(U1653)&gt;0,1,LEN(U1653)))),UPPER(LEFT(V1653,1)),LOWER(RIGHT(V1653,LEN(V1653)-IF(LEN(V1653)&gt;0,1,LEN(V1653)))))</f>
        <v>fkClassId</v>
      </c>
      <c r="X1653" s="3" t="str">
        <f>CONCATENATE("""",W1653,"""",":","""","""",",")</f>
        <v>"fkClassId":"",</v>
      </c>
      <c r="Y1653" s="22" t="str">
        <f>CONCATENATE("public static String ",,B1653,,"=","""",W1653,""";")</f>
        <v>public static String FK_CLASS_ID="fkClassId";</v>
      </c>
      <c r="Z1653" s="7" t="str">
        <f>CONCATENATE("private String ",W1653,"=","""""",";")</f>
        <v>private String fkClassId="";</v>
      </c>
    </row>
    <row r="1654" spans="2:26" ht="19.2" x14ac:dyDescent="0.45">
      <c r="B1654" s="41" t="s">
        <v>232</v>
      </c>
      <c r="C1654" s="1" t="s">
        <v>1</v>
      </c>
      <c r="D1654" s="4">
        <v>30</v>
      </c>
      <c r="I1654" t="str">
        <f t="shared" si="744"/>
        <v>ALTER TABLE REL_TYPE</v>
      </c>
      <c r="J1654" s="23"/>
      <c r="K1654" s="25" t="str">
        <f t="shared" si="745"/>
        <v>REL_TYPE,</v>
      </c>
      <c r="L1654" s="12"/>
      <c r="M1654" s="18" t="str">
        <f t="shared" si="746"/>
        <v>REL_TYPE,</v>
      </c>
      <c r="N1654" s="5" t="str">
        <f t="shared" si="751"/>
        <v>REL_TYPE VARCHAR(30),</v>
      </c>
      <c r="O1654" s="1" t="s">
        <v>178</v>
      </c>
      <c r="P1654" t="s">
        <v>51</v>
      </c>
      <c r="W1654" s="17" t="str">
        <f t="shared" si="747"/>
        <v>relType</v>
      </c>
      <c r="X1654" s="3" t="str">
        <f t="shared" si="748"/>
        <v>"relType":"",</v>
      </c>
      <c r="Y1654" s="22" t="str">
        <f t="shared" si="749"/>
        <v>public static String REL_TYPE="relType";</v>
      </c>
      <c r="Z1654" s="7" t="str">
        <f t="shared" si="750"/>
        <v>private String relType="";</v>
      </c>
    </row>
    <row r="1655" spans="2:26" ht="19.2" x14ac:dyDescent="0.45">
      <c r="B1655" s="1"/>
      <c r="C1655" s="1"/>
      <c r="D1655" s="4"/>
      <c r="K1655" s="29" t="s">
        <v>909</v>
      </c>
      <c r="L1655" s="12"/>
      <c r="M1655" s="18"/>
      <c r="N1655" s="33" t="s">
        <v>130</v>
      </c>
      <c r="O1655" s="1"/>
      <c r="W1655" s="17"/>
    </row>
    <row r="1656" spans="2:26" x14ac:dyDescent="0.3">
      <c r="N1656" s="31" t="s">
        <v>126</v>
      </c>
    </row>
    <row r="1659" spans="2:26" x14ac:dyDescent="0.3">
      <c r="B1659" s="2" t="s">
        <v>973</v>
      </c>
      <c r="I1659" t="str">
        <f t="shared" ref="I1659:I1669" si="752">CONCATENATE("ALTER TABLE"," ",B1659)</f>
        <v>ALTER TABLE TM_JS_CODE</v>
      </c>
      <c r="J1659" t="s">
        <v>293</v>
      </c>
      <c r="K1659" s="26" t="str">
        <f>CONCATENATE(J1659," VIEW ",B1659," AS SELECT")</f>
        <v>create OR REPLACE VIEW TM_JS_CODE AS SELECT</v>
      </c>
      <c r="N1659" s="5" t="str">
        <f>CONCATENATE("CREATE TABLE ",B1659," ","(")</f>
        <v>CREATE TABLE TM_JS_CODE (</v>
      </c>
    </row>
    <row r="1660" spans="2:26" ht="19.2" x14ac:dyDescent="0.45">
      <c r="B1660" s="1" t="s">
        <v>2</v>
      </c>
      <c r="C1660" s="1" t="s">
        <v>1</v>
      </c>
      <c r="D1660" s="4">
        <v>30</v>
      </c>
      <c r="E1660" s="24" t="s">
        <v>113</v>
      </c>
      <c r="I1660" t="str">
        <f t="shared" si="752"/>
        <v>ALTER TABLE ID</v>
      </c>
      <c r="K1660" s="25" t="str">
        <f t="shared" ref="K1660:K1669" si="753">CONCATENATE(B1660,",")</f>
        <v>ID,</v>
      </c>
      <c r="L1660" s="12"/>
      <c r="M1660" s="18" t="str">
        <f t="shared" ref="M1660:M1669" si="754">CONCATENATE(B1660,",")</f>
        <v>ID,</v>
      </c>
      <c r="N1660" s="5" t="str">
        <f>CONCATENATE(B1660," ",C1660,"(",D1660,") ",E1660," ,")</f>
        <v>ID VARCHAR(30) NOT NULL ,</v>
      </c>
      <c r="O1660" s="1" t="s">
        <v>2</v>
      </c>
      <c r="P1660" s="6"/>
      <c r="Q1660" s="6"/>
      <c r="R1660" s="6"/>
      <c r="S1660" s="6"/>
      <c r="T1660" s="6"/>
      <c r="U1660" s="6"/>
      <c r="V1660" s="6"/>
      <c r="W1660" s="17" t="str">
        <f t="shared" ref="W1660:W1669" si="755">CONCATENATE(,LOWER(O1660),UPPER(LEFT(P1660,1)),LOWER(RIGHT(P1660,LEN(P1660)-IF(LEN(P1660)&gt;0,1,LEN(P1660)))),UPPER(LEFT(Q1660,1)),LOWER(RIGHT(Q1660,LEN(Q1660)-IF(LEN(Q1660)&gt;0,1,LEN(Q1660)))),UPPER(LEFT(R1660,1)),LOWER(RIGHT(R1660,LEN(R1660)-IF(LEN(R1660)&gt;0,1,LEN(R1660)))),UPPER(LEFT(S1660,1)),LOWER(RIGHT(S1660,LEN(S1660)-IF(LEN(S1660)&gt;0,1,LEN(S1660)))),UPPER(LEFT(T1660,1)),LOWER(RIGHT(T1660,LEN(T1660)-IF(LEN(T1660)&gt;0,1,LEN(T1660)))),UPPER(LEFT(U1660,1)),LOWER(RIGHT(U1660,LEN(U1660)-IF(LEN(U1660)&gt;0,1,LEN(U1660)))),UPPER(LEFT(V1660,1)),LOWER(RIGHT(V1660,LEN(V1660)-IF(LEN(V1660)&gt;0,1,LEN(V1660)))))</f>
        <v>id</v>
      </c>
      <c r="X1660" s="3" t="str">
        <f t="shared" ref="X1660:X1669" si="756">CONCATENATE("""",W1660,"""",":","""","""",",")</f>
        <v>"id":"",</v>
      </c>
      <c r="Y1660" s="22" t="str">
        <f t="shared" ref="Y1660:Y1669" si="757">CONCATENATE("public static String ",,B1660,,"=","""",W1660,""";")</f>
        <v>public static String ID="id";</v>
      </c>
      <c r="Z1660" s="7" t="str">
        <f t="shared" ref="Z1660:Z1669" si="758">CONCATENATE("private String ",W1660,"=","""""",";")</f>
        <v>private String id="";</v>
      </c>
    </row>
    <row r="1661" spans="2:26" ht="19.2" x14ac:dyDescent="0.45">
      <c r="B1661" s="1" t="s">
        <v>3</v>
      </c>
      <c r="C1661" s="1" t="s">
        <v>1</v>
      </c>
      <c r="D1661" s="4">
        <v>10</v>
      </c>
      <c r="I1661" t="str">
        <f t="shared" si="752"/>
        <v>ALTER TABLE STATUS</v>
      </c>
      <c r="K1661" s="25" t="str">
        <f t="shared" si="753"/>
        <v>STATUS,</v>
      </c>
      <c r="L1661" s="12"/>
      <c r="M1661" s="18" t="str">
        <f t="shared" si="754"/>
        <v>STATUS,</v>
      </c>
      <c r="N1661" s="5" t="str">
        <f t="shared" ref="N1661:N1669" si="759">CONCATENATE(B1661," ",C1661,"(",D1661,")",",")</f>
        <v>STATUS VARCHAR(10),</v>
      </c>
      <c r="O1661" s="1" t="s">
        <v>3</v>
      </c>
      <c r="W1661" s="17" t="str">
        <f t="shared" si="755"/>
        <v>status</v>
      </c>
      <c r="X1661" s="3" t="str">
        <f t="shared" si="756"/>
        <v>"status":"",</v>
      </c>
      <c r="Y1661" s="22" t="str">
        <f t="shared" si="757"/>
        <v>public static String STATUS="status";</v>
      </c>
      <c r="Z1661" s="7" t="str">
        <f t="shared" si="758"/>
        <v>private String status="";</v>
      </c>
    </row>
    <row r="1662" spans="2:26" ht="19.2" x14ac:dyDescent="0.45">
      <c r="B1662" s="1" t="s">
        <v>4</v>
      </c>
      <c r="C1662" s="1" t="s">
        <v>1</v>
      </c>
      <c r="D1662" s="4">
        <v>30</v>
      </c>
      <c r="I1662" t="str">
        <f t="shared" si="752"/>
        <v>ALTER TABLE INSERT_DATE</v>
      </c>
      <c r="K1662" s="25" t="str">
        <f t="shared" si="753"/>
        <v>INSERT_DATE,</v>
      </c>
      <c r="L1662" s="12"/>
      <c r="M1662" s="18" t="str">
        <f t="shared" si="754"/>
        <v>INSERT_DATE,</v>
      </c>
      <c r="N1662" s="5" t="str">
        <f t="shared" si="759"/>
        <v>INSERT_DATE VARCHAR(30),</v>
      </c>
      <c r="O1662" s="1" t="s">
        <v>7</v>
      </c>
      <c r="P1662" t="s">
        <v>8</v>
      </c>
      <c r="W1662" s="17" t="str">
        <f t="shared" si="755"/>
        <v>insertDate</v>
      </c>
      <c r="X1662" s="3" t="str">
        <f t="shared" si="756"/>
        <v>"insertDate":"",</v>
      </c>
      <c r="Y1662" s="22" t="str">
        <f t="shared" si="757"/>
        <v>public static String INSERT_DATE="insertDate";</v>
      </c>
      <c r="Z1662" s="7" t="str">
        <f t="shared" si="758"/>
        <v>private String insertDate="";</v>
      </c>
    </row>
    <row r="1663" spans="2:26" ht="19.2" x14ac:dyDescent="0.45">
      <c r="B1663" s="1" t="s">
        <v>5</v>
      </c>
      <c r="C1663" s="1" t="s">
        <v>1</v>
      </c>
      <c r="D1663" s="4">
        <v>30</v>
      </c>
      <c r="I1663" t="str">
        <f t="shared" si="752"/>
        <v>ALTER TABLE MODIFICATION_DATE</v>
      </c>
      <c r="K1663" s="25" t="str">
        <f t="shared" si="753"/>
        <v>MODIFICATION_DATE,</v>
      </c>
      <c r="L1663" s="12"/>
      <c r="M1663" s="18" t="str">
        <f t="shared" si="754"/>
        <v>MODIFICATION_DATE,</v>
      </c>
      <c r="N1663" s="5" t="str">
        <f t="shared" si="759"/>
        <v>MODIFICATION_DATE VARCHAR(30),</v>
      </c>
      <c r="O1663" s="1" t="s">
        <v>9</v>
      </c>
      <c r="P1663" t="s">
        <v>8</v>
      </c>
      <c r="W1663" s="17" t="str">
        <f t="shared" si="755"/>
        <v>modificationDate</v>
      </c>
      <c r="X1663" s="3" t="str">
        <f t="shared" si="756"/>
        <v>"modificationDate":"",</v>
      </c>
      <c r="Y1663" s="22" t="str">
        <f t="shared" si="757"/>
        <v>public static String MODIFICATION_DATE="modificationDate";</v>
      </c>
      <c r="Z1663" s="7" t="str">
        <f t="shared" si="758"/>
        <v>private String modificationDate="";</v>
      </c>
    </row>
    <row r="1664" spans="2:26" ht="19.2" x14ac:dyDescent="0.45">
      <c r="B1664" s="41" t="s">
        <v>274</v>
      </c>
      <c r="C1664" s="1" t="s">
        <v>1</v>
      </c>
      <c r="D1664" s="4">
        <v>32</v>
      </c>
      <c r="I1664" t="str">
        <f t="shared" si="752"/>
        <v>ALTER TABLE FK_PROJECT_ID</v>
      </c>
      <c r="K1664" s="25" t="str">
        <f t="shared" si="753"/>
        <v>FK_PROJECT_ID,</v>
      </c>
      <c r="L1664" s="12"/>
      <c r="M1664" s="18" t="str">
        <f t="shared" si="754"/>
        <v>FK_PROJECT_ID,</v>
      </c>
      <c r="N1664" s="5" t="str">
        <f t="shared" si="759"/>
        <v>FK_PROJECT_ID VARCHAR(32),</v>
      </c>
      <c r="O1664" s="1" t="s">
        <v>10</v>
      </c>
      <c r="P1664" t="s">
        <v>288</v>
      </c>
      <c r="Q1664" t="s">
        <v>2</v>
      </c>
      <c r="W1664" s="17" t="str">
        <f t="shared" si="755"/>
        <v>fkProjectId</v>
      </c>
      <c r="X1664" s="3" t="str">
        <f t="shared" si="756"/>
        <v>"fkProjectId":"",</v>
      </c>
      <c r="Y1664" s="22" t="str">
        <f t="shared" si="757"/>
        <v>public static String FK_PROJECT_ID="fkProjectId";</v>
      </c>
      <c r="Z1664" s="7" t="str">
        <f t="shared" si="758"/>
        <v>private String fkProjectId="";</v>
      </c>
    </row>
    <row r="1665" spans="2:26" ht="19.2" x14ac:dyDescent="0.45">
      <c r="B1665" s="41" t="s">
        <v>983</v>
      </c>
      <c r="C1665" s="1" t="s">
        <v>1</v>
      </c>
      <c r="D1665" s="4">
        <v>10</v>
      </c>
      <c r="I1665" t="str">
        <f>CONCATENATE("ALTER TABLE"," ",B1665)</f>
        <v>ALTER TABLE FN_TYPE</v>
      </c>
      <c r="K1665" s="25" t="str">
        <f>CONCATENATE(B1665,",")</f>
        <v>FN_TYPE,</v>
      </c>
      <c r="L1665" s="12"/>
      <c r="M1665" s="18" t="str">
        <f>CONCATENATE(B1665,",")</f>
        <v>FN_TYPE,</v>
      </c>
      <c r="N1665" s="5" t="str">
        <f>CONCATENATE(B1665," ",C1665,"(",D1665,")",",")</f>
        <v>FN_TYPE VARCHAR(10),</v>
      </c>
      <c r="O1665" s="1" t="s">
        <v>980</v>
      </c>
      <c r="P1665" t="s">
        <v>51</v>
      </c>
      <c r="W1665" s="17" t="str">
        <f>CONCATENATE(,LOWER(O1665),UPPER(LEFT(P1665,1)),LOWER(RIGHT(P1665,LEN(P1665)-IF(LEN(P1665)&gt;0,1,LEN(P1665)))),UPPER(LEFT(Q1665,1)),LOWER(RIGHT(Q1665,LEN(Q1665)-IF(LEN(Q1665)&gt;0,1,LEN(Q1665)))),UPPER(LEFT(R1665,1)),LOWER(RIGHT(R1665,LEN(R1665)-IF(LEN(R1665)&gt;0,1,LEN(R1665)))),UPPER(LEFT(S1665,1)),LOWER(RIGHT(S1665,LEN(S1665)-IF(LEN(S1665)&gt;0,1,LEN(S1665)))),UPPER(LEFT(T1665,1)),LOWER(RIGHT(T1665,LEN(T1665)-IF(LEN(T1665)&gt;0,1,LEN(T1665)))),UPPER(LEFT(U1665,1)),LOWER(RIGHT(U1665,LEN(U1665)-IF(LEN(U1665)&gt;0,1,LEN(U1665)))),UPPER(LEFT(V1665,1)),LOWER(RIGHT(V1665,LEN(V1665)-IF(LEN(V1665)&gt;0,1,LEN(V1665)))))</f>
        <v>fnType</v>
      </c>
      <c r="X1665" s="3" t="str">
        <f>CONCATENATE("""",W1665,"""",":","""","""",",")</f>
        <v>"fnType":"",</v>
      </c>
      <c r="Y1665" s="22" t="str">
        <f>CONCATENATE("public static String ",,B1665,,"=","""",W1665,""";")</f>
        <v>public static String FN_TYPE="fnType";</v>
      </c>
      <c r="Z1665" s="7" t="str">
        <f>CONCATENATE("private String ",W1665,"=","""""",";")</f>
        <v>private String fnType="";</v>
      </c>
    </row>
    <row r="1666" spans="2:26" ht="19.2" x14ac:dyDescent="0.45">
      <c r="B1666" s="41" t="s">
        <v>984</v>
      </c>
      <c r="C1666" s="1" t="s">
        <v>1</v>
      </c>
      <c r="D1666" s="4">
        <v>10</v>
      </c>
      <c r="I1666" t="str">
        <f t="shared" si="752"/>
        <v>ALTER TABLE IS_ACTIVE</v>
      </c>
      <c r="K1666" s="25" t="str">
        <f t="shared" si="753"/>
        <v>IS_ACTIVE,</v>
      </c>
      <c r="L1666" s="12"/>
      <c r="M1666" s="18" t="str">
        <f t="shared" si="754"/>
        <v>IS_ACTIVE,</v>
      </c>
      <c r="N1666" s="5" t="str">
        <f t="shared" si="759"/>
        <v>IS_ACTIVE VARCHAR(10),</v>
      </c>
      <c r="O1666" s="1" t="s">
        <v>112</v>
      </c>
      <c r="P1666" t="s">
        <v>150</v>
      </c>
      <c r="W1666" s="17" t="str">
        <f t="shared" si="755"/>
        <v>isActive</v>
      </c>
      <c r="X1666" s="3" t="str">
        <f t="shared" si="756"/>
        <v>"isActive":"",</v>
      </c>
      <c r="Y1666" s="22" t="str">
        <f t="shared" si="757"/>
        <v>public static String IS_ACTIVE="isActive";</v>
      </c>
      <c r="Z1666" s="7" t="str">
        <f t="shared" si="758"/>
        <v>private String isActive="";</v>
      </c>
    </row>
    <row r="1667" spans="2:26" ht="19.2" x14ac:dyDescent="0.45">
      <c r="B1667" s="41" t="s">
        <v>974</v>
      </c>
      <c r="C1667" s="1" t="s">
        <v>1</v>
      </c>
      <c r="D1667" s="4">
        <v>1000</v>
      </c>
      <c r="I1667" t="str">
        <f>CONCATENATE("ALTER TABLE"," ",B1667)</f>
        <v>ALTER TABLE FN_DESCRIPTION</v>
      </c>
      <c r="K1667" s="25" t="str">
        <f>CONCATENATE(B1667,",")</f>
        <v>FN_DESCRIPTION,</v>
      </c>
      <c r="L1667" s="12"/>
      <c r="M1667" s="18" t="str">
        <f>CONCATENATE(B1667,",")</f>
        <v>FN_DESCRIPTION,</v>
      </c>
      <c r="N1667" s="5" t="str">
        <f>CONCATENATE(B1667," ",C1667,"(",D1667,")",",")</f>
        <v>FN_DESCRIPTION VARCHAR(1000),</v>
      </c>
      <c r="O1667" s="1" t="s">
        <v>980</v>
      </c>
      <c r="P1667" t="s">
        <v>14</v>
      </c>
      <c r="W1667" s="17" t="str">
        <f>CONCATENATE(,LOWER(O1667),UPPER(LEFT(P1667,1)),LOWER(RIGHT(P1667,LEN(P1667)-IF(LEN(P1667)&gt;0,1,LEN(P1667)))),UPPER(LEFT(Q1667,1)),LOWER(RIGHT(Q1667,LEN(Q1667)-IF(LEN(Q1667)&gt;0,1,LEN(Q1667)))),UPPER(LEFT(R1667,1)),LOWER(RIGHT(R1667,LEN(R1667)-IF(LEN(R1667)&gt;0,1,LEN(R1667)))),UPPER(LEFT(S1667,1)),LOWER(RIGHT(S1667,LEN(S1667)-IF(LEN(S1667)&gt;0,1,LEN(S1667)))),UPPER(LEFT(T1667,1)),LOWER(RIGHT(T1667,LEN(T1667)-IF(LEN(T1667)&gt;0,1,LEN(T1667)))),UPPER(LEFT(U1667,1)),LOWER(RIGHT(U1667,LEN(U1667)-IF(LEN(U1667)&gt;0,1,LEN(U1667)))),UPPER(LEFT(V1667,1)),LOWER(RIGHT(V1667,LEN(V1667)-IF(LEN(V1667)&gt;0,1,LEN(V1667)))))</f>
        <v>fnDescription</v>
      </c>
      <c r="X1667" s="3" t="str">
        <f>CONCATENATE("""",W1667,"""",":","""","""",",")</f>
        <v>"fnDescription":"",</v>
      </c>
      <c r="Y1667" s="22" t="str">
        <f>CONCATENATE("public static String ",,B1667,,"=","""",W1667,""";")</f>
        <v>public static String FN_DESCRIPTION="fnDescription";</v>
      </c>
      <c r="Z1667" s="7" t="str">
        <f>CONCATENATE("private String ",W1667,"=","""""",";")</f>
        <v>private String fnDescription="";</v>
      </c>
    </row>
    <row r="1668" spans="2:26" ht="19.2" x14ac:dyDescent="0.45">
      <c r="B1668" s="41" t="s">
        <v>975</v>
      </c>
      <c r="C1668" s="1" t="s">
        <v>1</v>
      </c>
      <c r="D1668" s="4">
        <v>500</v>
      </c>
      <c r="I1668" t="str">
        <f t="shared" si="752"/>
        <v>ALTER TABLE FN_EVENT</v>
      </c>
      <c r="J1668" s="23"/>
      <c r="K1668" s="25" t="str">
        <f t="shared" si="753"/>
        <v>FN_EVENT,</v>
      </c>
      <c r="L1668" s="12"/>
      <c r="M1668" s="18" t="str">
        <f t="shared" si="754"/>
        <v>FN_EVENT,</v>
      </c>
      <c r="N1668" s="5" t="str">
        <f t="shared" si="759"/>
        <v>FN_EVENT VARCHAR(500),</v>
      </c>
      <c r="O1668" s="1" t="s">
        <v>980</v>
      </c>
      <c r="P1668" t="s">
        <v>708</v>
      </c>
      <c r="W1668" s="17" t="str">
        <f t="shared" si="755"/>
        <v>fnEvent</v>
      </c>
      <c r="X1668" s="3" t="str">
        <f t="shared" si="756"/>
        <v>"fnEvent":"",</v>
      </c>
      <c r="Y1668" s="22" t="str">
        <f t="shared" si="757"/>
        <v>public static String FN_EVENT="fnEvent";</v>
      </c>
      <c r="Z1668" s="7" t="str">
        <f t="shared" si="758"/>
        <v>private String fnEvent="";</v>
      </c>
    </row>
    <row r="1669" spans="2:26" ht="19.2" x14ac:dyDescent="0.45">
      <c r="B1669" s="1" t="s">
        <v>976</v>
      </c>
      <c r="C1669" s="1" t="s">
        <v>1</v>
      </c>
      <c r="D1669" s="4">
        <v>500</v>
      </c>
      <c r="I1669" t="str">
        <f t="shared" si="752"/>
        <v>ALTER TABLE FN_EVENT_OBJECT</v>
      </c>
      <c r="J1669" s="23"/>
      <c r="K1669" s="25" t="str">
        <f t="shared" si="753"/>
        <v>FN_EVENT_OBJECT,</v>
      </c>
      <c r="L1669" s="12"/>
      <c r="M1669" s="18" t="str">
        <f t="shared" si="754"/>
        <v>FN_EVENT_OBJECT,</v>
      </c>
      <c r="N1669" s="5" t="str">
        <f t="shared" si="759"/>
        <v>FN_EVENT_OBJECT VARCHAR(500),</v>
      </c>
      <c r="O1669" s="1" t="s">
        <v>980</v>
      </c>
      <c r="P1669" t="s">
        <v>708</v>
      </c>
      <c r="Q1669" t="s">
        <v>981</v>
      </c>
      <c r="W1669" s="17" t="str">
        <f t="shared" si="755"/>
        <v>fnEventObject</v>
      </c>
      <c r="X1669" s="3" t="str">
        <f t="shared" si="756"/>
        <v>"fnEventObject":"",</v>
      </c>
      <c r="Y1669" s="22" t="str">
        <f t="shared" si="757"/>
        <v>public static String FN_EVENT_OBJECT="fnEventObject";</v>
      </c>
      <c r="Z1669" s="7" t="str">
        <f t="shared" si="758"/>
        <v>private String fnEventObject="";</v>
      </c>
    </row>
    <row r="1670" spans="2:26" ht="19.2" x14ac:dyDescent="0.45">
      <c r="B1670" s="42" t="s">
        <v>977</v>
      </c>
      <c r="C1670" s="1" t="s">
        <v>1</v>
      </c>
      <c r="D1670" s="4">
        <v>500</v>
      </c>
      <c r="I1670" t="str">
        <f t="shared" ref="I1670:I1675" si="760">CONCATENATE("ALTER TABLE"," ",B1670)</f>
        <v>ALTER TABLE FN_CORE_NAME</v>
      </c>
      <c r="K1670" s="25" t="str">
        <f>CONCATENATE(B1670,",")</f>
        <v>FN_CORE_NAME,</v>
      </c>
      <c r="L1670" s="12"/>
      <c r="M1670" s="18" t="str">
        <f t="shared" ref="M1670:M1675" si="761">CONCATENATE(B1670,",")</f>
        <v>FN_CORE_NAME,</v>
      </c>
      <c r="N1670" s="5" t="str">
        <f>CONCATENATE(B1670," ",C1670,"(",D1670,")",",")</f>
        <v>FN_CORE_NAME VARCHAR(500),</v>
      </c>
      <c r="O1670" s="1" t="s">
        <v>980</v>
      </c>
      <c r="P1670" t="s">
        <v>982</v>
      </c>
      <c r="Q1670" t="s">
        <v>0</v>
      </c>
      <c r="W1670" s="17" t="str">
        <f>CONCATENATE(,LOWER(O1670),UPPER(LEFT(P1670,1)),LOWER(RIGHT(P1670,LEN(P1670)-IF(LEN(P1670)&gt;0,1,LEN(P1670)))),UPPER(LEFT(Q1670,1)),LOWER(RIGHT(Q1670,LEN(Q1670)-IF(LEN(Q1670)&gt;0,1,LEN(Q1670)))),UPPER(LEFT(R1670,1)),LOWER(RIGHT(R1670,LEN(R1670)-IF(LEN(R1670)&gt;0,1,LEN(R1670)))),UPPER(LEFT(S1670,1)),LOWER(RIGHT(S1670,LEN(S1670)-IF(LEN(S1670)&gt;0,1,LEN(S1670)))),UPPER(LEFT(T1670,1)),LOWER(RIGHT(T1670,LEN(T1670)-IF(LEN(T1670)&gt;0,1,LEN(T1670)))),UPPER(LEFT(U1670,1)),LOWER(RIGHT(U1670,LEN(U1670)-IF(LEN(U1670)&gt;0,1,LEN(U1670)))),UPPER(LEFT(V1670,1)),LOWER(RIGHT(V1670,LEN(V1670)-IF(LEN(V1670)&gt;0,1,LEN(V1670)))))</f>
        <v>fnCoreName</v>
      </c>
      <c r="X1670" s="3" t="str">
        <f>CONCATENATE("""",W1670,"""",":","""","""",",")</f>
        <v>"fnCoreName":"",</v>
      </c>
      <c r="Y1670" s="22" t="str">
        <f>CONCATENATE("public static String ",,B1670,,"=","""",W1670,""";")</f>
        <v>public static String FN_CORE_NAME="fnCoreName";</v>
      </c>
      <c r="Z1670" s="7" t="str">
        <f>CONCATENATE("private String ",W1670,"=","""""",";")</f>
        <v>private String fnCoreName="";</v>
      </c>
    </row>
    <row r="1671" spans="2:26" ht="19.2" x14ac:dyDescent="0.45">
      <c r="B1671" s="42" t="s">
        <v>978</v>
      </c>
      <c r="C1671" s="1" t="s">
        <v>1</v>
      </c>
      <c r="D1671" s="4">
        <v>1000</v>
      </c>
      <c r="I1671" t="str">
        <f t="shared" si="760"/>
        <v>ALTER TABLE FN_CORE_INPUT</v>
      </c>
      <c r="J1671" s="23"/>
      <c r="K1671" s="25" t="str">
        <f>CONCATENATE(B1671,",")</f>
        <v>FN_CORE_INPUT,</v>
      </c>
      <c r="L1671" s="12"/>
      <c r="M1671" s="18" t="str">
        <f t="shared" si="761"/>
        <v>FN_CORE_INPUT,</v>
      </c>
      <c r="N1671" s="5" t="str">
        <f>CONCATENATE(B1671," ",C1671,"(",D1671,")",",")</f>
        <v>FN_CORE_INPUT VARCHAR(1000),</v>
      </c>
      <c r="O1671" s="1" t="s">
        <v>980</v>
      </c>
      <c r="P1671" t="s">
        <v>982</v>
      </c>
      <c r="Q1671" t="s">
        <v>13</v>
      </c>
      <c r="W1671" s="17" t="str">
        <f>CONCATENATE(,LOWER(O1671),UPPER(LEFT(P1671,1)),LOWER(RIGHT(P1671,LEN(P1671)-IF(LEN(P1671)&gt;0,1,LEN(P1671)))),UPPER(LEFT(Q1671,1)),LOWER(RIGHT(Q1671,LEN(Q1671)-IF(LEN(Q1671)&gt;0,1,LEN(Q1671)))),UPPER(LEFT(R1671,1)),LOWER(RIGHT(R1671,LEN(R1671)-IF(LEN(R1671)&gt;0,1,LEN(R1671)))),UPPER(LEFT(S1671,1)),LOWER(RIGHT(S1671,LEN(S1671)-IF(LEN(S1671)&gt;0,1,LEN(S1671)))),UPPER(LEFT(T1671,1)),LOWER(RIGHT(T1671,LEN(T1671)-IF(LEN(T1671)&gt;0,1,LEN(T1671)))),UPPER(LEFT(U1671,1)),LOWER(RIGHT(U1671,LEN(U1671)-IF(LEN(U1671)&gt;0,1,LEN(U1671)))),UPPER(LEFT(V1671,1)),LOWER(RIGHT(V1671,LEN(V1671)-IF(LEN(V1671)&gt;0,1,LEN(V1671)))))</f>
        <v>fnCoreInput</v>
      </c>
      <c r="X1671" s="3" t="str">
        <f>CONCATENATE("""",W1671,"""",":","""","""",",")</f>
        <v>"fnCoreInput":"",</v>
      </c>
      <c r="Y1671" s="22" t="str">
        <f>CONCATENATE("public static String ",,B1671,,"=","""",W1671,""";")</f>
        <v>public static String FN_CORE_INPUT="fnCoreInput";</v>
      </c>
      <c r="Z1671" s="7" t="str">
        <f>CONCATENATE("private String ",W1671,"=","""""",";")</f>
        <v>private String fnCoreInput="";</v>
      </c>
    </row>
    <row r="1672" spans="2:26" ht="19.2" x14ac:dyDescent="0.45">
      <c r="B1672" s="42" t="s">
        <v>979</v>
      </c>
      <c r="C1672" s="1" t="s">
        <v>701</v>
      </c>
      <c r="D1672" s="4"/>
      <c r="I1672" t="str">
        <f t="shared" si="760"/>
        <v>ALTER TABLE FN_BODY</v>
      </c>
      <c r="J1672" s="23"/>
      <c r="K1672" s="25" t="str">
        <f>CONCATENATE(B1672,",")</f>
        <v>FN_BODY,</v>
      </c>
      <c r="L1672" s="12"/>
      <c r="M1672" s="18" t="str">
        <f t="shared" si="761"/>
        <v>FN_BODY,</v>
      </c>
      <c r="N1672" s="5" t="str">
        <f>CONCATENATE(B1672," ",C1672,"",D1672,"",",")</f>
        <v>FN_BODY TEXT,</v>
      </c>
      <c r="O1672" s="1" t="s">
        <v>980</v>
      </c>
      <c r="P1672" t="s">
        <v>429</v>
      </c>
      <c r="W1672" s="17" t="str">
        <f>CONCATENATE(,LOWER(O1672),UPPER(LEFT(P1672,1)),LOWER(RIGHT(P1672,LEN(P1672)-IF(LEN(P1672)&gt;0,1,LEN(P1672)))),UPPER(LEFT(Q1672,1)),LOWER(RIGHT(Q1672,LEN(Q1672)-IF(LEN(Q1672)&gt;0,1,LEN(Q1672)))),UPPER(LEFT(R1672,1)),LOWER(RIGHT(R1672,LEN(R1672)-IF(LEN(R1672)&gt;0,1,LEN(R1672)))),UPPER(LEFT(S1672,1)),LOWER(RIGHT(S1672,LEN(S1672)-IF(LEN(S1672)&gt;0,1,LEN(S1672)))),UPPER(LEFT(T1672,1)),LOWER(RIGHT(T1672,LEN(T1672)-IF(LEN(T1672)&gt;0,1,LEN(T1672)))),UPPER(LEFT(U1672,1)),LOWER(RIGHT(U1672,LEN(U1672)-IF(LEN(U1672)&gt;0,1,LEN(U1672)))),UPPER(LEFT(V1672,1)),LOWER(RIGHT(V1672,LEN(V1672)-IF(LEN(V1672)&gt;0,1,LEN(V1672)))))</f>
        <v>fnBody</v>
      </c>
      <c r="X1672" s="3" t="str">
        <f>CONCATENATE("""",W1672,"""",":","""","""",",")</f>
        <v>"fnBody":"",</v>
      </c>
      <c r="Y1672" s="22" t="str">
        <f>CONCATENATE("public static String ",,B1672,,"=","""",W1672,""";")</f>
        <v>public static String FN_BODY="fnBody";</v>
      </c>
      <c r="Z1672" s="7" t="str">
        <f>CONCATENATE("private String ",W1672,"=","""""",";")</f>
        <v>private String fnBody="";</v>
      </c>
    </row>
    <row r="1673" spans="2:26" ht="19.2" x14ac:dyDescent="0.45">
      <c r="B1673" s="42" t="s">
        <v>968</v>
      </c>
      <c r="C1673" s="1" t="s">
        <v>1</v>
      </c>
      <c r="D1673" s="4">
        <v>30</v>
      </c>
      <c r="I1673" t="str">
        <f t="shared" si="760"/>
        <v>ALTER TABLE IS_GLOBAL</v>
      </c>
      <c r="J1673" s="23"/>
      <c r="K1673" s="25" t="str">
        <f>CONCATENATE(B1673,",")</f>
        <v>IS_GLOBAL,</v>
      </c>
      <c r="L1673" s="12"/>
      <c r="M1673" s="18" t="str">
        <f t="shared" si="761"/>
        <v>IS_GLOBAL,</v>
      </c>
      <c r="N1673" s="5" t="str">
        <f>CONCATENATE(B1673," ",C1673,"(",D1673,")",",")</f>
        <v>IS_GLOBAL VARCHAR(30),</v>
      </c>
      <c r="O1673" s="1" t="s">
        <v>112</v>
      </c>
      <c r="P1673" t="s">
        <v>970</v>
      </c>
      <c r="W1673" s="17" t="str">
        <f>CONCATENATE(,LOWER(O1673),UPPER(LEFT(P1673,1)),LOWER(RIGHT(P1673,LEN(P1673)-IF(LEN(P1673)&gt;0,1,LEN(P1673)))),UPPER(LEFT(Q1673,1)),LOWER(RIGHT(Q1673,LEN(Q1673)-IF(LEN(Q1673)&gt;0,1,LEN(Q1673)))),UPPER(LEFT(R1673,1)),LOWER(RIGHT(R1673,LEN(R1673)-IF(LEN(R1673)&gt;0,1,LEN(R1673)))),UPPER(LEFT(S1673,1)),LOWER(RIGHT(S1673,LEN(S1673)-IF(LEN(S1673)&gt;0,1,LEN(S1673)))),UPPER(LEFT(T1673,1)),LOWER(RIGHT(T1673,LEN(T1673)-IF(LEN(T1673)&gt;0,1,LEN(T1673)))),UPPER(LEFT(U1673,1)),LOWER(RIGHT(U1673,LEN(U1673)-IF(LEN(U1673)&gt;0,1,LEN(U1673)))),UPPER(LEFT(V1673,1)),LOWER(RIGHT(V1673,LEN(V1673)-IF(LEN(V1673)&gt;0,1,LEN(V1673)))))</f>
        <v>isGlobal</v>
      </c>
      <c r="X1673" s="3" t="str">
        <f>CONCATENATE("""",W1673,"""",":","""","""",",")</f>
        <v>"isGlobal":"",</v>
      </c>
      <c r="Y1673" s="22" t="str">
        <f>CONCATENATE("public static String ",,B1673,,"=","""",W1673,""";")</f>
        <v>public static String IS_GLOBAL="isGlobal";</v>
      </c>
      <c r="Z1673" s="7" t="str">
        <f>CONCATENATE("private String ",W1673,"=","""""",";")</f>
        <v>private String isGlobal="";</v>
      </c>
    </row>
    <row r="1674" spans="2:26" ht="19.2" x14ac:dyDescent="0.45">
      <c r="B1674" s="1"/>
      <c r="C1674" s="1"/>
      <c r="D1674" s="4"/>
      <c r="I1674" t="str">
        <f t="shared" si="760"/>
        <v xml:space="preserve">ALTER TABLE </v>
      </c>
      <c r="K1674" s="29" t="s">
        <v>909</v>
      </c>
      <c r="L1674" s="12"/>
      <c r="M1674" s="18" t="str">
        <f t="shared" si="761"/>
        <v>,</v>
      </c>
      <c r="N1674" s="33" t="s">
        <v>130</v>
      </c>
      <c r="O1674" s="1"/>
      <c r="W1674" s="17"/>
    </row>
    <row r="1675" spans="2:26" x14ac:dyDescent="0.3">
      <c r="B1675" s="42"/>
      <c r="I1675" t="str">
        <f t="shared" si="760"/>
        <v xml:space="preserve">ALTER TABLE </v>
      </c>
      <c r="M1675" s="19" t="str">
        <f t="shared" si="761"/>
        <v>,</v>
      </c>
      <c r="N1675" s="31" t="s">
        <v>126</v>
      </c>
    </row>
    <row r="1679" spans="2:26" x14ac:dyDescent="0.3">
      <c r="B1679" s="2" t="s">
        <v>986</v>
      </c>
      <c r="I1679" t="str">
        <f t="shared" ref="I1679:I1689" si="762">CONCATENATE("ALTER TABLE"," ",B1679)</f>
        <v>ALTER TABLE TM_INPUT_ACTION_REL</v>
      </c>
      <c r="J1679" t="s">
        <v>293</v>
      </c>
      <c r="K1679" s="26" t="str">
        <f>CONCATENATE(J1679," VIEW ",B1679," AS SELECT")</f>
        <v>create OR REPLACE VIEW TM_INPUT_ACTION_REL AS SELECT</v>
      </c>
      <c r="N1679" s="5" t="str">
        <f>CONCATENATE("CREATE TABLE ",B1679," ","(")</f>
        <v>CREATE TABLE TM_INPUT_ACTION_REL (</v>
      </c>
    </row>
    <row r="1680" spans="2:26" ht="19.2" x14ac:dyDescent="0.45">
      <c r="B1680" s="1" t="s">
        <v>2</v>
      </c>
      <c r="C1680" s="1" t="s">
        <v>1</v>
      </c>
      <c r="D1680" s="4">
        <v>30</v>
      </c>
      <c r="E1680" s="24" t="s">
        <v>113</v>
      </c>
      <c r="I1680" t="str">
        <f t="shared" si="762"/>
        <v>ALTER TABLE ID</v>
      </c>
      <c r="K1680" s="25" t="str">
        <f t="shared" ref="K1680:K1685" si="763">CONCATENATE(B1680,",")</f>
        <v>ID,</v>
      </c>
      <c r="L1680" s="12"/>
      <c r="M1680" s="18" t="str">
        <f t="shared" ref="M1680:M1685" si="764">CONCATENATE(B1680,",")</f>
        <v>ID,</v>
      </c>
      <c r="N1680" s="5" t="str">
        <f>CONCATENATE(B1680," ",C1680,"(",D1680,") ",E1680," ,")</f>
        <v>ID VARCHAR(30) NOT NULL ,</v>
      </c>
      <c r="O1680" s="1" t="s">
        <v>2</v>
      </c>
      <c r="P1680" s="6"/>
      <c r="Q1680" s="6"/>
      <c r="R1680" s="6"/>
      <c r="S1680" s="6"/>
      <c r="T1680" s="6"/>
      <c r="U1680" s="6"/>
      <c r="V1680" s="6"/>
      <c r="W1680" s="17" t="str">
        <f t="shared" ref="W1680:W1685" si="765">CONCATENATE(,LOWER(O1680),UPPER(LEFT(P1680,1)),LOWER(RIGHT(P1680,LEN(P1680)-IF(LEN(P1680)&gt;0,1,LEN(P1680)))),UPPER(LEFT(Q1680,1)),LOWER(RIGHT(Q1680,LEN(Q1680)-IF(LEN(Q1680)&gt;0,1,LEN(Q1680)))),UPPER(LEFT(R1680,1)),LOWER(RIGHT(R1680,LEN(R1680)-IF(LEN(R1680)&gt;0,1,LEN(R1680)))),UPPER(LEFT(S1680,1)),LOWER(RIGHT(S1680,LEN(S1680)-IF(LEN(S1680)&gt;0,1,LEN(S1680)))),UPPER(LEFT(T1680,1)),LOWER(RIGHT(T1680,LEN(T1680)-IF(LEN(T1680)&gt;0,1,LEN(T1680)))),UPPER(LEFT(U1680,1)),LOWER(RIGHT(U1680,LEN(U1680)-IF(LEN(U1680)&gt;0,1,LEN(U1680)))),UPPER(LEFT(V1680,1)),LOWER(RIGHT(V1680,LEN(V1680)-IF(LEN(V1680)&gt;0,1,LEN(V1680)))))</f>
        <v>id</v>
      </c>
      <c r="X1680" s="3" t="str">
        <f t="shared" ref="X1680:X1685" si="766">CONCATENATE("""",W1680,"""",":","""","""",",")</f>
        <v>"id":"",</v>
      </c>
      <c r="Y1680" s="22" t="str">
        <f t="shared" ref="Y1680:Y1685" si="767">CONCATENATE("public static String ",,B1680,,"=","""",W1680,""";")</f>
        <v>public static String ID="id";</v>
      </c>
      <c r="Z1680" s="7" t="str">
        <f t="shared" ref="Z1680:Z1685" si="768">CONCATENATE("private String ",W1680,"=","""""",";")</f>
        <v>private String id="";</v>
      </c>
    </row>
    <row r="1681" spans="2:26" ht="19.2" x14ac:dyDescent="0.45">
      <c r="B1681" s="1" t="s">
        <v>3</v>
      </c>
      <c r="C1681" s="1" t="s">
        <v>1</v>
      </c>
      <c r="D1681" s="4">
        <v>10</v>
      </c>
      <c r="I1681" t="str">
        <f t="shared" si="762"/>
        <v>ALTER TABLE STATUS</v>
      </c>
      <c r="K1681" s="25" t="str">
        <f t="shared" si="763"/>
        <v>STATUS,</v>
      </c>
      <c r="L1681" s="12"/>
      <c r="M1681" s="18" t="str">
        <f t="shared" si="764"/>
        <v>STATUS,</v>
      </c>
      <c r="N1681" s="5" t="str">
        <f t="shared" ref="N1681:N1685" si="769">CONCATENATE(B1681," ",C1681,"(",D1681,")",",")</f>
        <v>STATUS VARCHAR(10),</v>
      </c>
      <c r="O1681" s="1" t="s">
        <v>3</v>
      </c>
      <c r="W1681" s="17" t="str">
        <f t="shared" si="765"/>
        <v>status</v>
      </c>
      <c r="X1681" s="3" t="str">
        <f t="shared" si="766"/>
        <v>"status":"",</v>
      </c>
      <c r="Y1681" s="22" t="str">
        <f t="shared" si="767"/>
        <v>public static String STATUS="status";</v>
      </c>
      <c r="Z1681" s="7" t="str">
        <f t="shared" si="768"/>
        <v>private String status="";</v>
      </c>
    </row>
    <row r="1682" spans="2:26" ht="19.2" x14ac:dyDescent="0.45">
      <c r="B1682" s="1" t="s">
        <v>4</v>
      </c>
      <c r="C1682" s="1" t="s">
        <v>1</v>
      </c>
      <c r="D1682" s="4">
        <v>30</v>
      </c>
      <c r="I1682" t="str">
        <f t="shared" si="762"/>
        <v>ALTER TABLE INSERT_DATE</v>
      </c>
      <c r="K1682" s="25" t="str">
        <f t="shared" si="763"/>
        <v>INSERT_DATE,</v>
      </c>
      <c r="L1682" s="12"/>
      <c r="M1682" s="18" t="str">
        <f t="shared" si="764"/>
        <v>INSERT_DATE,</v>
      </c>
      <c r="N1682" s="5" t="str">
        <f t="shared" si="769"/>
        <v>INSERT_DATE VARCHAR(30),</v>
      </c>
      <c r="O1682" s="1" t="s">
        <v>7</v>
      </c>
      <c r="P1682" t="s">
        <v>8</v>
      </c>
      <c r="W1682" s="17" t="str">
        <f t="shared" si="765"/>
        <v>insertDate</v>
      </c>
      <c r="X1682" s="3" t="str">
        <f t="shared" si="766"/>
        <v>"insertDate":"",</v>
      </c>
      <c r="Y1682" s="22" t="str">
        <f t="shared" si="767"/>
        <v>public static String INSERT_DATE="insertDate";</v>
      </c>
      <c r="Z1682" s="7" t="str">
        <f t="shared" si="768"/>
        <v>private String insertDate="";</v>
      </c>
    </row>
    <row r="1683" spans="2:26" ht="19.2" x14ac:dyDescent="0.45">
      <c r="B1683" s="1" t="s">
        <v>5</v>
      </c>
      <c r="C1683" s="1" t="s">
        <v>1</v>
      </c>
      <c r="D1683" s="4">
        <v>30</v>
      </c>
      <c r="I1683" t="str">
        <f t="shared" si="762"/>
        <v>ALTER TABLE MODIFICATION_DATE</v>
      </c>
      <c r="K1683" s="25" t="str">
        <f t="shared" si="763"/>
        <v>MODIFICATION_DATE,</v>
      </c>
      <c r="L1683" s="12"/>
      <c r="M1683" s="18" t="str">
        <f t="shared" si="764"/>
        <v>MODIFICATION_DATE,</v>
      </c>
      <c r="N1683" s="5" t="str">
        <f t="shared" si="769"/>
        <v>MODIFICATION_DATE VARCHAR(30),</v>
      </c>
      <c r="O1683" s="1" t="s">
        <v>9</v>
      </c>
      <c r="P1683" t="s">
        <v>8</v>
      </c>
      <c r="W1683" s="17" t="str">
        <f t="shared" si="765"/>
        <v>modificationDate</v>
      </c>
      <c r="X1683" s="3" t="str">
        <f t="shared" si="766"/>
        <v>"modificationDate":"",</v>
      </c>
      <c r="Y1683" s="22" t="str">
        <f t="shared" si="767"/>
        <v>public static String MODIFICATION_DATE="modificationDate";</v>
      </c>
      <c r="Z1683" s="7" t="str">
        <f t="shared" si="768"/>
        <v>private String modificationDate="";</v>
      </c>
    </row>
    <row r="1684" spans="2:26" ht="19.2" x14ac:dyDescent="0.45">
      <c r="B1684" s="41" t="s">
        <v>274</v>
      </c>
      <c r="C1684" s="1" t="s">
        <v>1</v>
      </c>
      <c r="D1684" s="4">
        <v>50</v>
      </c>
      <c r="I1684" t="str">
        <f t="shared" si="762"/>
        <v>ALTER TABLE FK_PROJECT_ID</v>
      </c>
      <c r="K1684" s="25" t="str">
        <f t="shared" ref="K1684" si="770">CONCATENATE(B1684,",")</f>
        <v>FK_PROJECT_ID,</v>
      </c>
      <c r="L1684" s="12"/>
      <c r="M1684" s="18" t="str">
        <f t="shared" ref="M1684" si="771">CONCATENATE(B1684,",")</f>
        <v>FK_PROJECT_ID,</v>
      </c>
      <c r="N1684" s="5" t="str">
        <f t="shared" ref="N1684" si="772">CONCATENATE(B1684," ",C1684,"(",D1684,")",",")</f>
        <v>FK_PROJECT_ID VARCHAR(50),</v>
      </c>
      <c r="O1684" s="1" t="s">
        <v>10</v>
      </c>
      <c r="P1684" t="s">
        <v>288</v>
      </c>
      <c r="Q1684" t="s">
        <v>2</v>
      </c>
      <c r="W1684" s="17" t="str">
        <f t="shared" ref="W1684" si="773">CONCATENATE(,LOWER(O1684),UPPER(LEFT(P1684,1)),LOWER(RIGHT(P1684,LEN(P1684)-IF(LEN(P1684)&gt;0,1,LEN(P1684)))),UPPER(LEFT(Q1684,1)),LOWER(RIGHT(Q1684,LEN(Q1684)-IF(LEN(Q1684)&gt;0,1,LEN(Q1684)))),UPPER(LEFT(R1684,1)),LOWER(RIGHT(R1684,LEN(R1684)-IF(LEN(R1684)&gt;0,1,LEN(R1684)))),UPPER(LEFT(S1684,1)),LOWER(RIGHT(S1684,LEN(S1684)-IF(LEN(S1684)&gt;0,1,LEN(S1684)))),UPPER(LEFT(T1684,1)),LOWER(RIGHT(T1684,LEN(T1684)-IF(LEN(T1684)&gt;0,1,LEN(T1684)))),UPPER(LEFT(U1684,1)),LOWER(RIGHT(U1684,LEN(U1684)-IF(LEN(U1684)&gt;0,1,LEN(U1684)))),UPPER(LEFT(V1684,1)),LOWER(RIGHT(V1684,LEN(V1684)-IF(LEN(V1684)&gt;0,1,LEN(V1684)))))</f>
        <v>fkProjectId</v>
      </c>
      <c r="X1684" s="3" t="str">
        <f t="shared" ref="X1684" si="774">CONCATENATE("""",W1684,"""",":","""","""",",")</f>
        <v>"fkProjectId":"",</v>
      </c>
      <c r="Y1684" s="22" t="str">
        <f t="shared" ref="Y1684" si="775">CONCATENATE("public static String ",,B1684,,"=","""",W1684,""";")</f>
        <v>public static String FK_PROJECT_ID="fkProjectId";</v>
      </c>
      <c r="Z1684" s="7" t="str">
        <f t="shared" ref="Z1684" si="776">CONCATENATE("private String ",W1684,"=","""""",";")</f>
        <v>private String fkProjectId="";</v>
      </c>
    </row>
    <row r="1685" spans="2:26" ht="19.2" x14ac:dyDescent="0.45">
      <c r="B1685" s="41" t="s">
        <v>392</v>
      </c>
      <c r="C1685" s="1" t="s">
        <v>1</v>
      </c>
      <c r="D1685" s="4">
        <v>50</v>
      </c>
      <c r="I1685" t="str">
        <f t="shared" si="762"/>
        <v>ALTER TABLE FK_INPUT_ID</v>
      </c>
      <c r="K1685" s="25" t="str">
        <f t="shared" si="763"/>
        <v>FK_INPUT_ID,</v>
      </c>
      <c r="L1685" s="12"/>
      <c r="M1685" s="18" t="str">
        <f t="shared" si="764"/>
        <v>FK_INPUT_ID,</v>
      </c>
      <c r="N1685" s="5" t="str">
        <f t="shared" si="769"/>
        <v>FK_INPUT_ID VARCHAR(50),</v>
      </c>
      <c r="O1685" s="1" t="s">
        <v>10</v>
      </c>
      <c r="P1685" t="s">
        <v>13</v>
      </c>
      <c r="Q1685" t="s">
        <v>2</v>
      </c>
      <c r="W1685" s="17" t="str">
        <f t="shared" si="765"/>
        <v>fkInputId</v>
      </c>
      <c r="X1685" s="3" t="str">
        <f t="shared" si="766"/>
        <v>"fkInputId":"",</v>
      </c>
      <c r="Y1685" s="22" t="str">
        <f t="shared" si="767"/>
        <v>public static String FK_INPUT_ID="fkInputId";</v>
      </c>
      <c r="Z1685" s="7" t="str">
        <f t="shared" si="768"/>
        <v>private String fkInputId="";</v>
      </c>
    </row>
    <row r="1686" spans="2:26" ht="19.2" x14ac:dyDescent="0.45">
      <c r="B1686" s="41" t="s">
        <v>987</v>
      </c>
      <c r="C1686" s="1" t="s">
        <v>1</v>
      </c>
      <c r="D1686" s="4">
        <v>50</v>
      </c>
      <c r="I1686" t="str">
        <f t="shared" si="762"/>
        <v>ALTER TABLE FK_API_ID</v>
      </c>
      <c r="K1686" s="25" t="str">
        <f>CONCATENATE(B1686,",")</f>
        <v>FK_API_ID,</v>
      </c>
      <c r="L1686" s="12"/>
      <c r="M1686" s="18" t="str">
        <f>CONCATENATE(B1686,",")</f>
        <v>FK_API_ID,</v>
      </c>
      <c r="N1686" s="5" t="str">
        <f>CONCATENATE(B1686," ",C1686,"(",D1686,")",",")</f>
        <v>FK_API_ID VARCHAR(50),</v>
      </c>
      <c r="O1686" s="1" t="s">
        <v>10</v>
      </c>
      <c r="P1686" t="s">
        <v>702</v>
      </c>
      <c r="Q1686" t="s">
        <v>2</v>
      </c>
      <c r="W1686" s="17" t="str">
        <f>CONCATENATE(,LOWER(O1686),UPPER(LEFT(P1686,1)),LOWER(RIGHT(P1686,LEN(P1686)-IF(LEN(P1686)&gt;0,1,LEN(P1686)))),UPPER(LEFT(Q1686,1)),LOWER(RIGHT(Q1686,LEN(Q1686)-IF(LEN(Q1686)&gt;0,1,LEN(Q1686)))),UPPER(LEFT(R1686,1)),LOWER(RIGHT(R1686,LEN(R1686)-IF(LEN(R1686)&gt;0,1,LEN(R1686)))),UPPER(LEFT(S1686,1)),LOWER(RIGHT(S1686,LEN(S1686)-IF(LEN(S1686)&gt;0,1,LEN(S1686)))),UPPER(LEFT(T1686,1)),LOWER(RIGHT(T1686,LEN(T1686)-IF(LEN(T1686)&gt;0,1,LEN(T1686)))),UPPER(LEFT(U1686,1)),LOWER(RIGHT(U1686,LEN(U1686)-IF(LEN(U1686)&gt;0,1,LEN(U1686)))),UPPER(LEFT(V1686,1)),LOWER(RIGHT(V1686,LEN(V1686)-IF(LEN(V1686)&gt;0,1,LEN(V1686)))))</f>
        <v>fkApiId</v>
      </c>
      <c r="X1686" s="3" t="str">
        <f>CONCATENATE("""",W1686,"""",":","""","""",",")</f>
        <v>"fkApiId":"",</v>
      </c>
      <c r="Y1686" s="22" t="str">
        <f>CONCATENATE("public static String ",,B1686,,"=","""",W1686,""";")</f>
        <v>public static String FK_API_ID="fkApiId";</v>
      </c>
      <c r="Z1686" s="7" t="str">
        <f>CONCATENATE("private String ",W1686,"=","""""",";")</f>
        <v>private String fkApiId="";</v>
      </c>
    </row>
    <row r="1687" spans="2:26" ht="19.2" x14ac:dyDescent="0.45">
      <c r="B1687" s="41" t="s">
        <v>988</v>
      </c>
      <c r="C1687" s="1" t="s">
        <v>1</v>
      </c>
      <c r="D1687" s="4">
        <v>30</v>
      </c>
      <c r="I1687" t="str">
        <f t="shared" si="762"/>
        <v>ALTER TABLE ACTION_TYPE</v>
      </c>
      <c r="K1687" s="25" t="str">
        <f t="shared" ref="K1687" si="777">CONCATENATE(B1687,",")</f>
        <v>ACTION_TYPE,</v>
      </c>
      <c r="L1687" s="12"/>
      <c r="M1687" s="18" t="str">
        <f t="shared" ref="M1687" si="778">CONCATENATE(B1687,",")</f>
        <v>ACTION_TYPE,</v>
      </c>
      <c r="N1687" s="5" t="str">
        <f t="shared" ref="N1687" si="779">CONCATENATE(B1687," ",C1687,"(",D1687,")",",")</f>
        <v>ACTION_TYPE VARCHAR(30),</v>
      </c>
      <c r="O1687" s="1" t="s">
        <v>709</v>
      </c>
      <c r="P1687" t="s">
        <v>51</v>
      </c>
      <c r="W1687" s="17" t="str">
        <f t="shared" ref="W1687" si="780">CONCATENATE(,LOWER(O1687),UPPER(LEFT(P1687,1)),LOWER(RIGHT(P1687,LEN(P1687)-IF(LEN(P1687)&gt;0,1,LEN(P1687)))),UPPER(LEFT(Q1687,1)),LOWER(RIGHT(Q1687,LEN(Q1687)-IF(LEN(Q1687)&gt;0,1,LEN(Q1687)))),UPPER(LEFT(R1687,1)),LOWER(RIGHT(R1687,LEN(R1687)-IF(LEN(R1687)&gt;0,1,LEN(R1687)))),UPPER(LEFT(S1687,1)),LOWER(RIGHT(S1687,LEN(S1687)-IF(LEN(S1687)&gt;0,1,LEN(S1687)))),UPPER(LEFT(T1687,1)),LOWER(RIGHT(T1687,LEN(T1687)-IF(LEN(T1687)&gt;0,1,LEN(T1687)))),UPPER(LEFT(U1687,1)),LOWER(RIGHT(U1687,LEN(U1687)-IF(LEN(U1687)&gt;0,1,LEN(U1687)))),UPPER(LEFT(V1687,1)),LOWER(RIGHT(V1687,LEN(V1687)-IF(LEN(V1687)&gt;0,1,LEN(V1687)))))</f>
        <v>actionType</v>
      </c>
      <c r="X1687" s="3" t="str">
        <f t="shared" ref="X1687" si="781">CONCATENATE("""",W1687,"""",":","""","""",",")</f>
        <v>"actionType":"",</v>
      </c>
      <c r="Y1687" s="22" t="str">
        <f t="shared" ref="Y1687" si="782">CONCATENATE("public static String ",,B1687,,"=","""",W1687,""";")</f>
        <v>public static String ACTION_TYPE="actionType";</v>
      </c>
      <c r="Z1687" s="7" t="str">
        <f t="shared" ref="Z1687" si="783">CONCATENATE("private String ",W1687,"=","""""",";")</f>
        <v>private String actionType="";</v>
      </c>
    </row>
    <row r="1688" spans="2:26" ht="19.2" x14ac:dyDescent="0.45">
      <c r="B1688" s="1"/>
      <c r="C1688" s="1"/>
      <c r="D1688" s="4"/>
      <c r="I1688" t="str">
        <f t="shared" si="762"/>
        <v xml:space="preserve">ALTER TABLE </v>
      </c>
      <c r="K1688" s="29" t="s">
        <v>909</v>
      </c>
      <c r="L1688" s="12"/>
      <c r="M1688" s="18" t="str">
        <f t="shared" ref="M1688:M1689" si="784">CONCATENATE(B1688,",")</f>
        <v>,</v>
      </c>
      <c r="N1688" s="33" t="s">
        <v>130</v>
      </c>
      <c r="O1688" s="1"/>
      <c r="W1688" s="17"/>
    </row>
    <row r="1689" spans="2:26" x14ac:dyDescent="0.3">
      <c r="B1689" s="42"/>
      <c r="I1689" t="str">
        <f t="shared" si="762"/>
        <v xml:space="preserve">ALTER TABLE </v>
      </c>
      <c r="M1689" s="19" t="str">
        <f t="shared" si="784"/>
        <v>,</v>
      </c>
      <c r="N1689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2020-11-12T20:40:37Z</dcterms:modified>
</cp:coreProperties>
</file>