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1112" i="1" l="1"/>
  <c r="Y1112" i="1" s="1"/>
  <c r="N1112" i="1"/>
  <c r="K1112" i="1" s="1"/>
  <c r="M1112" i="1"/>
  <c r="I1112" i="1"/>
  <c r="W1111" i="1"/>
  <c r="Z1111" i="1" s="1"/>
  <c r="N1111" i="1"/>
  <c r="K1111" i="1" s="1"/>
  <c r="M1111" i="1"/>
  <c r="J1111" i="1"/>
  <c r="I1111" i="1"/>
  <c r="N14" i="1"/>
  <c r="Z1112" i="1" l="1"/>
  <c r="X1111" i="1"/>
  <c r="X1112" i="1"/>
  <c r="Y1111" i="1"/>
  <c r="J1112" i="1"/>
  <c r="K113" i="1"/>
  <c r="W113" i="1"/>
  <c r="Z113" i="1" s="1"/>
  <c r="N113" i="1"/>
  <c r="M113" i="1"/>
  <c r="I113" i="1"/>
  <c r="W63" i="1"/>
  <c r="Z63" i="1" s="1"/>
  <c r="N63" i="1"/>
  <c r="K63" i="1" s="1"/>
  <c r="M63" i="1"/>
  <c r="W1072" i="1"/>
  <c r="Y1072" i="1" s="1"/>
  <c r="N1072" i="1"/>
  <c r="K1072" i="1" s="1"/>
  <c r="M1072" i="1"/>
  <c r="I1072" i="1"/>
  <c r="J113" i="1" l="1"/>
  <c r="X113" i="1"/>
  <c r="Y113" i="1"/>
  <c r="Y63" i="1"/>
  <c r="J63" i="1"/>
  <c r="X63" i="1"/>
  <c r="Z1072" i="1"/>
  <c r="X1072" i="1"/>
  <c r="J1072" i="1"/>
  <c r="I1685" i="1"/>
  <c r="I1686" i="1"/>
  <c r="I1687" i="1"/>
  <c r="I1688" i="1"/>
  <c r="I1689" i="1"/>
  <c r="I1690" i="1"/>
  <c r="I1691" i="1"/>
  <c r="I1692" i="1"/>
  <c r="I1693" i="1"/>
  <c r="I1694" i="1"/>
  <c r="W1689" i="1"/>
  <c r="Z1689" i="1" s="1"/>
  <c r="N1689" i="1"/>
  <c r="M1689" i="1"/>
  <c r="K1689" i="1"/>
  <c r="M1694" i="1"/>
  <c r="M1693" i="1"/>
  <c r="W1692" i="1"/>
  <c r="X1692" i="1" s="1"/>
  <c r="N1692" i="1"/>
  <c r="M1692" i="1"/>
  <c r="K1692" i="1"/>
  <c r="W1691" i="1"/>
  <c r="Z1691" i="1" s="1"/>
  <c r="N1691" i="1"/>
  <c r="M1691" i="1"/>
  <c r="K1691" i="1"/>
  <c r="W1690" i="1"/>
  <c r="X1690" i="1" s="1"/>
  <c r="N1690" i="1"/>
  <c r="M1690" i="1"/>
  <c r="K1690" i="1"/>
  <c r="W1688" i="1"/>
  <c r="X1688" i="1" s="1"/>
  <c r="N1688" i="1"/>
  <c r="M1688" i="1"/>
  <c r="K1688" i="1"/>
  <c r="W1687" i="1"/>
  <c r="Z1687" i="1" s="1"/>
  <c r="N1687" i="1"/>
  <c r="M1687" i="1"/>
  <c r="K1687" i="1"/>
  <c r="W1686" i="1"/>
  <c r="Z1686" i="1" s="1"/>
  <c r="N1686" i="1"/>
  <c r="M1686" i="1"/>
  <c r="K1686" i="1"/>
  <c r="W1685" i="1"/>
  <c r="X1685" i="1" s="1"/>
  <c r="N1685" i="1"/>
  <c r="M1685" i="1"/>
  <c r="K1685" i="1"/>
  <c r="N1684" i="1"/>
  <c r="K1684" i="1"/>
  <c r="I1684" i="1"/>
  <c r="K112" i="1"/>
  <c r="W112" i="1"/>
  <c r="Y112" i="1" s="1"/>
  <c r="N112" i="1"/>
  <c r="M112" i="1"/>
  <c r="W62" i="1"/>
  <c r="Z62" i="1" s="1"/>
  <c r="N62" i="1"/>
  <c r="K62" i="1" s="1"/>
  <c r="M62" i="1"/>
  <c r="Y1689" i="1" l="1"/>
  <c r="X1689" i="1"/>
  <c r="X1686" i="1"/>
  <c r="Y1686" i="1"/>
  <c r="Y1690" i="1"/>
  <c r="Z1690" i="1"/>
  <c r="Y1685" i="1"/>
  <c r="Y1692" i="1"/>
  <c r="Z1692" i="1"/>
  <c r="X1687" i="1"/>
  <c r="X1691" i="1"/>
  <c r="Y1687" i="1"/>
  <c r="Y1691" i="1"/>
  <c r="Y1688" i="1"/>
  <c r="Z1688" i="1"/>
  <c r="Z1685" i="1"/>
  <c r="J112" i="1"/>
  <c r="X112" i="1"/>
  <c r="Z112" i="1"/>
  <c r="J62" i="1"/>
  <c r="X62" i="1"/>
  <c r="Y62" i="1"/>
  <c r="W1644" i="1"/>
  <c r="X1644" i="1" s="1"/>
  <c r="N1644" i="1"/>
  <c r="M1644" i="1"/>
  <c r="K1644" i="1"/>
  <c r="I1644" i="1"/>
  <c r="W1670" i="1"/>
  <c r="X1670" i="1" s="1"/>
  <c r="N1670" i="1"/>
  <c r="M1670" i="1"/>
  <c r="K1670" i="1"/>
  <c r="I1670" i="1"/>
  <c r="W1672" i="1"/>
  <c r="Z1672" i="1" s="1"/>
  <c r="N1672" i="1"/>
  <c r="M1672" i="1"/>
  <c r="K1672" i="1"/>
  <c r="I1672" i="1"/>
  <c r="N1677" i="1"/>
  <c r="W1677" i="1"/>
  <c r="X1677" i="1" s="1"/>
  <c r="M1677" i="1"/>
  <c r="K1677" i="1"/>
  <c r="I1677" i="1"/>
  <c r="W1678" i="1"/>
  <c r="Z1678" i="1" s="1"/>
  <c r="N1678" i="1"/>
  <c r="M1678" i="1"/>
  <c r="K1678" i="1"/>
  <c r="I1678" i="1"/>
  <c r="W1676" i="1"/>
  <c r="X1676" i="1" s="1"/>
  <c r="N1676" i="1"/>
  <c r="M1676" i="1"/>
  <c r="K1676" i="1"/>
  <c r="I1676" i="1"/>
  <c r="W1675" i="1"/>
  <c r="Z1675" i="1" s="1"/>
  <c r="N1675" i="1"/>
  <c r="M1675" i="1"/>
  <c r="K1675" i="1"/>
  <c r="I1675" i="1"/>
  <c r="I1680" i="1"/>
  <c r="M1680" i="1"/>
  <c r="I1679" i="1"/>
  <c r="M1679" i="1"/>
  <c r="W1674" i="1"/>
  <c r="Z1674" i="1" s="1"/>
  <c r="N1674" i="1"/>
  <c r="M1674" i="1"/>
  <c r="K1674" i="1"/>
  <c r="I1674" i="1"/>
  <c r="W1673" i="1"/>
  <c r="X1673" i="1" s="1"/>
  <c r="N1673" i="1"/>
  <c r="M1673" i="1"/>
  <c r="K1673" i="1"/>
  <c r="I1673" i="1"/>
  <c r="W1671" i="1"/>
  <c r="Z1671" i="1" s="1"/>
  <c r="N1671" i="1"/>
  <c r="M1671" i="1"/>
  <c r="K1671" i="1"/>
  <c r="I1671" i="1"/>
  <c r="W1669" i="1"/>
  <c r="Z1669" i="1" s="1"/>
  <c r="N1669" i="1"/>
  <c r="M1669" i="1"/>
  <c r="K1669" i="1"/>
  <c r="I1669" i="1"/>
  <c r="W1668" i="1"/>
  <c r="Z1668" i="1" s="1"/>
  <c r="N1668" i="1"/>
  <c r="M1668" i="1"/>
  <c r="K1668" i="1"/>
  <c r="I1668" i="1"/>
  <c r="W1667" i="1"/>
  <c r="Z1667" i="1" s="1"/>
  <c r="N1667" i="1"/>
  <c r="M1667" i="1"/>
  <c r="K1667" i="1"/>
  <c r="I1667" i="1"/>
  <c r="W1666" i="1"/>
  <c r="Z1666" i="1" s="1"/>
  <c r="N1666" i="1"/>
  <c r="M1666" i="1"/>
  <c r="K1666" i="1"/>
  <c r="I1666" i="1"/>
  <c r="W1665" i="1"/>
  <c r="X1665" i="1" s="1"/>
  <c r="N1665" i="1"/>
  <c r="M1665" i="1"/>
  <c r="K1665" i="1"/>
  <c r="I1665" i="1"/>
  <c r="N1664" i="1"/>
  <c r="K1664" i="1"/>
  <c r="I1664" i="1"/>
  <c r="Y1670" i="1" l="1"/>
  <c r="Y1644" i="1"/>
  <c r="Z1644" i="1"/>
  <c r="Z1670" i="1"/>
  <c r="X1672" i="1"/>
  <c r="Y1672" i="1"/>
  <c r="Y1677" i="1"/>
  <c r="Z1677" i="1"/>
  <c r="Y1676" i="1"/>
  <c r="Z1676" i="1"/>
  <c r="X1675" i="1"/>
  <c r="Y1675" i="1"/>
  <c r="X1678" i="1"/>
  <c r="Y1678" i="1"/>
  <c r="Y1665" i="1"/>
  <c r="Z1673" i="1"/>
  <c r="Y1667" i="1"/>
  <c r="Y1671" i="1"/>
  <c r="X1668" i="1"/>
  <c r="Y1668" i="1"/>
  <c r="Y1673" i="1"/>
  <c r="Z1665" i="1"/>
  <c r="X1667" i="1"/>
  <c r="X1671" i="1"/>
  <c r="X1666" i="1"/>
  <c r="X1669" i="1"/>
  <c r="X1674" i="1"/>
  <c r="Y1669" i="1"/>
  <c r="Y1674" i="1"/>
  <c r="Y1666" i="1"/>
  <c r="W1658" i="1"/>
  <c r="Z1658" i="1" s="1"/>
  <c r="N1658" i="1"/>
  <c r="M1658" i="1"/>
  <c r="K1658" i="1"/>
  <c r="I1658" i="1"/>
  <c r="W1659" i="1"/>
  <c r="Z1659" i="1" s="1"/>
  <c r="N1659" i="1"/>
  <c r="M1659" i="1"/>
  <c r="K1659" i="1"/>
  <c r="I1659" i="1"/>
  <c r="W1657" i="1"/>
  <c r="Y1657" i="1" s="1"/>
  <c r="N1657" i="1"/>
  <c r="M1657" i="1"/>
  <c r="K1657" i="1"/>
  <c r="I1657" i="1"/>
  <c r="W1656" i="1"/>
  <c r="Z1656" i="1" s="1"/>
  <c r="N1656" i="1"/>
  <c r="M1656" i="1"/>
  <c r="K1656" i="1"/>
  <c r="I1656" i="1"/>
  <c r="W1655" i="1"/>
  <c r="Z1655" i="1" s="1"/>
  <c r="N1655" i="1"/>
  <c r="M1655" i="1"/>
  <c r="K1655" i="1"/>
  <c r="I1655" i="1"/>
  <c r="W1654" i="1"/>
  <c r="Y1654" i="1" s="1"/>
  <c r="N1654" i="1"/>
  <c r="M1654" i="1"/>
  <c r="K1654" i="1"/>
  <c r="I1654" i="1"/>
  <c r="W1653" i="1"/>
  <c r="Z1653" i="1" s="1"/>
  <c r="N1653" i="1"/>
  <c r="M1653" i="1"/>
  <c r="K1653" i="1"/>
  <c r="I1653" i="1"/>
  <c r="W1652" i="1"/>
  <c r="Z1652" i="1" s="1"/>
  <c r="N1652" i="1"/>
  <c r="M1652" i="1"/>
  <c r="K1652" i="1"/>
  <c r="I1652" i="1"/>
  <c r="N1651" i="1"/>
  <c r="K1651" i="1"/>
  <c r="I1651" i="1"/>
  <c r="W1647" i="1"/>
  <c r="X1647" i="1" s="1"/>
  <c r="N1647" i="1"/>
  <c r="M1647" i="1"/>
  <c r="K1647" i="1"/>
  <c r="I1647" i="1"/>
  <c r="W1646" i="1"/>
  <c r="Z1646" i="1" s="1"/>
  <c r="N1646" i="1"/>
  <c r="M1646" i="1"/>
  <c r="K1646" i="1"/>
  <c r="I1646" i="1"/>
  <c r="W1645" i="1"/>
  <c r="X1645" i="1" s="1"/>
  <c r="N1645" i="1"/>
  <c r="M1645" i="1"/>
  <c r="K1645" i="1"/>
  <c r="I1645" i="1"/>
  <c r="W1643" i="1"/>
  <c r="Z1643" i="1" s="1"/>
  <c r="N1643" i="1"/>
  <c r="M1643" i="1"/>
  <c r="K1643" i="1"/>
  <c r="I1643" i="1"/>
  <c r="W1642" i="1"/>
  <c r="Z1642" i="1" s="1"/>
  <c r="N1642" i="1"/>
  <c r="M1642" i="1"/>
  <c r="K1642" i="1"/>
  <c r="I1642" i="1"/>
  <c r="W1641" i="1"/>
  <c r="X1641" i="1" s="1"/>
  <c r="N1641" i="1"/>
  <c r="M1641" i="1"/>
  <c r="K1641" i="1"/>
  <c r="I1641" i="1"/>
  <c r="W1640" i="1"/>
  <c r="Z1640" i="1" s="1"/>
  <c r="N1640" i="1"/>
  <c r="M1640" i="1"/>
  <c r="K1640" i="1"/>
  <c r="I1640" i="1"/>
  <c r="W1639" i="1"/>
  <c r="Z1639" i="1" s="1"/>
  <c r="N1639" i="1"/>
  <c r="M1639" i="1"/>
  <c r="K1639" i="1"/>
  <c r="I1639" i="1"/>
  <c r="N1638" i="1"/>
  <c r="K1638" i="1"/>
  <c r="I1638" i="1"/>
  <c r="W1634" i="1"/>
  <c r="Y1634" i="1" s="1"/>
  <c r="N1634" i="1"/>
  <c r="M1634" i="1"/>
  <c r="K1634" i="1"/>
  <c r="I1634" i="1"/>
  <c r="W1633" i="1"/>
  <c r="Y1633" i="1" s="1"/>
  <c r="N1633" i="1"/>
  <c r="M1633" i="1"/>
  <c r="K1633" i="1"/>
  <c r="I1633" i="1"/>
  <c r="W1632" i="1"/>
  <c r="X1632" i="1" s="1"/>
  <c r="N1632" i="1"/>
  <c r="M1632" i="1"/>
  <c r="K1632" i="1"/>
  <c r="I1632" i="1"/>
  <c r="W1631" i="1"/>
  <c r="X1631" i="1" s="1"/>
  <c r="N1631" i="1"/>
  <c r="M1631" i="1"/>
  <c r="K1631" i="1"/>
  <c r="I1631" i="1"/>
  <c r="W1630" i="1"/>
  <c r="Z1630" i="1" s="1"/>
  <c r="N1630" i="1"/>
  <c r="M1630" i="1"/>
  <c r="K1630" i="1"/>
  <c r="I1630" i="1"/>
  <c r="W1629" i="1"/>
  <c r="Z1629" i="1" s="1"/>
  <c r="N1629" i="1"/>
  <c r="M1629" i="1"/>
  <c r="K1629" i="1"/>
  <c r="I1629" i="1"/>
  <c r="W1628" i="1"/>
  <c r="Z1628" i="1" s="1"/>
  <c r="N1628" i="1"/>
  <c r="M1628" i="1"/>
  <c r="K1628" i="1"/>
  <c r="I1628" i="1"/>
  <c r="W1627" i="1"/>
  <c r="X1627" i="1" s="1"/>
  <c r="N1627" i="1"/>
  <c r="M1627" i="1"/>
  <c r="K1627" i="1"/>
  <c r="I1627" i="1"/>
  <c r="W1626" i="1"/>
  <c r="Z1626" i="1" s="1"/>
  <c r="N1626" i="1"/>
  <c r="M1626" i="1"/>
  <c r="K1626" i="1"/>
  <c r="I1626" i="1"/>
  <c r="W1625" i="1"/>
  <c r="Z1625" i="1" s="1"/>
  <c r="N1625" i="1"/>
  <c r="M1625" i="1"/>
  <c r="K1625" i="1"/>
  <c r="I1625" i="1"/>
  <c r="N1624" i="1"/>
  <c r="K1624" i="1"/>
  <c r="I1624" i="1"/>
  <c r="Z1654" i="1" l="1"/>
  <c r="X1654" i="1"/>
  <c r="X1658" i="1"/>
  <c r="Y1658" i="1"/>
  <c r="Z1657" i="1"/>
  <c r="X1653" i="1"/>
  <c r="Y1653" i="1"/>
  <c r="Y1656" i="1"/>
  <c r="X1659" i="1"/>
  <c r="X1656" i="1"/>
  <c r="Y1659" i="1"/>
  <c r="X1652" i="1"/>
  <c r="X1655" i="1"/>
  <c r="Y1652" i="1"/>
  <c r="Y1655" i="1"/>
  <c r="X1657" i="1"/>
  <c r="Y1641" i="1"/>
  <c r="X1643" i="1"/>
  <c r="Z1641" i="1"/>
  <c r="Y1643" i="1"/>
  <c r="Y1645" i="1"/>
  <c r="Y1647" i="1"/>
  <c r="Z1645" i="1"/>
  <c r="Z1647" i="1"/>
  <c r="X1640" i="1"/>
  <c r="Y1640" i="1"/>
  <c r="X1639" i="1"/>
  <c r="X1642" i="1"/>
  <c r="X1646" i="1"/>
  <c r="Y1639" i="1"/>
  <c r="Y1642" i="1"/>
  <c r="Y1646" i="1"/>
  <c r="Z1631" i="1"/>
  <c r="Z1627" i="1"/>
  <c r="X1629" i="1"/>
  <c r="Y1632" i="1"/>
  <c r="Y1629" i="1"/>
  <c r="Z1632" i="1"/>
  <c r="Y1627" i="1"/>
  <c r="Y1631" i="1"/>
  <c r="Y1628" i="1"/>
  <c r="X1630" i="1"/>
  <c r="Y1630" i="1"/>
  <c r="Z1634" i="1"/>
  <c r="X1633" i="1"/>
  <c r="X1634" i="1"/>
  <c r="Z1633" i="1"/>
  <c r="X1626" i="1"/>
  <c r="X1625" i="1"/>
  <c r="X1628" i="1"/>
  <c r="Y1626" i="1"/>
  <c r="Y1625" i="1"/>
  <c r="N1617" i="1"/>
  <c r="N1574" i="1"/>
  <c r="N1563" i="1"/>
  <c r="N1549" i="1"/>
  <c r="W1561" i="1"/>
  <c r="Z1561" i="1" s="1"/>
  <c r="N1561" i="1"/>
  <c r="M1561" i="1"/>
  <c r="K1561" i="1"/>
  <c r="I1561" i="1"/>
  <c r="W1616" i="1"/>
  <c r="Z1616" i="1" s="1"/>
  <c r="N1616" i="1"/>
  <c r="M1616" i="1"/>
  <c r="K1616" i="1"/>
  <c r="I1616" i="1"/>
  <c r="W1615" i="1"/>
  <c r="Z1615" i="1" s="1"/>
  <c r="N1615" i="1"/>
  <c r="M1615" i="1"/>
  <c r="K1615" i="1"/>
  <c r="I1615" i="1"/>
  <c r="W1614" i="1"/>
  <c r="Z1614" i="1" s="1"/>
  <c r="N1614" i="1"/>
  <c r="M1614" i="1"/>
  <c r="K1614" i="1"/>
  <c r="I1614" i="1"/>
  <c r="W1618" i="1"/>
  <c r="Z1618" i="1" s="1"/>
  <c r="N1618" i="1"/>
  <c r="M1618" i="1"/>
  <c r="K1618" i="1"/>
  <c r="I1618" i="1"/>
  <c r="W1617" i="1"/>
  <c r="Z1617" i="1" s="1"/>
  <c r="M1617" i="1"/>
  <c r="K1617" i="1"/>
  <c r="I1617" i="1"/>
  <c r="W1613" i="1"/>
  <c r="Z1613" i="1" s="1"/>
  <c r="N1613" i="1"/>
  <c r="M1613" i="1"/>
  <c r="K1613" i="1"/>
  <c r="I1613" i="1"/>
  <c r="W1612" i="1"/>
  <c r="Z1612" i="1" s="1"/>
  <c r="N1612" i="1"/>
  <c r="M1612" i="1"/>
  <c r="K1612" i="1"/>
  <c r="I1612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N1608" i="1"/>
  <c r="K1608" i="1"/>
  <c r="I1608" i="1"/>
  <c r="W1604" i="1"/>
  <c r="X1604" i="1" s="1"/>
  <c r="N1604" i="1"/>
  <c r="M1604" i="1"/>
  <c r="K1604" i="1"/>
  <c r="I1604" i="1"/>
  <c r="W1603" i="1"/>
  <c r="Y1603" i="1" s="1"/>
  <c r="N1603" i="1"/>
  <c r="M1603" i="1"/>
  <c r="K1603" i="1"/>
  <c r="I1603" i="1"/>
  <c r="W1602" i="1"/>
  <c r="Z1602" i="1" s="1"/>
  <c r="N1602" i="1"/>
  <c r="M1602" i="1"/>
  <c r="K1602" i="1"/>
  <c r="I1602" i="1"/>
  <c r="W1601" i="1"/>
  <c r="X1601" i="1" s="1"/>
  <c r="N1601" i="1"/>
  <c r="M1601" i="1"/>
  <c r="K1601" i="1"/>
  <c r="I1601" i="1"/>
  <c r="W1600" i="1"/>
  <c r="Z1600" i="1" s="1"/>
  <c r="N1600" i="1"/>
  <c r="M1600" i="1"/>
  <c r="K1600" i="1"/>
  <c r="I1600" i="1"/>
  <c r="W1599" i="1"/>
  <c r="Z1599" i="1" s="1"/>
  <c r="N1599" i="1"/>
  <c r="M1599" i="1"/>
  <c r="K1599" i="1"/>
  <c r="I1599" i="1"/>
  <c r="W1598" i="1"/>
  <c r="X1598" i="1" s="1"/>
  <c r="N1598" i="1"/>
  <c r="M1598" i="1"/>
  <c r="K1598" i="1"/>
  <c r="I1598" i="1"/>
  <c r="W1597" i="1"/>
  <c r="Z1597" i="1" s="1"/>
  <c r="N1597" i="1"/>
  <c r="M1597" i="1"/>
  <c r="K1597" i="1"/>
  <c r="I1597" i="1"/>
  <c r="N1596" i="1"/>
  <c r="K1596" i="1"/>
  <c r="I1596" i="1"/>
  <c r="W1586" i="1"/>
  <c r="Y1586" i="1" s="1"/>
  <c r="N1586" i="1"/>
  <c r="M1586" i="1"/>
  <c r="K1586" i="1"/>
  <c r="I1586" i="1"/>
  <c r="W1589" i="1"/>
  <c r="X1589" i="1" s="1"/>
  <c r="N1589" i="1"/>
  <c r="M1589" i="1"/>
  <c r="K1589" i="1"/>
  <c r="I1589" i="1"/>
  <c r="W1588" i="1"/>
  <c r="Z1588" i="1" s="1"/>
  <c r="N1588" i="1"/>
  <c r="M1588" i="1"/>
  <c r="K1588" i="1"/>
  <c r="I1588" i="1"/>
  <c r="W1587" i="1"/>
  <c r="Y1587" i="1" s="1"/>
  <c r="N1587" i="1"/>
  <c r="M1587" i="1"/>
  <c r="K1587" i="1"/>
  <c r="I1587" i="1"/>
  <c r="W1591" i="1"/>
  <c r="Z1591" i="1" s="1"/>
  <c r="N1591" i="1"/>
  <c r="M1591" i="1"/>
  <c r="K1591" i="1"/>
  <c r="I1591" i="1"/>
  <c r="W1590" i="1"/>
  <c r="X1590" i="1" s="1"/>
  <c r="N1590" i="1"/>
  <c r="M1590" i="1"/>
  <c r="K1590" i="1"/>
  <c r="I1590" i="1"/>
  <c r="W1585" i="1"/>
  <c r="Z1585" i="1" s="1"/>
  <c r="N1585" i="1"/>
  <c r="M1585" i="1"/>
  <c r="K1585" i="1"/>
  <c r="I1585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82" i="1"/>
  <c r="Z1582" i="1" s="1"/>
  <c r="N1582" i="1"/>
  <c r="M1582" i="1"/>
  <c r="K1582" i="1"/>
  <c r="I1582" i="1"/>
  <c r="N1581" i="1"/>
  <c r="K1581" i="1"/>
  <c r="I1581" i="1"/>
  <c r="W1575" i="1"/>
  <c r="Z1575" i="1" s="1"/>
  <c r="N1575" i="1"/>
  <c r="M1575" i="1"/>
  <c r="K1575" i="1"/>
  <c r="I1575" i="1"/>
  <c r="W1574" i="1"/>
  <c r="Z1574" i="1" s="1"/>
  <c r="M1574" i="1"/>
  <c r="K1574" i="1"/>
  <c r="I1574" i="1"/>
  <c r="W1573" i="1"/>
  <c r="Z1573" i="1" s="1"/>
  <c r="N1573" i="1"/>
  <c r="M1573" i="1"/>
  <c r="K1573" i="1"/>
  <c r="I1573" i="1"/>
  <c r="W1572" i="1"/>
  <c r="Z1572" i="1" s="1"/>
  <c r="N1572" i="1"/>
  <c r="M1572" i="1"/>
  <c r="K1572" i="1"/>
  <c r="I1572" i="1"/>
  <c r="W1571" i="1"/>
  <c r="Z1571" i="1" s="1"/>
  <c r="N1571" i="1"/>
  <c r="M1571" i="1"/>
  <c r="K1571" i="1"/>
  <c r="I1571" i="1"/>
  <c r="W1570" i="1"/>
  <c r="Z1570" i="1" s="1"/>
  <c r="N1570" i="1"/>
  <c r="M1570" i="1"/>
  <c r="K1570" i="1"/>
  <c r="I1570" i="1"/>
  <c r="W1569" i="1"/>
  <c r="Z1569" i="1" s="1"/>
  <c r="N1569" i="1"/>
  <c r="M1569" i="1"/>
  <c r="K1569" i="1"/>
  <c r="I1569" i="1"/>
  <c r="N1568" i="1"/>
  <c r="K1568" i="1"/>
  <c r="I1568" i="1"/>
  <c r="W1562" i="1"/>
  <c r="Z1562" i="1" s="1"/>
  <c r="N1562" i="1"/>
  <c r="M1562" i="1"/>
  <c r="K1562" i="1"/>
  <c r="I1562" i="1"/>
  <c r="W1563" i="1"/>
  <c r="Z1563" i="1" s="1"/>
  <c r="M1563" i="1"/>
  <c r="K1563" i="1"/>
  <c r="I1563" i="1"/>
  <c r="W1560" i="1"/>
  <c r="Y1560" i="1" s="1"/>
  <c r="N1560" i="1"/>
  <c r="M1560" i="1"/>
  <c r="K1560" i="1"/>
  <c r="I1560" i="1"/>
  <c r="W1559" i="1"/>
  <c r="X1559" i="1" s="1"/>
  <c r="N1559" i="1"/>
  <c r="M1559" i="1"/>
  <c r="K1559" i="1"/>
  <c r="I1559" i="1"/>
  <c r="W1558" i="1"/>
  <c r="Z1558" i="1" s="1"/>
  <c r="N1558" i="1"/>
  <c r="M1558" i="1"/>
  <c r="K1558" i="1"/>
  <c r="I1558" i="1"/>
  <c r="W1557" i="1"/>
  <c r="Z1557" i="1" s="1"/>
  <c r="N1557" i="1"/>
  <c r="M1557" i="1"/>
  <c r="K1557" i="1"/>
  <c r="I1557" i="1"/>
  <c r="W1556" i="1"/>
  <c r="X1556" i="1" s="1"/>
  <c r="N1556" i="1"/>
  <c r="M1556" i="1"/>
  <c r="K1556" i="1"/>
  <c r="I1556" i="1"/>
  <c r="N1555" i="1"/>
  <c r="K1555" i="1"/>
  <c r="I1555" i="1"/>
  <c r="W1549" i="1"/>
  <c r="Z1549" i="1" s="1"/>
  <c r="M1549" i="1"/>
  <c r="K1549" i="1"/>
  <c r="I1549" i="1"/>
  <c r="W1548" i="1"/>
  <c r="Z1548" i="1" s="1"/>
  <c r="N1548" i="1"/>
  <c r="M1548" i="1"/>
  <c r="K1548" i="1"/>
  <c r="I1548" i="1"/>
  <c r="W1547" i="1"/>
  <c r="Z1547" i="1" s="1"/>
  <c r="N1547" i="1"/>
  <c r="M1547" i="1"/>
  <c r="K1547" i="1"/>
  <c r="I1547" i="1"/>
  <c r="W1546" i="1"/>
  <c r="Y1546" i="1" s="1"/>
  <c r="N1546" i="1"/>
  <c r="M1546" i="1"/>
  <c r="K1546" i="1"/>
  <c r="I1546" i="1"/>
  <c r="W1545" i="1"/>
  <c r="Z1545" i="1" s="1"/>
  <c r="N1545" i="1"/>
  <c r="M1545" i="1"/>
  <c r="K1545" i="1"/>
  <c r="I1545" i="1"/>
  <c r="W1544" i="1"/>
  <c r="Z1544" i="1" s="1"/>
  <c r="N1544" i="1"/>
  <c r="M1544" i="1"/>
  <c r="K1544" i="1"/>
  <c r="I1544" i="1"/>
  <c r="N1543" i="1"/>
  <c r="K1543" i="1"/>
  <c r="I1543" i="1"/>
  <c r="N1275" i="1"/>
  <c r="J1275" i="1" s="1"/>
  <c r="W1275" i="1"/>
  <c r="Z1275" i="1" s="1"/>
  <c r="M1275" i="1"/>
  <c r="W1270" i="1"/>
  <c r="Z1270" i="1" s="1"/>
  <c r="N1270" i="1"/>
  <c r="K1270" i="1" s="1"/>
  <c r="M1270" i="1"/>
  <c r="N1280" i="1"/>
  <c r="K1280" i="1" s="1"/>
  <c r="N1279" i="1"/>
  <c r="K1279" i="1" s="1"/>
  <c r="W1279" i="1"/>
  <c r="Z1279" i="1" s="1"/>
  <c r="M1279" i="1"/>
  <c r="W1280" i="1"/>
  <c r="Z1280" i="1" s="1"/>
  <c r="M1280" i="1"/>
  <c r="W1295" i="1"/>
  <c r="X1295" i="1" s="1"/>
  <c r="N1295" i="1"/>
  <c r="K1295" i="1" s="1"/>
  <c r="M1295" i="1"/>
  <c r="W1294" i="1"/>
  <c r="X1294" i="1" s="1"/>
  <c r="N1294" i="1"/>
  <c r="K1294" i="1" s="1"/>
  <c r="M1294" i="1"/>
  <c r="M1253" i="1"/>
  <c r="N1253" i="1"/>
  <c r="J1253" i="1" s="1"/>
  <c r="W1253" i="1"/>
  <c r="X1253" i="1" s="1"/>
  <c r="M1258" i="1"/>
  <c r="N1258" i="1"/>
  <c r="J1258" i="1" s="1"/>
  <c r="W1258" i="1"/>
  <c r="X1258" i="1" s="1"/>
  <c r="M1301" i="1"/>
  <c r="W1300" i="1"/>
  <c r="Z1300" i="1" s="1"/>
  <c r="N1300" i="1"/>
  <c r="J1300" i="1" s="1"/>
  <c r="M1300" i="1"/>
  <c r="W1299" i="1"/>
  <c r="X1299" i="1" s="1"/>
  <c r="N1299" i="1"/>
  <c r="J1299" i="1" s="1"/>
  <c r="M1299" i="1"/>
  <c r="W1298" i="1"/>
  <c r="Z1298" i="1" s="1"/>
  <c r="N1298" i="1"/>
  <c r="K1298" i="1" s="1"/>
  <c r="M1298" i="1"/>
  <c r="W1297" i="1"/>
  <c r="Z1297" i="1" s="1"/>
  <c r="N1297" i="1"/>
  <c r="K1297" i="1" s="1"/>
  <c r="M1297" i="1"/>
  <c r="W1296" i="1"/>
  <c r="Z1296" i="1" s="1"/>
  <c r="N1296" i="1"/>
  <c r="K1296" i="1" s="1"/>
  <c r="M1296" i="1"/>
  <c r="W1293" i="1"/>
  <c r="Z1293" i="1" s="1"/>
  <c r="N1293" i="1"/>
  <c r="K1293" i="1" s="1"/>
  <c r="M1293" i="1"/>
  <c r="W1292" i="1"/>
  <c r="Z1292" i="1" s="1"/>
  <c r="N1292" i="1"/>
  <c r="J1292" i="1" s="1"/>
  <c r="M1292" i="1"/>
  <c r="W1291" i="1"/>
  <c r="Z1291" i="1" s="1"/>
  <c r="N1291" i="1"/>
  <c r="K1291" i="1" s="1"/>
  <c r="M1291" i="1"/>
  <c r="W1290" i="1"/>
  <c r="X1290" i="1" s="1"/>
  <c r="N1290" i="1"/>
  <c r="J1290" i="1" s="1"/>
  <c r="M1290" i="1"/>
  <c r="W1289" i="1"/>
  <c r="Z1289" i="1" s="1"/>
  <c r="N1289" i="1"/>
  <c r="K1289" i="1" s="1"/>
  <c r="M1289" i="1"/>
  <c r="W1288" i="1"/>
  <c r="Z1288" i="1" s="1"/>
  <c r="N1288" i="1"/>
  <c r="J1288" i="1" s="1"/>
  <c r="M1288" i="1"/>
  <c r="W1287" i="1"/>
  <c r="Z1287" i="1" s="1"/>
  <c r="N1287" i="1"/>
  <c r="M1287" i="1"/>
  <c r="W1286" i="1"/>
  <c r="X1286" i="1" s="1"/>
  <c r="N1286" i="1"/>
  <c r="M1286" i="1"/>
  <c r="N1285" i="1"/>
  <c r="I1285" i="1"/>
  <c r="I1286" i="1" s="1"/>
  <c r="I1287" i="1" s="1"/>
  <c r="I1288" i="1" s="1"/>
  <c r="I1289" i="1" s="1"/>
  <c r="I1290" i="1" s="1"/>
  <c r="I1291" i="1" s="1"/>
  <c r="I1292" i="1" s="1"/>
  <c r="I1293" i="1" s="1"/>
  <c r="I1296" i="1" s="1"/>
  <c r="I1297" i="1" s="1"/>
  <c r="I1298" i="1" s="1"/>
  <c r="I1299" i="1" s="1"/>
  <c r="I1300" i="1" s="1"/>
  <c r="M1282" i="1"/>
  <c r="W1281" i="1"/>
  <c r="Z1281" i="1" s="1"/>
  <c r="N1281" i="1"/>
  <c r="K1281" i="1" s="1"/>
  <c r="M1281" i="1"/>
  <c r="W1278" i="1"/>
  <c r="Z1278" i="1" s="1"/>
  <c r="N1278" i="1"/>
  <c r="K1278" i="1" s="1"/>
  <c r="M1278" i="1"/>
  <c r="W1277" i="1"/>
  <c r="Z1277" i="1" s="1"/>
  <c r="N1277" i="1"/>
  <c r="K1277" i="1" s="1"/>
  <c r="M1277" i="1"/>
  <c r="W1276" i="1"/>
  <c r="Z1276" i="1" s="1"/>
  <c r="N1276" i="1"/>
  <c r="K1276" i="1" s="1"/>
  <c r="M1276" i="1"/>
  <c r="W1274" i="1"/>
  <c r="Z1274" i="1" s="1"/>
  <c r="N1274" i="1"/>
  <c r="K1274" i="1" s="1"/>
  <c r="M1274" i="1"/>
  <c r="W1273" i="1"/>
  <c r="Z1273" i="1" s="1"/>
  <c r="N1273" i="1"/>
  <c r="K1273" i="1" s="1"/>
  <c r="M1273" i="1"/>
  <c r="W1272" i="1"/>
  <c r="Y1272" i="1" s="1"/>
  <c r="N1272" i="1"/>
  <c r="K1272" i="1" s="1"/>
  <c r="M1272" i="1"/>
  <c r="W1271" i="1"/>
  <c r="Z1271" i="1" s="1"/>
  <c r="N1271" i="1"/>
  <c r="K1271" i="1" s="1"/>
  <c r="M1271" i="1"/>
  <c r="W1269" i="1"/>
  <c r="Y1269" i="1" s="1"/>
  <c r="N1269" i="1"/>
  <c r="K1269" i="1" s="1"/>
  <c r="M1269" i="1"/>
  <c r="W1268" i="1"/>
  <c r="Z1268" i="1" s="1"/>
  <c r="N1268" i="1"/>
  <c r="K1268" i="1" s="1"/>
  <c r="M1268" i="1"/>
  <c r="W1267" i="1"/>
  <c r="X1267" i="1" s="1"/>
  <c r="N1267" i="1"/>
  <c r="M1267" i="1"/>
  <c r="W1266" i="1"/>
  <c r="Z1266" i="1" s="1"/>
  <c r="N1266" i="1"/>
  <c r="M1266" i="1"/>
  <c r="N1265" i="1"/>
  <c r="I1265" i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W554" i="1"/>
  <c r="Z554" i="1" s="1"/>
  <c r="N554" i="1"/>
  <c r="J554" i="1" s="1"/>
  <c r="M554" i="1"/>
  <c r="X1614" i="1" l="1"/>
  <c r="Y1614" i="1"/>
  <c r="X1612" i="1"/>
  <c r="Y1617" i="1"/>
  <c r="Y1613" i="1"/>
  <c r="Y1609" i="1"/>
  <c r="Z1598" i="1"/>
  <c r="Y1599" i="1"/>
  <c r="X1561" i="1"/>
  <c r="Y1561" i="1"/>
  <c r="X1615" i="1"/>
  <c r="Y1615" i="1"/>
  <c r="X1617" i="1"/>
  <c r="Z1601" i="1"/>
  <c r="X1609" i="1"/>
  <c r="X1616" i="1"/>
  <c r="Y1616" i="1"/>
  <c r="Y1612" i="1"/>
  <c r="Y1618" i="1"/>
  <c r="Y1598" i="1"/>
  <c r="Y1602" i="1"/>
  <c r="Y1604" i="1"/>
  <c r="Y1610" i="1"/>
  <c r="X1602" i="1"/>
  <c r="Z1604" i="1"/>
  <c r="X1611" i="1"/>
  <c r="Y1611" i="1"/>
  <c r="X1599" i="1"/>
  <c r="Y1601" i="1"/>
  <c r="X1610" i="1"/>
  <c r="X1613" i="1"/>
  <c r="X1618" i="1"/>
  <c r="Z1603" i="1"/>
  <c r="Y1597" i="1"/>
  <c r="X1600" i="1"/>
  <c r="X1603" i="1"/>
  <c r="X1597" i="1"/>
  <c r="Y1600" i="1"/>
  <c r="X1584" i="1"/>
  <c r="Y1590" i="1"/>
  <c r="Z1587" i="1"/>
  <c r="X1562" i="1"/>
  <c r="Y1584" i="1"/>
  <c r="Z1590" i="1"/>
  <c r="Y1589" i="1"/>
  <c r="Z1560" i="1"/>
  <c r="Y1562" i="1"/>
  <c r="Z1589" i="1"/>
  <c r="X1588" i="1"/>
  <c r="Y1588" i="1"/>
  <c r="Z1586" i="1"/>
  <c r="X1563" i="1"/>
  <c r="Y1563" i="1"/>
  <c r="X1586" i="1"/>
  <c r="Y1583" i="1"/>
  <c r="Z1583" i="1"/>
  <c r="X1591" i="1"/>
  <c r="X1587" i="1"/>
  <c r="Y1591" i="1"/>
  <c r="Z1546" i="1"/>
  <c r="Y1556" i="1"/>
  <c r="Z1556" i="1"/>
  <c r="X1582" i="1"/>
  <c r="X1585" i="1"/>
  <c r="Y1582" i="1"/>
  <c r="Y1585" i="1"/>
  <c r="X1571" i="1"/>
  <c r="X1574" i="1"/>
  <c r="Y1574" i="1"/>
  <c r="Y1571" i="1"/>
  <c r="X1570" i="1"/>
  <c r="X1573" i="1"/>
  <c r="Y1570" i="1"/>
  <c r="Y1573" i="1"/>
  <c r="X1569" i="1"/>
  <c r="X1572" i="1"/>
  <c r="X1575" i="1"/>
  <c r="Y1569" i="1"/>
  <c r="Y1575" i="1"/>
  <c r="Y1572" i="1"/>
  <c r="X1558" i="1"/>
  <c r="Y1294" i="1"/>
  <c r="Y1558" i="1"/>
  <c r="X1560" i="1"/>
  <c r="X1557" i="1"/>
  <c r="Y1559" i="1"/>
  <c r="Z1559" i="1"/>
  <c r="Y1557" i="1"/>
  <c r="Y1548" i="1"/>
  <c r="Y1547" i="1"/>
  <c r="X1544" i="1"/>
  <c r="X1547" i="1"/>
  <c r="Y1544" i="1"/>
  <c r="X1546" i="1"/>
  <c r="X1549" i="1"/>
  <c r="Y1545" i="1"/>
  <c r="Y1549" i="1"/>
  <c r="X1545" i="1"/>
  <c r="X1548" i="1"/>
  <c r="K1275" i="1"/>
  <c r="X1275" i="1"/>
  <c r="Y1275" i="1"/>
  <c r="J1270" i="1"/>
  <c r="X1270" i="1"/>
  <c r="Y1270" i="1"/>
  <c r="J1279" i="1"/>
  <c r="X1279" i="1"/>
  <c r="Y1279" i="1"/>
  <c r="Z1294" i="1"/>
  <c r="I1295" i="1"/>
  <c r="J1295" i="1"/>
  <c r="Y1280" i="1"/>
  <c r="J1280" i="1"/>
  <c r="X1280" i="1"/>
  <c r="Y1295" i="1"/>
  <c r="Z1295" i="1"/>
  <c r="I1294" i="1"/>
  <c r="J1294" i="1"/>
  <c r="J1296" i="1"/>
  <c r="J1278" i="1"/>
  <c r="Y1274" i="1"/>
  <c r="Z1253" i="1"/>
  <c r="Y1253" i="1"/>
  <c r="K1253" i="1"/>
  <c r="J1276" i="1"/>
  <c r="K1292" i="1"/>
  <c r="Z1258" i="1"/>
  <c r="K1290" i="1"/>
  <c r="Y1258" i="1"/>
  <c r="J1273" i="1"/>
  <c r="J1268" i="1"/>
  <c r="K1258" i="1"/>
  <c r="J1271" i="1"/>
  <c r="Z1290" i="1"/>
  <c r="K1288" i="1"/>
  <c r="Y1267" i="1"/>
  <c r="J1277" i="1"/>
  <c r="X1276" i="1"/>
  <c r="X1273" i="1"/>
  <c r="Y1276" i="1"/>
  <c r="Y1278" i="1"/>
  <c r="K1299" i="1"/>
  <c r="Y1268" i="1"/>
  <c r="Y1273" i="1"/>
  <c r="Z1267" i="1"/>
  <c r="Y1290" i="1"/>
  <c r="Y1271" i="1"/>
  <c r="J1274" i="1"/>
  <c r="Y1281" i="1"/>
  <c r="J1291" i="1"/>
  <c r="J1297" i="1"/>
  <c r="K1300" i="1"/>
  <c r="Y1277" i="1"/>
  <c r="Y1299" i="1"/>
  <c r="Z1299" i="1"/>
  <c r="Y1286" i="1"/>
  <c r="X1289" i="1"/>
  <c r="X1293" i="1"/>
  <c r="X1298" i="1"/>
  <c r="Y1266" i="1"/>
  <c r="X1269" i="1"/>
  <c r="X1272" i="1"/>
  <c r="X1281" i="1"/>
  <c r="Z1286" i="1"/>
  <c r="Y1289" i="1"/>
  <c r="Y1293" i="1"/>
  <c r="Y1298" i="1"/>
  <c r="Z1272" i="1"/>
  <c r="X1288" i="1"/>
  <c r="X1292" i="1"/>
  <c r="X1297" i="1"/>
  <c r="Z1269" i="1"/>
  <c r="X1268" i="1"/>
  <c r="X1271" i="1"/>
  <c r="X1278" i="1"/>
  <c r="Y1288" i="1"/>
  <c r="Y1292" i="1"/>
  <c r="Y1297" i="1"/>
  <c r="X1266" i="1"/>
  <c r="X1300" i="1"/>
  <c r="X1287" i="1"/>
  <c r="X1291" i="1"/>
  <c r="X1296" i="1"/>
  <c r="X1274" i="1"/>
  <c r="X1277" i="1"/>
  <c r="Y1287" i="1"/>
  <c r="J1289" i="1"/>
  <c r="Y1291" i="1"/>
  <c r="J1293" i="1"/>
  <c r="Y1296" i="1"/>
  <c r="J1298" i="1"/>
  <c r="Y1300" i="1"/>
  <c r="J1269" i="1"/>
  <c r="J1272" i="1"/>
  <c r="J1281" i="1"/>
  <c r="Y554" i="1"/>
  <c r="X554" i="1"/>
  <c r="W1205" i="1"/>
  <c r="Z1205" i="1" s="1"/>
  <c r="N1205" i="1"/>
  <c r="K1205" i="1" s="1"/>
  <c r="M1205" i="1"/>
  <c r="W1204" i="1"/>
  <c r="Y1204" i="1" s="1"/>
  <c r="N1204" i="1"/>
  <c r="J1204" i="1" s="1"/>
  <c r="M1204" i="1"/>
  <c r="W1206" i="1"/>
  <c r="Z1206" i="1" s="1"/>
  <c r="N1206" i="1"/>
  <c r="K1206" i="1" s="1"/>
  <c r="M1206" i="1"/>
  <c r="W1362" i="1"/>
  <c r="Z1362" i="1" s="1"/>
  <c r="N1362" i="1"/>
  <c r="J1362" i="1" s="1"/>
  <c r="M1362" i="1"/>
  <c r="J1205" i="1" l="1"/>
  <c r="X1205" i="1"/>
  <c r="Y1205" i="1"/>
  <c r="K1204" i="1"/>
  <c r="X1204" i="1"/>
  <c r="Z1204" i="1"/>
  <c r="J1206" i="1"/>
  <c r="X1206" i="1"/>
  <c r="Y1206" i="1"/>
  <c r="K1362" i="1"/>
  <c r="X1362" i="1"/>
  <c r="Y1362" i="1"/>
  <c r="W1536" i="1" l="1"/>
  <c r="Z1536" i="1" s="1"/>
  <c r="N1536" i="1"/>
  <c r="J1536" i="1" s="1"/>
  <c r="W1535" i="1"/>
  <c r="X1535" i="1" s="1"/>
  <c r="N1535" i="1"/>
  <c r="M1535" i="1"/>
  <c r="K1535" i="1"/>
  <c r="I1535" i="1"/>
  <c r="W1534" i="1"/>
  <c r="X1534" i="1" s="1"/>
  <c r="N1534" i="1"/>
  <c r="M1534" i="1"/>
  <c r="K1534" i="1"/>
  <c r="I1534" i="1"/>
  <c r="W1533" i="1"/>
  <c r="Z1533" i="1" s="1"/>
  <c r="N1533" i="1"/>
  <c r="M1533" i="1"/>
  <c r="K1533" i="1"/>
  <c r="I1533" i="1"/>
  <c r="W1532" i="1"/>
  <c r="Y1532" i="1" s="1"/>
  <c r="N1532" i="1"/>
  <c r="M1532" i="1"/>
  <c r="K1532" i="1"/>
  <c r="I1532" i="1"/>
  <c r="W1531" i="1"/>
  <c r="X1531" i="1" s="1"/>
  <c r="N1531" i="1"/>
  <c r="M1531" i="1"/>
  <c r="K1531" i="1"/>
  <c r="I1531" i="1"/>
  <c r="W1530" i="1"/>
  <c r="Z1530" i="1" s="1"/>
  <c r="N1530" i="1"/>
  <c r="M1530" i="1"/>
  <c r="K1530" i="1"/>
  <c r="I1530" i="1"/>
  <c r="N1529" i="1"/>
  <c r="K1529" i="1"/>
  <c r="I1529" i="1"/>
  <c r="N1523" i="1"/>
  <c r="J1523" i="1" s="1"/>
  <c r="I1517" i="1"/>
  <c r="I1518" i="1"/>
  <c r="I1519" i="1"/>
  <c r="I1520" i="1"/>
  <c r="I1521" i="1"/>
  <c r="I1522" i="1"/>
  <c r="I1524" i="1"/>
  <c r="I1516" i="1"/>
  <c r="W1523" i="1"/>
  <c r="Y1523" i="1" s="1"/>
  <c r="N1524" i="1"/>
  <c r="N1506" i="1"/>
  <c r="W1524" i="1"/>
  <c r="X1524" i="1" s="1"/>
  <c r="W1522" i="1"/>
  <c r="Y1522" i="1" s="1"/>
  <c r="N1522" i="1"/>
  <c r="M1522" i="1"/>
  <c r="K1522" i="1"/>
  <c r="W1521" i="1"/>
  <c r="Y1521" i="1" s="1"/>
  <c r="N1521" i="1"/>
  <c r="M1521" i="1"/>
  <c r="K1521" i="1"/>
  <c r="W1520" i="1"/>
  <c r="Z1520" i="1" s="1"/>
  <c r="N1520" i="1"/>
  <c r="M1520" i="1"/>
  <c r="K1520" i="1"/>
  <c r="W1519" i="1"/>
  <c r="Z1519" i="1" s="1"/>
  <c r="N1519" i="1"/>
  <c r="M1519" i="1"/>
  <c r="K1519" i="1"/>
  <c r="W1518" i="1"/>
  <c r="Z1518" i="1" s="1"/>
  <c r="N1518" i="1"/>
  <c r="M1518" i="1"/>
  <c r="K1518" i="1"/>
  <c r="W1517" i="1"/>
  <c r="Z1517" i="1" s="1"/>
  <c r="N1517" i="1"/>
  <c r="M1517" i="1"/>
  <c r="K1517" i="1"/>
  <c r="N1516" i="1"/>
  <c r="K1516" i="1"/>
  <c r="W1512" i="1"/>
  <c r="X1512" i="1" s="1"/>
  <c r="N1512" i="1"/>
  <c r="K1512" i="1"/>
  <c r="W1511" i="1"/>
  <c r="X1511" i="1" s="1"/>
  <c r="N1511" i="1"/>
  <c r="J1511" i="1" s="1"/>
  <c r="K1511" i="1"/>
  <c r="W1510" i="1"/>
  <c r="Z1510" i="1" s="1"/>
  <c r="N1510" i="1"/>
  <c r="W1509" i="1"/>
  <c r="X1509" i="1" s="1"/>
  <c r="N1509" i="1"/>
  <c r="M1509" i="1"/>
  <c r="K1509" i="1"/>
  <c r="W1508" i="1"/>
  <c r="Z1508" i="1" s="1"/>
  <c r="N1508" i="1"/>
  <c r="M1508" i="1"/>
  <c r="K1508" i="1"/>
  <c r="W1507" i="1"/>
  <c r="X1507" i="1" s="1"/>
  <c r="N1507" i="1"/>
  <c r="M1507" i="1"/>
  <c r="K1507" i="1"/>
  <c r="W1506" i="1"/>
  <c r="Z1506" i="1" s="1"/>
  <c r="M1506" i="1"/>
  <c r="K1506" i="1"/>
  <c r="W1505" i="1"/>
  <c r="Z1505" i="1" s="1"/>
  <c r="N1505" i="1"/>
  <c r="M1505" i="1"/>
  <c r="K1505" i="1"/>
  <c r="W1504" i="1"/>
  <c r="X1504" i="1" s="1"/>
  <c r="N1504" i="1"/>
  <c r="M1504" i="1"/>
  <c r="K1504" i="1"/>
  <c r="N1503" i="1"/>
  <c r="K1503" i="1"/>
  <c r="I1503" i="1"/>
  <c r="I1504" i="1" s="1"/>
  <c r="I1505" i="1" s="1"/>
  <c r="I1506" i="1" s="1"/>
  <c r="I1507" i="1" s="1"/>
  <c r="K1500" i="1"/>
  <c r="W1499" i="1"/>
  <c r="Y1499" i="1" s="1"/>
  <c r="N1499" i="1"/>
  <c r="K1499" i="1"/>
  <c r="W1498" i="1"/>
  <c r="Y1498" i="1" s="1"/>
  <c r="N1498" i="1"/>
  <c r="W1497" i="1"/>
  <c r="X1497" i="1" s="1"/>
  <c r="N1497" i="1"/>
  <c r="K1497" i="1"/>
  <c r="W1496" i="1"/>
  <c r="Z1496" i="1" s="1"/>
  <c r="N1496" i="1"/>
  <c r="K1496" i="1"/>
  <c r="W1495" i="1"/>
  <c r="Z1495" i="1" s="1"/>
  <c r="N1495" i="1"/>
  <c r="K1495" i="1"/>
  <c r="W1494" i="1"/>
  <c r="Z1494" i="1" s="1"/>
  <c r="N1494" i="1"/>
  <c r="M1494" i="1"/>
  <c r="K1494" i="1"/>
  <c r="W1493" i="1"/>
  <c r="X1493" i="1" s="1"/>
  <c r="N1493" i="1"/>
  <c r="K1493" i="1"/>
  <c r="W1492" i="1"/>
  <c r="Z1492" i="1" s="1"/>
  <c r="N1492" i="1"/>
  <c r="M1492" i="1"/>
  <c r="K1492" i="1"/>
  <c r="I1492" i="1"/>
  <c r="W1491" i="1"/>
  <c r="Z1491" i="1" s="1"/>
  <c r="N1491" i="1"/>
  <c r="M1491" i="1"/>
  <c r="K1491" i="1"/>
  <c r="W1490" i="1"/>
  <c r="Z1490" i="1" s="1"/>
  <c r="N1490" i="1"/>
  <c r="M1490" i="1"/>
  <c r="K1490" i="1"/>
  <c r="W1489" i="1"/>
  <c r="Z1489" i="1" s="1"/>
  <c r="N1489" i="1"/>
  <c r="M1489" i="1"/>
  <c r="K1489" i="1"/>
  <c r="W1488" i="1"/>
  <c r="Z1488" i="1" s="1"/>
  <c r="N1488" i="1"/>
  <c r="M1488" i="1"/>
  <c r="K1488" i="1"/>
  <c r="N1487" i="1"/>
  <c r="K1487" i="1"/>
  <c r="I1487" i="1"/>
  <c r="I1488" i="1" s="1"/>
  <c r="I1489" i="1" s="1"/>
  <c r="I1490" i="1" s="1"/>
  <c r="I1491" i="1" s="1"/>
  <c r="W1484" i="1"/>
  <c r="Z1484" i="1" s="1"/>
  <c r="N1484" i="1"/>
  <c r="K1484" i="1" s="1"/>
  <c r="M1484" i="1"/>
  <c r="W1483" i="1"/>
  <c r="Z1483" i="1" s="1"/>
  <c r="N1483" i="1"/>
  <c r="J1483" i="1" s="1"/>
  <c r="M1483" i="1"/>
  <c r="I1483" i="1"/>
  <c r="W1482" i="1"/>
  <c r="Z1482" i="1" s="1"/>
  <c r="N1482" i="1"/>
  <c r="J1482" i="1" s="1"/>
  <c r="M1482" i="1"/>
  <c r="W1481" i="1"/>
  <c r="Z1481" i="1" s="1"/>
  <c r="N1481" i="1"/>
  <c r="K1481" i="1" s="1"/>
  <c r="M1481" i="1"/>
  <c r="W1480" i="1"/>
  <c r="Y1480" i="1" s="1"/>
  <c r="N1480" i="1"/>
  <c r="J1480" i="1" s="1"/>
  <c r="M1480" i="1"/>
  <c r="W1479" i="1"/>
  <c r="Y1479" i="1" s="1"/>
  <c r="N1479" i="1"/>
  <c r="J1479" i="1" s="1"/>
  <c r="M1479" i="1"/>
  <c r="W1478" i="1"/>
  <c r="Y1478" i="1" s="1"/>
  <c r="N1478" i="1"/>
  <c r="M1478" i="1"/>
  <c r="W1477" i="1"/>
  <c r="Z1477" i="1" s="1"/>
  <c r="N1477" i="1"/>
  <c r="M1477" i="1"/>
  <c r="N1476" i="1"/>
  <c r="I1476" i="1"/>
  <c r="I1477" i="1" s="1"/>
  <c r="I1478" i="1" s="1"/>
  <c r="I1479" i="1" s="1"/>
  <c r="I1480" i="1" s="1"/>
  <c r="I1481" i="1" s="1"/>
  <c r="K1479" i="1" l="1"/>
  <c r="Z1499" i="1"/>
  <c r="K1480" i="1"/>
  <c r="Z1493" i="1"/>
  <c r="Y1512" i="1"/>
  <c r="Z1532" i="1"/>
  <c r="X1530" i="1"/>
  <c r="Y1535" i="1"/>
  <c r="K1483" i="1"/>
  <c r="X1533" i="1"/>
  <c r="Z1535" i="1"/>
  <c r="Y1531" i="1"/>
  <c r="Y1534" i="1"/>
  <c r="Z1531" i="1"/>
  <c r="Z1534" i="1"/>
  <c r="X1536" i="1"/>
  <c r="Y1536" i="1"/>
  <c r="Y1533" i="1"/>
  <c r="Y1530" i="1"/>
  <c r="X1532" i="1"/>
  <c r="X1523" i="1"/>
  <c r="Z1523" i="1"/>
  <c r="Y1510" i="1"/>
  <c r="Z1522" i="1"/>
  <c r="X1489" i="1"/>
  <c r="X1499" i="1"/>
  <c r="X1492" i="1"/>
  <c r="Y1489" i="1"/>
  <c r="X1519" i="1"/>
  <c r="Y1492" i="1"/>
  <c r="X1522" i="1"/>
  <c r="Z1498" i="1"/>
  <c r="J1481" i="1"/>
  <c r="Y1493" i="1"/>
  <c r="Y1509" i="1"/>
  <c r="Z1509" i="1"/>
  <c r="Y1519" i="1"/>
  <c r="Z1521" i="1"/>
  <c r="Y1524" i="1"/>
  <c r="X1517" i="1"/>
  <c r="X1520" i="1"/>
  <c r="Z1524" i="1"/>
  <c r="Y1517" i="1"/>
  <c r="Y1520" i="1"/>
  <c r="X1518" i="1"/>
  <c r="X1521" i="1"/>
  <c r="Y1518" i="1"/>
  <c r="Y1504" i="1"/>
  <c r="Y1507" i="1"/>
  <c r="Z1504" i="1"/>
  <c r="Z1507" i="1"/>
  <c r="Z1512" i="1"/>
  <c r="X1506" i="1"/>
  <c r="Y1506" i="1"/>
  <c r="Y1511" i="1"/>
  <c r="X1505" i="1"/>
  <c r="X1508" i="1"/>
  <c r="Z1511" i="1"/>
  <c r="Y1505" i="1"/>
  <c r="Y1508" i="1"/>
  <c r="X1510" i="1"/>
  <c r="Z1497" i="1"/>
  <c r="X1494" i="1"/>
  <c r="Y1494" i="1"/>
  <c r="X1488" i="1"/>
  <c r="X1491" i="1"/>
  <c r="X1496" i="1"/>
  <c r="Y1496" i="1"/>
  <c r="X1498" i="1"/>
  <c r="X1490" i="1"/>
  <c r="Y1495" i="1"/>
  <c r="Y1497" i="1"/>
  <c r="Y1488" i="1"/>
  <c r="Y1491" i="1"/>
  <c r="Y1490" i="1"/>
  <c r="X1495" i="1"/>
  <c r="Z1480" i="1"/>
  <c r="K1482" i="1"/>
  <c r="X1479" i="1"/>
  <c r="X1483" i="1"/>
  <c r="Z1479" i="1"/>
  <c r="Z1478" i="1"/>
  <c r="X1477" i="1"/>
  <c r="Y1483" i="1"/>
  <c r="X1478" i="1"/>
  <c r="X1482" i="1"/>
  <c r="Y1482" i="1"/>
  <c r="J1484" i="1"/>
  <c r="X1481" i="1"/>
  <c r="Y1481" i="1"/>
  <c r="X1480" i="1"/>
  <c r="X1484" i="1"/>
  <c r="Y1477" i="1"/>
  <c r="Y1484" i="1"/>
  <c r="W1472" i="1"/>
  <c r="Z1472" i="1" s="1"/>
  <c r="N1472" i="1"/>
  <c r="K1472" i="1" s="1"/>
  <c r="M1472" i="1"/>
  <c r="I1472" i="1"/>
  <c r="I1482" i="1" s="1"/>
  <c r="W1471" i="1"/>
  <c r="Z1471" i="1" s="1"/>
  <c r="N1471" i="1"/>
  <c r="J1471" i="1" s="1"/>
  <c r="M1471" i="1"/>
  <c r="I1471" i="1"/>
  <c r="W1470" i="1"/>
  <c r="Z1470" i="1" s="1"/>
  <c r="N1470" i="1"/>
  <c r="K1470" i="1" s="1"/>
  <c r="M1470" i="1"/>
  <c r="W1469" i="1"/>
  <c r="X1469" i="1" s="1"/>
  <c r="N1469" i="1"/>
  <c r="K1469" i="1" s="1"/>
  <c r="M1469" i="1"/>
  <c r="W1468" i="1"/>
  <c r="Z1468" i="1" s="1"/>
  <c r="N1468" i="1"/>
  <c r="K1468" i="1" s="1"/>
  <c r="M1468" i="1"/>
  <c r="W1467" i="1"/>
  <c r="Z1467" i="1" s="1"/>
  <c r="N1467" i="1"/>
  <c r="M1467" i="1"/>
  <c r="W1466" i="1"/>
  <c r="Z1466" i="1" s="1"/>
  <c r="N1466" i="1"/>
  <c r="M1466" i="1"/>
  <c r="N1465" i="1"/>
  <c r="I1465" i="1"/>
  <c r="I1466" i="1" s="1"/>
  <c r="I1467" i="1" s="1"/>
  <c r="I1468" i="1" s="1"/>
  <c r="W1458" i="1"/>
  <c r="Y1458" i="1" s="1"/>
  <c r="N1458" i="1"/>
  <c r="K1458" i="1" s="1"/>
  <c r="M1458" i="1"/>
  <c r="W1460" i="1"/>
  <c r="Z1460" i="1" s="1"/>
  <c r="N1460" i="1"/>
  <c r="K1460" i="1" s="1"/>
  <c r="M1460" i="1"/>
  <c r="I1460" i="1"/>
  <c r="W1459" i="1"/>
  <c r="Y1459" i="1" s="1"/>
  <c r="N1459" i="1"/>
  <c r="K1459" i="1" s="1"/>
  <c r="M1459" i="1"/>
  <c r="W1457" i="1"/>
  <c r="Z1457" i="1" s="1"/>
  <c r="N1457" i="1"/>
  <c r="K1457" i="1" s="1"/>
  <c r="M1457" i="1"/>
  <c r="I1457" i="1"/>
  <c r="W1456" i="1"/>
  <c r="Z1456" i="1" s="1"/>
  <c r="N1456" i="1"/>
  <c r="J1456" i="1" s="1"/>
  <c r="M1456" i="1"/>
  <c r="W1455" i="1"/>
  <c r="Z1455" i="1" s="1"/>
  <c r="N1455" i="1"/>
  <c r="K1455" i="1" s="1"/>
  <c r="M1455" i="1"/>
  <c r="W1454" i="1"/>
  <c r="Y1454" i="1" s="1"/>
  <c r="N1454" i="1"/>
  <c r="J1454" i="1" s="1"/>
  <c r="M1454" i="1"/>
  <c r="W1453" i="1"/>
  <c r="Z1453" i="1" s="1"/>
  <c r="N1453" i="1"/>
  <c r="M1453" i="1"/>
  <c r="W1452" i="1"/>
  <c r="Z1452" i="1" s="1"/>
  <c r="N1452" i="1"/>
  <c r="M1452" i="1"/>
  <c r="N1451" i="1"/>
  <c r="I1451" i="1"/>
  <c r="I1452" i="1" s="1"/>
  <c r="I1453" i="1" s="1"/>
  <c r="I1454" i="1" s="1"/>
  <c r="I1455" i="1" s="1"/>
  <c r="W1446" i="1"/>
  <c r="Z1446" i="1" s="1"/>
  <c r="N1446" i="1"/>
  <c r="K1446" i="1" s="1"/>
  <c r="M1446" i="1"/>
  <c r="I1446" i="1"/>
  <c r="W1445" i="1"/>
  <c r="Z1445" i="1" s="1"/>
  <c r="N1445" i="1"/>
  <c r="K1445" i="1" s="1"/>
  <c r="M1445" i="1"/>
  <c r="W1444" i="1"/>
  <c r="Z1444" i="1" s="1"/>
  <c r="N1444" i="1"/>
  <c r="K1444" i="1" s="1"/>
  <c r="M1444" i="1"/>
  <c r="W1443" i="1"/>
  <c r="Z1443" i="1" s="1"/>
  <c r="N1443" i="1"/>
  <c r="K1443" i="1" s="1"/>
  <c r="M1443" i="1"/>
  <c r="W1442" i="1"/>
  <c r="X1442" i="1" s="1"/>
  <c r="N1442" i="1"/>
  <c r="K1442" i="1" s="1"/>
  <c r="M1442" i="1"/>
  <c r="W1441" i="1"/>
  <c r="Z1441" i="1" s="1"/>
  <c r="N1441" i="1"/>
  <c r="K1441" i="1" s="1"/>
  <c r="M1441" i="1"/>
  <c r="W1440" i="1"/>
  <c r="Z1440" i="1" s="1"/>
  <c r="N1440" i="1"/>
  <c r="M1440" i="1"/>
  <c r="W1439" i="1"/>
  <c r="Y1439" i="1" s="1"/>
  <c r="N1439" i="1"/>
  <c r="M1439" i="1"/>
  <c r="N1438" i="1"/>
  <c r="I1438" i="1"/>
  <c r="I1439" i="1" s="1"/>
  <c r="I1440" i="1" s="1"/>
  <c r="I1441" i="1" s="1"/>
  <c r="I1442" i="1" s="1"/>
  <c r="N1432" i="1"/>
  <c r="J1432" i="1" s="1"/>
  <c r="W1434" i="1"/>
  <c r="Z1434" i="1" s="1"/>
  <c r="N1434" i="1"/>
  <c r="K1434" i="1" s="1"/>
  <c r="M1434" i="1"/>
  <c r="I1434" i="1"/>
  <c r="W1433" i="1"/>
  <c r="Z1433" i="1" s="1"/>
  <c r="N1433" i="1"/>
  <c r="J1433" i="1" s="1"/>
  <c r="M1433" i="1"/>
  <c r="W1432" i="1"/>
  <c r="Z1432" i="1" s="1"/>
  <c r="M1432" i="1"/>
  <c r="I1432" i="1"/>
  <c r="W1431" i="1"/>
  <c r="X1431" i="1" s="1"/>
  <c r="N1431" i="1"/>
  <c r="K1431" i="1" s="1"/>
  <c r="M1431" i="1"/>
  <c r="W1430" i="1"/>
  <c r="Z1430" i="1" s="1"/>
  <c r="N1430" i="1"/>
  <c r="J1430" i="1" s="1"/>
  <c r="M1430" i="1"/>
  <c r="W1429" i="1"/>
  <c r="Y1429" i="1" s="1"/>
  <c r="N1429" i="1"/>
  <c r="K1429" i="1" s="1"/>
  <c r="M1429" i="1"/>
  <c r="W1428" i="1"/>
  <c r="Z1428" i="1" s="1"/>
  <c r="N1428" i="1"/>
  <c r="M1428" i="1"/>
  <c r="W1427" i="1"/>
  <c r="Z1427" i="1" s="1"/>
  <c r="N1427" i="1"/>
  <c r="M1427" i="1"/>
  <c r="N1426" i="1"/>
  <c r="I1426" i="1"/>
  <c r="J1444" i="1" l="1"/>
  <c r="J1457" i="1"/>
  <c r="K1454" i="1"/>
  <c r="I1456" i="1"/>
  <c r="I1509" i="1" s="1"/>
  <c r="I1508" i="1"/>
  <c r="Z1469" i="1"/>
  <c r="K1430" i="1"/>
  <c r="I1427" i="1"/>
  <c r="I1494" i="1"/>
  <c r="X1467" i="1"/>
  <c r="I1443" i="1"/>
  <c r="I1510" i="1"/>
  <c r="I1511" i="1" s="1"/>
  <c r="I1469" i="1"/>
  <c r="J1469" i="1"/>
  <c r="K1471" i="1"/>
  <c r="X1471" i="1"/>
  <c r="Y1469" i="1"/>
  <c r="Y1471" i="1"/>
  <c r="Y1467" i="1"/>
  <c r="J1468" i="1"/>
  <c r="Y1470" i="1"/>
  <c r="X1466" i="1"/>
  <c r="Y1466" i="1"/>
  <c r="X1468" i="1"/>
  <c r="Y1468" i="1"/>
  <c r="J1470" i="1"/>
  <c r="J1472" i="1"/>
  <c r="X1472" i="1"/>
  <c r="Y1472" i="1"/>
  <c r="X1470" i="1"/>
  <c r="X1456" i="1"/>
  <c r="Y1456" i="1"/>
  <c r="J1459" i="1"/>
  <c r="Z1458" i="1"/>
  <c r="J1458" i="1"/>
  <c r="J1429" i="1"/>
  <c r="X1458" i="1"/>
  <c r="K1456" i="1"/>
  <c r="Y1455" i="1"/>
  <c r="X1454" i="1"/>
  <c r="X1459" i="1"/>
  <c r="Z1454" i="1"/>
  <c r="Z1459" i="1"/>
  <c r="X1453" i="1"/>
  <c r="X1457" i="1"/>
  <c r="X1452" i="1"/>
  <c r="Y1453" i="1"/>
  <c r="J1455" i="1"/>
  <c r="Y1457" i="1"/>
  <c r="J1460" i="1"/>
  <c r="Y1452" i="1"/>
  <c r="X1455" i="1"/>
  <c r="X1460" i="1"/>
  <c r="Y1460" i="1"/>
  <c r="X1443" i="1"/>
  <c r="Y1443" i="1"/>
  <c r="J1443" i="1"/>
  <c r="X1445" i="1"/>
  <c r="J1441" i="1"/>
  <c r="X1439" i="1"/>
  <c r="Z1439" i="1"/>
  <c r="Y1442" i="1"/>
  <c r="X1441" i="1"/>
  <c r="Y1445" i="1"/>
  <c r="J1442" i="1"/>
  <c r="Z1442" i="1"/>
  <c r="Y1441" i="1"/>
  <c r="X1440" i="1"/>
  <c r="X1444" i="1"/>
  <c r="Y1440" i="1"/>
  <c r="Y1444" i="1"/>
  <c r="J1446" i="1"/>
  <c r="J1445" i="1"/>
  <c r="X1446" i="1"/>
  <c r="Y1446" i="1"/>
  <c r="J1431" i="1"/>
  <c r="K1433" i="1"/>
  <c r="K1432" i="1"/>
  <c r="Y1431" i="1"/>
  <c r="X1427" i="1"/>
  <c r="Y1427" i="1"/>
  <c r="X1433" i="1"/>
  <c r="Z1431" i="1"/>
  <c r="X1430" i="1"/>
  <c r="Y1430" i="1"/>
  <c r="Y1433" i="1"/>
  <c r="X1429" i="1"/>
  <c r="J1434" i="1"/>
  <c r="Z1429" i="1"/>
  <c r="X1428" i="1"/>
  <c r="X1432" i="1"/>
  <c r="Y1428" i="1"/>
  <c r="Y1432" i="1"/>
  <c r="X1434" i="1"/>
  <c r="Y1434" i="1"/>
  <c r="W1421" i="1"/>
  <c r="Z1421" i="1" s="1"/>
  <c r="N1421" i="1"/>
  <c r="K1421" i="1" s="1"/>
  <c r="M1421" i="1"/>
  <c r="I1421" i="1"/>
  <c r="W1420" i="1"/>
  <c r="Z1420" i="1" s="1"/>
  <c r="N1420" i="1"/>
  <c r="K1420" i="1" s="1"/>
  <c r="M1420" i="1"/>
  <c r="I1420" i="1"/>
  <c r="W1419" i="1"/>
  <c r="X1419" i="1" s="1"/>
  <c r="N1419" i="1"/>
  <c r="K1419" i="1" s="1"/>
  <c r="M1419" i="1"/>
  <c r="W1418" i="1"/>
  <c r="Z1418" i="1" s="1"/>
  <c r="N1418" i="1"/>
  <c r="K1418" i="1" s="1"/>
  <c r="M1418" i="1"/>
  <c r="W1417" i="1"/>
  <c r="Z1417" i="1" s="1"/>
  <c r="N1417" i="1"/>
  <c r="K1417" i="1" s="1"/>
  <c r="M1417" i="1"/>
  <c r="W1416" i="1"/>
  <c r="Z1416" i="1" s="1"/>
  <c r="N1416" i="1"/>
  <c r="M1416" i="1"/>
  <c r="W1415" i="1"/>
  <c r="Z1415" i="1" s="1"/>
  <c r="N1415" i="1"/>
  <c r="M1415" i="1"/>
  <c r="N1414" i="1"/>
  <c r="I1414" i="1"/>
  <c r="I1415" i="1" s="1"/>
  <c r="I1416" i="1" s="1"/>
  <c r="I1417" i="1" s="1"/>
  <c r="I1418" i="1" s="1"/>
  <c r="I1419" i="1" s="1"/>
  <c r="W1408" i="1"/>
  <c r="Z1408" i="1" s="1"/>
  <c r="N1408" i="1"/>
  <c r="K1408" i="1" s="1"/>
  <c r="M1408" i="1"/>
  <c r="I1408" i="1"/>
  <c r="M1410" i="1"/>
  <c r="N1410" i="1"/>
  <c r="J1410" i="1" s="1"/>
  <c r="W1410" i="1"/>
  <c r="X1410" i="1" s="1"/>
  <c r="W1409" i="1"/>
  <c r="Z1409" i="1" s="1"/>
  <c r="N1409" i="1"/>
  <c r="K1409" i="1" s="1"/>
  <c r="M1409" i="1"/>
  <c r="W1407" i="1"/>
  <c r="Z1407" i="1" s="1"/>
  <c r="N1407" i="1"/>
  <c r="K1407" i="1" s="1"/>
  <c r="M1407" i="1"/>
  <c r="I1407" i="1"/>
  <c r="W1406" i="1"/>
  <c r="Z1406" i="1" s="1"/>
  <c r="N1406" i="1"/>
  <c r="K1406" i="1" s="1"/>
  <c r="M1406" i="1"/>
  <c r="W1405" i="1"/>
  <c r="Z1405" i="1" s="1"/>
  <c r="N1405" i="1"/>
  <c r="K1405" i="1" s="1"/>
  <c r="M1405" i="1"/>
  <c r="W1404" i="1"/>
  <c r="Y1404" i="1" s="1"/>
  <c r="N1404" i="1"/>
  <c r="K1404" i="1" s="1"/>
  <c r="M1404" i="1"/>
  <c r="W1403" i="1"/>
  <c r="Y1403" i="1" s="1"/>
  <c r="N1403" i="1"/>
  <c r="M1403" i="1"/>
  <c r="W1402" i="1"/>
  <c r="Y1402" i="1" s="1"/>
  <c r="N1402" i="1"/>
  <c r="M1402" i="1"/>
  <c r="N1401" i="1"/>
  <c r="I1401" i="1"/>
  <c r="I1402" i="1" s="1"/>
  <c r="I1403" i="1" s="1"/>
  <c r="I1404" i="1" s="1"/>
  <c r="I1405" i="1" s="1"/>
  <c r="I1406" i="1" s="1"/>
  <c r="M1393" i="1"/>
  <c r="N1393" i="1"/>
  <c r="K1393" i="1" s="1"/>
  <c r="W1393" i="1"/>
  <c r="X1393" i="1" s="1"/>
  <c r="M1394" i="1"/>
  <c r="N1394" i="1"/>
  <c r="J1394" i="1" s="1"/>
  <c r="W1394" i="1"/>
  <c r="X1394" i="1" s="1"/>
  <c r="M1395" i="1"/>
  <c r="N1395" i="1"/>
  <c r="J1395" i="1" s="1"/>
  <c r="W1395" i="1"/>
  <c r="X1395" i="1" s="1"/>
  <c r="W1392" i="1"/>
  <c r="Z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K1390" i="1" s="1"/>
  <c r="M1390" i="1"/>
  <c r="W1389" i="1"/>
  <c r="Z1389" i="1" s="1"/>
  <c r="N1389" i="1"/>
  <c r="M1389" i="1"/>
  <c r="W1388" i="1"/>
  <c r="X1388" i="1" s="1"/>
  <c r="N1388" i="1"/>
  <c r="M1388" i="1"/>
  <c r="N1387" i="1"/>
  <c r="I1387" i="1"/>
  <c r="I1388" i="1" s="1"/>
  <c r="I1389" i="1" s="1"/>
  <c r="I1390" i="1" s="1"/>
  <c r="I1391" i="1" s="1"/>
  <c r="I1392" i="1" s="1"/>
  <c r="W1382" i="1"/>
  <c r="X1382" i="1" s="1"/>
  <c r="N1382" i="1"/>
  <c r="K1382" i="1" s="1"/>
  <c r="M1382" i="1"/>
  <c r="I1382" i="1"/>
  <c r="W1381" i="1"/>
  <c r="Z1381" i="1" s="1"/>
  <c r="N1381" i="1"/>
  <c r="J1381" i="1" s="1"/>
  <c r="M1381" i="1"/>
  <c r="W1380" i="1"/>
  <c r="X1380" i="1" s="1"/>
  <c r="N1380" i="1"/>
  <c r="K1380" i="1" s="1"/>
  <c r="M1380" i="1"/>
  <c r="W1379" i="1"/>
  <c r="Z1379" i="1" s="1"/>
  <c r="N1379" i="1"/>
  <c r="K1379" i="1" s="1"/>
  <c r="M1379" i="1"/>
  <c r="W1378" i="1"/>
  <c r="Z1378" i="1" s="1"/>
  <c r="N1378" i="1"/>
  <c r="K1378" i="1" s="1"/>
  <c r="M1378" i="1"/>
  <c r="W1377" i="1"/>
  <c r="Y1377" i="1" s="1"/>
  <c r="N1377" i="1"/>
  <c r="J1377" i="1" s="1"/>
  <c r="M1377" i="1"/>
  <c r="W1376" i="1"/>
  <c r="Y1376" i="1" s="1"/>
  <c r="N1376" i="1"/>
  <c r="K1376" i="1" s="1"/>
  <c r="M1376" i="1"/>
  <c r="W1375" i="1"/>
  <c r="Z1375" i="1" s="1"/>
  <c r="N1375" i="1"/>
  <c r="M1375" i="1"/>
  <c r="W1374" i="1"/>
  <c r="Z1374" i="1" s="1"/>
  <c r="N1374" i="1"/>
  <c r="M1374" i="1"/>
  <c r="N1373" i="1"/>
  <c r="I1373" i="1"/>
  <c r="I1409" i="1" s="1"/>
  <c r="I1444" i="1" s="1"/>
  <c r="N1349" i="1"/>
  <c r="K1349" i="1" s="1"/>
  <c r="N1348" i="1"/>
  <c r="K1348" i="1" s="1"/>
  <c r="N1347" i="1"/>
  <c r="K1347" i="1" s="1"/>
  <c r="N1346" i="1"/>
  <c r="K1346" i="1" s="1"/>
  <c r="N1345" i="1"/>
  <c r="N1344" i="1"/>
  <c r="N1343" i="1"/>
  <c r="W1339" i="1"/>
  <c r="Z1339" i="1" s="1"/>
  <c r="N1339" i="1"/>
  <c r="J1339" i="1" s="1"/>
  <c r="M1339" i="1"/>
  <c r="W1348" i="1"/>
  <c r="X1348" i="1" s="1"/>
  <c r="M1348" i="1"/>
  <c r="W1349" i="1"/>
  <c r="Y1349" i="1" s="1"/>
  <c r="M1349" i="1"/>
  <c r="W1347" i="1"/>
  <c r="Z1347" i="1" s="1"/>
  <c r="M1347" i="1"/>
  <c r="W1346" i="1"/>
  <c r="Z1346" i="1" s="1"/>
  <c r="M1346" i="1"/>
  <c r="I1346" i="1"/>
  <c r="I1470" i="1" l="1"/>
  <c r="I1428" i="1"/>
  <c r="I1495" i="1"/>
  <c r="J1405" i="1"/>
  <c r="K1410" i="1"/>
  <c r="J1407" i="1"/>
  <c r="Y1407" i="1"/>
  <c r="J1417" i="1"/>
  <c r="J1420" i="1"/>
  <c r="J1393" i="1"/>
  <c r="Z1402" i="1"/>
  <c r="Y1405" i="1"/>
  <c r="Y1420" i="1"/>
  <c r="J1421" i="1"/>
  <c r="Y1415" i="1"/>
  <c r="X1418" i="1"/>
  <c r="Y1418" i="1"/>
  <c r="X1415" i="1"/>
  <c r="X1417" i="1"/>
  <c r="X1421" i="1"/>
  <c r="Y1417" i="1"/>
  <c r="J1419" i="1"/>
  <c r="Y1421" i="1"/>
  <c r="Y1419" i="1"/>
  <c r="Z1419" i="1"/>
  <c r="X1416" i="1"/>
  <c r="X1420" i="1"/>
  <c r="Y1416" i="1"/>
  <c r="J1418" i="1"/>
  <c r="X1408" i="1"/>
  <c r="Y1408" i="1"/>
  <c r="J1408" i="1"/>
  <c r="Z1410" i="1"/>
  <c r="Y1410" i="1"/>
  <c r="J1406" i="1"/>
  <c r="X1404" i="1"/>
  <c r="X1409" i="1"/>
  <c r="Y1409" i="1"/>
  <c r="Z1404" i="1"/>
  <c r="X1403" i="1"/>
  <c r="X1407" i="1"/>
  <c r="Z1403" i="1"/>
  <c r="X1406" i="1"/>
  <c r="J1404" i="1"/>
  <c r="Y1406" i="1"/>
  <c r="J1409" i="1"/>
  <c r="X1402" i="1"/>
  <c r="X1405" i="1"/>
  <c r="K1394" i="1"/>
  <c r="K1395" i="1"/>
  <c r="Z1393" i="1"/>
  <c r="Y1393" i="1"/>
  <c r="Z1394" i="1"/>
  <c r="J1376" i="1"/>
  <c r="Y1394" i="1"/>
  <c r="Z1395" i="1"/>
  <c r="Y1395" i="1"/>
  <c r="J1391" i="1"/>
  <c r="Y1388" i="1"/>
  <c r="Z1388" i="1"/>
  <c r="X1391" i="1"/>
  <c r="Y1391" i="1"/>
  <c r="J1392" i="1"/>
  <c r="X1390" i="1"/>
  <c r="Y1390" i="1"/>
  <c r="X1389" i="1"/>
  <c r="Y1389" i="1"/>
  <c r="X1392" i="1"/>
  <c r="J1390" i="1"/>
  <c r="Y1392" i="1"/>
  <c r="J1378" i="1"/>
  <c r="Y1380" i="1"/>
  <c r="Z1380" i="1"/>
  <c r="Z1377" i="1"/>
  <c r="K1377" i="1"/>
  <c r="J1382" i="1"/>
  <c r="K1381" i="1"/>
  <c r="J1380" i="1"/>
  <c r="X1375" i="1"/>
  <c r="X1379" i="1"/>
  <c r="I1374" i="1"/>
  <c r="I1375" i="1" s="1"/>
  <c r="I1376" i="1" s="1"/>
  <c r="I1377" i="1" s="1"/>
  <c r="I1378" i="1" s="1"/>
  <c r="Y1375" i="1"/>
  <c r="Y1379" i="1"/>
  <c r="Y1382" i="1"/>
  <c r="Z1382" i="1"/>
  <c r="X1374" i="1"/>
  <c r="Y1374" i="1"/>
  <c r="X1377" i="1"/>
  <c r="X1381" i="1"/>
  <c r="Z1376" i="1"/>
  <c r="X1378" i="1"/>
  <c r="Y1378" i="1"/>
  <c r="J1379" i="1"/>
  <c r="Y1381" i="1"/>
  <c r="X1376" i="1"/>
  <c r="K1339" i="1"/>
  <c r="X1339" i="1"/>
  <c r="Y1339" i="1"/>
  <c r="J1348" i="1"/>
  <c r="Y1348" i="1"/>
  <c r="Z1348" i="1"/>
  <c r="J1347" i="1"/>
  <c r="J1346" i="1"/>
  <c r="X1347" i="1"/>
  <c r="Y1347" i="1"/>
  <c r="Z1349" i="1"/>
  <c r="X1346" i="1"/>
  <c r="Y1346" i="1"/>
  <c r="J1349" i="1"/>
  <c r="X1349" i="1"/>
  <c r="W1345" i="1"/>
  <c r="Z1345" i="1" s="1"/>
  <c r="J1345" i="1"/>
  <c r="M1345" i="1"/>
  <c r="W1344" i="1"/>
  <c r="Z1344" i="1" s="1"/>
  <c r="J1344" i="1"/>
  <c r="M1344" i="1"/>
  <c r="I1344" i="1"/>
  <c r="I1380" i="1" s="1"/>
  <c r="W1343" i="1"/>
  <c r="Z1343" i="1" s="1"/>
  <c r="J1343" i="1"/>
  <c r="M1343" i="1"/>
  <c r="I1343" i="1"/>
  <c r="I1379" i="1" s="1"/>
  <c r="W1342" i="1"/>
  <c r="Y1342" i="1" s="1"/>
  <c r="N1342" i="1"/>
  <c r="K1342" i="1" s="1"/>
  <c r="M1342" i="1"/>
  <c r="W1341" i="1"/>
  <c r="Y1341" i="1" s="1"/>
  <c r="N1341" i="1"/>
  <c r="K1341" i="1" s="1"/>
  <c r="M1341" i="1"/>
  <c r="W1340" i="1"/>
  <c r="Z1340" i="1" s="1"/>
  <c r="N1340" i="1"/>
  <c r="K1340" i="1" s="1"/>
  <c r="M1340" i="1"/>
  <c r="W1338" i="1"/>
  <c r="Z1338" i="1" s="1"/>
  <c r="N1338" i="1"/>
  <c r="J1338" i="1" s="1"/>
  <c r="M1338" i="1"/>
  <c r="W1337" i="1"/>
  <c r="Y1337" i="1" s="1"/>
  <c r="N1337" i="1"/>
  <c r="J1337" i="1" s="1"/>
  <c r="M1337" i="1"/>
  <c r="W1336" i="1"/>
  <c r="Y1336" i="1" s="1"/>
  <c r="N1336" i="1"/>
  <c r="M1336" i="1"/>
  <c r="W1335" i="1"/>
  <c r="Z1335" i="1" s="1"/>
  <c r="N1335" i="1"/>
  <c r="M1335" i="1"/>
  <c r="N1334" i="1"/>
  <c r="I1334" i="1"/>
  <c r="I1345" i="1" s="1"/>
  <c r="W1369" i="1"/>
  <c r="Y1369" i="1" s="1"/>
  <c r="N1369" i="1"/>
  <c r="K1369" i="1" s="1"/>
  <c r="M1369" i="1"/>
  <c r="W1368" i="1"/>
  <c r="Y1368" i="1" s="1"/>
  <c r="N1368" i="1"/>
  <c r="K1368" i="1" s="1"/>
  <c r="M1368" i="1"/>
  <c r="W1367" i="1"/>
  <c r="Z1367" i="1" s="1"/>
  <c r="N1367" i="1"/>
  <c r="J1367" i="1" s="1"/>
  <c r="M1367" i="1"/>
  <c r="I1367" i="1"/>
  <c r="W1366" i="1"/>
  <c r="Z1366" i="1" s="1"/>
  <c r="N1366" i="1"/>
  <c r="K1366" i="1" s="1"/>
  <c r="M1366" i="1"/>
  <c r="W1365" i="1"/>
  <c r="Z1365" i="1" s="1"/>
  <c r="N1365" i="1"/>
  <c r="J1365" i="1" s="1"/>
  <c r="M1365" i="1"/>
  <c r="I1365" i="1"/>
  <c r="W1364" i="1"/>
  <c r="Z1364" i="1" s="1"/>
  <c r="N1364" i="1"/>
  <c r="K1364" i="1" s="1"/>
  <c r="M1364" i="1"/>
  <c r="W1363" i="1"/>
  <c r="Z1363" i="1" s="1"/>
  <c r="N1363" i="1"/>
  <c r="K1363" i="1" s="1"/>
  <c r="M1363" i="1"/>
  <c r="W1361" i="1"/>
  <c r="Z1361" i="1" s="1"/>
  <c r="N1361" i="1"/>
  <c r="J1361" i="1" s="1"/>
  <c r="M1361" i="1"/>
  <c r="W1360" i="1"/>
  <c r="Z1360" i="1" s="1"/>
  <c r="N1360" i="1"/>
  <c r="K1360" i="1" s="1"/>
  <c r="M1360" i="1"/>
  <c r="W1359" i="1"/>
  <c r="X1359" i="1" s="1"/>
  <c r="N1359" i="1"/>
  <c r="M1359" i="1"/>
  <c r="W1358" i="1"/>
  <c r="Z1358" i="1" s="1"/>
  <c r="N1358" i="1"/>
  <c r="M1358" i="1"/>
  <c r="N1357" i="1"/>
  <c r="I1357" i="1"/>
  <c r="I1429" i="1" l="1"/>
  <c r="I1496" i="1"/>
  <c r="J1368" i="1"/>
  <c r="K1361" i="1"/>
  <c r="I1358" i="1"/>
  <c r="I1393" i="1"/>
  <c r="I1368" i="1"/>
  <c r="K1337" i="1"/>
  <c r="Z1341" i="1"/>
  <c r="Y1343" i="1"/>
  <c r="Z1336" i="1"/>
  <c r="K1338" i="1"/>
  <c r="Y1359" i="1"/>
  <c r="X1335" i="1"/>
  <c r="Z1359" i="1"/>
  <c r="Y1335" i="1"/>
  <c r="X1345" i="1"/>
  <c r="J1360" i="1"/>
  <c r="J1364" i="1"/>
  <c r="X1343" i="1"/>
  <c r="K1345" i="1"/>
  <c r="K1344" i="1"/>
  <c r="K1343" i="1"/>
  <c r="J1341" i="1"/>
  <c r="J1340" i="1"/>
  <c r="X1338" i="1"/>
  <c r="Z1337" i="1"/>
  <c r="Z1342" i="1"/>
  <c r="X1336" i="1"/>
  <c r="X1341" i="1"/>
  <c r="I1335" i="1"/>
  <c r="Y1345" i="1"/>
  <c r="Y1338" i="1"/>
  <c r="X1340" i="1"/>
  <c r="X1344" i="1"/>
  <c r="Y1340" i="1"/>
  <c r="J1342" i="1"/>
  <c r="Y1344" i="1"/>
  <c r="X1337" i="1"/>
  <c r="X1342" i="1"/>
  <c r="Y1364" i="1"/>
  <c r="K1367" i="1"/>
  <c r="Z1369" i="1"/>
  <c r="X1368" i="1"/>
  <c r="Z1368" i="1"/>
  <c r="Y1367" i="1"/>
  <c r="J1369" i="1"/>
  <c r="X1367" i="1"/>
  <c r="X1369" i="1"/>
  <c r="K1365" i="1"/>
  <c r="X1365" i="1"/>
  <c r="Y1363" i="1"/>
  <c r="X1358" i="1"/>
  <c r="Y1358" i="1"/>
  <c r="X1361" i="1"/>
  <c r="Y1361" i="1"/>
  <c r="X1360" i="1"/>
  <c r="Y1360" i="1"/>
  <c r="J1363" i="1"/>
  <c r="Y1365" i="1"/>
  <c r="X1363" i="1"/>
  <c r="X1364" i="1"/>
  <c r="J1366" i="1"/>
  <c r="X1366" i="1"/>
  <c r="Y1366" i="1"/>
  <c r="K1329" i="1"/>
  <c r="K1330" i="1"/>
  <c r="W1328" i="1"/>
  <c r="Z1328" i="1" s="1"/>
  <c r="N1328" i="1"/>
  <c r="K1328" i="1"/>
  <c r="W1327" i="1"/>
  <c r="Z1327" i="1" s="1"/>
  <c r="N1327" i="1"/>
  <c r="W1326" i="1"/>
  <c r="X1326" i="1" s="1"/>
  <c r="N1326" i="1"/>
  <c r="K1326" i="1"/>
  <c r="W1325" i="1"/>
  <c r="Y1325" i="1" s="1"/>
  <c r="N1325" i="1"/>
  <c r="K1325" i="1"/>
  <c r="W1324" i="1"/>
  <c r="Z1324" i="1" s="1"/>
  <c r="N1324" i="1"/>
  <c r="K1324" i="1"/>
  <c r="W1323" i="1"/>
  <c r="X1323" i="1" s="1"/>
  <c r="N1323" i="1"/>
  <c r="M1323" i="1"/>
  <c r="K1323" i="1"/>
  <c r="W1322" i="1"/>
  <c r="Z1322" i="1" s="1"/>
  <c r="N1322" i="1"/>
  <c r="K1322" i="1"/>
  <c r="W1321" i="1"/>
  <c r="Z1321" i="1" s="1"/>
  <c r="N1321" i="1"/>
  <c r="M1321" i="1"/>
  <c r="K1321" i="1"/>
  <c r="W1320" i="1"/>
  <c r="Z1320" i="1" s="1"/>
  <c r="N1320" i="1"/>
  <c r="M1320" i="1"/>
  <c r="K1320" i="1"/>
  <c r="W1319" i="1"/>
  <c r="Y1319" i="1" s="1"/>
  <c r="N1319" i="1"/>
  <c r="M1319" i="1"/>
  <c r="K1319" i="1"/>
  <c r="W1318" i="1"/>
  <c r="Z1318" i="1" s="1"/>
  <c r="N1318" i="1"/>
  <c r="M1318" i="1"/>
  <c r="K1318" i="1"/>
  <c r="W1317" i="1"/>
  <c r="Z1317" i="1" s="1"/>
  <c r="N1317" i="1"/>
  <c r="M1317" i="1"/>
  <c r="K1317" i="1"/>
  <c r="N1316" i="1"/>
  <c r="K1316" i="1"/>
  <c r="I1316" i="1"/>
  <c r="I1317" i="1" s="1"/>
  <c r="I1318" i="1" s="1"/>
  <c r="I1319" i="1" s="1"/>
  <c r="I1320" i="1" s="1"/>
  <c r="W1310" i="1"/>
  <c r="X1310" i="1" s="1"/>
  <c r="N1310" i="1"/>
  <c r="J1310" i="1" s="1"/>
  <c r="M1310" i="1"/>
  <c r="W1311" i="1"/>
  <c r="Z1311" i="1" s="1"/>
  <c r="N1311" i="1"/>
  <c r="K1311" i="1" s="1"/>
  <c r="M1311" i="1"/>
  <c r="I1311" i="1"/>
  <c r="W1309" i="1"/>
  <c r="Z1309" i="1" s="1"/>
  <c r="N1309" i="1"/>
  <c r="K1309" i="1" s="1"/>
  <c r="M1309" i="1"/>
  <c r="W1308" i="1"/>
  <c r="Z1308" i="1" s="1"/>
  <c r="N1308" i="1"/>
  <c r="J1308" i="1" s="1"/>
  <c r="M1308" i="1"/>
  <c r="W1307" i="1"/>
  <c r="Z1307" i="1" s="1"/>
  <c r="N1307" i="1"/>
  <c r="K1307" i="1" s="1"/>
  <c r="M1307" i="1"/>
  <c r="W1306" i="1"/>
  <c r="X1306" i="1" s="1"/>
  <c r="N1306" i="1"/>
  <c r="K1306" i="1" s="1"/>
  <c r="M1306" i="1"/>
  <c r="W1305" i="1"/>
  <c r="Z1305" i="1" s="1"/>
  <c r="N1305" i="1"/>
  <c r="M1305" i="1"/>
  <c r="W1304" i="1"/>
  <c r="Z1304" i="1" s="1"/>
  <c r="N1304" i="1"/>
  <c r="M1304" i="1"/>
  <c r="N1303" i="1"/>
  <c r="I1303" i="1"/>
  <c r="I1304" i="1" s="1"/>
  <c r="I1305" i="1" s="1"/>
  <c r="I1306" i="1" s="1"/>
  <c r="I1307" i="1" s="1"/>
  <c r="I1308" i="1" s="1"/>
  <c r="W1074" i="1"/>
  <c r="Z1074" i="1" s="1"/>
  <c r="N1074" i="1"/>
  <c r="K1074" i="1" s="1"/>
  <c r="M1074" i="1"/>
  <c r="W1073" i="1"/>
  <c r="Y1073" i="1" s="1"/>
  <c r="N1073" i="1"/>
  <c r="J1073" i="1" s="1"/>
  <c r="M1073" i="1"/>
  <c r="W1261" i="1"/>
  <c r="Y1261" i="1" s="1"/>
  <c r="N1261" i="1"/>
  <c r="K1261" i="1" s="1"/>
  <c r="M1261" i="1"/>
  <c r="I1430" i="1" l="1"/>
  <c r="I1498" i="1"/>
  <c r="I1497" i="1"/>
  <c r="I1359" i="1"/>
  <c r="I1360" i="1" s="1"/>
  <c r="I1394" i="1"/>
  <c r="I1336" i="1"/>
  <c r="I1347" i="1"/>
  <c r="X1325" i="1"/>
  <c r="Z1323" i="1"/>
  <c r="Z1319" i="1"/>
  <c r="X1322" i="1"/>
  <c r="Y1324" i="1"/>
  <c r="Y1323" i="1"/>
  <c r="Z1325" i="1"/>
  <c r="Y1317" i="1"/>
  <c r="Y1320" i="1"/>
  <c r="X1327" i="1"/>
  <c r="X1317" i="1"/>
  <c r="Y1327" i="1"/>
  <c r="Y1322" i="1"/>
  <c r="X1320" i="1"/>
  <c r="X1319" i="1"/>
  <c r="X1324" i="1"/>
  <c r="X1318" i="1"/>
  <c r="X1321" i="1"/>
  <c r="Y1326" i="1"/>
  <c r="X1328" i="1"/>
  <c r="Z1326" i="1"/>
  <c r="Y1328" i="1"/>
  <c r="Y1318" i="1"/>
  <c r="Y1321" i="1"/>
  <c r="Y1310" i="1"/>
  <c r="Z1310" i="1"/>
  <c r="K1310" i="1"/>
  <c r="K1308" i="1"/>
  <c r="Y1308" i="1"/>
  <c r="J1306" i="1"/>
  <c r="X1305" i="1"/>
  <c r="X1309" i="1"/>
  <c r="Z1306" i="1"/>
  <c r="Y1305" i="1"/>
  <c r="J1307" i="1"/>
  <c r="Y1309" i="1"/>
  <c r="Y1306" i="1"/>
  <c r="X1308" i="1"/>
  <c r="J1311" i="1"/>
  <c r="X1304" i="1"/>
  <c r="Y1304" i="1"/>
  <c r="X1307" i="1"/>
  <c r="Y1307" i="1"/>
  <c r="J1309" i="1"/>
  <c r="X1311" i="1"/>
  <c r="Y1311" i="1"/>
  <c r="K1073" i="1"/>
  <c r="X1074" i="1"/>
  <c r="Z1073" i="1"/>
  <c r="Y1074" i="1"/>
  <c r="X1073" i="1"/>
  <c r="J1074" i="1"/>
  <c r="X1261" i="1"/>
  <c r="Z1261" i="1"/>
  <c r="J1261" i="1"/>
  <c r="N1259" i="1"/>
  <c r="J1259" i="1" s="1"/>
  <c r="N1257" i="1"/>
  <c r="K1257" i="1" s="1"/>
  <c r="N1243" i="1"/>
  <c r="K1243" i="1" s="1"/>
  <c r="N1238" i="1"/>
  <c r="K1238" i="1" s="1"/>
  <c r="W1233" i="1"/>
  <c r="X1233" i="1" s="1"/>
  <c r="N1233" i="1"/>
  <c r="K1233" i="1" s="1"/>
  <c r="M1233" i="1"/>
  <c r="I1233" i="1"/>
  <c r="M1263" i="1"/>
  <c r="W1262" i="1"/>
  <c r="Z1262" i="1" s="1"/>
  <c r="N1262" i="1"/>
  <c r="K1262" i="1" s="1"/>
  <c r="M1262" i="1"/>
  <c r="W1260" i="1"/>
  <c r="Z1260" i="1" s="1"/>
  <c r="N1260" i="1"/>
  <c r="K1260" i="1" s="1"/>
  <c r="M1260" i="1"/>
  <c r="W1259" i="1"/>
  <c r="Z1259" i="1" s="1"/>
  <c r="M1259" i="1"/>
  <c r="W1257" i="1"/>
  <c r="X1257" i="1" s="1"/>
  <c r="M1257" i="1"/>
  <c r="W1256" i="1"/>
  <c r="Z1256" i="1" s="1"/>
  <c r="N1256" i="1"/>
  <c r="J1256" i="1" s="1"/>
  <c r="M1256" i="1"/>
  <c r="W1255" i="1"/>
  <c r="Z1255" i="1" s="1"/>
  <c r="N1255" i="1"/>
  <c r="K1255" i="1" s="1"/>
  <c r="M1255" i="1"/>
  <c r="W1254" i="1"/>
  <c r="Z1254" i="1" s="1"/>
  <c r="N1254" i="1"/>
  <c r="K1254" i="1" s="1"/>
  <c r="M1254" i="1"/>
  <c r="W1252" i="1"/>
  <c r="Z1252" i="1" s="1"/>
  <c r="N1252" i="1"/>
  <c r="K1252" i="1" s="1"/>
  <c r="M1252" i="1"/>
  <c r="W1251" i="1"/>
  <c r="Y1251" i="1" s="1"/>
  <c r="N1251" i="1"/>
  <c r="J1251" i="1" s="1"/>
  <c r="M1251" i="1"/>
  <c r="W1250" i="1"/>
  <c r="Z1250" i="1" s="1"/>
  <c r="N1250" i="1"/>
  <c r="M1250" i="1"/>
  <c r="W1249" i="1"/>
  <c r="X1249" i="1" s="1"/>
  <c r="N1249" i="1"/>
  <c r="M1249" i="1"/>
  <c r="N1248" i="1"/>
  <c r="I1248" i="1"/>
  <c r="W1242" i="1"/>
  <c r="Z1242" i="1" s="1"/>
  <c r="N1242" i="1"/>
  <c r="K1242" i="1" s="1"/>
  <c r="M1242" i="1"/>
  <c r="I1242" i="1"/>
  <c r="W1241" i="1"/>
  <c r="Z1241" i="1" s="1"/>
  <c r="N1241" i="1"/>
  <c r="K1241" i="1" s="1"/>
  <c r="M1241" i="1"/>
  <c r="W1240" i="1"/>
  <c r="Z1240" i="1" s="1"/>
  <c r="N1240" i="1"/>
  <c r="K1240" i="1" s="1"/>
  <c r="M1240" i="1"/>
  <c r="W1239" i="1"/>
  <c r="Z1239" i="1" s="1"/>
  <c r="N1239" i="1"/>
  <c r="K1239" i="1" s="1"/>
  <c r="M1239" i="1"/>
  <c r="I1239" i="1"/>
  <c r="W1238" i="1"/>
  <c r="X1238" i="1" s="1"/>
  <c r="M1238" i="1"/>
  <c r="I1238" i="1"/>
  <c r="I1240" i="1" s="1"/>
  <c r="I1241" i="1" s="1"/>
  <c r="W1237" i="1"/>
  <c r="Z1237" i="1" s="1"/>
  <c r="N1237" i="1"/>
  <c r="J1237" i="1" s="1"/>
  <c r="M1237" i="1"/>
  <c r="W1236" i="1"/>
  <c r="Z1236" i="1" s="1"/>
  <c r="N1236" i="1"/>
  <c r="K1236" i="1" s="1"/>
  <c r="M1236" i="1"/>
  <c r="W1235" i="1"/>
  <c r="Y1235" i="1" s="1"/>
  <c r="N1235" i="1"/>
  <c r="J1235" i="1" s="1"/>
  <c r="M1235" i="1"/>
  <c r="W1234" i="1"/>
  <c r="Z1234" i="1" s="1"/>
  <c r="N1234" i="1"/>
  <c r="K1234" i="1" s="1"/>
  <c r="M1234" i="1"/>
  <c r="I1234" i="1"/>
  <c r="I1236" i="1" s="1"/>
  <c r="I1237" i="1" s="1"/>
  <c r="M1245" i="1"/>
  <c r="W1244" i="1"/>
  <c r="Z1244" i="1" s="1"/>
  <c r="N1244" i="1"/>
  <c r="K1244" i="1" s="1"/>
  <c r="M1244" i="1"/>
  <c r="W1243" i="1"/>
  <c r="Z1243" i="1" s="1"/>
  <c r="M1243" i="1"/>
  <c r="W1232" i="1"/>
  <c r="Z1232" i="1" s="1"/>
  <c r="N1232" i="1"/>
  <c r="J1232" i="1" s="1"/>
  <c r="M1232" i="1"/>
  <c r="W1231" i="1"/>
  <c r="X1231" i="1" s="1"/>
  <c r="N1231" i="1"/>
  <c r="K1231" i="1" s="1"/>
  <c r="M1231" i="1"/>
  <c r="I1231" i="1"/>
  <c r="I1243" i="1" s="1"/>
  <c r="W1230" i="1"/>
  <c r="Z1230" i="1" s="1"/>
  <c r="N1230" i="1"/>
  <c r="M1230" i="1"/>
  <c r="W1229" i="1"/>
  <c r="Z1229" i="1" s="1"/>
  <c r="N1229" i="1"/>
  <c r="M1229" i="1"/>
  <c r="N1228" i="1"/>
  <c r="I1228" i="1"/>
  <c r="I1229" i="1" s="1"/>
  <c r="I1230" i="1" s="1"/>
  <c r="N672" i="1"/>
  <c r="N673" i="1"/>
  <c r="N674" i="1"/>
  <c r="N675" i="1"/>
  <c r="N676" i="1"/>
  <c r="N677" i="1"/>
  <c r="N678" i="1"/>
  <c r="N679" i="1"/>
  <c r="N671" i="1"/>
  <c r="M670" i="1"/>
  <c r="N670" i="1"/>
  <c r="K613" i="1"/>
  <c r="K612" i="1"/>
  <c r="K611" i="1"/>
  <c r="K610" i="1"/>
  <c r="W613" i="1"/>
  <c r="Y613" i="1" s="1"/>
  <c r="N613" i="1"/>
  <c r="J613" i="1" s="1"/>
  <c r="M613" i="1"/>
  <c r="W612" i="1"/>
  <c r="Z612" i="1" s="1"/>
  <c r="N612" i="1"/>
  <c r="J612" i="1" s="1"/>
  <c r="M612" i="1"/>
  <c r="W611" i="1"/>
  <c r="X611" i="1" s="1"/>
  <c r="N611" i="1"/>
  <c r="J611" i="1" s="1"/>
  <c r="M611" i="1"/>
  <c r="W610" i="1"/>
  <c r="Z610" i="1" s="1"/>
  <c r="N610" i="1"/>
  <c r="M610" i="1"/>
  <c r="W565" i="1"/>
  <c r="Z565" i="1" s="1"/>
  <c r="N565" i="1"/>
  <c r="J565" i="1" s="1"/>
  <c r="M565" i="1"/>
  <c r="W564" i="1"/>
  <c r="Z564" i="1" s="1"/>
  <c r="N564" i="1"/>
  <c r="J564" i="1" s="1"/>
  <c r="M564" i="1"/>
  <c r="W563" i="1"/>
  <c r="Z563" i="1" s="1"/>
  <c r="N563" i="1"/>
  <c r="K563" i="1" s="1"/>
  <c r="M563" i="1"/>
  <c r="W562" i="1"/>
  <c r="Z562" i="1" s="1"/>
  <c r="N562" i="1"/>
  <c r="K562" i="1" s="1"/>
  <c r="M562" i="1"/>
  <c r="K523" i="1"/>
  <c r="K522" i="1"/>
  <c r="K521" i="1"/>
  <c r="K520" i="1"/>
  <c r="W523" i="1"/>
  <c r="Z523" i="1" s="1"/>
  <c r="N523" i="1"/>
  <c r="J523" i="1" s="1"/>
  <c r="M523" i="1"/>
  <c r="W522" i="1"/>
  <c r="X522" i="1" s="1"/>
  <c r="N522" i="1"/>
  <c r="M522" i="1"/>
  <c r="W521" i="1"/>
  <c r="Z521" i="1" s="1"/>
  <c r="N521" i="1"/>
  <c r="J521" i="1" s="1"/>
  <c r="M521" i="1"/>
  <c r="W520" i="1"/>
  <c r="Z520" i="1" s="1"/>
  <c r="N520" i="1"/>
  <c r="J520" i="1" s="1"/>
  <c r="M520" i="1"/>
  <c r="I520" i="1"/>
  <c r="I521" i="1" s="1"/>
  <c r="I522" i="1" s="1"/>
  <c r="I523" i="1" s="1"/>
  <c r="N479" i="1"/>
  <c r="K479" i="1" s="1"/>
  <c r="N480" i="1"/>
  <c r="J480" i="1" s="1"/>
  <c r="N481" i="1"/>
  <c r="J481" i="1" s="1"/>
  <c r="N478" i="1"/>
  <c r="K478" i="1" s="1"/>
  <c r="W481" i="1"/>
  <c r="X481" i="1" s="1"/>
  <c r="M481" i="1"/>
  <c r="W480" i="1"/>
  <c r="Z480" i="1" s="1"/>
  <c r="M480" i="1"/>
  <c r="W479" i="1"/>
  <c r="Y479" i="1" s="1"/>
  <c r="M479" i="1"/>
  <c r="W478" i="1"/>
  <c r="Z478" i="1" s="1"/>
  <c r="M478" i="1"/>
  <c r="K118" i="1"/>
  <c r="K117" i="1"/>
  <c r="K116" i="1"/>
  <c r="K115" i="1"/>
  <c r="W118" i="1"/>
  <c r="Z118" i="1" s="1"/>
  <c r="N118" i="1"/>
  <c r="J118" i="1" s="1"/>
  <c r="M118" i="1"/>
  <c r="W117" i="1"/>
  <c r="X117" i="1" s="1"/>
  <c r="N117" i="1"/>
  <c r="J117" i="1" s="1"/>
  <c r="M117" i="1"/>
  <c r="W116" i="1"/>
  <c r="X116" i="1" s="1"/>
  <c r="N116" i="1"/>
  <c r="J116" i="1" s="1"/>
  <c r="M116" i="1"/>
  <c r="W115" i="1"/>
  <c r="Y115" i="1" s="1"/>
  <c r="N115" i="1"/>
  <c r="M115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4" i="1"/>
  <c r="X64" i="1" s="1"/>
  <c r="N64" i="1"/>
  <c r="J64" i="1" s="1"/>
  <c r="M64" i="1"/>
  <c r="I1361" i="1" l="1"/>
  <c r="I1363" i="1" s="1"/>
  <c r="I1362" i="1"/>
  <c r="I1431" i="1"/>
  <c r="I1499" i="1"/>
  <c r="I1337" i="1"/>
  <c r="I1348" i="1"/>
  <c r="J1255" i="1"/>
  <c r="J1234" i="1"/>
  <c r="K1251" i="1"/>
  <c r="J1254" i="1"/>
  <c r="Y1257" i="1"/>
  <c r="Z1257" i="1"/>
  <c r="Y1262" i="1"/>
  <c r="Y1242" i="1"/>
  <c r="K1232" i="1"/>
  <c r="Z1233" i="1"/>
  <c r="Y611" i="1"/>
  <c r="X1242" i="1"/>
  <c r="X1240" i="1"/>
  <c r="Y1240" i="1"/>
  <c r="Y1238" i="1"/>
  <c r="Z1238" i="1"/>
  <c r="Y1233" i="1"/>
  <c r="J1233" i="1"/>
  <c r="K1259" i="1"/>
  <c r="Z1251" i="1"/>
  <c r="X1250" i="1"/>
  <c r="X1254" i="1"/>
  <c r="I1249" i="1"/>
  <c r="I1250" i="1" s="1"/>
  <c r="I1251" i="1" s="1"/>
  <c r="I1252" i="1" s="1"/>
  <c r="Y1250" i="1"/>
  <c r="J1252" i="1"/>
  <c r="Y1254" i="1"/>
  <c r="K1256" i="1"/>
  <c r="J1260" i="1"/>
  <c r="X1262" i="1"/>
  <c r="Y1249" i="1"/>
  <c r="X1252" i="1"/>
  <c r="X1256" i="1"/>
  <c r="X1260" i="1"/>
  <c r="Z1249" i="1"/>
  <c r="Y1252" i="1"/>
  <c r="Y1256" i="1"/>
  <c r="Y1260" i="1"/>
  <c r="X1251" i="1"/>
  <c r="X1259" i="1"/>
  <c r="X1255" i="1"/>
  <c r="Y1255" i="1"/>
  <c r="J1257" i="1"/>
  <c r="Y1259" i="1"/>
  <c r="J1262" i="1"/>
  <c r="X118" i="1"/>
  <c r="Z116" i="1"/>
  <c r="Z479" i="1"/>
  <c r="Y563" i="1"/>
  <c r="J1231" i="1"/>
  <c r="I1235" i="1"/>
  <c r="J1238" i="1"/>
  <c r="X479" i="1"/>
  <c r="Y116" i="1"/>
  <c r="K1235" i="1"/>
  <c r="J1240" i="1"/>
  <c r="J1242" i="1"/>
  <c r="Z611" i="1"/>
  <c r="I1232" i="1"/>
  <c r="I1244" i="1" s="1"/>
  <c r="J1243" i="1"/>
  <c r="X1241" i="1"/>
  <c r="J1239" i="1"/>
  <c r="Y1241" i="1"/>
  <c r="X1239" i="1"/>
  <c r="X1235" i="1"/>
  <c r="Y1239" i="1"/>
  <c r="J1241" i="1"/>
  <c r="J563" i="1"/>
  <c r="Z1235" i="1"/>
  <c r="K1237" i="1"/>
  <c r="J1236" i="1"/>
  <c r="X1236" i="1"/>
  <c r="K565" i="1"/>
  <c r="Y1236" i="1"/>
  <c r="Y1231" i="1"/>
  <c r="X1234" i="1"/>
  <c r="Z1231" i="1"/>
  <c r="Y1234" i="1"/>
  <c r="X1237" i="1"/>
  <c r="Y1237" i="1"/>
  <c r="X1230" i="1"/>
  <c r="X1244" i="1"/>
  <c r="Y1230" i="1"/>
  <c r="Y1244" i="1"/>
  <c r="X1243" i="1"/>
  <c r="Y1243" i="1"/>
  <c r="X1229" i="1"/>
  <c r="Y1229" i="1"/>
  <c r="X1232" i="1"/>
  <c r="Y1232" i="1"/>
  <c r="J1244" i="1"/>
  <c r="X610" i="1"/>
  <c r="Y610" i="1"/>
  <c r="X613" i="1"/>
  <c r="Z613" i="1"/>
  <c r="K481" i="1"/>
  <c r="X612" i="1"/>
  <c r="J610" i="1"/>
  <c r="Y612" i="1"/>
  <c r="K564" i="1"/>
  <c r="X564" i="1"/>
  <c r="J562" i="1"/>
  <c r="Y564" i="1"/>
  <c r="X563" i="1"/>
  <c r="X562" i="1"/>
  <c r="Y562" i="1"/>
  <c r="X565" i="1"/>
  <c r="Y565" i="1"/>
  <c r="K480" i="1"/>
  <c r="Z522" i="1"/>
  <c r="J479" i="1"/>
  <c r="Y522" i="1"/>
  <c r="X521" i="1"/>
  <c r="Y521" i="1"/>
  <c r="Y520" i="1"/>
  <c r="J522" i="1"/>
  <c r="X520" i="1"/>
  <c r="X523" i="1"/>
  <c r="Y523" i="1"/>
  <c r="Y481" i="1"/>
  <c r="Z481" i="1"/>
  <c r="X480" i="1"/>
  <c r="J478" i="1"/>
  <c r="Y480" i="1"/>
  <c r="X478" i="1"/>
  <c r="Y478" i="1"/>
  <c r="Y117" i="1"/>
  <c r="Z117" i="1"/>
  <c r="Z115" i="1"/>
  <c r="Y118" i="1"/>
  <c r="J115" i="1"/>
  <c r="X115" i="1"/>
  <c r="J60" i="1"/>
  <c r="K59" i="1"/>
  <c r="X59" i="1"/>
  <c r="Y59" i="1"/>
  <c r="K61" i="1"/>
  <c r="X61" i="1"/>
  <c r="Y61" i="1"/>
  <c r="X60" i="1"/>
  <c r="Y60" i="1"/>
  <c r="Y64" i="1"/>
  <c r="Z64" i="1"/>
  <c r="K64" i="1"/>
  <c r="W1217" i="1"/>
  <c r="Z1217" i="1" s="1"/>
  <c r="N1217" i="1"/>
  <c r="K1217" i="1" s="1"/>
  <c r="M1217" i="1"/>
  <c r="M1222" i="1"/>
  <c r="W1221" i="1"/>
  <c r="Z1221" i="1" s="1"/>
  <c r="N1221" i="1"/>
  <c r="K1221" i="1" s="1"/>
  <c r="M1221" i="1"/>
  <c r="W1220" i="1"/>
  <c r="X1220" i="1" s="1"/>
  <c r="N1220" i="1"/>
  <c r="K1220" i="1" s="1"/>
  <c r="M1220" i="1"/>
  <c r="W1219" i="1"/>
  <c r="Z1219" i="1" s="1"/>
  <c r="N1219" i="1"/>
  <c r="J1219" i="1" s="1"/>
  <c r="M1219" i="1"/>
  <c r="W1218" i="1"/>
  <c r="Y1218" i="1" s="1"/>
  <c r="N1218" i="1"/>
  <c r="K1218" i="1" s="1"/>
  <c r="M1218" i="1"/>
  <c r="W1216" i="1"/>
  <c r="X1216" i="1" s="1"/>
  <c r="N1216" i="1"/>
  <c r="J1216" i="1" s="1"/>
  <c r="M1216" i="1"/>
  <c r="W1215" i="1"/>
  <c r="Z1215" i="1" s="1"/>
  <c r="N1215" i="1"/>
  <c r="J1215" i="1" s="1"/>
  <c r="M1215" i="1"/>
  <c r="W1214" i="1"/>
  <c r="Y1214" i="1" s="1"/>
  <c r="N1214" i="1"/>
  <c r="M1214" i="1"/>
  <c r="W1213" i="1"/>
  <c r="Y1213" i="1" s="1"/>
  <c r="N1213" i="1"/>
  <c r="M1213" i="1"/>
  <c r="N1212" i="1"/>
  <c r="I1212" i="1"/>
  <c r="I1213" i="1" s="1"/>
  <c r="I1214" i="1" s="1"/>
  <c r="I1253" i="1" l="1"/>
  <c r="I1254" i="1" s="1"/>
  <c r="I1255" i="1" s="1"/>
  <c r="I1256" i="1" s="1"/>
  <c r="I1257" i="1" s="1"/>
  <c r="I1258" i="1" s="1"/>
  <c r="I1259" i="1" s="1"/>
  <c r="I1260" i="1" s="1"/>
  <c r="I1338" i="1"/>
  <c r="I1340" i="1" s="1"/>
  <c r="I1339" i="1"/>
  <c r="I1349" i="1"/>
  <c r="K1216" i="1"/>
  <c r="J1220" i="1"/>
  <c r="J1218" i="1"/>
  <c r="J1217" i="1"/>
  <c r="X1217" i="1"/>
  <c r="Y1217" i="1"/>
  <c r="K1219" i="1"/>
  <c r="X1221" i="1"/>
  <c r="X1213" i="1"/>
  <c r="Z1214" i="1"/>
  <c r="K1215" i="1"/>
  <c r="Z1218" i="1"/>
  <c r="Z1213" i="1"/>
  <c r="Y1216" i="1"/>
  <c r="Y1220" i="1"/>
  <c r="Z1216" i="1"/>
  <c r="Z1220" i="1"/>
  <c r="X1215" i="1"/>
  <c r="X1219" i="1"/>
  <c r="Y1215" i="1"/>
  <c r="Y1219" i="1"/>
  <c r="J1221" i="1"/>
  <c r="X1214" i="1"/>
  <c r="X1218" i="1"/>
  <c r="Y1221" i="1"/>
  <c r="W674" i="1"/>
  <c r="X674" i="1" s="1"/>
  <c r="W676" i="1"/>
  <c r="Z676" i="1" s="1"/>
  <c r="K676" i="1"/>
  <c r="M676" i="1"/>
  <c r="J676" i="1"/>
  <c r="W675" i="1"/>
  <c r="Z675" i="1" s="1"/>
  <c r="K675" i="1"/>
  <c r="M675" i="1"/>
  <c r="K674" i="1"/>
  <c r="M674" i="1"/>
  <c r="W679" i="1"/>
  <c r="Z679" i="1" s="1"/>
  <c r="K679" i="1"/>
  <c r="M679" i="1"/>
  <c r="W678" i="1"/>
  <c r="Z678" i="1" s="1"/>
  <c r="K678" i="1"/>
  <c r="M678" i="1"/>
  <c r="W677" i="1"/>
  <c r="Z677" i="1" s="1"/>
  <c r="J677" i="1"/>
  <c r="M677" i="1"/>
  <c r="W1201" i="1"/>
  <c r="X1201" i="1" s="1"/>
  <c r="N1201" i="1"/>
  <c r="K1201" i="1" s="1"/>
  <c r="M1201" i="1"/>
  <c r="M1208" i="1"/>
  <c r="W1207" i="1"/>
  <c r="X1207" i="1" s="1"/>
  <c r="N1207" i="1"/>
  <c r="K1207" i="1" s="1"/>
  <c r="M1207" i="1"/>
  <c r="W1203" i="1"/>
  <c r="Z1203" i="1" s="1"/>
  <c r="N1203" i="1"/>
  <c r="K1203" i="1" s="1"/>
  <c r="M1203" i="1"/>
  <c r="W1202" i="1"/>
  <c r="Z1202" i="1" s="1"/>
  <c r="N1202" i="1"/>
  <c r="J1202" i="1" s="1"/>
  <c r="M1202" i="1"/>
  <c r="W1200" i="1"/>
  <c r="Z1200" i="1" s="1"/>
  <c r="N1200" i="1"/>
  <c r="K1200" i="1" s="1"/>
  <c r="M1200" i="1"/>
  <c r="W1199" i="1"/>
  <c r="X1199" i="1" s="1"/>
  <c r="N1199" i="1"/>
  <c r="K1199" i="1" s="1"/>
  <c r="M1199" i="1"/>
  <c r="W1198" i="1"/>
  <c r="Z1198" i="1" s="1"/>
  <c r="N1198" i="1"/>
  <c r="K1198" i="1" s="1"/>
  <c r="M1198" i="1"/>
  <c r="W1197" i="1"/>
  <c r="X1197" i="1" s="1"/>
  <c r="N1197" i="1"/>
  <c r="M1197" i="1"/>
  <c r="W1196" i="1"/>
  <c r="Y1196" i="1" s="1"/>
  <c r="N1196" i="1"/>
  <c r="M1196" i="1"/>
  <c r="N1195" i="1"/>
  <c r="I1195" i="1"/>
  <c r="I1196" i="1" s="1"/>
  <c r="I1197" i="1" s="1"/>
  <c r="I1198" i="1" s="1"/>
  <c r="I1199" i="1" s="1"/>
  <c r="I1200" i="1" s="1"/>
  <c r="I1201" i="1" s="1"/>
  <c r="I1202" i="1" s="1"/>
  <c r="I1205" i="1" s="1"/>
  <c r="W1190" i="1"/>
  <c r="Z1190" i="1" s="1"/>
  <c r="N1190" i="1"/>
  <c r="K1190" i="1" s="1"/>
  <c r="M1190" i="1"/>
  <c r="W1189" i="1"/>
  <c r="X1189" i="1" s="1"/>
  <c r="N1189" i="1"/>
  <c r="K1189" i="1" s="1"/>
  <c r="M1189" i="1"/>
  <c r="M1192" i="1"/>
  <c r="W1191" i="1"/>
  <c r="Z1191" i="1" s="1"/>
  <c r="N1191" i="1"/>
  <c r="J1191" i="1" s="1"/>
  <c r="M1191" i="1"/>
  <c r="W1188" i="1"/>
  <c r="X1188" i="1" s="1"/>
  <c r="N1188" i="1"/>
  <c r="J1188" i="1" s="1"/>
  <c r="M1188" i="1"/>
  <c r="W1187" i="1"/>
  <c r="Z1187" i="1" s="1"/>
  <c r="N1187" i="1"/>
  <c r="K1187" i="1" s="1"/>
  <c r="M1187" i="1"/>
  <c r="W1186" i="1"/>
  <c r="Z1186" i="1" s="1"/>
  <c r="N1186" i="1"/>
  <c r="K1186" i="1" s="1"/>
  <c r="M1186" i="1"/>
  <c r="I1186" i="1"/>
  <c r="I1187" i="1" s="1"/>
  <c r="I1188" i="1" s="1"/>
  <c r="I1189" i="1" s="1"/>
  <c r="I1190" i="1" s="1"/>
  <c r="W1185" i="1"/>
  <c r="Z1185" i="1" s="1"/>
  <c r="N1185" i="1"/>
  <c r="M1185" i="1"/>
  <c r="W1184" i="1"/>
  <c r="Z1184" i="1" s="1"/>
  <c r="N1184" i="1"/>
  <c r="M1184" i="1"/>
  <c r="N1183" i="1"/>
  <c r="I1183" i="1"/>
  <c r="I1184" i="1" s="1"/>
  <c r="I1185" i="1" s="1"/>
  <c r="M1178" i="1"/>
  <c r="W1177" i="1"/>
  <c r="X1177" i="1" s="1"/>
  <c r="N1177" i="1"/>
  <c r="K1177" i="1" s="1"/>
  <c r="M1177" i="1"/>
  <c r="W1176" i="1"/>
  <c r="Z1176" i="1" s="1"/>
  <c r="N1176" i="1"/>
  <c r="J1176" i="1" s="1"/>
  <c r="M1176" i="1"/>
  <c r="W1175" i="1"/>
  <c r="Z1175" i="1" s="1"/>
  <c r="N1175" i="1"/>
  <c r="K1175" i="1" s="1"/>
  <c r="M1175" i="1"/>
  <c r="W1174" i="1"/>
  <c r="Y1174" i="1" s="1"/>
  <c r="N1174" i="1"/>
  <c r="K1174" i="1" s="1"/>
  <c r="M1174" i="1"/>
  <c r="W1173" i="1"/>
  <c r="X1173" i="1" s="1"/>
  <c r="N1173" i="1"/>
  <c r="M1173" i="1"/>
  <c r="W1172" i="1"/>
  <c r="X1172" i="1" s="1"/>
  <c r="N1172" i="1"/>
  <c r="M1172" i="1"/>
  <c r="N1171" i="1"/>
  <c r="I1171" i="1"/>
  <c r="I1172" i="1" s="1"/>
  <c r="I1173" i="1" s="1"/>
  <c r="W673" i="1"/>
  <c r="Y673" i="1" s="1"/>
  <c r="K673" i="1"/>
  <c r="M673" i="1"/>
  <c r="W672" i="1"/>
  <c r="Y672" i="1" s="1"/>
  <c r="J672" i="1"/>
  <c r="M672" i="1"/>
  <c r="W671" i="1"/>
  <c r="Z671" i="1" s="1"/>
  <c r="K671" i="1"/>
  <c r="M671" i="1"/>
  <c r="W670" i="1"/>
  <c r="Z670" i="1" s="1"/>
  <c r="K670" i="1"/>
  <c r="W669" i="1"/>
  <c r="Z669" i="1" s="1"/>
  <c r="N669" i="1"/>
  <c r="J669" i="1" s="1"/>
  <c r="M669" i="1"/>
  <c r="W668" i="1"/>
  <c r="Z668" i="1" s="1"/>
  <c r="N668" i="1"/>
  <c r="K668" i="1" s="1"/>
  <c r="M668" i="1"/>
  <c r="I1261" i="1" l="1"/>
  <c r="I1262" i="1" s="1"/>
  <c r="I1310" i="1" s="1"/>
  <c r="I1342" i="1" s="1"/>
  <c r="I1203" i="1"/>
  <c r="I1206" i="1" s="1"/>
  <c r="I1207" i="1" s="1"/>
  <c r="I1215" i="1" s="1"/>
  <c r="I1204" i="1"/>
  <c r="J1189" i="1"/>
  <c r="J1187" i="1"/>
  <c r="J1199" i="1"/>
  <c r="Z1197" i="1"/>
  <c r="J1207" i="1"/>
  <c r="X1196" i="1"/>
  <c r="J674" i="1"/>
  <c r="K1202" i="1"/>
  <c r="Z1196" i="1"/>
  <c r="K1188" i="1"/>
  <c r="J1186" i="1"/>
  <c r="Y1197" i="1"/>
  <c r="Y1199" i="1"/>
  <c r="Y679" i="1"/>
  <c r="X679" i="1"/>
  <c r="Y677" i="1"/>
  <c r="X677" i="1"/>
  <c r="X676" i="1"/>
  <c r="Y676" i="1"/>
  <c r="Y674" i="1"/>
  <c r="Z674" i="1"/>
  <c r="K677" i="1"/>
  <c r="X675" i="1"/>
  <c r="Y675" i="1"/>
  <c r="J675" i="1"/>
  <c r="J679" i="1"/>
  <c r="X678" i="1"/>
  <c r="Y678" i="1"/>
  <c r="J678" i="1"/>
  <c r="Y1207" i="1"/>
  <c r="Z1207" i="1"/>
  <c r="Y1202" i="1"/>
  <c r="Y1201" i="1"/>
  <c r="Z1201" i="1"/>
  <c r="Z1189" i="1"/>
  <c r="Y1189" i="1"/>
  <c r="J1201" i="1"/>
  <c r="X1203" i="1"/>
  <c r="Y1198" i="1"/>
  <c r="J1200" i="1"/>
  <c r="Y1203" i="1"/>
  <c r="Z1199" i="1"/>
  <c r="X1198" i="1"/>
  <c r="X1202" i="1"/>
  <c r="X1200" i="1"/>
  <c r="J1198" i="1"/>
  <c r="Y1200" i="1"/>
  <c r="J1203" i="1"/>
  <c r="J1190" i="1"/>
  <c r="K1191" i="1"/>
  <c r="X1190" i="1"/>
  <c r="Y1190" i="1"/>
  <c r="Z1188" i="1"/>
  <c r="Y1188" i="1"/>
  <c r="X1184" i="1"/>
  <c r="Y1184" i="1"/>
  <c r="X1187" i="1"/>
  <c r="I1191" i="1"/>
  <c r="Y1187" i="1"/>
  <c r="X1186" i="1"/>
  <c r="Y1186" i="1"/>
  <c r="X1185" i="1"/>
  <c r="Y1191" i="1"/>
  <c r="X1191" i="1"/>
  <c r="Y1185" i="1"/>
  <c r="Z1173" i="1"/>
  <c r="Y1173" i="1"/>
  <c r="J668" i="1"/>
  <c r="J1174" i="1"/>
  <c r="Y1177" i="1"/>
  <c r="J1175" i="1"/>
  <c r="Z1177" i="1"/>
  <c r="X1176" i="1"/>
  <c r="Y1176" i="1"/>
  <c r="Y1172" i="1"/>
  <c r="X1175" i="1"/>
  <c r="Z1172" i="1"/>
  <c r="Y1175" i="1"/>
  <c r="J1177" i="1"/>
  <c r="X1174" i="1"/>
  <c r="Z1174" i="1"/>
  <c r="K1176" i="1"/>
  <c r="J670" i="1"/>
  <c r="Z672" i="1"/>
  <c r="J673" i="1"/>
  <c r="J671" i="1"/>
  <c r="K672" i="1"/>
  <c r="Z673" i="1"/>
  <c r="X672" i="1"/>
  <c r="Y671" i="1"/>
  <c r="X671" i="1"/>
  <c r="X673" i="1"/>
  <c r="X670" i="1"/>
  <c r="Y670" i="1"/>
  <c r="X669" i="1"/>
  <c r="Y669" i="1"/>
  <c r="X668" i="1"/>
  <c r="Y668" i="1"/>
  <c r="K669" i="1"/>
  <c r="N1154" i="1"/>
  <c r="K1154" i="1" s="1"/>
  <c r="N1157" i="1"/>
  <c r="K1157" i="1" s="1"/>
  <c r="N1165" i="1"/>
  <c r="J1165" i="1" s="1"/>
  <c r="M1157" i="1"/>
  <c r="M1158" i="1"/>
  <c r="M1159" i="1"/>
  <c r="M1160" i="1"/>
  <c r="M1161" i="1"/>
  <c r="M1162" i="1"/>
  <c r="M1163" i="1"/>
  <c r="M1164" i="1"/>
  <c r="M1165" i="1"/>
  <c r="M1166" i="1"/>
  <c r="M1167" i="1"/>
  <c r="M1152" i="1"/>
  <c r="N1152" i="1"/>
  <c r="K1152" i="1" s="1"/>
  <c r="M1153" i="1"/>
  <c r="N1153" i="1"/>
  <c r="J1153" i="1" s="1"/>
  <c r="M1154" i="1"/>
  <c r="M1155" i="1"/>
  <c r="N1155" i="1"/>
  <c r="K1155" i="1" s="1"/>
  <c r="M1156" i="1"/>
  <c r="N1156" i="1"/>
  <c r="J1156" i="1" s="1"/>
  <c r="N1158" i="1"/>
  <c r="K1158" i="1" s="1"/>
  <c r="N1159" i="1"/>
  <c r="K1159" i="1" s="1"/>
  <c r="N1160" i="1"/>
  <c r="K1160" i="1" s="1"/>
  <c r="N1161" i="1"/>
  <c r="K1161" i="1" s="1"/>
  <c r="N1162" i="1"/>
  <c r="K1162" i="1" s="1"/>
  <c r="N1163" i="1"/>
  <c r="J1163" i="1" s="1"/>
  <c r="N1164" i="1"/>
  <c r="J1164" i="1" s="1"/>
  <c r="N1166" i="1"/>
  <c r="K1166" i="1" s="1"/>
  <c r="W1165" i="1"/>
  <c r="Y1165" i="1" s="1"/>
  <c r="I1165" i="1"/>
  <c r="W1164" i="1"/>
  <c r="Z1164" i="1" s="1"/>
  <c r="W1163" i="1"/>
  <c r="Z1163" i="1" s="1"/>
  <c r="W1162" i="1"/>
  <c r="Y1162" i="1" s="1"/>
  <c r="W1166" i="1"/>
  <c r="Z1166" i="1" s="1"/>
  <c r="W1161" i="1"/>
  <c r="X1161" i="1" s="1"/>
  <c r="W1160" i="1"/>
  <c r="Z1160" i="1" s="1"/>
  <c r="W1159" i="1"/>
  <c r="Y1159" i="1" s="1"/>
  <c r="W1158" i="1"/>
  <c r="Y1158" i="1" s="1"/>
  <c r="W1157" i="1"/>
  <c r="X1157" i="1" s="1"/>
  <c r="W1156" i="1"/>
  <c r="Z1156" i="1" s="1"/>
  <c r="I1156" i="1"/>
  <c r="W1155" i="1"/>
  <c r="Z1155" i="1" s="1"/>
  <c r="I1155" i="1"/>
  <c r="W1154" i="1"/>
  <c r="Y1154" i="1" s="1"/>
  <c r="W1153" i="1"/>
  <c r="Z1153" i="1" s="1"/>
  <c r="W1152" i="1"/>
  <c r="Z1152" i="1" s="1"/>
  <c r="W1151" i="1"/>
  <c r="Z1151" i="1" s="1"/>
  <c r="N1151" i="1"/>
  <c r="K1151" i="1" s="1"/>
  <c r="M1151" i="1"/>
  <c r="W1150" i="1"/>
  <c r="Z1150" i="1" s="1"/>
  <c r="N1150" i="1"/>
  <c r="K1150" i="1" s="1"/>
  <c r="M1150" i="1"/>
  <c r="I1150" i="1"/>
  <c r="I1151" i="1" s="1"/>
  <c r="W1149" i="1"/>
  <c r="Y1149" i="1" s="1"/>
  <c r="N1149" i="1"/>
  <c r="M1149" i="1"/>
  <c r="W1148" i="1"/>
  <c r="Z1148" i="1" s="1"/>
  <c r="N1148" i="1"/>
  <c r="M1148" i="1"/>
  <c r="N1147" i="1"/>
  <c r="I1147" i="1"/>
  <c r="I1148" i="1" s="1"/>
  <c r="I1309" i="1" l="1"/>
  <c r="I1341" i="1" s="1"/>
  <c r="I1321" i="1"/>
  <c r="I1484" i="1"/>
  <c r="I1216" i="1"/>
  <c r="I1217" i="1"/>
  <c r="I1323" i="1" s="1"/>
  <c r="Y1157" i="1"/>
  <c r="K1165" i="1"/>
  <c r="I1164" i="1"/>
  <c r="J1150" i="1"/>
  <c r="J1162" i="1"/>
  <c r="Z1159" i="1"/>
  <c r="K1163" i="1"/>
  <c r="K1164" i="1"/>
  <c r="Z1162" i="1"/>
  <c r="X1159" i="1"/>
  <c r="Y1161" i="1"/>
  <c r="Z1165" i="1"/>
  <c r="X1164" i="1"/>
  <c r="Y1164" i="1"/>
  <c r="X1165" i="1"/>
  <c r="X1163" i="1"/>
  <c r="Y1163" i="1"/>
  <c r="X1162" i="1"/>
  <c r="Z1157" i="1"/>
  <c r="J1159" i="1"/>
  <c r="J1161" i="1"/>
  <c r="J1157" i="1"/>
  <c r="Z1161" i="1"/>
  <c r="X1158" i="1"/>
  <c r="X1166" i="1"/>
  <c r="J1160" i="1"/>
  <c r="Y1166" i="1"/>
  <c r="K1156" i="1"/>
  <c r="Z1158" i="1"/>
  <c r="Y1156" i="1"/>
  <c r="J1158" i="1"/>
  <c r="Y1160" i="1"/>
  <c r="J1166" i="1"/>
  <c r="X1156" i="1"/>
  <c r="X1160" i="1"/>
  <c r="K1153" i="1"/>
  <c r="X1152" i="1"/>
  <c r="X1154" i="1"/>
  <c r="Y1152" i="1"/>
  <c r="J1152" i="1"/>
  <c r="J1154" i="1"/>
  <c r="I1152" i="1"/>
  <c r="I1153" i="1"/>
  <c r="X1151" i="1"/>
  <c r="X1155" i="1"/>
  <c r="Y1151" i="1"/>
  <c r="Y1155" i="1"/>
  <c r="X1150" i="1"/>
  <c r="Z1154" i="1"/>
  <c r="X1153" i="1"/>
  <c r="Y1150" i="1"/>
  <c r="J1151" i="1"/>
  <c r="Y1153" i="1"/>
  <c r="J1155" i="1"/>
  <c r="I1149" i="1"/>
  <c r="I1445" i="1" s="1"/>
  <c r="Y1148" i="1"/>
  <c r="X1148" i="1"/>
  <c r="Z1149" i="1"/>
  <c r="X1149" i="1"/>
  <c r="K110" i="1"/>
  <c r="W110" i="1"/>
  <c r="Y110" i="1" s="1"/>
  <c r="N110" i="1"/>
  <c r="J110" i="1" s="1"/>
  <c r="M110" i="1"/>
  <c r="W57" i="1"/>
  <c r="Z57" i="1" s="1"/>
  <c r="N57" i="1"/>
  <c r="K57" i="1" s="1"/>
  <c r="M57" i="1"/>
  <c r="I1219" i="1" l="1"/>
  <c r="I1221" i="1"/>
  <c r="I1328" i="1" s="1"/>
  <c r="I1364" i="1" s="1"/>
  <c r="I1218" i="1"/>
  <c r="I1324" i="1" s="1"/>
  <c r="X110" i="1"/>
  <c r="Z110" i="1"/>
  <c r="X57" i="1"/>
  <c r="J57" i="1"/>
  <c r="Y57" i="1"/>
  <c r="W1141" i="1"/>
  <c r="Z1141" i="1" s="1"/>
  <c r="N1141" i="1"/>
  <c r="K1141" i="1" s="1"/>
  <c r="M1141" i="1"/>
  <c r="W1140" i="1"/>
  <c r="Z1140" i="1" s="1"/>
  <c r="N1140" i="1"/>
  <c r="J1140" i="1" s="1"/>
  <c r="M1140" i="1"/>
  <c r="W1139" i="1"/>
  <c r="Y1139" i="1" s="1"/>
  <c r="N1139" i="1"/>
  <c r="K1139" i="1" s="1"/>
  <c r="M1139" i="1"/>
  <c r="W1138" i="1"/>
  <c r="X1138" i="1" s="1"/>
  <c r="N1138" i="1"/>
  <c r="J1138" i="1" s="1"/>
  <c r="M1138" i="1"/>
  <c r="W1137" i="1"/>
  <c r="Z1137" i="1" s="1"/>
  <c r="N1137" i="1"/>
  <c r="J1137" i="1" s="1"/>
  <c r="M1137" i="1"/>
  <c r="W1136" i="1"/>
  <c r="Z1136" i="1" s="1"/>
  <c r="N1136" i="1"/>
  <c r="J1136" i="1" s="1"/>
  <c r="M1136" i="1"/>
  <c r="W1135" i="1"/>
  <c r="Y1135" i="1" s="1"/>
  <c r="N1135" i="1"/>
  <c r="J1135" i="1" s="1"/>
  <c r="M1135" i="1"/>
  <c r="W1134" i="1"/>
  <c r="X1134" i="1" s="1"/>
  <c r="N1134" i="1"/>
  <c r="M1134" i="1"/>
  <c r="W1133" i="1"/>
  <c r="Z1133" i="1" s="1"/>
  <c r="N1133" i="1"/>
  <c r="M1133" i="1"/>
  <c r="N1132" i="1"/>
  <c r="I1132" i="1"/>
  <c r="I1133" i="1" s="1"/>
  <c r="W1129" i="1"/>
  <c r="Z1129" i="1" s="1"/>
  <c r="N1129" i="1"/>
  <c r="K1129" i="1" s="1"/>
  <c r="M1129" i="1"/>
  <c r="W1128" i="1"/>
  <c r="Z1128" i="1" s="1"/>
  <c r="N1128" i="1"/>
  <c r="J1128" i="1" s="1"/>
  <c r="M1128" i="1"/>
  <c r="W1127" i="1"/>
  <c r="X1127" i="1" s="1"/>
  <c r="N1127" i="1"/>
  <c r="K1127" i="1" s="1"/>
  <c r="M1127" i="1"/>
  <c r="W1126" i="1"/>
  <c r="Y1126" i="1" s="1"/>
  <c r="N1126" i="1"/>
  <c r="J1126" i="1" s="1"/>
  <c r="M1126" i="1"/>
  <c r="W1125" i="1"/>
  <c r="Z1125" i="1" s="1"/>
  <c r="N1125" i="1"/>
  <c r="K1125" i="1" s="1"/>
  <c r="M1125" i="1"/>
  <c r="W1124" i="1"/>
  <c r="Z1124" i="1" s="1"/>
  <c r="N1124" i="1"/>
  <c r="J1124" i="1" s="1"/>
  <c r="M1124" i="1"/>
  <c r="W1123" i="1"/>
  <c r="X1123" i="1" s="1"/>
  <c r="N1123" i="1"/>
  <c r="M1123" i="1"/>
  <c r="W1122" i="1"/>
  <c r="Y1122" i="1" s="1"/>
  <c r="N1122" i="1"/>
  <c r="M1122" i="1"/>
  <c r="N1121" i="1"/>
  <c r="I1121" i="1"/>
  <c r="I1122" i="1" s="1"/>
  <c r="I1220" i="1" l="1"/>
  <c r="I1325" i="1"/>
  <c r="K1137" i="1"/>
  <c r="K1136" i="1"/>
  <c r="K1140" i="1"/>
  <c r="K1126" i="1"/>
  <c r="Z1135" i="1"/>
  <c r="J1125" i="1"/>
  <c r="K1138" i="1"/>
  <c r="Y1136" i="1"/>
  <c r="Y1140" i="1"/>
  <c r="Z1139" i="1"/>
  <c r="J1141" i="1"/>
  <c r="J1127" i="1"/>
  <c r="I1134" i="1"/>
  <c r="I1139" i="1"/>
  <c r="I1141" i="1" s="1"/>
  <c r="X1137" i="1"/>
  <c r="Y1137" i="1"/>
  <c r="J1139" i="1"/>
  <c r="X1133" i="1"/>
  <c r="K1135" i="1"/>
  <c r="Y1133" i="1"/>
  <c r="X1136" i="1"/>
  <c r="X1140" i="1"/>
  <c r="Y1134" i="1"/>
  <c r="Y1138" i="1"/>
  <c r="Z1134" i="1"/>
  <c r="Z1138" i="1"/>
  <c r="X1135" i="1"/>
  <c r="X1139" i="1"/>
  <c r="X1141" i="1"/>
  <c r="Y1141" i="1"/>
  <c r="X1122" i="1"/>
  <c r="K1128" i="1"/>
  <c r="Y1128" i="1"/>
  <c r="Z1122" i="1"/>
  <c r="K1124" i="1"/>
  <c r="J1129" i="1"/>
  <c r="Z1126" i="1"/>
  <c r="I1123" i="1"/>
  <c r="I1129" i="1"/>
  <c r="X1124" i="1"/>
  <c r="X1128" i="1"/>
  <c r="Y1123" i="1"/>
  <c r="Y1124" i="1"/>
  <c r="Z1123" i="1"/>
  <c r="Z1127" i="1"/>
  <c r="Y1127" i="1"/>
  <c r="X1126" i="1"/>
  <c r="X1125" i="1"/>
  <c r="X1129" i="1"/>
  <c r="Y1125" i="1"/>
  <c r="Y1129" i="1"/>
  <c r="W1113" i="1"/>
  <c r="Z1113" i="1" s="1"/>
  <c r="N1113" i="1"/>
  <c r="J1113" i="1" s="1"/>
  <c r="M1113" i="1"/>
  <c r="W1094" i="1"/>
  <c r="Z1094" i="1" s="1"/>
  <c r="N1094" i="1"/>
  <c r="J1094" i="1" s="1"/>
  <c r="M1094" i="1"/>
  <c r="W1095" i="1"/>
  <c r="Z1095" i="1" s="1"/>
  <c r="N1095" i="1"/>
  <c r="K1095" i="1" s="1"/>
  <c r="M1095" i="1"/>
  <c r="W1085" i="1"/>
  <c r="Z1085" i="1" s="1"/>
  <c r="N1085" i="1"/>
  <c r="K1085" i="1" s="1"/>
  <c r="M1085" i="1"/>
  <c r="W651" i="1"/>
  <c r="Y651" i="1" s="1"/>
  <c r="N651" i="1"/>
  <c r="N1114" i="1"/>
  <c r="K1114" i="1" s="1"/>
  <c r="N1110" i="1"/>
  <c r="J1110" i="1" s="1"/>
  <c r="N1109" i="1"/>
  <c r="K1109" i="1" s="1"/>
  <c r="W1114" i="1"/>
  <c r="Y1114" i="1" s="1"/>
  <c r="M1114" i="1"/>
  <c r="W1110" i="1"/>
  <c r="Z1110" i="1" s="1"/>
  <c r="M1110" i="1"/>
  <c r="W1109" i="1"/>
  <c r="Z1109" i="1" s="1"/>
  <c r="M1109" i="1"/>
  <c r="W1108" i="1"/>
  <c r="X1108" i="1" s="1"/>
  <c r="N1108" i="1"/>
  <c r="K1108" i="1" s="1"/>
  <c r="M1108" i="1"/>
  <c r="W1107" i="1"/>
  <c r="Z1107" i="1" s="1"/>
  <c r="N1107" i="1"/>
  <c r="J1107" i="1" s="1"/>
  <c r="M1107" i="1"/>
  <c r="W1106" i="1"/>
  <c r="Z1106" i="1" s="1"/>
  <c r="N1106" i="1"/>
  <c r="K1106" i="1" s="1"/>
  <c r="M1106" i="1"/>
  <c r="W1105" i="1"/>
  <c r="Z1105" i="1" s="1"/>
  <c r="N1105" i="1"/>
  <c r="J1105" i="1" s="1"/>
  <c r="M1105" i="1"/>
  <c r="W1104" i="1"/>
  <c r="X1104" i="1" s="1"/>
  <c r="N1104" i="1"/>
  <c r="M1104" i="1"/>
  <c r="W1103" i="1"/>
  <c r="Z1103" i="1" s="1"/>
  <c r="N1103" i="1"/>
  <c r="M1103" i="1"/>
  <c r="N1102" i="1"/>
  <c r="I1102" i="1"/>
  <c r="I1103" i="1" s="1"/>
  <c r="I1104" i="1" s="1"/>
  <c r="N1089" i="1"/>
  <c r="N1090" i="1"/>
  <c r="N1091" i="1"/>
  <c r="N1092" i="1"/>
  <c r="N1093" i="1"/>
  <c r="N1088" i="1"/>
  <c r="I1327" i="1" l="1"/>
  <c r="I1326" i="1"/>
  <c r="I1154" i="1"/>
  <c r="I1157" i="1"/>
  <c r="I1166" i="1"/>
  <c r="I1174" i="1" s="1"/>
  <c r="I1175" i="1" s="1"/>
  <c r="Y1085" i="1"/>
  <c r="I1140" i="1"/>
  <c r="I1161" i="1" s="1"/>
  <c r="I1458" i="1" s="1"/>
  <c r="I1135" i="1"/>
  <c r="I1136" i="1" s="1"/>
  <c r="J1106" i="1"/>
  <c r="K1105" i="1"/>
  <c r="I1124" i="1"/>
  <c r="X1113" i="1"/>
  <c r="Y1113" i="1"/>
  <c r="K1113" i="1"/>
  <c r="K1094" i="1"/>
  <c r="Y1094" i="1"/>
  <c r="X1094" i="1"/>
  <c r="J1095" i="1"/>
  <c r="X1095" i="1"/>
  <c r="Y1095" i="1"/>
  <c r="J1085" i="1"/>
  <c r="X1085" i="1"/>
  <c r="Y1105" i="1"/>
  <c r="Z651" i="1"/>
  <c r="X651" i="1"/>
  <c r="K1110" i="1"/>
  <c r="Y1108" i="1"/>
  <c r="Z1108" i="1"/>
  <c r="Z1104" i="1"/>
  <c r="Y1104" i="1"/>
  <c r="X1109" i="1"/>
  <c r="Y1109" i="1"/>
  <c r="X1105" i="1"/>
  <c r="J1109" i="1"/>
  <c r="I1105" i="1"/>
  <c r="I1106" i="1" s="1"/>
  <c r="I1110" i="1"/>
  <c r="I1410" i="1" s="1"/>
  <c r="Y1107" i="1"/>
  <c r="X1103" i="1"/>
  <c r="Z1114" i="1"/>
  <c r="Y1103" i="1"/>
  <c r="X1106" i="1"/>
  <c r="X1110" i="1"/>
  <c r="Y1106" i="1"/>
  <c r="J1108" i="1"/>
  <c r="Y1110" i="1"/>
  <c r="I1109" i="1"/>
  <c r="I1114" i="1" s="1"/>
  <c r="K1107" i="1"/>
  <c r="J1114" i="1"/>
  <c r="X1107" i="1"/>
  <c r="X1114" i="1"/>
  <c r="W1091" i="1"/>
  <c r="Z1091" i="1" s="1"/>
  <c r="K1091" i="1"/>
  <c r="M1091" i="1"/>
  <c r="W1090" i="1"/>
  <c r="Z1090" i="1" s="1"/>
  <c r="K1090" i="1"/>
  <c r="M1090" i="1"/>
  <c r="W1089" i="1"/>
  <c r="Z1089" i="1" s="1"/>
  <c r="K1089" i="1"/>
  <c r="M1089" i="1"/>
  <c r="W1088" i="1"/>
  <c r="Y1088" i="1" s="1"/>
  <c r="K1088" i="1"/>
  <c r="M1088" i="1"/>
  <c r="W1096" i="1"/>
  <c r="Z1096" i="1" s="1"/>
  <c r="N1096" i="1"/>
  <c r="K1096" i="1" s="1"/>
  <c r="M1096" i="1"/>
  <c r="W1093" i="1"/>
  <c r="Z1093" i="1" s="1"/>
  <c r="K1093" i="1"/>
  <c r="M1093" i="1"/>
  <c r="W1092" i="1"/>
  <c r="Z1092" i="1" s="1"/>
  <c r="J1092" i="1"/>
  <c r="M1092" i="1"/>
  <c r="W1087" i="1"/>
  <c r="Z1087" i="1" s="1"/>
  <c r="N1087" i="1"/>
  <c r="K1087" i="1" s="1"/>
  <c r="M1087" i="1"/>
  <c r="W1086" i="1"/>
  <c r="Z1086" i="1" s="1"/>
  <c r="N1086" i="1"/>
  <c r="K1086" i="1" s="1"/>
  <c r="M1086" i="1"/>
  <c r="W1084" i="1"/>
  <c r="Z1084" i="1" s="1"/>
  <c r="N1084" i="1"/>
  <c r="K1084" i="1" s="1"/>
  <c r="M1084" i="1"/>
  <c r="W1083" i="1"/>
  <c r="Z1083" i="1" s="1"/>
  <c r="N1083" i="1"/>
  <c r="K1083" i="1" s="1"/>
  <c r="M1083" i="1"/>
  <c r="W1082" i="1"/>
  <c r="Z1082" i="1" s="1"/>
  <c r="N1082" i="1"/>
  <c r="M1082" i="1"/>
  <c r="W1081" i="1"/>
  <c r="X1081" i="1" s="1"/>
  <c r="N1081" i="1"/>
  <c r="M1081" i="1"/>
  <c r="N1080" i="1"/>
  <c r="I1080" i="1"/>
  <c r="I1081" i="1" s="1"/>
  <c r="I1082" i="1" s="1"/>
  <c r="I1083" i="1" l="1"/>
  <c r="I1084" i="1" s="1"/>
  <c r="I1086" i="1" s="1"/>
  <c r="I1092" i="1" s="1"/>
  <c r="I1096" i="1" s="1"/>
  <c r="I1395" i="1" s="1"/>
  <c r="I1381" i="1"/>
  <c r="I1176" i="1"/>
  <c r="I1177" i="1"/>
  <c r="I1158" i="1"/>
  <c r="I1159" i="1" s="1"/>
  <c r="I1163" i="1"/>
  <c r="I1137" i="1"/>
  <c r="I1138" i="1"/>
  <c r="I1125" i="1"/>
  <c r="I1126" i="1"/>
  <c r="J1086" i="1"/>
  <c r="I1107" i="1"/>
  <c r="I1108" i="1"/>
  <c r="I1113" i="1" s="1"/>
  <c r="X1088" i="1"/>
  <c r="Z1088" i="1"/>
  <c r="J1089" i="1"/>
  <c r="X1083" i="1"/>
  <c r="I1088" i="1"/>
  <c r="I1090" i="1" s="1"/>
  <c r="I1094" i="1" s="1"/>
  <c r="Y1083" i="1"/>
  <c r="J1084" i="1"/>
  <c r="K1092" i="1"/>
  <c r="J1090" i="1"/>
  <c r="J1083" i="1"/>
  <c r="I1089" i="1"/>
  <c r="I1091" i="1" s="1"/>
  <c r="I1095" i="1" s="1"/>
  <c r="X1091" i="1"/>
  <c r="Y1091" i="1"/>
  <c r="X1090" i="1"/>
  <c r="J1088" i="1"/>
  <c r="Y1090" i="1"/>
  <c r="Y1089" i="1"/>
  <c r="J1091" i="1"/>
  <c r="X1089" i="1"/>
  <c r="Y1092" i="1"/>
  <c r="X1092" i="1"/>
  <c r="J1093" i="1"/>
  <c r="X1096" i="1"/>
  <c r="Y1096" i="1"/>
  <c r="X1082" i="1"/>
  <c r="X1087" i="1"/>
  <c r="Y1082" i="1"/>
  <c r="Y1087" i="1"/>
  <c r="X1086" i="1"/>
  <c r="Y1086" i="1"/>
  <c r="Y1081" i="1"/>
  <c r="X1084" i="1"/>
  <c r="X1093" i="1"/>
  <c r="Z1081" i="1"/>
  <c r="Y1084" i="1"/>
  <c r="J1087" i="1"/>
  <c r="Y1093" i="1"/>
  <c r="J1096" i="1"/>
  <c r="W556" i="1"/>
  <c r="Z556" i="1" s="1"/>
  <c r="N556" i="1"/>
  <c r="J556" i="1" s="1"/>
  <c r="M556" i="1"/>
  <c r="I1162" i="1" l="1"/>
  <c r="I1459" i="1" s="1"/>
  <c r="I1433" i="1"/>
  <c r="I1085" i="1"/>
  <c r="I1160" i="1"/>
  <c r="I1087" i="1"/>
  <c r="I1093" i="1" s="1"/>
  <c r="I1127" i="1"/>
  <c r="I1128" i="1"/>
  <c r="X556" i="1"/>
  <c r="Y556" i="1"/>
  <c r="W557" i="1"/>
  <c r="Z557" i="1" s="1"/>
  <c r="N557" i="1"/>
  <c r="J557" i="1" s="1"/>
  <c r="M557" i="1"/>
  <c r="W558" i="1"/>
  <c r="Y558" i="1" s="1"/>
  <c r="N558" i="1"/>
  <c r="J558" i="1" s="1"/>
  <c r="M558" i="1"/>
  <c r="W552" i="1"/>
  <c r="X552" i="1" s="1"/>
  <c r="N552" i="1"/>
  <c r="J552" i="1" s="1"/>
  <c r="M552" i="1"/>
  <c r="W555" i="1"/>
  <c r="Z555" i="1" s="1"/>
  <c r="N555" i="1"/>
  <c r="J555" i="1" s="1"/>
  <c r="M555" i="1"/>
  <c r="W553" i="1"/>
  <c r="Z553" i="1" s="1"/>
  <c r="N553" i="1"/>
  <c r="J553" i="1" s="1"/>
  <c r="M553" i="1"/>
  <c r="K111" i="1"/>
  <c r="W111" i="1"/>
  <c r="X111" i="1" s="1"/>
  <c r="N111" i="1"/>
  <c r="J111" i="1" s="1"/>
  <c r="M111" i="1"/>
  <c r="W58" i="1"/>
  <c r="Z58" i="1" s="1"/>
  <c r="N58" i="1"/>
  <c r="K58" i="1" s="1"/>
  <c r="M58" i="1"/>
  <c r="Z111" i="1" l="1"/>
  <c r="Y111" i="1"/>
  <c r="J58" i="1"/>
  <c r="X557" i="1"/>
  <c r="Y557" i="1"/>
  <c r="X558" i="1"/>
  <c r="Z558" i="1"/>
  <c r="Y552" i="1"/>
  <c r="Z552" i="1"/>
  <c r="Y555" i="1"/>
  <c r="X555" i="1"/>
  <c r="X553" i="1"/>
  <c r="Y553" i="1"/>
  <c r="X58" i="1"/>
  <c r="Y58" i="1"/>
  <c r="W379" i="1"/>
  <c r="Y379" i="1" s="1"/>
  <c r="N379" i="1"/>
  <c r="J379" i="1" s="1"/>
  <c r="W90" i="1"/>
  <c r="Z90" i="1" s="1"/>
  <c r="N90" i="1"/>
  <c r="M90" i="1"/>
  <c r="W39" i="1"/>
  <c r="Z39" i="1" s="1"/>
  <c r="N39" i="1"/>
  <c r="K39" i="1" s="1"/>
  <c r="M39" i="1"/>
  <c r="W692" i="1"/>
  <c r="Z692" i="1" s="1"/>
  <c r="N692" i="1"/>
  <c r="J692" i="1" s="1"/>
  <c r="M692" i="1"/>
  <c r="W1076" i="1"/>
  <c r="Z1076" i="1" s="1"/>
  <c r="N1076" i="1"/>
  <c r="K1076" i="1" s="1"/>
  <c r="M1076" i="1"/>
  <c r="W1075" i="1"/>
  <c r="Y1075" i="1" s="1"/>
  <c r="N1075" i="1"/>
  <c r="J1075" i="1" s="1"/>
  <c r="M1075" i="1"/>
  <c r="W1071" i="1"/>
  <c r="Y1071" i="1" s="1"/>
  <c r="N1071" i="1"/>
  <c r="J1071" i="1" s="1"/>
  <c r="M1071" i="1"/>
  <c r="W1070" i="1"/>
  <c r="Z1070" i="1" s="1"/>
  <c r="N1070" i="1"/>
  <c r="J1070" i="1" s="1"/>
  <c r="M1070" i="1"/>
  <c r="W1069" i="1"/>
  <c r="Z1069" i="1" s="1"/>
  <c r="N1069" i="1"/>
  <c r="J1069" i="1" s="1"/>
  <c r="M1069" i="1"/>
  <c r="W1068" i="1"/>
  <c r="Y1068" i="1" s="1"/>
  <c r="N1068" i="1"/>
  <c r="J1068" i="1" s="1"/>
  <c r="M1068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Y1065" i="1" s="1"/>
  <c r="N1065" i="1"/>
  <c r="M1065" i="1"/>
  <c r="W1064" i="1"/>
  <c r="Z1064" i="1" s="1"/>
  <c r="N1064" i="1"/>
  <c r="M1064" i="1"/>
  <c r="N1063" i="1"/>
  <c r="I1063" i="1"/>
  <c r="I1064" i="1" s="1"/>
  <c r="I1065" i="1" s="1"/>
  <c r="I1066" i="1" s="1"/>
  <c r="I1067" i="1" l="1"/>
  <c r="I1068" i="1" s="1"/>
  <c r="I1366" i="1"/>
  <c r="K379" i="1"/>
  <c r="K692" i="1"/>
  <c r="K1068" i="1"/>
  <c r="Z379" i="1"/>
  <c r="X379" i="1"/>
  <c r="J90" i="1"/>
  <c r="X90" i="1"/>
  <c r="Y90" i="1"/>
  <c r="X39" i="1"/>
  <c r="Y39" i="1"/>
  <c r="J39" i="1"/>
  <c r="X692" i="1"/>
  <c r="Y692" i="1"/>
  <c r="K1066" i="1"/>
  <c r="Z1071" i="1"/>
  <c r="X1064" i="1"/>
  <c r="Z1067" i="1"/>
  <c r="J1076" i="1"/>
  <c r="K1067" i="1"/>
  <c r="K1075" i="1"/>
  <c r="K1071" i="1"/>
  <c r="K1070" i="1"/>
  <c r="K1069" i="1"/>
  <c r="Z1065" i="1"/>
  <c r="Z1075" i="1"/>
  <c r="Y1064" i="1"/>
  <c r="X1067" i="1"/>
  <c r="X1071" i="1"/>
  <c r="Z1068" i="1"/>
  <c r="X1066" i="1"/>
  <c r="X1070" i="1"/>
  <c r="Y1066" i="1"/>
  <c r="Y1070" i="1"/>
  <c r="X1065" i="1"/>
  <c r="X1069" i="1"/>
  <c r="X1076" i="1"/>
  <c r="Y1069" i="1"/>
  <c r="Y1076" i="1"/>
  <c r="X1068" i="1"/>
  <c r="X1075" i="1"/>
  <c r="W770" i="1"/>
  <c r="Z770" i="1" s="1"/>
  <c r="N770" i="1"/>
  <c r="K770" i="1" s="1"/>
  <c r="M770" i="1"/>
  <c r="W744" i="1"/>
  <c r="Z744" i="1" s="1"/>
  <c r="N744" i="1"/>
  <c r="K744" i="1" s="1"/>
  <c r="M744" i="1"/>
  <c r="I1069" i="1" l="1"/>
  <c r="I1369" i="1" s="1"/>
  <c r="I1070" i="1"/>
  <c r="I1075" i="1" s="1"/>
  <c r="I1073" i="1"/>
  <c r="J770" i="1"/>
  <c r="X770" i="1"/>
  <c r="Y770" i="1"/>
  <c r="X744" i="1"/>
  <c r="J744" i="1"/>
  <c r="Y744" i="1"/>
  <c r="W663" i="1"/>
  <c r="Y663" i="1" s="1"/>
  <c r="N663" i="1"/>
  <c r="K663" i="1" s="1"/>
  <c r="M663" i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I1074" i="1" l="1"/>
  <c r="I1071" i="1"/>
  <c r="I1076" i="1" s="1"/>
  <c r="X661" i="1"/>
  <c r="Y661" i="1"/>
  <c r="J663" i="1"/>
  <c r="J662" i="1"/>
  <c r="J661" i="1"/>
  <c r="Z663" i="1"/>
  <c r="X662" i="1"/>
  <c r="X663" i="1"/>
  <c r="J660" i="1"/>
  <c r="Y662" i="1"/>
  <c r="X660" i="1"/>
  <c r="Y660" i="1"/>
  <c r="K587" i="1"/>
  <c r="K441" i="1" l="1"/>
  <c r="K440" i="1"/>
  <c r="W441" i="1"/>
  <c r="Z441" i="1" s="1"/>
  <c r="N441" i="1"/>
  <c r="J441" i="1" s="1"/>
  <c r="M441" i="1"/>
  <c r="W440" i="1"/>
  <c r="Z440" i="1" s="1"/>
  <c r="N440" i="1"/>
  <c r="J440" i="1" s="1"/>
  <c r="M440" i="1"/>
  <c r="W406" i="1"/>
  <c r="Z406" i="1" s="1"/>
  <c r="N406" i="1"/>
  <c r="J406" i="1" s="1"/>
  <c r="M406" i="1"/>
  <c r="W405" i="1"/>
  <c r="Z405" i="1" s="1"/>
  <c r="N405" i="1"/>
  <c r="J405" i="1" s="1"/>
  <c r="M405" i="1"/>
  <c r="K614" i="1"/>
  <c r="K609" i="1"/>
  <c r="W614" i="1"/>
  <c r="Z614" i="1" s="1"/>
  <c r="N614" i="1"/>
  <c r="J614" i="1" s="1"/>
  <c r="M614" i="1"/>
  <c r="W609" i="1"/>
  <c r="Z609" i="1" s="1"/>
  <c r="N609" i="1"/>
  <c r="J609" i="1" s="1"/>
  <c r="M609" i="1"/>
  <c r="I609" i="1"/>
  <c r="I610" i="1" s="1"/>
  <c r="I611" i="1" s="1"/>
  <c r="I612" i="1" s="1"/>
  <c r="I613" i="1" s="1"/>
  <c r="W560" i="1"/>
  <c r="Z560" i="1" s="1"/>
  <c r="N560" i="1"/>
  <c r="J560" i="1" s="1"/>
  <c r="M560" i="1"/>
  <c r="W561" i="1"/>
  <c r="X561" i="1" s="1"/>
  <c r="N561" i="1"/>
  <c r="J561" i="1" s="1"/>
  <c r="M561" i="1"/>
  <c r="K107" i="1"/>
  <c r="K106" i="1"/>
  <c r="K105" i="1"/>
  <c r="K104" i="1"/>
  <c r="W107" i="1"/>
  <c r="Z107" i="1" s="1"/>
  <c r="N107" i="1"/>
  <c r="M107" i="1"/>
  <c r="W106" i="1"/>
  <c r="Z106" i="1" s="1"/>
  <c r="N106" i="1"/>
  <c r="J106" i="1" s="1"/>
  <c r="W105" i="1"/>
  <c r="Y105" i="1" s="1"/>
  <c r="N105" i="1"/>
  <c r="J105" i="1" s="1"/>
  <c r="W104" i="1"/>
  <c r="X104" i="1" s="1"/>
  <c r="N104" i="1"/>
  <c r="J104" i="1" s="1"/>
  <c r="M104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9" i="1"/>
  <c r="K108" i="1"/>
  <c r="W109" i="1"/>
  <c r="Z109" i="1" s="1"/>
  <c r="N109" i="1"/>
  <c r="J109" i="1" s="1"/>
  <c r="M109" i="1"/>
  <c r="W108" i="1"/>
  <c r="Z108" i="1" s="1"/>
  <c r="N108" i="1"/>
  <c r="M108" i="1"/>
  <c r="W65" i="1"/>
  <c r="Z65" i="1" s="1"/>
  <c r="N65" i="1"/>
  <c r="J65" i="1" s="1"/>
  <c r="M65" i="1"/>
  <c r="W56" i="1"/>
  <c r="Z56" i="1" s="1"/>
  <c r="N56" i="1"/>
  <c r="K56" i="1" s="1"/>
  <c r="M56" i="1"/>
  <c r="K227" i="1"/>
  <c r="W227" i="1"/>
  <c r="Y227" i="1" s="1"/>
  <c r="N227" i="1"/>
  <c r="M227" i="1"/>
  <c r="W190" i="1"/>
  <c r="Z190" i="1" s="1"/>
  <c r="N190" i="1"/>
  <c r="K190" i="1" s="1"/>
  <c r="M190" i="1"/>
  <c r="W982" i="1"/>
  <c r="Z982" i="1" s="1"/>
  <c r="N982" i="1"/>
  <c r="J982" i="1" s="1"/>
  <c r="M982" i="1"/>
  <c r="W983" i="1"/>
  <c r="Z983" i="1" s="1"/>
  <c r="N983" i="1"/>
  <c r="K983" i="1" s="1"/>
  <c r="M983" i="1"/>
  <c r="W981" i="1"/>
  <c r="Z981" i="1" s="1"/>
  <c r="N981" i="1"/>
  <c r="K981" i="1" s="1"/>
  <c r="M981" i="1"/>
  <c r="W980" i="1"/>
  <c r="Z980" i="1" s="1"/>
  <c r="N980" i="1"/>
  <c r="K980" i="1" s="1"/>
  <c r="M980" i="1"/>
  <c r="W979" i="1"/>
  <c r="Z979" i="1" s="1"/>
  <c r="N979" i="1"/>
  <c r="K979" i="1" s="1"/>
  <c r="M979" i="1"/>
  <c r="W978" i="1"/>
  <c r="Y978" i="1" s="1"/>
  <c r="N978" i="1"/>
  <c r="K978" i="1" s="1"/>
  <c r="M978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J975" i="1" s="1"/>
  <c r="M975" i="1"/>
  <c r="W974" i="1"/>
  <c r="Y974" i="1" s="1"/>
  <c r="N974" i="1"/>
  <c r="J974" i="1" s="1"/>
  <c r="M974" i="1"/>
  <c r="W973" i="1"/>
  <c r="Z973" i="1" s="1"/>
  <c r="N973" i="1"/>
  <c r="J973" i="1" s="1"/>
  <c r="M973" i="1"/>
  <c r="W972" i="1"/>
  <c r="Z972" i="1" s="1"/>
  <c r="N972" i="1"/>
  <c r="M972" i="1"/>
  <c r="W971" i="1"/>
  <c r="X971" i="1" s="1"/>
  <c r="N971" i="1"/>
  <c r="M971" i="1"/>
  <c r="N970" i="1"/>
  <c r="I970" i="1"/>
  <c r="I971" i="1" s="1"/>
  <c r="I972" i="1" s="1"/>
  <c r="I973" i="1" s="1"/>
  <c r="I974" i="1" s="1"/>
  <c r="K974" i="1" l="1"/>
  <c r="X614" i="1"/>
  <c r="Y614" i="1"/>
  <c r="X609" i="1"/>
  <c r="Y609" i="1"/>
  <c r="X441" i="1"/>
  <c r="Y441" i="1"/>
  <c r="X440" i="1"/>
  <c r="Y440" i="1"/>
  <c r="X405" i="1"/>
  <c r="Y405" i="1"/>
  <c r="X406" i="1"/>
  <c r="Y406" i="1"/>
  <c r="Y560" i="1"/>
  <c r="X560" i="1"/>
  <c r="K49" i="1"/>
  <c r="Z104" i="1"/>
  <c r="X107" i="1"/>
  <c r="Y561" i="1"/>
  <c r="Y107" i="1"/>
  <c r="Z561" i="1"/>
  <c r="Y104" i="1"/>
  <c r="Z105" i="1"/>
  <c r="X106" i="1"/>
  <c r="Y106" i="1"/>
  <c r="Y108" i="1"/>
  <c r="J50" i="1"/>
  <c r="X105" i="1"/>
  <c r="J107" i="1"/>
  <c r="K51" i="1"/>
  <c r="J52" i="1"/>
  <c r="Z52" i="1"/>
  <c r="X51" i="1"/>
  <c r="Y52" i="1"/>
  <c r="Y51" i="1"/>
  <c r="Y49" i="1"/>
  <c r="Z49" i="1"/>
  <c r="Y50" i="1"/>
  <c r="Z50" i="1"/>
  <c r="Y109" i="1"/>
  <c r="X108" i="1"/>
  <c r="J108" i="1"/>
  <c r="X109" i="1"/>
  <c r="K65" i="1"/>
  <c r="Y65" i="1"/>
  <c r="X65" i="1"/>
  <c r="J56" i="1"/>
  <c r="X56" i="1"/>
  <c r="Y56" i="1"/>
  <c r="X227" i="1"/>
  <c r="Z227" i="1"/>
  <c r="J227" i="1"/>
  <c r="Y190" i="1"/>
  <c r="J190" i="1"/>
  <c r="X190" i="1"/>
  <c r="K982" i="1"/>
  <c r="Y982" i="1"/>
  <c r="X982" i="1"/>
  <c r="K973" i="1"/>
  <c r="J981" i="1"/>
  <c r="J980" i="1"/>
  <c r="J977" i="1"/>
  <c r="J976" i="1"/>
  <c r="K975" i="1"/>
  <c r="I976" i="1"/>
  <c r="I978" i="1" s="1"/>
  <c r="I980" i="1" s="1"/>
  <c r="I983" i="1" s="1"/>
  <c r="I975" i="1"/>
  <c r="I977" i="1" s="1"/>
  <c r="I979" i="1" s="1"/>
  <c r="Z974" i="1"/>
  <c r="X981" i="1"/>
  <c r="Z978" i="1"/>
  <c r="X973" i="1"/>
  <c r="X977" i="1"/>
  <c r="Y973" i="1"/>
  <c r="Y977" i="1"/>
  <c r="J979" i="1"/>
  <c r="Y981" i="1"/>
  <c r="X972" i="1"/>
  <c r="X976" i="1"/>
  <c r="X980" i="1"/>
  <c r="Y972" i="1"/>
  <c r="Y976" i="1"/>
  <c r="J978" i="1"/>
  <c r="Y980" i="1"/>
  <c r="J983" i="1"/>
  <c r="X975" i="1"/>
  <c r="X979" i="1"/>
  <c r="Y975" i="1"/>
  <c r="Y979" i="1"/>
  <c r="Y971" i="1"/>
  <c r="X974" i="1"/>
  <c r="X978" i="1"/>
  <c r="X983" i="1"/>
  <c r="Z971" i="1"/>
  <c r="Y983" i="1"/>
  <c r="W401" i="1"/>
  <c r="Z401" i="1" s="1"/>
  <c r="N401" i="1"/>
  <c r="K401" i="1" s="1"/>
  <c r="W400" i="1"/>
  <c r="Y400" i="1" s="1"/>
  <c r="N400" i="1"/>
  <c r="K400" i="1" s="1"/>
  <c r="W966" i="1"/>
  <c r="Z966" i="1" s="1"/>
  <c r="N966" i="1"/>
  <c r="K966" i="1" s="1"/>
  <c r="M966" i="1"/>
  <c r="W965" i="1"/>
  <c r="Z965" i="1" s="1"/>
  <c r="N965" i="1"/>
  <c r="K965" i="1" s="1"/>
  <c r="M965" i="1"/>
  <c r="W964" i="1"/>
  <c r="X964" i="1" s="1"/>
  <c r="N964" i="1"/>
  <c r="K964" i="1" s="1"/>
  <c r="M964" i="1"/>
  <c r="W963" i="1"/>
  <c r="Z963" i="1" s="1"/>
  <c r="N963" i="1"/>
  <c r="K963" i="1" s="1"/>
  <c r="M963" i="1"/>
  <c r="W962" i="1"/>
  <c r="Z962" i="1" s="1"/>
  <c r="N962" i="1"/>
  <c r="J962" i="1" s="1"/>
  <c r="M962" i="1"/>
  <c r="W961" i="1"/>
  <c r="Z961" i="1" s="1"/>
  <c r="N961" i="1"/>
  <c r="J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X956" i="1" s="1"/>
  <c r="N956" i="1"/>
  <c r="M956" i="1"/>
  <c r="W955" i="1"/>
  <c r="Z955" i="1" s="1"/>
  <c r="N955" i="1"/>
  <c r="M955" i="1"/>
  <c r="N954" i="1"/>
  <c r="I954" i="1"/>
  <c r="I955" i="1" s="1"/>
  <c r="I956" i="1" s="1"/>
  <c r="I957" i="1" s="1"/>
  <c r="I958" i="1" s="1"/>
  <c r="J401" i="1" l="1"/>
  <c r="I981" i="1"/>
  <c r="I982" i="1"/>
  <c r="J400" i="1"/>
  <c r="K962" i="1"/>
  <c r="X401" i="1"/>
  <c r="Y401" i="1"/>
  <c r="Z400" i="1"/>
  <c r="X400" i="1"/>
  <c r="J958" i="1"/>
  <c r="Z960" i="1"/>
  <c r="Y960" i="1"/>
  <c r="K961" i="1"/>
  <c r="Z964" i="1"/>
  <c r="Y956" i="1"/>
  <c r="Z956" i="1"/>
  <c r="Y964" i="1"/>
  <c r="K957" i="1"/>
  <c r="J966" i="1"/>
  <c r="J965" i="1"/>
  <c r="J964" i="1"/>
  <c r="J960" i="1"/>
  <c r="I959" i="1"/>
  <c r="I961" i="1" s="1"/>
  <c r="I963" i="1" s="1"/>
  <c r="I965" i="1" s="1"/>
  <c r="I960" i="1"/>
  <c r="I962" i="1" s="1"/>
  <c r="I964" i="1" s="1"/>
  <c r="I966" i="1" s="1"/>
  <c r="X959" i="1"/>
  <c r="X963" i="1"/>
  <c r="Y959" i="1"/>
  <c r="Y963" i="1"/>
  <c r="X955" i="1"/>
  <c r="Y955" i="1"/>
  <c r="X958" i="1"/>
  <c r="X962" i="1"/>
  <c r="X966" i="1"/>
  <c r="Y958" i="1"/>
  <c r="Y962" i="1"/>
  <c r="Y966" i="1"/>
  <c r="X957" i="1"/>
  <c r="X961" i="1"/>
  <c r="X965" i="1"/>
  <c r="Y957" i="1"/>
  <c r="J959" i="1"/>
  <c r="Y961" i="1"/>
  <c r="J963" i="1"/>
  <c r="Y965" i="1"/>
  <c r="K445" i="1"/>
  <c r="K444" i="1"/>
  <c r="K443" i="1"/>
  <c r="K442" i="1"/>
  <c r="K438" i="1"/>
  <c r="K439" i="1"/>
  <c r="K437" i="1"/>
  <c r="K436" i="1"/>
  <c r="K435" i="1"/>
  <c r="W445" i="1"/>
  <c r="X445" i="1" s="1"/>
  <c r="N445" i="1"/>
  <c r="J445" i="1" s="1"/>
  <c r="M445" i="1"/>
  <c r="W444" i="1"/>
  <c r="Y444" i="1" s="1"/>
  <c r="N444" i="1"/>
  <c r="J444" i="1" s="1"/>
  <c r="M444" i="1"/>
  <c r="W443" i="1"/>
  <c r="X443" i="1" s="1"/>
  <c r="N443" i="1"/>
  <c r="J443" i="1" s="1"/>
  <c r="M443" i="1"/>
  <c r="W442" i="1"/>
  <c r="Y442" i="1" s="1"/>
  <c r="N442" i="1"/>
  <c r="J442" i="1" s="1"/>
  <c r="M442" i="1"/>
  <c r="W439" i="1"/>
  <c r="Y439" i="1" s="1"/>
  <c r="N439" i="1"/>
  <c r="J439" i="1" s="1"/>
  <c r="M439" i="1"/>
  <c r="W438" i="1"/>
  <c r="Z438" i="1" s="1"/>
  <c r="N438" i="1"/>
  <c r="J438" i="1" s="1"/>
  <c r="M438" i="1"/>
  <c r="I438" i="1"/>
  <c r="I444" i="1" s="1"/>
  <c r="W437" i="1"/>
  <c r="Z437" i="1" s="1"/>
  <c r="N437" i="1"/>
  <c r="J437" i="1" s="1"/>
  <c r="M437" i="1"/>
  <c r="W436" i="1"/>
  <c r="Y436" i="1" s="1"/>
  <c r="N436" i="1"/>
  <c r="M436" i="1"/>
  <c r="W435" i="1"/>
  <c r="Z435" i="1" s="1"/>
  <c r="N435" i="1"/>
  <c r="J435" i="1" s="1"/>
  <c r="M435" i="1"/>
  <c r="W412" i="1"/>
  <c r="Z412" i="1" s="1"/>
  <c r="N412" i="1"/>
  <c r="J412" i="1" s="1"/>
  <c r="M412" i="1"/>
  <c r="W411" i="1"/>
  <c r="Y411" i="1" s="1"/>
  <c r="N411" i="1"/>
  <c r="J411" i="1" s="1"/>
  <c r="M411" i="1"/>
  <c r="W410" i="1"/>
  <c r="Z410" i="1" s="1"/>
  <c r="N410" i="1"/>
  <c r="J410" i="1" s="1"/>
  <c r="M410" i="1"/>
  <c r="W409" i="1"/>
  <c r="Z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4" i="1"/>
  <c r="X404" i="1" s="1"/>
  <c r="N404" i="1"/>
  <c r="J404" i="1" s="1"/>
  <c r="M404" i="1"/>
  <c r="W403" i="1"/>
  <c r="Z403" i="1" s="1"/>
  <c r="N403" i="1"/>
  <c r="K403" i="1" s="1"/>
  <c r="M403" i="1"/>
  <c r="W402" i="1"/>
  <c r="Y402" i="1" s="1"/>
  <c r="N402" i="1"/>
  <c r="K402" i="1" s="1"/>
  <c r="M402" i="1"/>
  <c r="N413" i="1"/>
  <c r="W413" i="1"/>
  <c r="X413" i="1" s="1"/>
  <c r="I417" i="1"/>
  <c r="I418" i="1" s="1"/>
  <c r="I419" i="1" s="1"/>
  <c r="I420" i="1" s="1"/>
  <c r="I421" i="1" s="1"/>
  <c r="K417" i="1"/>
  <c r="N417" i="1"/>
  <c r="K418" i="1"/>
  <c r="M418" i="1"/>
  <c r="N418" i="1"/>
  <c r="W418" i="1"/>
  <c r="X418" i="1" s="1"/>
  <c r="K419" i="1"/>
  <c r="M419" i="1"/>
  <c r="N419" i="1"/>
  <c r="W419" i="1"/>
  <c r="Y419" i="1" s="1"/>
  <c r="K420" i="1"/>
  <c r="M420" i="1"/>
  <c r="N420" i="1"/>
  <c r="W420" i="1"/>
  <c r="X420" i="1" s="1"/>
  <c r="K421" i="1"/>
  <c r="M421" i="1"/>
  <c r="N421" i="1"/>
  <c r="W421" i="1"/>
  <c r="X421" i="1" s="1"/>
  <c r="K422" i="1"/>
  <c r="M422" i="1"/>
  <c r="N422" i="1"/>
  <c r="W422" i="1"/>
  <c r="Y422" i="1" s="1"/>
  <c r="N423" i="1"/>
  <c r="W423" i="1"/>
  <c r="X423" i="1" s="1"/>
  <c r="N424" i="1"/>
  <c r="W424" i="1"/>
  <c r="X424" i="1" s="1"/>
  <c r="K425" i="1"/>
  <c r="N425" i="1"/>
  <c r="W425" i="1"/>
  <c r="X425" i="1" s="1"/>
  <c r="K426" i="1"/>
  <c r="N426" i="1"/>
  <c r="W426" i="1"/>
  <c r="X426" i="1" s="1"/>
  <c r="K427" i="1"/>
  <c r="M427" i="1"/>
  <c r="N427" i="1"/>
  <c r="W427" i="1"/>
  <c r="X427" i="1" s="1"/>
  <c r="K428" i="1"/>
  <c r="M428" i="1"/>
  <c r="N428" i="1"/>
  <c r="W428" i="1"/>
  <c r="Y428" i="1" s="1"/>
  <c r="W148" i="1"/>
  <c r="Z148" i="1" s="1"/>
  <c r="M148" i="1"/>
  <c r="W149" i="1"/>
  <c r="Y149" i="1" s="1"/>
  <c r="M149" i="1"/>
  <c r="Z442" i="1" l="1"/>
  <c r="Z445" i="1"/>
  <c r="Y445" i="1"/>
  <c r="Y443" i="1"/>
  <c r="Y438" i="1"/>
  <c r="Z443" i="1"/>
  <c r="Z436" i="1"/>
  <c r="Z439" i="1"/>
  <c r="Z444" i="1"/>
  <c r="J403" i="1"/>
  <c r="X436" i="1"/>
  <c r="X439" i="1"/>
  <c r="X444" i="1"/>
  <c r="X435" i="1"/>
  <c r="Y435" i="1"/>
  <c r="X438" i="1"/>
  <c r="J436" i="1"/>
  <c r="J402" i="1"/>
  <c r="X437" i="1"/>
  <c r="X442" i="1"/>
  <c r="Y437" i="1"/>
  <c r="Z419" i="1"/>
  <c r="Z411" i="1"/>
  <c r="X422" i="1"/>
  <c r="X428" i="1"/>
  <c r="Z422" i="1"/>
  <c r="Z428" i="1"/>
  <c r="X419" i="1"/>
  <c r="X402" i="1"/>
  <c r="Y404" i="1"/>
  <c r="Z426" i="1"/>
  <c r="Z424" i="1"/>
  <c r="Z402" i="1"/>
  <c r="Z404" i="1"/>
  <c r="Y426" i="1"/>
  <c r="Y424" i="1"/>
  <c r="Z420" i="1"/>
  <c r="Y420" i="1"/>
  <c r="Z427" i="1"/>
  <c r="Z423" i="1"/>
  <c r="Z418" i="1"/>
  <c r="Y423" i="1"/>
  <c r="Y427" i="1"/>
  <c r="Z425" i="1"/>
  <c r="Z421" i="1"/>
  <c r="Y418" i="1"/>
  <c r="Y425" i="1"/>
  <c r="Y421" i="1"/>
  <c r="X403" i="1"/>
  <c r="Y413" i="1"/>
  <c r="X411" i="1"/>
  <c r="Z413" i="1"/>
  <c r="X408" i="1"/>
  <c r="X410" i="1"/>
  <c r="Y408" i="1"/>
  <c r="Y410" i="1"/>
  <c r="Y403" i="1"/>
  <c r="X407" i="1"/>
  <c r="X409" i="1"/>
  <c r="X412" i="1"/>
  <c r="Y407" i="1"/>
  <c r="Y409" i="1"/>
  <c r="Y412" i="1"/>
  <c r="X148" i="1"/>
  <c r="Y148" i="1"/>
  <c r="X149" i="1"/>
  <c r="Z149" i="1"/>
  <c r="W156" i="1"/>
  <c r="X156" i="1" s="1"/>
  <c r="M156" i="1"/>
  <c r="Y156" i="1" l="1"/>
  <c r="Z156" i="1"/>
  <c r="W154" i="1"/>
  <c r="Y154" i="1" s="1"/>
  <c r="M154" i="1"/>
  <c r="Z154" i="1" l="1"/>
  <c r="X154" i="1"/>
  <c r="W868" i="1" l="1"/>
  <c r="X868" i="1" s="1"/>
  <c r="N868" i="1"/>
  <c r="K868" i="1" s="1"/>
  <c r="M868" i="1"/>
  <c r="W870" i="1"/>
  <c r="Y870" i="1" s="1"/>
  <c r="N870" i="1"/>
  <c r="K870" i="1" s="1"/>
  <c r="M870" i="1"/>
  <c r="W869" i="1"/>
  <c r="Y869" i="1" s="1"/>
  <c r="N869" i="1"/>
  <c r="K869" i="1" s="1"/>
  <c r="M869" i="1"/>
  <c r="W866" i="1"/>
  <c r="Y866" i="1" s="1"/>
  <c r="N866" i="1"/>
  <c r="J866" i="1" s="1"/>
  <c r="M866" i="1"/>
  <c r="Z868" i="1" l="1"/>
  <c r="Y868" i="1"/>
  <c r="J868" i="1"/>
  <c r="Z870" i="1"/>
  <c r="J870" i="1"/>
  <c r="X870" i="1"/>
  <c r="Z869" i="1"/>
  <c r="J869" i="1"/>
  <c r="X869" i="1"/>
  <c r="Z866" i="1"/>
  <c r="K866" i="1"/>
  <c r="X866" i="1"/>
  <c r="K94" i="11"/>
  <c r="W94" i="11"/>
  <c r="Z94" i="11" s="1"/>
  <c r="N94" i="11"/>
  <c r="K434" i="1"/>
  <c r="W434" i="1"/>
  <c r="X434" i="1" s="1"/>
  <c r="N434" i="1"/>
  <c r="K795" i="1"/>
  <c r="W279" i="11"/>
  <c r="Z279" i="11" s="1"/>
  <c r="N279" i="11"/>
  <c r="J279" i="11" s="1"/>
  <c r="K279" i="11"/>
  <c r="X94" i="11" l="1"/>
  <c r="Y94" i="11"/>
  <c r="Z434" i="1"/>
  <c r="Y434" i="1"/>
  <c r="X279" i="11"/>
  <c r="Y279" i="11"/>
  <c r="N168" i="1"/>
  <c r="W153" i="1"/>
  <c r="Z153" i="1" s="1"/>
  <c r="M153" i="1"/>
  <c r="W152" i="1"/>
  <c r="Z152" i="1" s="1"/>
  <c r="M152" i="1"/>
  <c r="W162" i="1"/>
  <c r="J137" i="1"/>
  <c r="J145" i="1"/>
  <c r="W160" i="1"/>
  <c r="X160" i="1" s="1"/>
  <c r="W161" i="1"/>
  <c r="Z161" i="1" s="1"/>
  <c r="M161" i="1"/>
  <c r="I161" i="1"/>
  <c r="W159" i="1"/>
  <c r="Z159" i="1" s="1"/>
  <c r="M159" i="1"/>
  <c r="I159" i="1"/>
  <c r="W158" i="1"/>
  <c r="Z158" i="1" s="1"/>
  <c r="M158" i="1"/>
  <c r="I158" i="1"/>
  <c r="W157" i="1"/>
  <c r="Z157" i="1" s="1"/>
  <c r="M157" i="1"/>
  <c r="W155" i="1"/>
  <c r="Z155" i="1" s="1"/>
  <c r="M155" i="1"/>
  <c r="W151" i="1"/>
  <c r="Z151" i="1" s="1"/>
  <c r="M151" i="1"/>
  <c r="W150" i="1"/>
  <c r="Z150" i="1" s="1"/>
  <c r="M150" i="1"/>
  <c r="I150" i="1"/>
  <c r="W147" i="1"/>
  <c r="X147" i="1" s="1"/>
  <c r="M147" i="1"/>
  <c r="W146" i="1"/>
  <c r="Z146" i="1" s="1"/>
  <c r="M146" i="1"/>
  <c r="I146" i="1"/>
  <c r="W145" i="1"/>
  <c r="Z145" i="1" s="1"/>
  <c r="M145" i="1"/>
  <c r="W144" i="1"/>
  <c r="X144" i="1" s="1"/>
  <c r="M144" i="1"/>
  <c r="I144" i="1"/>
  <c r="I157" i="1" s="1"/>
  <c r="W143" i="1"/>
  <c r="Y143" i="1" s="1"/>
  <c r="M143" i="1"/>
  <c r="I143" i="1"/>
  <c r="W142" i="1"/>
  <c r="X142" i="1" s="1"/>
  <c r="M142" i="1"/>
  <c r="I142" i="1"/>
  <c r="I151" i="1" s="1"/>
  <c r="W141" i="1"/>
  <c r="Z141" i="1" s="1"/>
  <c r="W140" i="1"/>
  <c r="X140" i="1" s="1"/>
  <c r="M140" i="1"/>
  <c r="I140" i="1"/>
  <c r="I149" i="1" s="1"/>
  <c r="W139" i="1"/>
  <c r="Z139" i="1" s="1"/>
  <c r="M139" i="1"/>
  <c r="I139" i="1"/>
  <c r="I148" i="1" s="1"/>
  <c r="W138" i="1"/>
  <c r="Z138" i="1" s="1"/>
  <c r="J138" i="1"/>
  <c r="M138" i="1"/>
  <c r="I138" i="1"/>
  <c r="W137" i="1"/>
  <c r="X137" i="1" s="1"/>
  <c r="M137" i="1"/>
  <c r="W136" i="1"/>
  <c r="Z136" i="1" s="1"/>
  <c r="M136" i="1"/>
  <c r="I136" i="1"/>
  <c r="W135" i="1"/>
  <c r="Y135" i="1" s="1"/>
  <c r="W134" i="1"/>
  <c r="Z134" i="1" s="1"/>
  <c r="M134" i="1"/>
  <c r="I134" i="1"/>
  <c r="I137" i="1" s="1"/>
  <c r="W133" i="1"/>
  <c r="Y133" i="1" s="1"/>
  <c r="M133" i="1"/>
  <c r="I133" i="1"/>
  <c r="W132" i="1"/>
  <c r="Y132" i="1" s="1"/>
  <c r="W131" i="1"/>
  <c r="Z131" i="1" s="1"/>
  <c r="W130" i="1"/>
  <c r="Y130" i="1" s="1"/>
  <c r="W129" i="1"/>
  <c r="Z129" i="1" s="1"/>
  <c r="M129" i="1"/>
  <c r="I129" i="1"/>
  <c r="W128" i="1"/>
  <c r="Y128" i="1" s="1"/>
  <c r="M128" i="1"/>
  <c r="I128" i="1"/>
  <c r="W127" i="1"/>
  <c r="Z127" i="1" s="1"/>
  <c r="M127" i="1"/>
  <c r="W126" i="1"/>
  <c r="Z126" i="1" s="1"/>
  <c r="M126" i="1"/>
  <c r="W125" i="1"/>
  <c r="Z125" i="1" s="1"/>
  <c r="M125" i="1"/>
  <c r="W124" i="1"/>
  <c r="Z124" i="1" s="1"/>
  <c r="M124" i="1"/>
  <c r="I123" i="1"/>
  <c r="I124" i="1" s="1"/>
  <c r="I125" i="1" s="1"/>
  <c r="I126" i="1" s="1"/>
  <c r="I127" i="1" s="1"/>
  <c r="I156" i="1" l="1"/>
  <c r="I154" i="1"/>
  <c r="I152" i="1"/>
  <c r="Y152" i="1"/>
  <c r="I153" i="1"/>
  <c r="X153" i="1"/>
  <c r="Y153" i="1"/>
  <c r="X152" i="1"/>
  <c r="Y157" i="1"/>
  <c r="Z160" i="1"/>
  <c r="Y160" i="1"/>
  <c r="I155" i="1"/>
  <c r="I145" i="1"/>
  <c r="Z140" i="1"/>
  <c r="Z142" i="1"/>
  <c r="Z135" i="1"/>
  <c r="Z143" i="1"/>
  <c r="X141" i="1"/>
  <c r="X157" i="1"/>
  <c r="Z133" i="1"/>
  <c r="Y124" i="1"/>
  <c r="Y142" i="1"/>
  <c r="Y140" i="1"/>
  <c r="Y155" i="1"/>
  <c r="Y137" i="1"/>
  <c r="Y144" i="1"/>
  <c r="Y147" i="1"/>
  <c r="X159" i="1"/>
  <c r="X128" i="1"/>
  <c r="Z128" i="1"/>
  <c r="X130" i="1"/>
  <c r="X132" i="1"/>
  <c r="Z137" i="1"/>
  <c r="Z144" i="1"/>
  <c r="Z147" i="1"/>
  <c r="X151" i="1"/>
  <c r="Y159" i="1"/>
  <c r="X125" i="1"/>
  <c r="Y151" i="1"/>
  <c r="X139" i="1"/>
  <c r="Z130" i="1"/>
  <c r="Z132" i="1"/>
  <c r="X134" i="1"/>
  <c r="X136" i="1"/>
  <c r="Y139" i="1"/>
  <c r="Y141" i="1"/>
  <c r="X146" i="1"/>
  <c r="X155" i="1"/>
  <c r="Y125" i="1"/>
  <c r="Y127" i="1"/>
  <c r="Y134" i="1"/>
  <c r="Y136" i="1"/>
  <c r="X143" i="1"/>
  <c r="Y146" i="1"/>
  <c r="X127" i="1"/>
  <c r="X124" i="1"/>
  <c r="X158" i="1"/>
  <c r="I147" i="1"/>
  <c r="X150" i="1"/>
  <c r="Y158" i="1"/>
  <c r="X138" i="1"/>
  <c r="X145" i="1"/>
  <c r="Y150" i="1"/>
  <c r="X161" i="1"/>
  <c r="X126" i="1"/>
  <c r="X129" i="1"/>
  <c r="X131" i="1"/>
  <c r="Y145" i="1"/>
  <c r="Y161" i="1"/>
  <c r="Y126" i="1"/>
  <c r="Y129" i="1"/>
  <c r="Y131" i="1"/>
  <c r="X133" i="1"/>
  <c r="X135" i="1"/>
  <c r="Y138" i="1"/>
  <c r="K331" i="1"/>
  <c r="W331" i="1"/>
  <c r="Z331" i="1" s="1"/>
  <c r="N331" i="1"/>
  <c r="J331" i="1" s="1"/>
  <c r="W316" i="1"/>
  <c r="Z316" i="1" s="1"/>
  <c r="N316" i="1"/>
  <c r="K316" i="1" s="1"/>
  <c r="K605" i="1"/>
  <c r="K604" i="1"/>
  <c r="K603" i="1"/>
  <c r="W605" i="1"/>
  <c r="X605" i="1" s="1"/>
  <c r="N605" i="1"/>
  <c r="J605" i="1" s="1"/>
  <c r="M605" i="1"/>
  <c r="I605" i="1"/>
  <c r="W604" i="1"/>
  <c r="Y604" i="1" s="1"/>
  <c r="N604" i="1"/>
  <c r="J604" i="1" s="1"/>
  <c r="M604" i="1"/>
  <c r="I604" i="1"/>
  <c r="W603" i="1"/>
  <c r="Y603" i="1" s="1"/>
  <c r="N603" i="1"/>
  <c r="J603" i="1" s="1"/>
  <c r="M603" i="1"/>
  <c r="I603" i="1"/>
  <c r="I614" i="1" s="1"/>
  <c r="W550" i="1"/>
  <c r="Z550" i="1" s="1"/>
  <c r="N550" i="1"/>
  <c r="J550" i="1" s="1"/>
  <c r="M550" i="1"/>
  <c r="W549" i="1"/>
  <c r="Z549" i="1" s="1"/>
  <c r="N549" i="1"/>
  <c r="J549" i="1" s="1"/>
  <c r="M549" i="1"/>
  <c r="W551" i="1"/>
  <c r="Z551" i="1" s="1"/>
  <c r="N551" i="1"/>
  <c r="J551" i="1" s="1"/>
  <c r="M551" i="1"/>
  <c r="W66" i="1"/>
  <c r="Z66" i="1" s="1"/>
  <c r="N66" i="1"/>
  <c r="K66" i="1" s="1"/>
  <c r="M66" i="1"/>
  <c r="K96" i="1"/>
  <c r="K95" i="1"/>
  <c r="K80" i="1"/>
  <c r="K79" i="1"/>
  <c r="K78" i="1"/>
  <c r="K77" i="1"/>
  <c r="K76" i="1"/>
  <c r="K75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6" i="1" l="1"/>
  <c r="Y331" i="1"/>
  <c r="Z603" i="1"/>
  <c r="X331" i="1"/>
  <c r="X316" i="1"/>
  <c r="Y316" i="1"/>
  <c r="X604" i="1"/>
  <c r="Z604" i="1"/>
  <c r="K54" i="1"/>
  <c r="X603" i="1"/>
  <c r="Z605" i="1"/>
  <c r="Y605" i="1"/>
  <c r="Y550" i="1"/>
  <c r="X549" i="1"/>
  <c r="X550" i="1"/>
  <c r="Y549" i="1"/>
  <c r="X551" i="1"/>
  <c r="Y551" i="1"/>
  <c r="K46" i="1"/>
  <c r="J48" i="1"/>
  <c r="J47" i="1"/>
  <c r="J55" i="1"/>
  <c r="J53" i="1"/>
  <c r="J66" i="1"/>
  <c r="X66" i="1"/>
  <c r="Y66" i="1"/>
  <c r="Z47" i="1"/>
  <c r="X55" i="1"/>
  <c r="Y55" i="1"/>
  <c r="X53" i="1"/>
  <c r="Y54" i="1"/>
  <c r="X46" i="1"/>
  <c r="X48" i="1"/>
  <c r="Z54" i="1"/>
  <c r="Y46" i="1"/>
  <c r="Y48" i="1"/>
  <c r="Y53" i="1"/>
  <c r="X47" i="1"/>
  <c r="W1008" i="1"/>
  <c r="Z1008" i="1" s="1"/>
  <c r="N1008" i="1"/>
  <c r="W583" i="1"/>
  <c r="Y583" i="1" s="1"/>
  <c r="N583" i="1"/>
  <c r="Y1008" i="1" l="1"/>
  <c r="X1008" i="1"/>
  <c r="Z583" i="1"/>
  <c r="X583" i="1"/>
  <c r="K949" i="1"/>
  <c r="K948" i="1"/>
  <c r="W949" i="1"/>
  <c r="X949" i="1" s="1"/>
  <c r="N949" i="1"/>
  <c r="J949" i="1" s="1"/>
  <c r="M949" i="1"/>
  <c r="I949" i="1"/>
  <c r="W948" i="1"/>
  <c r="X948" i="1" s="1"/>
  <c r="N948" i="1"/>
  <c r="M948" i="1"/>
  <c r="I948" i="1"/>
  <c r="W888" i="1"/>
  <c r="X888" i="1" s="1"/>
  <c r="N888" i="1"/>
  <c r="J888" i="1" s="1"/>
  <c r="M888" i="1"/>
  <c r="W889" i="1"/>
  <c r="X889" i="1" s="1"/>
  <c r="N889" i="1"/>
  <c r="J889" i="1" s="1"/>
  <c r="M889" i="1"/>
  <c r="J948" i="1" l="1"/>
  <c r="Z948" i="1"/>
  <c r="Y949" i="1"/>
  <c r="Z949" i="1"/>
  <c r="Y948" i="1"/>
  <c r="Z888" i="1"/>
  <c r="Y888" i="1"/>
  <c r="K888" i="1"/>
  <c r="Z889" i="1"/>
  <c r="Y889" i="1"/>
  <c r="K889" i="1"/>
  <c r="K606" i="1"/>
  <c r="W606" i="1"/>
  <c r="Z606" i="1" s="1"/>
  <c r="N606" i="1"/>
  <c r="J606" i="1" s="1"/>
  <c r="M606" i="1"/>
  <c r="I606" i="1"/>
  <c r="W566" i="1"/>
  <c r="Z566" i="1" s="1"/>
  <c r="N566" i="1"/>
  <c r="J566" i="1" s="1"/>
  <c r="M566" i="1"/>
  <c r="Y606" i="1" l="1"/>
  <c r="X606" i="1"/>
  <c r="X566" i="1"/>
  <c r="Y566" i="1"/>
  <c r="W941" i="1"/>
  <c r="Y941" i="1" s="1"/>
  <c r="N941" i="1"/>
  <c r="J941" i="1" s="1"/>
  <c r="M941" i="1"/>
  <c r="K951" i="1"/>
  <c r="K940" i="1"/>
  <c r="W940" i="1"/>
  <c r="Z940" i="1" s="1"/>
  <c r="N940" i="1"/>
  <c r="J940" i="1" s="1"/>
  <c r="M940" i="1"/>
  <c r="W942" i="1"/>
  <c r="Z942" i="1" s="1"/>
  <c r="N942" i="1"/>
  <c r="M942" i="1"/>
  <c r="W882" i="1"/>
  <c r="Z882" i="1" s="1"/>
  <c r="N882" i="1"/>
  <c r="K882" i="1" s="1"/>
  <c r="M882" i="1"/>
  <c r="W862" i="1"/>
  <c r="Z862" i="1" s="1"/>
  <c r="N862" i="1"/>
  <c r="K862" i="1" s="1"/>
  <c r="M862" i="1"/>
  <c r="K935" i="1"/>
  <c r="K936" i="1"/>
  <c r="K937" i="1"/>
  <c r="K938" i="1"/>
  <c r="K939" i="1"/>
  <c r="K943" i="1"/>
  <c r="K944" i="1"/>
  <c r="K945" i="1"/>
  <c r="K946" i="1"/>
  <c r="K947" i="1"/>
  <c r="K950" i="1"/>
  <c r="W951" i="1"/>
  <c r="Z951" i="1" s="1"/>
  <c r="N951" i="1"/>
  <c r="J951" i="1" s="1"/>
  <c r="M951" i="1"/>
  <c r="I951" i="1"/>
  <c r="W950" i="1"/>
  <c r="Z950" i="1" s="1"/>
  <c r="N950" i="1"/>
  <c r="J950" i="1" s="1"/>
  <c r="M950" i="1"/>
  <c r="W947" i="1"/>
  <c r="Z947" i="1" s="1"/>
  <c r="N947" i="1"/>
  <c r="J947" i="1" s="1"/>
  <c r="M947" i="1"/>
  <c r="W946" i="1"/>
  <c r="Z946" i="1" s="1"/>
  <c r="N946" i="1"/>
  <c r="M946" i="1"/>
  <c r="W945" i="1"/>
  <c r="Z945" i="1" s="1"/>
  <c r="N945" i="1"/>
  <c r="J945" i="1" s="1"/>
  <c r="M945" i="1"/>
  <c r="I945" i="1"/>
  <c r="W944" i="1"/>
  <c r="Z944" i="1" s="1"/>
  <c r="N944" i="1"/>
  <c r="J944" i="1" s="1"/>
  <c r="M944" i="1"/>
  <c r="W943" i="1"/>
  <c r="Z943" i="1" s="1"/>
  <c r="N943" i="1"/>
  <c r="J943" i="1" s="1"/>
  <c r="M943" i="1"/>
  <c r="I943" i="1"/>
  <c r="W939" i="1"/>
  <c r="X939" i="1" s="1"/>
  <c r="N939" i="1"/>
  <c r="M939" i="1"/>
  <c r="W938" i="1"/>
  <c r="Z938" i="1" s="1"/>
  <c r="N938" i="1"/>
  <c r="J938" i="1" s="1"/>
  <c r="M938" i="1"/>
  <c r="W937" i="1"/>
  <c r="Z937" i="1" s="1"/>
  <c r="N937" i="1"/>
  <c r="J937" i="1" s="1"/>
  <c r="M937" i="1"/>
  <c r="W936" i="1"/>
  <c r="Z936" i="1" s="1"/>
  <c r="N936" i="1"/>
  <c r="M936" i="1"/>
  <c r="W935" i="1"/>
  <c r="Z935" i="1" s="1"/>
  <c r="N935" i="1"/>
  <c r="M935" i="1"/>
  <c r="K952" i="1"/>
  <c r="N934" i="1"/>
  <c r="K934" i="1"/>
  <c r="I934" i="1"/>
  <c r="I935" i="1" s="1"/>
  <c r="I936" i="1" s="1"/>
  <c r="I937" i="1" s="1"/>
  <c r="I941" i="1" s="1"/>
  <c r="K485" i="1"/>
  <c r="Y947" i="1" l="1"/>
  <c r="Y946" i="1"/>
  <c r="Y943" i="1"/>
  <c r="X946" i="1"/>
  <c r="Z939" i="1"/>
  <c r="Y939" i="1"/>
  <c r="X947" i="1"/>
  <c r="X950" i="1"/>
  <c r="Z941" i="1"/>
  <c r="X941" i="1"/>
  <c r="I938" i="1"/>
  <c r="I940" i="1"/>
  <c r="X935" i="1"/>
  <c r="X936" i="1"/>
  <c r="X944" i="1"/>
  <c r="J882" i="1"/>
  <c r="Y936" i="1"/>
  <c r="X937" i="1"/>
  <c r="X943" i="1"/>
  <c r="J942" i="1"/>
  <c r="X940" i="1"/>
  <c r="Y940" i="1"/>
  <c r="X942" i="1"/>
  <c r="Y942" i="1"/>
  <c r="X882" i="1"/>
  <c r="Y882" i="1"/>
  <c r="J862" i="1"/>
  <c r="X862" i="1"/>
  <c r="Y862" i="1"/>
  <c r="Y935" i="1"/>
  <c r="Y937" i="1"/>
  <c r="X938" i="1"/>
  <c r="J939" i="1"/>
  <c r="Y944" i="1"/>
  <c r="X945" i="1"/>
  <c r="J946" i="1"/>
  <c r="Y950" i="1"/>
  <c r="X951" i="1"/>
  <c r="Y938" i="1"/>
  <c r="Y945" i="1"/>
  <c r="Y951" i="1"/>
  <c r="W891" i="1"/>
  <c r="Z891" i="1" s="1"/>
  <c r="N891" i="1"/>
  <c r="K891" i="1" s="1"/>
  <c r="M891" i="1"/>
  <c r="W890" i="1"/>
  <c r="Z890" i="1" s="1"/>
  <c r="N890" i="1"/>
  <c r="K890" i="1" s="1"/>
  <c r="M890" i="1"/>
  <c r="W887" i="1"/>
  <c r="Z887" i="1" s="1"/>
  <c r="N887" i="1"/>
  <c r="K887" i="1" s="1"/>
  <c r="M887" i="1"/>
  <c r="W886" i="1"/>
  <c r="Z886" i="1" s="1"/>
  <c r="N886" i="1"/>
  <c r="K886" i="1" s="1"/>
  <c r="M886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1" i="1"/>
  <c r="X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M878" i="1"/>
  <c r="W877" i="1"/>
  <c r="Z877" i="1" s="1"/>
  <c r="N877" i="1"/>
  <c r="M877" i="1"/>
  <c r="N876" i="1"/>
  <c r="I876" i="1"/>
  <c r="I877" i="1" s="1"/>
  <c r="I878" i="1" s="1"/>
  <c r="I879" i="1" s="1"/>
  <c r="I880" i="1" s="1"/>
  <c r="W865" i="1"/>
  <c r="Z865" i="1" s="1"/>
  <c r="N865" i="1"/>
  <c r="K865" i="1" s="1"/>
  <c r="M865" i="1"/>
  <c r="W867" i="1"/>
  <c r="Z867" i="1" s="1"/>
  <c r="N867" i="1"/>
  <c r="K867" i="1" s="1"/>
  <c r="M867" i="1"/>
  <c r="J865" i="1" l="1"/>
  <c r="J879" i="1"/>
  <c r="X878" i="1"/>
  <c r="J891" i="1"/>
  <c r="I881" i="1"/>
  <c r="I883" i="1" s="1"/>
  <c r="I885" i="1" s="1"/>
  <c r="I887" i="1" s="1"/>
  <c r="I889" i="1" s="1"/>
  <c r="I882" i="1"/>
  <c r="I884" i="1" s="1"/>
  <c r="I886" i="1" s="1"/>
  <c r="I888" i="1" s="1"/>
  <c r="I890" i="1" s="1"/>
  <c r="J880" i="1"/>
  <c r="Y878" i="1"/>
  <c r="J885" i="1"/>
  <c r="I939" i="1"/>
  <c r="I942" i="1"/>
  <c r="X890" i="1"/>
  <c r="Y887" i="1"/>
  <c r="X887" i="1"/>
  <c r="X886" i="1"/>
  <c r="Y886" i="1"/>
  <c r="X884" i="1"/>
  <c r="X883" i="1"/>
  <c r="Y883" i="1"/>
  <c r="Y881" i="1"/>
  <c r="Z881" i="1"/>
  <c r="J887" i="1"/>
  <c r="J890" i="1"/>
  <c r="J884" i="1"/>
  <c r="J883" i="1"/>
  <c r="Y877" i="1"/>
  <c r="Y879" i="1"/>
  <c r="X880" i="1"/>
  <c r="J881" i="1"/>
  <c r="Y884" i="1"/>
  <c r="X885" i="1"/>
  <c r="J886" i="1"/>
  <c r="Y890" i="1"/>
  <c r="X891" i="1"/>
  <c r="X877" i="1"/>
  <c r="X879" i="1"/>
  <c r="Y880" i="1"/>
  <c r="Y885" i="1"/>
  <c r="Y891" i="1"/>
  <c r="X865" i="1"/>
  <c r="Y865" i="1"/>
  <c r="J867" i="1"/>
  <c r="X867" i="1"/>
  <c r="Y867" i="1"/>
  <c r="W871" i="1"/>
  <c r="Z871" i="1" s="1"/>
  <c r="N871" i="1"/>
  <c r="K871" i="1" s="1"/>
  <c r="M871" i="1"/>
  <c r="W863" i="1"/>
  <c r="Z863" i="1" s="1"/>
  <c r="N863" i="1"/>
  <c r="J863" i="1" s="1"/>
  <c r="M863" i="1"/>
  <c r="W861" i="1"/>
  <c r="Z861" i="1" s="1"/>
  <c r="N861" i="1"/>
  <c r="K861" i="1" s="1"/>
  <c r="M861" i="1"/>
  <c r="W872" i="1"/>
  <c r="Z872" i="1" s="1"/>
  <c r="N872" i="1"/>
  <c r="K872" i="1" s="1"/>
  <c r="M872" i="1"/>
  <c r="W864" i="1"/>
  <c r="Z864" i="1" s="1"/>
  <c r="N864" i="1"/>
  <c r="K864" i="1" s="1"/>
  <c r="M864" i="1"/>
  <c r="W860" i="1"/>
  <c r="Z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J858" i="1" s="1"/>
  <c r="M858" i="1"/>
  <c r="W857" i="1"/>
  <c r="X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I860" i="1" s="1"/>
  <c r="I862" i="1" l="1"/>
  <c r="I861" i="1"/>
  <c r="I863" i="1" s="1"/>
  <c r="I864" i="1" s="1"/>
  <c r="J859" i="1"/>
  <c r="J860" i="1"/>
  <c r="X856" i="1"/>
  <c r="Z857" i="1"/>
  <c r="K858" i="1"/>
  <c r="X858" i="1"/>
  <c r="J871" i="1"/>
  <c r="Y856" i="1"/>
  <c r="Y858" i="1"/>
  <c r="J861" i="1"/>
  <c r="Y857" i="1"/>
  <c r="Y861" i="1"/>
  <c r="X861" i="1"/>
  <c r="J864" i="1"/>
  <c r="K863" i="1"/>
  <c r="J872" i="1"/>
  <c r="X871" i="1"/>
  <c r="Y871" i="1"/>
  <c r="Y863" i="1"/>
  <c r="X863" i="1"/>
  <c r="X859" i="1"/>
  <c r="Y859" i="1"/>
  <c r="X860" i="1"/>
  <c r="Y860" i="1"/>
  <c r="X864" i="1"/>
  <c r="Y864" i="1"/>
  <c r="X872" i="1"/>
  <c r="Y872" i="1"/>
  <c r="I865" i="1" l="1"/>
  <c r="I868" i="1" s="1"/>
  <c r="I687" i="1"/>
  <c r="W665" i="1"/>
  <c r="Z665" i="1" s="1"/>
  <c r="N665" i="1"/>
  <c r="M665" i="1"/>
  <c r="W664" i="1"/>
  <c r="Z664" i="1" s="1"/>
  <c r="N664" i="1"/>
  <c r="K664" i="1" s="1"/>
  <c r="M664" i="1"/>
  <c r="W666" i="1"/>
  <c r="Z666" i="1" s="1"/>
  <c r="N666" i="1"/>
  <c r="M666" i="1"/>
  <c r="W658" i="1"/>
  <c r="Z658" i="1" s="1"/>
  <c r="N658" i="1"/>
  <c r="J658" i="1" s="1"/>
  <c r="M658" i="1"/>
  <c r="W657" i="1"/>
  <c r="Z657" i="1" s="1"/>
  <c r="N657" i="1"/>
  <c r="K657" i="1" s="1"/>
  <c r="M657" i="1"/>
  <c r="W656" i="1"/>
  <c r="Y656" i="1" s="1"/>
  <c r="N656" i="1"/>
  <c r="K656" i="1" s="1"/>
  <c r="M656" i="1"/>
  <c r="W659" i="1"/>
  <c r="Z659" i="1" s="1"/>
  <c r="N659" i="1"/>
  <c r="J659" i="1" s="1"/>
  <c r="M659" i="1"/>
  <c r="W655" i="1"/>
  <c r="Y655" i="1" s="1"/>
  <c r="N655" i="1"/>
  <c r="J655" i="1" s="1"/>
  <c r="M655" i="1"/>
  <c r="W667" i="1"/>
  <c r="Y667" i="1" s="1"/>
  <c r="N667" i="1"/>
  <c r="J667" i="1" s="1"/>
  <c r="M667" i="1"/>
  <c r="K666" i="1" l="1"/>
  <c r="J666" i="1"/>
  <c r="K665" i="1"/>
  <c r="J665" i="1"/>
  <c r="I867" i="1"/>
  <c r="I871" i="1" s="1"/>
  <c r="I872" i="1" s="1"/>
  <c r="I866" i="1"/>
  <c r="J664" i="1"/>
  <c r="Y664" i="1"/>
  <c r="X665" i="1"/>
  <c r="X664" i="1"/>
  <c r="Y665" i="1"/>
  <c r="X666" i="1"/>
  <c r="Y666" i="1"/>
  <c r="Y657" i="1"/>
  <c r="X656" i="1"/>
  <c r="Z656" i="1"/>
  <c r="J657" i="1"/>
  <c r="X657" i="1"/>
  <c r="K658" i="1"/>
  <c r="X658" i="1"/>
  <c r="J656" i="1"/>
  <c r="Y658" i="1"/>
  <c r="X655" i="1"/>
  <c r="Z655" i="1"/>
  <c r="K659" i="1"/>
  <c r="K655" i="1"/>
  <c r="X659" i="1"/>
  <c r="Y659" i="1"/>
  <c r="K667" i="1"/>
  <c r="X667" i="1"/>
  <c r="Z667" i="1"/>
  <c r="K433" i="1"/>
  <c r="K432" i="1"/>
  <c r="K431" i="1"/>
  <c r="K430" i="1"/>
  <c r="W433" i="1"/>
  <c r="Z433" i="1" s="1"/>
  <c r="N433" i="1"/>
  <c r="J433" i="1" s="1"/>
  <c r="M433" i="1"/>
  <c r="W432" i="1"/>
  <c r="Z432" i="1" s="1"/>
  <c r="N432" i="1"/>
  <c r="J432" i="1" s="1"/>
  <c r="M432" i="1"/>
  <c r="W431" i="1"/>
  <c r="X431" i="1" s="1"/>
  <c r="N431" i="1"/>
  <c r="M431" i="1"/>
  <c r="W430" i="1"/>
  <c r="Y430" i="1" s="1"/>
  <c r="N430" i="1"/>
  <c r="J430" i="1" s="1"/>
  <c r="M430" i="1"/>
  <c r="W397" i="1"/>
  <c r="Z397" i="1" s="1"/>
  <c r="N397" i="1"/>
  <c r="K397" i="1" s="1"/>
  <c r="M397" i="1"/>
  <c r="W398" i="1"/>
  <c r="Y398" i="1" s="1"/>
  <c r="N398" i="1"/>
  <c r="J398" i="1" s="1"/>
  <c r="M398" i="1"/>
  <c r="W396" i="1"/>
  <c r="Z396" i="1" s="1"/>
  <c r="N396" i="1"/>
  <c r="K396" i="1" s="1"/>
  <c r="M396" i="1"/>
  <c r="I869" i="1" l="1"/>
  <c r="I870" i="1"/>
  <c r="J397" i="1"/>
  <c r="X432" i="1"/>
  <c r="Y431" i="1"/>
  <c r="Y432" i="1"/>
  <c r="Z430" i="1"/>
  <c r="Z431" i="1"/>
  <c r="J431" i="1"/>
  <c r="Y433" i="1"/>
  <c r="X433" i="1"/>
  <c r="X430" i="1"/>
  <c r="X397" i="1"/>
  <c r="Y397" i="1"/>
  <c r="K398" i="1"/>
  <c r="X398" i="1"/>
  <c r="Z398" i="1"/>
  <c r="J396" i="1"/>
  <c r="X396" i="1"/>
  <c r="Y396" i="1"/>
  <c r="W399" i="1"/>
  <c r="Z399" i="1" s="1"/>
  <c r="N399" i="1"/>
  <c r="K399" i="1" s="1"/>
  <c r="M399" i="1"/>
  <c r="Y399" i="1" l="1"/>
  <c r="J399" i="1"/>
  <c r="X399" i="1"/>
  <c r="K850" i="1"/>
  <c r="K848" i="1"/>
  <c r="K847" i="1"/>
  <c r="K846" i="1"/>
  <c r="K845" i="1"/>
  <c r="K844" i="1"/>
  <c r="K843" i="1"/>
  <c r="K842" i="1"/>
  <c r="W850" i="1"/>
  <c r="Z850" i="1" s="1"/>
  <c r="N850" i="1"/>
  <c r="M850" i="1"/>
  <c r="W848" i="1"/>
  <c r="Z848" i="1" s="1"/>
  <c r="N848" i="1"/>
  <c r="M848" i="1"/>
  <c r="I848" i="1"/>
  <c r="W851" i="1"/>
  <c r="Z851" i="1" s="1"/>
  <c r="N851" i="1"/>
  <c r="M851" i="1"/>
  <c r="W849" i="1"/>
  <c r="Z849" i="1" s="1"/>
  <c r="N849" i="1"/>
  <c r="M849" i="1"/>
  <c r="I849" i="1"/>
  <c r="W847" i="1"/>
  <c r="Y847" i="1" s="1"/>
  <c r="N847" i="1"/>
  <c r="M847" i="1"/>
  <c r="W846" i="1"/>
  <c r="Y846" i="1" s="1"/>
  <c r="N846" i="1"/>
  <c r="M846" i="1"/>
  <c r="W845" i="1"/>
  <c r="Z845" i="1" s="1"/>
  <c r="N845" i="1"/>
  <c r="M845" i="1"/>
  <c r="W844" i="1"/>
  <c r="Z844" i="1" s="1"/>
  <c r="N844" i="1"/>
  <c r="M844" i="1"/>
  <c r="W843" i="1"/>
  <c r="Z843" i="1" s="1"/>
  <c r="N843" i="1"/>
  <c r="M843" i="1"/>
  <c r="N842" i="1"/>
  <c r="I842" i="1"/>
  <c r="I843" i="1" s="1"/>
  <c r="I844" i="1" s="1"/>
  <c r="I845" i="1" s="1"/>
  <c r="I846" i="1" s="1"/>
  <c r="I847" i="1" s="1"/>
  <c r="W836" i="1"/>
  <c r="Z836" i="1" s="1"/>
  <c r="N836" i="1"/>
  <c r="K836" i="1" s="1"/>
  <c r="M836" i="1"/>
  <c r="W835" i="1"/>
  <c r="Z835" i="1" s="1"/>
  <c r="N835" i="1"/>
  <c r="J835" i="1" s="1"/>
  <c r="M835" i="1"/>
  <c r="W834" i="1"/>
  <c r="X834" i="1" s="1"/>
  <c r="N834" i="1"/>
  <c r="K834" i="1" s="1"/>
  <c r="M834" i="1"/>
  <c r="W833" i="1"/>
  <c r="Z833" i="1" s="1"/>
  <c r="N833" i="1"/>
  <c r="K833" i="1" s="1"/>
  <c r="M833" i="1"/>
  <c r="W832" i="1"/>
  <c r="Z832" i="1" s="1"/>
  <c r="N832" i="1"/>
  <c r="K832" i="1" s="1"/>
  <c r="M832" i="1"/>
  <c r="W831" i="1"/>
  <c r="X831" i="1" s="1"/>
  <c r="N831" i="1"/>
  <c r="M831" i="1"/>
  <c r="W830" i="1"/>
  <c r="Z830" i="1" s="1"/>
  <c r="N830" i="1"/>
  <c r="M830" i="1"/>
  <c r="N829" i="1"/>
  <c r="I829" i="1"/>
  <c r="Z847" i="1" l="1"/>
  <c r="X844" i="1"/>
  <c r="Z846" i="1"/>
  <c r="X847" i="1"/>
  <c r="Y831" i="1"/>
  <c r="Y844" i="1"/>
  <c r="X849" i="1"/>
  <c r="Y849" i="1"/>
  <c r="J836" i="1"/>
  <c r="X850" i="1"/>
  <c r="Y850" i="1"/>
  <c r="Y848" i="1"/>
  <c r="X848" i="1"/>
  <c r="X843" i="1"/>
  <c r="X845" i="1"/>
  <c r="X851" i="1"/>
  <c r="Y843" i="1"/>
  <c r="Y845" i="1"/>
  <c r="X846" i="1"/>
  <c r="Y851" i="1"/>
  <c r="Z831" i="1"/>
  <c r="K835" i="1"/>
  <c r="X835" i="1"/>
  <c r="Y835" i="1"/>
  <c r="J832" i="1"/>
  <c r="Z834" i="1"/>
  <c r="Y834" i="1"/>
  <c r="I830" i="1"/>
  <c r="I831" i="1" s="1"/>
  <c r="I832" i="1" s="1"/>
  <c r="I833" i="1" s="1"/>
  <c r="I834" i="1" s="1"/>
  <c r="X832" i="1"/>
  <c r="J833" i="1"/>
  <c r="Y830" i="1"/>
  <c r="Y832" i="1"/>
  <c r="X833" i="1"/>
  <c r="J834" i="1"/>
  <c r="Y836" i="1"/>
  <c r="X830" i="1"/>
  <c r="X836" i="1"/>
  <c r="Y833" i="1"/>
  <c r="W721" i="1"/>
  <c r="Y721" i="1" s="1"/>
  <c r="N721" i="1"/>
  <c r="J721" i="1" s="1"/>
  <c r="M721" i="1"/>
  <c r="K721" i="1"/>
  <c r="W722" i="1"/>
  <c r="Z722" i="1" s="1"/>
  <c r="N722" i="1"/>
  <c r="J722" i="1" s="1"/>
  <c r="M722" i="1"/>
  <c r="W703" i="1"/>
  <c r="Y703" i="1" s="1"/>
  <c r="N703" i="1"/>
  <c r="K703" i="1" s="1"/>
  <c r="M703" i="1"/>
  <c r="K733" i="1"/>
  <c r="K732" i="1"/>
  <c r="K731" i="1"/>
  <c r="W733" i="1"/>
  <c r="Z733" i="1" s="1"/>
  <c r="N733" i="1"/>
  <c r="J733" i="1" s="1"/>
  <c r="M733" i="1"/>
  <c r="W732" i="1"/>
  <c r="Z732" i="1" s="1"/>
  <c r="N732" i="1"/>
  <c r="J732" i="1" s="1"/>
  <c r="M732" i="1"/>
  <c r="W731" i="1"/>
  <c r="X731" i="1" s="1"/>
  <c r="N731" i="1"/>
  <c r="M731" i="1"/>
  <c r="W709" i="1"/>
  <c r="Z709" i="1" s="1"/>
  <c r="N709" i="1"/>
  <c r="K709" i="1" s="1"/>
  <c r="M709" i="1"/>
  <c r="W710" i="1"/>
  <c r="Z710" i="1" s="1"/>
  <c r="N710" i="1"/>
  <c r="K710" i="1" s="1"/>
  <c r="M710" i="1"/>
  <c r="W711" i="1"/>
  <c r="Z711" i="1" s="1"/>
  <c r="N711" i="1"/>
  <c r="J711" i="1" s="1"/>
  <c r="M711" i="1"/>
  <c r="W78" i="1"/>
  <c r="Z78" i="1" s="1"/>
  <c r="N78" i="1"/>
  <c r="W79" i="1"/>
  <c r="Z79" i="1" s="1"/>
  <c r="N79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Z731" i="1" l="1"/>
  <c r="X732" i="1"/>
  <c r="Y732" i="1"/>
  <c r="Y731" i="1"/>
  <c r="X721" i="1"/>
  <c r="Z721" i="1"/>
  <c r="X722" i="1"/>
  <c r="Y722" i="1"/>
  <c r="Z703" i="1"/>
  <c r="J703" i="1"/>
  <c r="X703" i="1"/>
  <c r="X733" i="1"/>
  <c r="J731" i="1"/>
  <c r="Y733" i="1"/>
  <c r="J710" i="1"/>
  <c r="J709" i="1"/>
  <c r="X709" i="1"/>
  <c r="Y709" i="1"/>
  <c r="X710" i="1"/>
  <c r="Y710" i="1"/>
  <c r="K711" i="1"/>
  <c r="X711" i="1"/>
  <c r="Y711" i="1"/>
  <c r="X78" i="1"/>
  <c r="Y78" i="1"/>
  <c r="X79" i="1"/>
  <c r="Y79" i="1"/>
  <c r="M817" i="1"/>
  <c r="N817" i="1"/>
  <c r="J817" i="1" s="1"/>
  <c r="W817" i="1"/>
  <c r="Z817" i="1" s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I821" i="1"/>
  <c r="W820" i="1"/>
  <c r="Z820" i="1" s="1"/>
  <c r="N820" i="1"/>
  <c r="K820" i="1" s="1"/>
  <c r="M820" i="1"/>
  <c r="I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6" i="1"/>
  <c r="X816" i="1" s="1"/>
  <c r="N816" i="1"/>
  <c r="J816" i="1" s="1"/>
  <c r="M816" i="1"/>
  <c r="W815" i="1"/>
  <c r="Y815" i="1" s="1"/>
  <c r="N815" i="1"/>
  <c r="K815" i="1" s="1"/>
  <c r="M815" i="1"/>
  <c r="W814" i="1"/>
  <c r="Z814" i="1" s="1"/>
  <c r="N814" i="1"/>
  <c r="M814" i="1"/>
  <c r="W813" i="1"/>
  <c r="Y813" i="1" s="1"/>
  <c r="N813" i="1"/>
  <c r="M813" i="1"/>
  <c r="N812" i="1"/>
  <c r="I812" i="1"/>
  <c r="I813" i="1" s="1"/>
  <c r="I814" i="1" s="1"/>
  <c r="I815" i="1" s="1"/>
  <c r="I816" i="1" s="1"/>
  <c r="I817" i="1" s="1"/>
  <c r="W80" i="1"/>
  <c r="Z80" i="1" s="1"/>
  <c r="N80" i="1"/>
  <c r="W77" i="1"/>
  <c r="Z77" i="1" s="1"/>
  <c r="N77" i="1"/>
  <c r="M77" i="1"/>
  <c r="I77" i="1"/>
  <c r="W76" i="1"/>
  <c r="Y76" i="1" s="1"/>
  <c r="N76" i="1"/>
  <c r="M76" i="1"/>
  <c r="I76" i="1"/>
  <c r="K332" i="1"/>
  <c r="K333" i="1"/>
  <c r="K329" i="1"/>
  <c r="K328" i="1"/>
  <c r="K327" i="1"/>
  <c r="K326" i="1"/>
  <c r="K325" i="1"/>
  <c r="K324" i="1"/>
  <c r="K323" i="1"/>
  <c r="W330" i="1"/>
  <c r="Z330" i="1" s="1"/>
  <c r="N330" i="1"/>
  <c r="I330" i="1"/>
  <c r="I331" i="1" s="1"/>
  <c r="W332" i="1"/>
  <c r="Z332" i="1" s="1"/>
  <c r="N332" i="1"/>
  <c r="W329" i="1"/>
  <c r="Z329" i="1" s="1"/>
  <c r="N329" i="1"/>
  <c r="M329" i="1"/>
  <c r="W328" i="1"/>
  <c r="X328" i="1" s="1"/>
  <c r="N328" i="1"/>
  <c r="M328" i="1"/>
  <c r="I328" i="1"/>
  <c r="W327" i="1"/>
  <c r="Y327" i="1" s="1"/>
  <c r="N327" i="1"/>
  <c r="M327" i="1"/>
  <c r="W326" i="1"/>
  <c r="Z326" i="1" s="1"/>
  <c r="N326" i="1"/>
  <c r="M326" i="1"/>
  <c r="W325" i="1"/>
  <c r="Z325" i="1" s="1"/>
  <c r="N325" i="1"/>
  <c r="M325" i="1"/>
  <c r="W324" i="1"/>
  <c r="X324" i="1" s="1"/>
  <c r="N324" i="1"/>
  <c r="M324" i="1"/>
  <c r="N323" i="1"/>
  <c r="I323" i="1"/>
  <c r="I324" i="1" s="1"/>
  <c r="I325" i="1" s="1"/>
  <c r="I326" i="1" s="1"/>
  <c r="I327" i="1" s="1"/>
  <c r="K365" i="1"/>
  <c r="W364" i="1"/>
  <c r="Z364" i="1" s="1"/>
  <c r="N364" i="1"/>
  <c r="K360" i="1"/>
  <c r="K359" i="1"/>
  <c r="K366" i="1"/>
  <c r="K367" i="1"/>
  <c r="K363" i="1"/>
  <c r="K362" i="1"/>
  <c r="K361" i="1"/>
  <c r="K358" i="1"/>
  <c r="K357" i="1"/>
  <c r="K356" i="1"/>
  <c r="K355" i="1"/>
  <c r="K354" i="1"/>
  <c r="K353" i="1"/>
  <c r="W365" i="1"/>
  <c r="Z365" i="1" s="1"/>
  <c r="N365" i="1"/>
  <c r="I365" i="1"/>
  <c r="W363" i="1"/>
  <c r="Y363" i="1" s="1"/>
  <c r="N363" i="1"/>
  <c r="W362" i="1"/>
  <c r="X362" i="1" s="1"/>
  <c r="N362" i="1"/>
  <c r="I362" i="1"/>
  <c r="W361" i="1"/>
  <c r="Z361" i="1" s="1"/>
  <c r="N361" i="1"/>
  <c r="W360" i="1"/>
  <c r="Z360" i="1" s="1"/>
  <c r="N360" i="1"/>
  <c r="M360" i="1"/>
  <c r="W359" i="1"/>
  <c r="Z359" i="1" s="1"/>
  <c r="N359" i="1"/>
  <c r="W358" i="1"/>
  <c r="X358" i="1" s="1"/>
  <c r="N358" i="1"/>
  <c r="M358" i="1"/>
  <c r="W357" i="1"/>
  <c r="Y357" i="1" s="1"/>
  <c r="N357" i="1"/>
  <c r="M357" i="1"/>
  <c r="W356" i="1"/>
  <c r="Z356" i="1" s="1"/>
  <c r="N356" i="1"/>
  <c r="M356" i="1"/>
  <c r="W355" i="1"/>
  <c r="Z355" i="1" s="1"/>
  <c r="N355" i="1"/>
  <c r="M355" i="1"/>
  <c r="W354" i="1"/>
  <c r="X354" i="1" s="1"/>
  <c r="N354" i="1"/>
  <c r="M354" i="1"/>
  <c r="N353" i="1"/>
  <c r="I353" i="1"/>
  <c r="I354" i="1" s="1"/>
  <c r="I355" i="1" s="1"/>
  <c r="I356" i="1" s="1"/>
  <c r="I357" i="1" s="1"/>
  <c r="K794" i="1"/>
  <c r="W782" i="1"/>
  <c r="Z782" i="1" s="1"/>
  <c r="N782" i="1"/>
  <c r="M782" i="1"/>
  <c r="I782" i="1"/>
  <c r="W102" i="1"/>
  <c r="X102" i="1" s="1"/>
  <c r="N102" i="1"/>
  <c r="M102" i="1"/>
  <c r="I102" i="1"/>
  <c r="W807" i="1"/>
  <c r="Z807" i="1" s="1"/>
  <c r="N807" i="1"/>
  <c r="M807" i="1"/>
  <c r="I807" i="1"/>
  <c r="W806" i="1"/>
  <c r="Y806" i="1" s="1"/>
  <c r="N806" i="1"/>
  <c r="M806" i="1"/>
  <c r="W805" i="1"/>
  <c r="Z805" i="1" s="1"/>
  <c r="N805" i="1"/>
  <c r="M805" i="1"/>
  <c r="I805" i="1"/>
  <c r="W804" i="1"/>
  <c r="Z804" i="1" s="1"/>
  <c r="N804" i="1"/>
  <c r="M804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I800" i="1"/>
  <c r="W799" i="1"/>
  <c r="Z799" i="1" s="1"/>
  <c r="N799" i="1"/>
  <c r="M799" i="1"/>
  <c r="I799" i="1"/>
  <c r="W798" i="1"/>
  <c r="Z798" i="1" s="1"/>
  <c r="N798" i="1"/>
  <c r="M798" i="1"/>
  <c r="W797" i="1"/>
  <c r="Z797" i="1" s="1"/>
  <c r="N797" i="1"/>
  <c r="M797" i="1"/>
  <c r="W796" i="1"/>
  <c r="Z796" i="1" s="1"/>
  <c r="N796" i="1"/>
  <c r="M796" i="1"/>
  <c r="W795" i="1"/>
  <c r="Z795" i="1" s="1"/>
  <c r="N795" i="1"/>
  <c r="M795" i="1"/>
  <c r="N794" i="1"/>
  <c r="I794" i="1"/>
  <c r="I795" i="1" s="1"/>
  <c r="I796" i="1" s="1"/>
  <c r="I797" i="1" s="1"/>
  <c r="I798" i="1" s="1"/>
  <c r="K573" i="1"/>
  <c r="K574" i="1"/>
  <c r="K575" i="1"/>
  <c r="K576" i="1"/>
  <c r="K577" i="1"/>
  <c r="K578" i="1"/>
  <c r="K579" i="1"/>
  <c r="K580" i="1"/>
  <c r="K582" i="1"/>
  <c r="K589" i="1"/>
  <c r="K590" i="1"/>
  <c r="K591" i="1"/>
  <c r="K592" i="1"/>
  <c r="K593" i="1"/>
  <c r="K594" i="1"/>
  <c r="K597" i="1"/>
  <c r="K598" i="1"/>
  <c r="K600" i="1"/>
  <c r="K601" i="1"/>
  <c r="K602" i="1"/>
  <c r="K607" i="1"/>
  <c r="K608" i="1"/>
  <c r="K615" i="1"/>
  <c r="W103" i="1"/>
  <c r="Z103" i="1" s="1"/>
  <c r="N103" i="1"/>
  <c r="M103" i="1"/>
  <c r="I103" i="1"/>
  <c r="W97" i="1"/>
  <c r="Z97" i="1" s="1"/>
  <c r="N97" i="1"/>
  <c r="M97" i="1"/>
  <c r="I97" i="1"/>
  <c r="W98" i="1"/>
  <c r="Z98" i="1" s="1"/>
  <c r="N98" i="1"/>
  <c r="M98" i="1"/>
  <c r="W99" i="1"/>
  <c r="Z99" i="1" s="1"/>
  <c r="N99" i="1"/>
  <c r="M99" i="1"/>
  <c r="W92" i="1"/>
  <c r="Z92" i="1" s="1"/>
  <c r="N92" i="1"/>
  <c r="M92" i="1"/>
  <c r="I92" i="1"/>
  <c r="I99" i="1" s="1"/>
  <c r="W608" i="1"/>
  <c r="Z608" i="1" s="1"/>
  <c r="N608" i="1"/>
  <c r="J608" i="1" s="1"/>
  <c r="M608" i="1"/>
  <c r="I608" i="1"/>
  <c r="W548" i="1"/>
  <c r="Z548" i="1" s="1"/>
  <c r="N548" i="1"/>
  <c r="J548" i="1" s="1"/>
  <c r="M548" i="1"/>
  <c r="I110" i="1" l="1"/>
  <c r="I116" i="1"/>
  <c r="I105" i="1"/>
  <c r="I107" i="1" s="1"/>
  <c r="I118" i="1"/>
  <c r="Y817" i="1"/>
  <c r="X817" i="1"/>
  <c r="K817" i="1"/>
  <c r="J819" i="1"/>
  <c r="J825" i="1"/>
  <c r="K816" i="1"/>
  <c r="X818" i="1"/>
  <c r="I822" i="1"/>
  <c r="X813" i="1"/>
  <c r="X815" i="1"/>
  <c r="J818" i="1"/>
  <c r="Z813" i="1"/>
  <c r="Z815" i="1"/>
  <c r="I824" i="1"/>
  <c r="Y324" i="1"/>
  <c r="Y325" i="1"/>
  <c r="X824" i="1"/>
  <c r="X823" i="1"/>
  <c r="Y823" i="1"/>
  <c r="X822" i="1"/>
  <c r="Y822" i="1"/>
  <c r="X820" i="1"/>
  <c r="J824" i="1"/>
  <c r="J823" i="1"/>
  <c r="J821" i="1"/>
  <c r="J820" i="1"/>
  <c r="J822" i="1"/>
  <c r="Y824" i="1"/>
  <c r="X825" i="1"/>
  <c r="Y825" i="1"/>
  <c r="Y820" i="1"/>
  <c r="X821" i="1"/>
  <c r="Y821" i="1"/>
  <c r="Y816" i="1"/>
  <c r="X814" i="1"/>
  <c r="J815" i="1"/>
  <c r="Z816" i="1"/>
  <c r="Y818" i="1"/>
  <c r="X819" i="1"/>
  <c r="Y819" i="1"/>
  <c r="Y814" i="1"/>
  <c r="X77" i="1"/>
  <c r="X76" i="1"/>
  <c r="Y77" i="1"/>
  <c r="X80" i="1"/>
  <c r="Z76" i="1"/>
  <c r="Y80" i="1"/>
  <c r="Z328" i="1"/>
  <c r="Y328" i="1"/>
  <c r="Z324" i="1"/>
  <c r="Z327" i="1"/>
  <c r="X330" i="1"/>
  <c r="X329" i="1"/>
  <c r="Y330" i="1"/>
  <c r="X325" i="1"/>
  <c r="Y329" i="1"/>
  <c r="X326" i="1"/>
  <c r="X332" i="1"/>
  <c r="Y326" i="1"/>
  <c r="X327" i="1"/>
  <c r="Y332" i="1"/>
  <c r="X364" i="1"/>
  <c r="Y354" i="1"/>
  <c r="Y361" i="1"/>
  <c r="Y364" i="1"/>
  <c r="X782" i="1"/>
  <c r="Z354" i="1"/>
  <c r="Y782" i="1"/>
  <c r="X361" i="1"/>
  <c r="X355" i="1"/>
  <c r="Z357" i="1"/>
  <c r="Y355" i="1"/>
  <c r="Y358" i="1"/>
  <c r="Z362" i="1"/>
  <c r="Z363" i="1"/>
  <c r="X359" i="1"/>
  <c r="Y362" i="1"/>
  <c r="X356" i="1"/>
  <c r="Z358" i="1"/>
  <c r="Y359" i="1"/>
  <c r="X360" i="1"/>
  <c r="X365" i="1"/>
  <c r="Y356" i="1"/>
  <c r="X357" i="1"/>
  <c r="Y360" i="1"/>
  <c r="X363" i="1"/>
  <c r="Y365" i="1"/>
  <c r="Y102" i="1"/>
  <c r="Z102" i="1"/>
  <c r="Z806" i="1"/>
  <c r="Y805" i="1"/>
  <c r="X805" i="1"/>
  <c r="Z802" i="1"/>
  <c r="X801" i="1"/>
  <c r="X804" i="1"/>
  <c r="Y804" i="1"/>
  <c r="X800" i="1"/>
  <c r="X807" i="1"/>
  <c r="X806" i="1"/>
  <c r="Y807" i="1"/>
  <c r="X795" i="1"/>
  <c r="X796" i="1"/>
  <c r="X797" i="1"/>
  <c r="X798" i="1"/>
  <c r="X799" i="1"/>
  <c r="Y800" i="1"/>
  <c r="Y801" i="1"/>
  <c r="X803" i="1"/>
  <c r="Y795" i="1"/>
  <c r="Y796" i="1"/>
  <c r="Y797" i="1"/>
  <c r="Y798" i="1"/>
  <c r="Y799" i="1"/>
  <c r="X802" i="1"/>
  <c r="Y803" i="1"/>
  <c r="X103" i="1"/>
  <c r="Y103" i="1"/>
  <c r="X97" i="1"/>
  <c r="Y97" i="1"/>
  <c r="X98" i="1"/>
  <c r="Y98" i="1"/>
  <c r="X99" i="1"/>
  <c r="Y99" i="1"/>
  <c r="X92" i="1"/>
  <c r="Y92" i="1"/>
  <c r="X608" i="1"/>
  <c r="Y608" i="1"/>
  <c r="X548" i="1"/>
  <c r="Y548" i="1"/>
  <c r="W578" i="1"/>
  <c r="Z578" i="1" s="1"/>
  <c r="N578" i="1"/>
  <c r="M578" i="1"/>
  <c r="X578" i="1" l="1"/>
  <c r="Y578" i="1"/>
  <c r="W786" i="1"/>
  <c r="Y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K784" i="1"/>
  <c r="I784" i="1"/>
  <c r="W783" i="1"/>
  <c r="Z783" i="1" s="1"/>
  <c r="N783" i="1"/>
  <c r="M783" i="1"/>
  <c r="W781" i="1"/>
  <c r="Z781" i="1" s="1"/>
  <c r="N781" i="1"/>
  <c r="M781" i="1"/>
  <c r="K781" i="1"/>
  <c r="I781" i="1"/>
  <c r="W780" i="1"/>
  <c r="Z780" i="1" s="1"/>
  <c r="N780" i="1"/>
  <c r="M780" i="1"/>
  <c r="K780" i="1"/>
  <c r="W779" i="1"/>
  <c r="Z779" i="1" s="1"/>
  <c r="N779" i="1"/>
  <c r="M779" i="1"/>
  <c r="K779" i="1"/>
  <c r="W778" i="1"/>
  <c r="Z778" i="1" s="1"/>
  <c r="N778" i="1"/>
  <c r="M778" i="1"/>
  <c r="K778" i="1"/>
  <c r="W777" i="1"/>
  <c r="Z777" i="1" s="1"/>
  <c r="N777" i="1"/>
  <c r="M777" i="1"/>
  <c r="K777" i="1"/>
  <c r="N776" i="1"/>
  <c r="K776" i="1"/>
  <c r="I776" i="1"/>
  <c r="I777" i="1" s="1"/>
  <c r="I778" i="1" s="1"/>
  <c r="W759" i="1"/>
  <c r="Z759" i="1" s="1"/>
  <c r="N759" i="1"/>
  <c r="M759" i="1"/>
  <c r="J764" i="1"/>
  <c r="K758" i="1"/>
  <c r="K756" i="1"/>
  <c r="K755" i="1"/>
  <c r="K754" i="1"/>
  <c r="K753" i="1"/>
  <c r="K752" i="1"/>
  <c r="K751" i="1"/>
  <c r="W756" i="1"/>
  <c r="Z756" i="1" s="1"/>
  <c r="N756" i="1"/>
  <c r="M756" i="1"/>
  <c r="W758" i="1"/>
  <c r="Z758" i="1" s="1"/>
  <c r="N758" i="1"/>
  <c r="M758" i="1"/>
  <c r="W746" i="1"/>
  <c r="Y746" i="1" s="1"/>
  <c r="N746" i="1"/>
  <c r="K746" i="1" s="1"/>
  <c r="M746" i="1"/>
  <c r="W745" i="1"/>
  <c r="Z745" i="1" s="1"/>
  <c r="N745" i="1"/>
  <c r="K745" i="1" s="1"/>
  <c r="M745" i="1"/>
  <c r="W743" i="1"/>
  <c r="Z743" i="1" s="1"/>
  <c r="N743" i="1"/>
  <c r="K743" i="1" s="1"/>
  <c r="M743" i="1"/>
  <c r="W742" i="1"/>
  <c r="X742" i="1" s="1"/>
  <c r="N742" i="1"/>
  <c r="K742" i="1" s="1"/>
  <c r="M742" i="1"/>
  <c r="W741" i="1"/>
  <c r="Y741" i="1" s="1"/>
  <c r="N741" i="1"/>
  <c r="K741" i="1" s="1"/>
  <c r="M741" i="1"/>
  <c r="W740" i="1"/>
  <c r="Z740" i="1" s="1"/>
  <c r="N740" i="1"/>
  <c r="K740" i="1" s="1"/>
  <c r="M740" i="1"/>
  <c r="N739" i="1"/>
  <c r="I739" i="1"/>
  <c r="I740" i="1" s="1"/>
  <c r="I741" i="1" s="1"/>
  <c r="I742" i="1" s="1"/>
  <c r="I743" i="1" s="1"/>
  <c r="W772" i="1"/>
  <c r="Z772" i="1" s="1"/>
  <c r="N772" i="1"/>
  <c r="K772" i="1" s="1"/>
  <c r="M772" i="1"/>
  <c r="I772" i="1"/>
  <c r="W771" i="1"/>
  <c r="Y771" i="1" s="1"/>
  <c r="N771" i="1"/>
  <c r="J771" i="1" s="1"/>
  <c r="M771" i="1"/>
  <c r="I771" i="1"/>
  <c r="W769" i="1"/>
  <c r="X769" i="1" s="1"/>
  <c r="N769" i="1"/>
  <c r="J769" i="1" s="1"/>
  <c r="M769" i="1"/>
  <c r="W768" i="1"/>
  <c r="Z768" i="1" s="1"/>
  <c r="N768" i="1"/>
  <c r="K768" i="1" s="1"/>
  <c r="M768" i="1"/>
  <c r="W767" i="1"/>
  <c r="Z767" i="1" s="1"/>
  <c r="N767" i="1"/>
  <c r="M767" i="1"/>
  <c r="W766" i="1"/>
  <c r="Y766" i="1" s="1"/>
  <c r="N766" i="1"/>
  <c r="M766" i="1"/>
  <c r="N765" i="1"/>
  <c r="I765" i="1"/>
  <c r="I766" i="1" s="1"/>
  <c r="I767" i="1" s="1"/>
  <c r="I768" i="1" s="1"/>
  <c r="I769" i="1" s="1"/>
  <c r="I770" i="1" s="1"/>
  <c r="W760" i="1"/>
  <c r="Z760" i="1" s="1"/>
  <c r="N760" i="1"/>
  <c r="M760" i="1"/>
  <c r="W757" i="1"/>
  <c r="Z757" i="1" s="1"/>
  <c r="N757" i="1"/>
  <c r="M757" i="1"/>
  <c r="I757" i="1"/>
  <c r="W755" i="1"/>
  <c r="Y755" i="1" s="1"/>
  <c r="N755" i="1"/>
  <c r="M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N751" i="1"/>
  <c r="I751" i="1"/>
  <c r="I752" i="1" s="1"/>
  <c r="I753" i="1" s="1"/>
  <c r="I754" i="1" s="1"/>
  <c r="I755" i="1" s="1"/>
  <c r="K730" i="1"/>
  <c r="W730" i="1"/>
  <c r="Y730" i="1" s="1"/>
  <c r="N730" i="1"/>
  <c r="J730" i="1" s="1"/>
  <c r="M730" i="1"/>
  <c r="W712" i="1"/>
  <c r="X712" i="1" s="1"/>
  <c r="N712" i="1"/>
  <c r="K712" i="1" s="1"/>
  <c r="M712" i="1"/>
  <c r="W585" i="1"/>
  <c r="Z585" i="1" s="1"/>
  <c r="N585" i="1"/>
  <c r="M585" i="1"/>
  <c r="W586" i="1"/>
  <c r="Z586" i="1" s="1"/>
  <c r="N586" i="1"/>
  <c r="M586" i="1"/>
  <c r="W95" i="1"/>
  <c r="Z95" i="1" s="1"/>
  <c r="N95" i="1"/>
  <c r="M95" i="1"/>
  <c r="I95" i="1"/>
  <c r="W96" i="1"/>
  <c r="Z96" i="1" s="1"/>
  <c r="N96" i="1"/>
  <c r="M96" i="1"/>
  <c r="I946" i="1" l="1"/>
  <c r="I744" i="1"/>
  <c r="I745" i="1" s="1"/>
  <c r="I746" i="1" s="1"/>
  <c r="I950" i="1" s="1"/>
  <c r="K769" i="1"/>
  <c r="I779" i="1"/>
  <c r="I780" i="1" s="1"/>
  <c r="I804" i="1"/>
  <c r="X766" i="1"/>
  <c r="Y769" i="1"/>
  <c r="Z742" i="1"/>
  <c r="Y784" i="1"/>
  <c r="Z786" i="1"/>
  <c r="J743" i="1"/>
  <c r="J745" i="1"/>
  <c r="X779" i="1"/>
  <c r="X768" i="1"/>
  <c r="X783" i="1"/>
  <c r="Z766" i="1"/>
  <c r="Y768" i="1"/>
  <c r="X743" i="1"/>
  <c r="Z746" i="1"/>
  <c r="X780" i="1"/>
  <c r="Y783" i="1"/>
  <c r="K771" i="1"/>
  <c r="X771" i="1"/>
  <c r="J740" i="1"/>
  <c r="Z741" i="1"/>
  <c r="Y742" i="1"/>
  <c r="Y743" i="1"/>
  <c r="Z771" i="1"/>
  <c r="X781" i="1"/>
  <c r="X784" i="1"/>
  <c r="Z785" i="1"/>
  <c r="X778" i="1"/>
  <c r="X786" i="1"/>
  <c r="Z755" i="1"/>
  <c r="Y777" i="1"/>
  <c r="Y778" i="1"/>
  <c r="Y779" i="1"/>
  <c r="Y780" i="1"/>
  <c r="Y781" i="1"/>
  <c r="X785" i="1"/>
  <c r="X777" i="1"/>
  <c r="Y757" i="1"/>
  <c r="X759" i="1"/>
  <c r="X755" i="1"/>
  <c r="Y759" i="1"/>
  <c r="X756" i="1"/>
  <c r="Y756" i="1"/>
  <c r="X753" i="1"/>
  <c r="X757" i="1"/>
  <c r="X758" i="1"/>
  <c r="Y758" i="1"/>
  <c r="X740" i="1"/>
  <c r="J741" i="1"/>
  <c r="X745" i="1"/>
  <c r="J746" i="1"/>
  <c r="Y752" i="1"/>
  <c r="Y740" i="1"/>
  <c r="X741" i="1"/>
  <c r="J742" i="1"/>
  <c r="Y745" i="1"/>
  <c r="X746" i="1"/>
  <c r="X752" i="1"/>
  <c r="J772" i="1"/>
  <c r="X767" i="1"/>
  <c r="J768" i="1"/>
  <c r="Z769" i="1"/>
  <c r="X772" i="1"/>
  <c r="Y767" i="1"/>
  <c r="Y772" i="1"/>
  <c r="X760" i="1"/>
  <c r="Y753" i="1"/>
  <c r="X754" i="1"/>
  <c r="Y760" i="1"/>
  <c r="Y754" i="1"/>
  <c r="X730" i="1"/>
  <c r="Z730" i="1"/>
  <c r="Y712" i="1"/>
  <c r="Z712" i="1"/>
  <c r="J712" i="1"/>
  <c r="X585" i="1"/>
  <c r="Y585" i="1"/>
  <c r="X586" i="1"/>
  <c r="Y586" i="1"/>
  <c r="X95" i="1"/>
  <c r="Y95" i="1"/>
  <c r="X96" i="1"/>
  <c r="Y9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4" i="1"/>
  <c r="K718" i="1"/>
  <c r="K719" i="1"/>
  <c r="K720" i="1"/>
  <c r="K723" i="1"/>
  <c r="K724" i="1"/>
  <c r="K725" i="1"/>
  <c r="K726" i="1"/>
  <c r="K727" i="1"/>
  <c r="K717" i="1"/>
  <c r="W728" i="1"/>
  <c r="Z728" i="1" s="1"/>
  <c r="N728" i="1"/>
  <c r="M728" i="1"/>
  <c r="W727" i="1"/>
  <c r="Z727" i="1" s="1"/>
  <c r="N727" i="1"/>
  <c r="M727" i="1"/>
  <c r="K716" i="1"/>
  <c r="W734" i="1"/>
  <c r="Z734" i="1" s="1"/>
  <c r="N734" i="1"/>
  <c r="M734" i="1"/>
  <c r="I734" i="1"/>
  <c r="I756" i="1" s="1"/>
  <c r="W729" i="1"/>
  <c r="Z729" i="1" s="1"/>
  <c r="N729" i="1"/>
  <c r="M729" i="1"/>
  <c r="W726" i="1"/>
  <c r="X726" i="1" s="1"/>
  <c r="N726" i="1"/>
  <c r="M726" i="1"/>
  <c r="I726" i="1"/>
  <c r="W725" i="1"/>
  <c r="Y725" i="1" s="1"/>
  <c r="N725" i="1"/>
  <c r="M725" i="1"/>
  <c r="I725" i="1"/>
  <c r="W724" i="1"/>
  <c r="Z724" i="1" s="1"/>
  <c r="N724" i="1"/>
  <c r="M724" i="1"/>
  <c r="I724" i="1"/>
  <c r="W723" i="1"/>
  <c r="Z723" i="1" s="1"/>
  <c r="N723" i="1"/>
  <c r="M723" i="1"/>
  <c r="W720" i="1"/>
  <c r="Y720" i="1" s="1"/>
  <c r="N720" i="1"/>
  <c r="M720" i="1"/>
  <c r="W719" i="1"/>
  <c r="Y719" i="1" s="1"/>
  <c r="N719" i="1"/>
  <c r="M719" i="1"/>
  <c r="W718" i="1"/>
  <c r="Z718" i="1" s="1"/>
  <c r="N718" i="1"/>
  <c r="M718" i="1"/>
  <c r="W717" i="1"/>
  <c r="Z717" i="1" s="1"/>
  <c r="N717" i="1"/>
  <c r="M717" i="1"/>
  <c r="N716" i="1"/>
  <c r="I716" i="1"/>
  <c r="I717" i="1" s="1"/>
  <c r="W707" i="1"/>
  <c r="Z707" i="1" s="1"/>
  <c r="N707" i="1"/>
  <c r="K707" i="1" s="1"/>
  <c r="M707" i="1"/>
  <c r="I707" i="1"/>
  <c r="W706" i="1"/>
  <c r="Z706" i="1" s="1"/>
  <c r="N706" i="1"/>
  <c r="K706" i="1" s="1"/>
  <c r="M706" i="1"/>
  <c r="I706" i="1"/>
  <c r="W705" i="1"/>
  <c r="Z705" i="1" s="1"/>
  <c r="N705" i="1"/>
  <c r="J705" i="1" s="1"/>
  <c r="M705" i="1"/>
  <c r="I705" i="1"/>
  <c r="W704" i="1"/>
  <c r="Z704" i="1" s="1"/>
  <c r="N704" i="1"/>
  <c r="K704" i="1" s="1"/>
  <c r="M704" i="1"/>
  <c r="W713" i="1"/>
  <c r="Z713" i="1" s="1"/>
  <c r="N713" i="1"/>
  <c r="J713" i="1" s="1"/>
  <c r="M713" i="1"/>
  <c r="I713" i="1"/>
  <c r="W708" i="1"/>
  <c r="Z708" i="1" s="1"/>
  <c r="N708" i="1"/>
  <c r="J708" i="1" s="1"/>
  <c r="M708" i="1"/>
  <c r="W702" i="1"/>
  <c r="X702" i="1" s="1"/>
  <c r="N702" i="1"/>
  <c r="J702" i="1" s="1"/>
  <c r="M702" i="1"/>
  <c r="W701" i="1"/>
  <c r="Y701" i="1" s="1"/>
  <c r="N701" i="1"/>
  <c r="J701" i="1" s="1"/>
  <c r="M701" i="1"/>
  <c r="W700" i="1"/>
  <c r="Z700" i="1" s="1"/>
  <c r="N700" i="1"/>
  <c r="K700" i="1" s="1"/>
  <c r="M700" i="1"/>
  <c r="W699" i="1"/>
  <c r="Y699" i="1" s="1"/>
  <c r="N699" i="1"/>
  <c r="J699" i="1" s="1"/>
  <c r="M699" i="1"/>
  <c r="N698" i="1"/>
  <c r="I698" i="1"/>
  <c r="W86" i="1"/>
  <c r="Z86" i="1" s="1"/>
  <c r="N86" i="1"/>
  <c r="J86" i="1" s="1"/>
  <c r="M86" i="1"/>
  <c r="I86" i="1"/>
  <c r="W85" i="1"/>
  <c r="Z85" i="1" s="1"/>
  <c r="N85" i="1"/>
  <c r="J85" i="1" s="1"/>
  <c r="M85" i="1"/>
  <c r="W42" i="1"/>
  <c r="Z42" i="1" s="1"/>
  <c r="N42" i="1"/>
  <c r="K42" i="1" s="1"/>
  <c r="M42" i="1"/>
  <c r="W94" i="1"/>
  <c r="Z94" i="1" s="1"/>
  <c r="N94" i="1"/>
  <c r="J94" i="1" s="1"/>
  <c r="M94" i="1"/>
  <c r="W41" i="1"/>
  <c r="Z41" i="1" s="1"/>
  <c r="N41" i="1"/>
  <c r="K41" i="1" s="1"/>
  <c r="M41" i="1"/>
  <c r="K429" i="1"/>
  <c r="W429" i="1"/>
  <c r="Z429" i="1" s="1"/>
  <c r="N429" i="1"/>
  <c r="J429" i="1" s="1"/>
  <c r="I385" i="1"/>
  <c r="I386" i="1" s="1"/>
  <c r="I387" i="1" s="1"/>
  <c r="I388" i="1" s="1"/>
  <c r="I389" i="1" s="1"/>
  <c r="I390" i="1" s="1"/>
  <c r="W395" i="1"/>
  <c r="Z395" i="1" s="1"/>
  <c r="N395" i="1"/>
  <c r="J395" i="1" s="1"/>
  <c r="W598" i="1"/>
  <c r="Z598" i="1" s="1"/>
  <c r="N598" i="1"/>
  <c r="M598" i="1"/>
  <c r="W594" i="1"/>
  <c r="Z594" i="1" s="1"/>
  <c r="N594" i="1"/>
  <c r="M594" i="1"/>
  <c r="W593" i="1"/>
  <c r="Y593" i="1" s="1"/>
  <c r="N593" i="1"/>
  <c r="W587" i="1"/>
  <c r="Z587" i="1" s="1"/>
  <c r="N587" i="1"/>
  <c r="M587" i="1"/>
  <c r="W582" i="1"/>
  <c r="Z582" i="1" s="1"/>
  <c r="N582" i="1"/>
  <c r="W580" i="1"/>
  <c r="Z580" i="1" s="1"/>
  <c r="N580" i="1"/>
  <c r="M580" i="1"/>
  <c r="W615" i="1"/>
  <c r="Z615" i="1" s="1"/>
  <c r="N615" i="1"/>
  <c r="M615" i="1"/>
  <c r="W607" i="1"/>
  <c r="Z607" i="1" s="1"/>
  <c r="N607" i="1"/>
  <c r="M607" i="1"/>
  <c r="W602" i="1"/>
  <c r="Z602" i="1" s="1"/>
  <c r="N602" i="1"/>
  <c r="M602" i="1"/>
  <c r="W601" i="1"/>
  <c r="Z601" i="1" s="1"/>
  <c r="N601" i="1"/>
  <c r="M601" i="1"/>
  <c r="W600" i="1"/>
  <c r="Z600" i="1" s="1"/>
  <c r="N600" i="1"/>
  <c r="M600" i="1"/>
  <c r="W599" i="1"/>
  <c r="Y599" i="1" s="1"/>
  <c r="N599" i="1"/>
  <c r="M599" i="1"/>
  <c r="W597" i="1"/>
  <c r="X597" i="1" s="1"/>
  <c r="N597" i="1"/>
  <c r="M597" i="1"/>
  <c r="W596" i="1"/>
  <c r="Y596" i="1" s="1"/>
  <c r="N596" i="1"/>
  <c r="M596" i="1"/>
  <c r="W595" i="1"/>
  <c r="Z595" i="1" s="1"/>
  <c r="N595" i="1"/>
  <c r="W592" i="1"/>
  <c r="Z592" i="1" s="1"/>
  <c r="N592" i="1"/>
  <c r="M592" i="1"/>
  <c r="W591" i="1"/>
  <c r="Y591" i="1" s="1"/>
  <c r="N591" i="1"/>
  <c r="M591" i="1"/>
  <c r="W590" i="1"/>
  <c r="X590" i="1" s="1"/>
  <c r="N590" i="1"/>
  <c r="W589" i="1"/>
  <c r="Y589" i="1" s="1"/>
  <c r="N589" i="1"/>
  <c r="M589" i="1"/>
  <c r="W588" i="1"/>
  <c r="Z588" i="1" s="1"/>
  <c r="N588" i="1"/>
  <c r="M588" i="1"/>
  <c r="W584" i="1"/>
  <c r="Z584" i="1" s="1"/>
  <c r="N584" i="1"/>
  <c r="W581" i="1"/>
  <c r="X581" i="1" s="1"/>
  <c r="N581" i="1"/>
  <c r="M581" i="1"/>
  <c r="W579" i="1"/>
  <c r="Y579" i="1" s="1"/>
  <c r="N579" i="1"/>
  <c r="M579" i="1"/>
  <c r="W577" i="1"/>
  <c r="Z577" i="1" s="1"/>
  <c r="N577" i="1"/>
  <c r="M577" i="1"/>
  <c r="W576" i="1"/>
  <c r="Z576" i="1" s="1"/>
  <c r="N576" i="1"/>
  <c r="M576" i="1"/>
  <c r="W575" i="1"/>
  <c r="X575" i="1" s="1"/>
  <c r="N575" i="1"/>
  <c r="M575" i="1"/>
  <c r="W574" i="1"/>
  <c r="Y574" i="1" s="1"/>
  <c r="N574" i="1"/>
  <c r="M574" i="1"/>
  <c r="N573" i="1"/>
  <c r="W559" i="1"/>
  <c r="Z559" i="1" s="1"/>
  <c r="N559" i="1"/>
  <c r="J559" i="1" s="1"/>
  <c r="M559" i="1"/>
  <c r="W625" i="1"/>
  <c r="Z625" i="1" s="1"/>
  <c r="N625" i="1"/>
  <c r="K625" i="1" s="1"/>
  <c r="M625" i="1"/>
  <c r="I625" i="1"/>
  <c r="W624" i="1"/>
  <c r="Z624" i="1" s="1"/>
  <c r="N624" i="1"/>
  <c r="K624" i="1" s="1"/>
  <c r="M624" i="1"/>
  <c r="W626" i="1"/>
  <c r="Z626" i="1" s="1"/>
  <c r="N626" i="1"/>
  <c r="J626" i="1" s="1"/>
  <c r="M626" i="1"/>
  <c r="W623" i="1"/>
  <c r="X623" i="1" s="1"/>
  <c r="N623" i="1"/>
  <c r="K623" i="1" s="1"/>
  <c r="M623" i="1"/>
  <c r="W622" i="1"/>
  <c r="Y622" i="1" s="1"/>
  <c r="N622" i="1"/>
  <c r="K622" i="1" s="1"/>
  <c r="M622" i="1"/>
  <c r="W621" i="1"/>
  <c r="Z621" i="1" s="1"/>
  <c r="N621" i="1"/>
  <c r="J621" i="1" s="1"/>
  <c r="M621" i="1"/>
  <c r="N620" i="1"/>
  <c r="I620" i="1"/>
  <c r="W567" i="1"/>
  <c r="Z567" i="1" s="1"/>
  <c r="N567" i="1"/>
  <c r="J567" i="1" s="1"/>
  <c r="M567" i="1"/>
  <c r="W547" i="1"/>
  <c r="Z547" i="1" s="1"/>
  <c r="N547" i="1"/>
  <c r="J547" i="1" s="1"/>
  <c r="M547" i="1"/>
  <c r="W534" i="1"/>
  <c r="Z534" i="1" s="1"/>
  <c r="N534" i="1"/>
  <c r="K534" i="1" s="1"/>
  <c r="M534" i="1"/>
  <c r="I534" i="1"/>
  <c r="W568" i="1"/>
  <c r="Z568" i="1" s="1"/>
  <c r="N568" i="1"/>
  <c r="J568" i="1" s="1"/>
  <c r="M568" i="1"/>
  <c r="W546" i="1"/>
  <c r="X546" i="1" s="1"/>
  <c r="N546" i="1"/>
  <c r="M546" i="1"/>
  <c r="W545" i="1"/>
  <c r="Z545" i="1" s="1"/>
  <c r="N545" i="1"/>
  <c r="M545" i="1"/>
  <c r="W544" i="1"/>
  <c r="Z544" i="1" s="1"/>
  <c r="N544" i="1"/>
  <c r="J544" i="1" s="1"/>
  <c r="M544" i="1"/>
  <c r="W543" i="1"/>
  <c r="Z543" i="1" s="1"/>
  <c r="N543" i="1"/>
  <c r="J543" i="1" s="1"/>
  <c r="M543" i="1"/>
  <c r="W542" i="1"/>
  <c r="X542" i="1" s="1"/>
  <c r="N542" i="1"/>
  <c r="W541" i="1"/>
  <c r="Y541" i="1" s="1"/>
  <c r="N541" i="1"/>
  <c r="K541" i="1" s="1"/>
  <c r="M541" i="1"/>
  <c r="W540" i="1"/>
  <c r="Z540" i="1" s="1"/>
  <c r="N540" i="1"/>
  <c r="K540" i="1" s="1"/>
  <c r="M540" i="1"/>
  <c r="W539" i="1"/>
  <c r="Z539" i="1" s="1"/>
  <c r="N539" i="1"/>
  <c r="W538" i="1"/>
  <c r="X538" i="1" s="1"/>
  <c r="N538" i="1"/>
  <c r="K538" i="1" s="1"/>
  <c r="M538" i="1"/>
  <c r="W537" i="1"/>
  <c r="Y537" i="1" s="1"/>
  <c r="N537" i="1"/>
  <c r="K537" i="1" s="1"/>
  <c r="M537" i="1"/>
  <c r="I537" i="1"/>
  <c r="W536" i="1"/>
  <c r="Z536" i="1" s="1"/>
  <c r="N536" i="1"/>
  <c r="W535" i="1"/>
  <c r="Z535" i="1" s="1"/>
  <c r="N535" i="1"/>
  <c r="J535" i="1" s="1"/>
  <c r="M535" i="1"/>
  <c r="I535" i="1"/>
  <c r="W533" i="1"/>
  <c r="X533" i="1" s="1"/>
  <c r="N533" i="1"/>
  <c r="K533" i="1" s="1"/>
  <c r="M533" i="1"/>
  <c r="W532" i="1"/>
  <c r="Y532" i="1" s="1"/>
  <c r="N532" i="1"/>
  <c r="K532" i="1" s="1"/>
  <c r="M532" i="1"/>
  <c r="W531" i="1"/>
  <c r="Z531" i="1" s="1"/>
  <c r="N531" i="1"/>
  <c r="J531" i="1" s="1"/>
  <c r="M531" i="1"/>
  <c r="W530" i="1"/>
  <c r="Z530" i="1" s="1"/>
  <c r="N530" i="1"/>
  <c r="J530" i="1" s="1"/>
  <c r="M530" i="1"/>
  <c r="N529" i="1"/>
  <c r="I529" i="1"/>
  <c r="I530" i="1" s="1"/>
  <c r="I758" i="1" s="1"/>
  <c r="W175" i="1"/>
  <c r="Z175" i="1" s="1"/>
  <c r="N175" i="1"/>
  <c r="K175" i="1" s="1"/>
  <c r="M175" i="1"/>
  <c r="I175" i="1"/>
  <c r="W176" i="1"/>
  <c r="Z176" i="1" s="1"/>
  <c r="N176" i="1"/>
  <c r="K176" i="1" s="1"/>
  <c r="M176" i="1"/>
  <c r="I176" i="1"/>
  <c r="W101" i="1"/>
  <c r="Z101" i="1" s="1"/>
  <c r="N101" i="1"/>
  <c r="M101" i="1"/>
  <c r="W45" i="1"/>
  <c r="Y45" i="1" s="1"/>
  <c r="N45" i="1"/>
  <c r="J45" i="1" s="1"/>
  <c r="M45" i="1"/>
  <c r="W100" i="1"/>
  <c r="Z100" i="1" s="1"/>
  <c r="N100" i="1"/>
  <c r="M100" i="1"/>
  <c r="I391" i="1" l="1"/>
  <c r="I699" i="1"/>
  <c r="I708" i="1" s="1"/>
  <c r="I723" i="1" s="1"/>
  <c r="I731" i="1" s="1"/>
  <c r="I710" i="1"/>
  <c r="I721" i="1" s="1"/>
  <c r="I621" i="1"/>
  <c r="I622" i="1" s="1"/>
  <c r="I823" i="1"/>
  <c r="J707" i="1"/>
  <c r="Z5" i="1"/>
  <c r="Y6" i="1"/>
  <c r="K4" i="1"/>
  <c r="Z7" i="1"/>
  <c r="X7" i="1"/>
  <c r="X5" i="1"/>
  <c r="J41" i="1"/>
  <c r="I728" i="1"/>
  <c r="K3" i="1"/>
  <c r="X3" i="1"/>
  <c r="J6" i="1"/>
  <c r="I727" i="1"/>
  <c r="Z3" i="1"/>
  <c r="K7" i="1"/>
  <c r="Y4" i="1"/>
  <c r="K5" i="1"/>
  <c r="Y8" i="1"/>
  <c r="Z4" i="1"/>
  <c r="X6" i="1"/>
  <c r="Z8" i="1"/>
  <c r="Z719" i="1"/>
  <c r="X720" i="1"/>
  <c r="X728" i="1"/>
  <c r="X717" i="1"/>
  <c r="Z720" i="1"/>
  <c r="Y726" i="1"/>
  <c r="Y728" i="1"/>
  <c r="X727" i="1"/>
  <c r="Y727" i="1"/>
  <c r="K705" i="1"/>
  <c r="X723" i="1"/>
  <c r="Z726" i="1"/>
  <c r="X729" i="1"/>
  <c r="J700" i="1"/>
  <c r="K701" i="1"/>
  <c r="K708" i="1"/>
  <c r="Y723" i="1"/>
  <c r="Y729" i="1"/>
  <c r="K713" i="1"/>
  <c r="Y717" i="1"/>
  <c r="X734" i="1"/>
  <c r="I718" i="1"/>
  <c r="I719" i="1" s="1"/>
  <c r="I732" i="1" s="1"/>
  <c r="I729" i="1"/>
  <c r="Z725" i="1"/>
  <c r="Y718" i="1"/>
  <c r="X719" i="1"/>
  <c r="Y724" i="1"/>
  <c r="X725" i="1"/>
  <c r="Y734" i="1"/>
  <c r="X718" i="1"/>
  <c r="X724" i="1"/>
  <c r="Y708" i="1"/>
  <c r="X708" i="1"/>
  <c r="X706" i="1"/>
  <c r="X705" i="1"/>
  <c r="Y705" i="1"/>
  <c r="Y704" i="1"/>
  <c r="X704" i="1"/>
  <c r="J706" i="1"/>
  <c r="J704" i="1"/>
  <c r="Y706" i="1"/>
  <c r="X707" i="1"/>
  <c r="Y707" i="1"/>
  <c r="Z701" i="1"/>
  <c r="X713" i="1"/>
  <c r="Y713" i="1"/>
  <c r="J42" i="1"/>
  <c r="X699" i="1"/>
  <c r="K702" i="1"/>
  <c r="Z699" i="1"/>
  <c r="Y700" i="1"/>
  <c r="X701" i="1"/>
  <c r="K699" i="1"/>
  <c r="Y702" i="1"/>
  <c r="X700" i="1"/>
  <c r="Z702" i="1"/>
  <c r="X86" i="1"/>
  <c r="Y86" i="1"/>
  <c r="X85" i="1"/>
  <c r="Y85" i="1"/>
  <c r="X42" i="1"/>
  <c r="Y42" i="1"/>
  <c r="Y94" i="1"/>
  <c r="X94" i="1"/>
  <c r="X41" i="1"/>
  <c r="Y41" i="1"/>
  <c r="Y429" i="1"/>
  <c r="X429" i="1"/>
  <c r="X395" i="1"/>
  <c r="Y395" i="1"/>
  <c r="Z593" i="1"/>
  <c r="X598" i="1"/>
  <c r="Y598" i="1"/>
  <c r="X594" i="1"/>
  <c r="X593" i="1"/>
  <c r="Y594" i="1"/>
  <c r="X587" i="1"/>
  <c r="Y587" i="1"/>
  <c r="X582" i="1"/>
  <c r="Y582" i="1"/>
  <c r="Z597" i="1"/>
  <c r="X580" i="1"/>
  <c r="Y580" i="1"/>
  <c r="J625" i="1"/>
  <c r="K621" i="1"/>
  <c r="I624" i="1"/>
  <c r="Z591" i="1"/>
  <c r="Y597" i="1"/>
  <c r="Y576" i="1"/>
  <c r="X591" i="1"/>
  <c r="X576" i="1"/>
  <c r="Z579" i="1"/>
  <c r="Z599" i="1"/>
  <c r="Y581" i="1"/>
  <c r="X584" i="1"/>
  <c r="Y590" i="1"/>
  <c r="Z574" i="1"/>
  <c r="Y575" i="1"/>
  <c r="Z581" i="1"/>
  <c r="Y584" i="1"/>
  <c r="Z589" i="1"/>
  <c r="Z590" i="1"/>
  <c r="Z575" i="1"/>
  <c r="Z596" i="1"/>
  <c r="Y623" i="1"/>
  <c r="X577" i="1"/>
  <c r="X588" i="1"/>
  <c r="X592" i="1"/>
  <c r="X574" i="1"/>
  <c r="Y577" i="1"/>
  <c r="X579" i="1"/>
  <c r="Y588" i="1"/>
  <c r="X589" i="1"/>
  <c r="Y592" i="1"/>
  <c r="X595" i="1"/>
  <c r="X600" i="1"/>
  <c r="X601" i="1"/>
  <c r="X602" i="1"/>
  <c r="X607" i="1"/>
  <c r="X615" i="1"/>
  <c r="Y595" i="1"/>
  <c r="X596" i="1"/>
  <c r="X599" i="1"/>
  <c r="Y600" i="1"/>
  <c r="Y601" i="1"/>
  <c r="Y602" i="1"/>
  <c r="Y607" i="1"/>
  <c r="Y615" i="1"/>
  <c r="Z623" i="1"/>
  <c r="X559" i="1"/>
  <c r="Y559" i="1"/>
  <c r="J624" i="1"/>
  <c r="K626" i="1"/>
  <c r="X626" i="1"/>
  <c r="X624" i="1"/>
  <c r="Z622" i="1"/>
  <c r="Y626" i="1"/>
  <c r="Y624" i="1"/>
  <c r="X625" i="1"/>
  <c r="Y625" i="1"/>
  <c r="X621" i="1"/>
  <c r="J622" i="1"/>
  <c r="Y621" i="1"/>
  <c r="X622" i="1"/>
  <c r="J623" i="1"/>
  <c r="X567" i="1"/>
  <c r="Y567" i="1"/>
  <c r="X547" i="1"/>
  <c r="Y547" i="1"/>
  <c r="Z533" i="1"/>
  <c r="Y542" i="1"/>
  <c r="Y546" i="1"/>
  <c r="K530" i="1"/>
  <c r="K531" i="1"/>
  <c r="J534" i="1"/>
  <c r="X539" i="1"/>
  <c r="X534" i="1"/>
  <c r="Y534" i="1"/>
  <c r="Z538" i="1"/>
  <c r="Y539" i="1"/>
  <c r="Y533" i="1"/>
  <c r="X544" i="1"/>
  <c r="Z546" i="1"/>
  <c r="J540" i="1"/>
  <c r="Z541" i="1"/>
  <c r="Z542" i="1"/>
  <c r="Y538" i="1"/>
  <c r="Z532" i="1"/>
  <c r="K544" i="1"/>
  <c r="X530" i="1"/>
  <c r="Y530" i="1"/>
  <c r="X535" i="1"/>
  <c r="X543" i="1"/>
  <c r="Y544" i="1"/>
  <c r="J175" i="1"/>
  <c r="Y535" i="1"/>
  <c r="Z537" i="1"/>
  <c r="Y543" i="1"/>
  <c r="K543" i="1"/>
  <c r="K535" i="1"/>
  <c r="I531" i="1"/>
  <c r="I760" i="1" s="1"/>
  <c r="I783" i="1" s="1"/>
  <c r="I544" i="1"/>
  <c r="X531" i="1"/>
  <c r="J532" i="1"/>
  <c r="X540" i="1"/>
  <c r="J541" i="1"/>
  <c r="X537" i="1"/>
  <c r="J538" i="1"/>
  <c r="Y540" i="1"/>
  <c r="X541" i="1"/>
  <c r="Y545" i="1"/>
  <c r="Y568" i="1"/>
  <c r="X536" i="1"/>
  <c r="J537" i="1"/>
  <c r="X545" i="1"/>
  <c r="X568" i="1"/>
  <c r="Y531" i="1"/>
  <c r="X532" i="1"/>
  <c r="J533" i="1"/>
  <c r="Y536" i="1"/>
  <c r="X175" i="1"/>
  <c r="Y175" i="1"/>
  <c r="J176" i="1"/>
  <c r="X176" i="1"/>
  <c r="Y176" i="1"/>
  <c r="X101" i="1"/>
  <c r="Y101" i="1"/>
  <c r="K45" i="1"/>
  <c r="X45" i="1"/>
  <c r="Z45" i="1"/>
  <c r="X100" i="1"/>
  <c r="Y100" i="1"/>
  <c r="W44" i="1"/>
  <c r="Z44" i="1" s="1"/>
  <c r="N44" i="1"/>
  <c r="K44" i="1" s="1"/>
  <c r="M44" i="1"/>
  <c r="W694" i="1"/>
  <c r="Z694" i="1" s="1"/>
  <c r="N694" i="1"/>
  <c r="J694" i="1" s="1"/>
  <c r="M694" i="1"/>
  <c r="W693" i="1"/>
  <c r="X693" i="1" s="1"/>
  <c r="N693" i="1"/>
  <c r="K693" i="1" s="1"/>
  <c r="M693" i="1"/>
  <c r="W691" i="1"/>
  <c r="Y691" i="1" s="1"/>
  <c r="N691" i="1"/>
  <c r="K691" i="1" s="1"/>
  <c r="M691" i="1"/>
  <c r="W690" i="1"/>
  <c r="Z690" i="1" s="1"/>
  <c r="N690" i="1"/>
  <c r="K690" i="1" s="1"/>
  <c r="M690" i="1"/>
  <c r="W689" i="1"/>
  <c r="Z689" i="1" s="1"/>
  <c r="N689" i="1"/>
  <c r="J689" i="1" s="1"/>
  <c r="M689" i="1"/>
  <c r="W688" i="1"/>
  <c r="X688" i="1" s="1"/>
  <c r="N688" i="1"/>
  <c r="K688" i="1" s="1"/>
  <c r="M688" i="1"/>
  <c r="N687" i="1"/>
  <c r="I688" i="1"/>
  <c r="I549" i="1" l="1"/>
  <c r="I556" i="1"/>
  <c r="I552" i="1"/>
  <c r="I392" i="1"/>
  <c r="I689" i="1"/>
  <c r="I692" i="1" s="1"/>
  <c r="I700" i="1"/>
  <c r="I711" i="1"/>
  <c r="I722" i="1" s="1"/>
  <c r="I623" i="1"/>
  <c r="I626" i="1" s="1"/>
  <c r="I825" i="1"/>
  <c r="I835" i="1" s="1"/>
  <c r="I720" i="1"/>
  <c r="I532" i="1"/>
  <c r="I546" i="1" s="1"/>
  <c r="I545" i="1"/>
  <c r="I554" i="1" s="1"/>
  <c r="J690" i="1"/>
  <c r="Y44" i="1"/>
  <c r="J44" i="1"/>
  <c r="J691" i="1"/>
  <c r="X691" i="1"/>
  <c r="X44" i="1"/>
  <c r="X689" i="1"/>
  <c r="X690" i="1"/>
  <c r="J693" i="1"/>
  <c r="X694" i="1"/>
  <c r="Y689" i="1"/>
  <c r="Y690" i="1"/>
  <c r="Y694" i="1"/>
  <c r="J688" i="1"/>
  <c r="Y688" i="1"/>
  <c r="K689" i="1"/>
  <c r="Z691" i="1"/>
  <c r="Y693" i="1"/>
  <c r="K694" i="1"/>
  <c r="Z688" i="1"/>
  <c r="Z693" i="1"/>
  <c r="W654" i="1"/>
  <c r="Z654" i="1" s="1"/>
  <c r="N654" i="1"/>
  <c r="K654" i="1" s="1"/>
  <c r="M654" i="1"/>
  <c r="W647" i="1"/>
  <c r="Z647" i="1" s="1"/>
  <c r="N647" i="1"/>
  <c r="J647" i="1" s="1"/>
  <c r="M647" i="1"/>
  <c r="W650" i="1"/>
  <c r="Z650" i="1" s="1"/>
  <c r="N650" i="1"/>
  <c r="W680" i="1"/>
  <c r="Z680" i="1" s="1"/>
  <c r="N680" i="1"/>
  <c r="M680" i="1"/>
  <c r="W653" i="1"/>
  <c r="Z653" i="1" s="1"/>
  <c r="N653" i="1"/>
  <c r="J653" i="1" s="1"/>
  <c r="W652" i="1"/>
  <c r="X652" i="1" s="1"/>
  <c r="N652" i="1"/>
  <c r="J652" i="1" s="1"/>
  <c r="W649" i="1"/>
  <c r="Y649" i="1" s="1"/>
  <c r="N649" i="1"/>
  <c r="K649" i="1" s="1"/>
  <c r="M649" i="1"/>
  <c r="W648" i="1"/>
  <c r="Z648" i="1" s="1"/>
  <c r="N648" i="1"/>
  <c r="J648" i="1" s="1"/>
  <c r="M648" i="1"/>
  <c r="W646" i="1"/>
  <c r="Y646" i="1" s="1"/>
  <c r="N646" i="1"/>
  <c r="J646" i="1" s="1"/>
  <c r="M646" i="1"/>
  <c r="W645" i="1"/>
  <c r="X645" i="1" s="1"/>
  <c r="N645" i="1"/>
  <c r="K645" i="1" s="1"/>
  <c r="M645" i="1"/>
  <c r="W644" i="1"/>
  <c r="Y644" i="1" s="1"/>
  <c r="N644" i="1"/>
  <c r="K644" i="1" s="1"/>
  <c r="M644" i="1"/>
  <c r="N643" i="1"/>
  <c r="I643" i="1"/>
  <c r="I644" i="1" s="1"/>
  <c r="K680" i="1" l="1"/>
  <c r="J680" i="1"/>
  <c r="I550" i="1"/>
  <c r="I557" i="1"/>
  <c r="I560" i="1"/>
  <c r="I558" i="1"/>
  <c r="I553" i="1"/>
  <c r="I555" i="1"/>
  <c r="I393" i="1"/>
  <c r="I548" i="1"/>
  <c r="I566" i="1" s="1"/>
  <c r="I551" i="1"/>
  <c r="I690" i="1"/>
  <c r="I891" i="1" s="1"/>
  <c r="I947" i="1"/>
  <c r="I944" i="1"/>
  <c r="I730" i="1"/>
  <c r="I733" i="1"/>
  <c r="I709" i="1"/>
  <c r="I701" i="1"/>
  <c r="I702" i="1" s="1"/>
  <c r="I703" i="1" s="1"/>
  <c r="I712" i="1"/>
  <c r="I645" i="1"/>
  <c r="I533" i="1"/>
  <c r="I547" i="1" s="1"/>
  <c r="Y645" i="1"/>
  <c r="Z645" i="1"/>
  <c r="Z646" i="1"/>
  <c r="J654" i="1"/>
  <c r="Y654" i="1"/>
  <c r="X654" i="1"/>
  <c r="X653" i="1"/>
  <c r="Y653" i="1"/>
  <c r="Y652" i="1"/>
  <c r="Z652" i="1"/>
  <c r="K648" i="1"/>
  <c r="Z649" i="1"/>
  <c r="K646" i="1"/>
  <c r="X646" i="1"/>
  <c r="K647" i="1"/>
  <c r="X647" i="1"/>
  <c r="Y647" i="1"/>
  <c r="X650" i="1"/>
  <c r="Y650" i="1"/>
  <c r="X648" i="1"/>
  <c r="J649" i="1"/>
  <c r="Y648" i="1"/>
  <c r="X649" i="1"/>
  <c r="Y680" i="1"/>
  <c r="Z644" i="1"/>
  <c r="J644" i="1"/>
  <c r="X680" i="1"/>
  <c r="X644" i="1"/>
  <c r="J645" i="1"/>
  <c r="W639" i="1"/>
  <c r="Z639" i="1" s="1"/>
  <c r="N639" i="1"/>
  <c r="W638" i="1"/>
  <c r="Z638" i="1" s="1"/>
  <c r="N638" i="1"/>
  <c r="J638" i="1" s="1"/>
  <c r="M638" i="1"/>
  <c r="W637" i="1"/>
  <c r="X637" i="1" s="1"/>
  <c r="N637" i="1"/>
  <c r="J637" i="1" s="1"/>
  <c r="M637" i="1"/>
  <c r="W636" i="1"/>
  <c r="X636" i="1" s="1"/>
  <c r="N636" i="1"/>
  <c r="W635" i="1"/>
  <c r="Y635" i="1" s="1"/>
  <c r="N635" i="1"/>
  <c r="W634" i="1"/>
  <c r="Z634" i="1" s="1"/>
  <c r="N634" i="1"/>
  <c r="K634" i="1" s="1"/>
  <c r="M634" i="1"/>
  <c r="W633" i="1"/>
  <c r="Z633" i="1" s="1"/>
  <c r="N633" i="1"/>
  <c r="J633" i="1" s="1"/>
  <c r="M633" i="1"/>
  <c r="W632" i="1"/>
  <c r="X632" i="1" s="1"/>
  <c r="N632" i="1"/>
  <c r="K632" i="1" s="1"/>
  <c r="M632" i="1"/>
  <c r="W631" i="1"/>
  <c r="Y631" i="1" s="1"/>
  <c r="N631" i="1"/>
  <c r="K631" i="1" s="1"/>
  <c r="M631" i="1"/>
  <c r="W630" i="1"/>
  <c r="Z630" i="1" s="1"/>
  <c r="N630" i="1"/>
  <c r="K630" i="1" s="1"/>
  <c r="M630" i="1"/>
  <c r="N629" i="1"/>
  <c r="I629" i="1"/>
  <c r="I630" i="1" s="1"/>
  <c r="I631" i="1" s="1"/>
  <c r="I632" i="1" s="1"/>
  <c r="I633" i="1" s="1"/>
  <c r="I836" i="1" s="1"/>
  <c r="I559" i="1" l="1"/>
  <c r="I567" i="1" s="1"/>
  <c r="I568" i="1" s="1"/>
  <c r="I561" i="1"/>
  <c r="I562" i="1" s="1"/>
  <c r="I563" i="1" s="1"/>
  <c r="I564" i="1" s="1"/>
  <c r="I565" i="1" s="1"/>
  <c r="I394" i="1"/>
  <c r="I397" i="1"/>
  <c r="I405" i="1" s="1"/>
  <c r="I693" i="1"/>
  <c r="I691" i="1"/>
  <c r="I646" i="1"/>
  <c r="I648" i="1" s="1"/>
  <c r="I850" i="1"/>
  <c r="Y633" i="1"/>
  <c r="X633" i="1"/>
  <c r="K633" i="1"/>
  <c r="X631" i="1"/>
  <c r="J630" i="1"/>
  <c r="Z631" i="1"/>
  <c r="J632" i="1"/>
  <c r="Y632" i="1"/>
  <c r="Y637" i="1"/>
  <c r="Z637" i="1"/>
  <c r="Y636" i="1"/>
  <c r="X635" i="1"/>
  <c r="Z635" i="1"/>
  <c r="J634" i="1"/>
  <c r="K638" i="1"/>
  <c r="K637" i="1"/>
  <c r="X630" i="1"/>
  <c r="J631" i="1"/>
  <c r="Z632" i="1"/>
  <c r="X634" i="1"/>
  <c r="Z636" i="1"/>
  <c r="X638" i="1"/>
  <c r="Y638" i="1"/>
  <c r="X639" i="1"/>
  <c r="Y630" i="1"/>
  <c r="Y634" i="1"/>
  <c r="Y639" i="1"/>
  <c r="K446" i="1"/>
  <c r="K447" i="1"/>
  <c r="W446" i="1"/>
  <c r="Z446" i="1" s="1"/>
  <c r="N446" i="1"/>
  <c r="W393" i="1"/>
  <c r="Z393" i="1" s="1"/>
  <c r="N393" i="1"/>
  <c r="M393" i="1"/>
  <c r="W93" i="1"/>
  <c r="Z93" i="1" s="1"/>
  <c r="N93" i="1"/>
  <c r="M93" i="1"/>
  <c r="I93" i="1"/>
  <c r="W91" i="1"/>
  <c r="Z91" i="1" s="1"/>
  <c r="N91" i="1"/>
  <c r="M91" i="1"/>
  <c r="I91" i="1"/>
  <c r="I98" i="1" s="1"/>
  <c r="W40" i="1"/>
  <c r="Z40" i="1" s="1"/>
  <c r="N40" i="1"/>
  <c r="J40" i="1" s="1"/>
  <c r="M40" i="1"/>
  <c r="W43" i="1"/>
  <c r="Y43" i="1" s="1"/>
  <c r="N43" i="1"/>
  <c r="K43" i="1" s="1"/>
  <c r="M43" i="1"/>
  <c r="W347" i="1"/>
  <c r="Z347" i="1" s="1"/>
  <c r="N347" i="1"/>
  <c r="J347" i="1" s="1"/>
  <c r="W346" i="1"/>
  <c r="Z346" i="1" s="1"/>
  <c r="N346" i="1"/>
  <c r="J346" i="1" s="1"/>
  <c r="W348" i="1"/>
  <c r="Y348" i="1" s="1"/>
  <c r="N348" i="1"/>
  <c r="J348" i="1" s="1"/>
  <c r="W349" i="1"/>
  <c r="Z349" i="1" s="1"/>
  <c r="N349" i="1"/>
  <c r="J349" i="1" s="1"/>
  <c r="W345" i="1"/>
  <c r="Z345" i="1" s="1"/>
  <c r="N345" i="1"/>
  <c r="K345" i="1" s="1"/>
  <c r="M345" i="1"/>
  <c r="W314" i="1"/>
  <c r="Z314" i="1" s="1"/>
  <c r="N314" i="1"/>
  <c r="K314" i="1" s="1"/>
  <c r="M314" i="1"/>
  <c r="W344" i="1"/>
  <c r="Z344" i="1" s="1"/>
  <c r="N344" i="1"/>
  <c r="W343" i="1"/>
  <c r="Z343" i="1" s="1"/>
  <c r="N343" i="1"/>
  <c r="K343" i="1" s="1"/>
  <c r="M343" i="1"/>
  <c r="I343" i="1"/>
  <c r="W342" i="1"/>
  <c r="Z342" i="1" s="1"/>
  <c r="N342" i="1"/>
  <c r="K342" i="1" s="1"/>
  <c r="M342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N338" i="1"/>
  <c r="I338" i="1"/>
  <c r="I339" i="1" s="1"/>
  <c r="I340" i="1" s="1"/>
  <c r="I341" i="1" s="1"/>
  <c r="I342" i="1" s="1"/>
  <c r="W317" i="1"/>
  <c r="Z317" i="1" s="1"/>
  <c r="N317" i="1"/>
  <c r="W315" i="1"/>
  <c r="Y315" i="1" s="1"/>
  <c r="N315" i="1"/>
  <c r="K315" i="1" s="1"/>
  <c r="M315" i="1"/>
  <c r="W313" i="1"/>
  <c r="Z313" i="1" s="1"/>
  <c r="N313" i="1"/>
  <c r="K313" i="1" s="1"/>
  <c r="M313" i="1"/>
  <c r="W312" i="1"/>
  <c r="Z312" i="1" s="1"/>
  <c r="N312" i="1"/>
  <c r="J312" i="1" s="1"/>
  <c r="M312" i="1"/>
  <c r="W311" i="1"/>
  <c r="Z311" i="1" s="1"/>
  <c r="N311" i="1"/>
  <c r="K311" i="1" s="1"/>
  <c r="M311" i="1"/>
  <c r="W310" i="1"/>
  <c r="Y310" i="1" s="1"/>
  <c r="N310" i="1"/>
  <c r="K310" i="1" s="1"/>
  <c r="M310" i="1"/>
  <c r="N309" i="1"/>
  <c r="I309" i="1"/>
  <c r="I310" i="1" s="1"/>
  <c r="I111" i="1" l="1"/>
  <c r="I117" i="1"/>
  <c r="I650" i="1"/>
  <c r="I653" i="1" s="1"/>
  <c r="I655" i="1" s="1"/>
  <c r="I657" i="1" s="1"/>
  <c r="I659" i="1" s="1"/>
  <c r="I651" i="1"/>
  <c r="I109" i="1"/>
  <c r="I108" i="1"/>
  <c r="I403" i="1"/>
  <c r="I409" i="1" s="1"/>
  <c r="I401" i="1"/>
  <c r="I311" i="1"/>
  <c r="I427" i="1"/>
  <c r="I431" i="1" s="1"/>
  <c r="I435" i="1" s="1"/>
  <c r="I441" i="1" s="1"/>
  <c r="I398" i="1"/>
  <c r="I404" i="1" s="1"/>
  <c r="I410" i="1" s="1"/>
  <c r="I395" i="1"/>
  <c r="I399" i="1" s="1"/>
  <c r="I407" i="1" s="1"/>
  <c r="I411" i="1" s="1"/>
  <c r="I396" i="1"/>
  <c r="K317" i="1"/>
  <c r="J317" i="1"/>
  <c r="I851" i="1"/>
  <c r="I647" i="1"/>
  <c r="I649" i="1" s="1"/>
  <c r="I652" i="1" s="1"/>
  <c r="I654" i="1" s="1"/>
  <c r="I94" i="1"/>
  <c r="I96" i="1"/>
  <c r="I115" i="1" s="1"/>
  <c r="K393" i="1"/>
  <c r="J393" i="1"/>
  <c r="I101" i="1"/>
  <c r="I100" i="1"/>
  <c r="I106" i="1" s="1"/>
  <c r="Y91" i="1"/>
  <c r="X446" i="1"/>
  <c r="Y446" i="1"/>
  <c r="J342" i="1"/>
  <c r="X393" i="1"/>
  <c r="Y393" i="1"/>
  <c r="X91" i="1"/>
  <c r="X93" i="1"/>
  <c r="Y93" i="1"/>
  <c r="K40" i="1"/>
  <c r="Y40" i="1"/>
  <c r="X40" i="1"/>
  <c r="Z43" i="1"/>
  <c r="J43" i="1"/>
  <c r="X43" i="1"/>
  <c r="X347" i="1"/>
  <c r="Y347" i="1"/>
  <c r="X346" i="1"/>
  <c r="Y346" i="1"/>
  <c r="K312" i="1"/>
  <c r="X312" i="1"/>
  <c r="Y312" i="1"/>
  <c r="X348" i="1"/>
  <c r="Z348" i="1"/>
  <c r="J314" i="1"/>
  <c r="J345" i="1"/>
  <c r="Y345" i="1"/>
  <c r="X349" i="1"/>
  <c r="X345" i="1"/>
  <c r="Y349" i="1"/>
  <c r="J343" i="1"/>
  <c r="X314" i="1"/>
  <c r="Y314" i="1"/>
  <c r="X342" i="1"/>
  <c r="X343" i="1"/>
  <c r="X311" i="1"/>
  <c r="J315" i="1"/>
  <c r="J339" i="1"/>
  <c r="Y341" i="1"/>
  <c r="Y342" i="1"/>
  <c r="X341" i="1"/>
  <c r="J340" i="1"/>
  <c r="Y339" i="1"/>
  <c r="X340" i="1"/>
  <c r="J341" i="1"/>
  <c r="Y343" i="1"/>
  <c r="X344" i="1"/>
  <c r="X339" i="1"/>
  <c r="Y340" i="1"/>
  <c r="Y344" i="1"/>
  <c r="Y317" i="1"/>
  <c r="J310" i="1"/>
  <c r="Y311" i="1"/>
  <c r="J313" i="1"/>
  <c r="X313" i="1"/>
  <c r="X317" i="1"/>
  <c r="Z310" i="1"/>
  <c r="Z315" i="1"/>
  <c r="X310" i="1"/>
  <c r="J311" i="1"/>
  <c r="Y313" i="1"/>
  <c r="X315" i="1"/>
  <c r="W87" i="1"/>
  <c r="Z87" i="1" s="1"/>
  <c r="N87" i="1"/>
  <c r="M87" i="1"/>
  <c r="I87" i="1"/>
  <c r="W83" i="1"/>
  <c r="Z83" i="1" s="1"/>
  <c r="N83" i="1"/>
  <c r="W114" i="1"/>
  <c r="Y114" i="1" s="1"/>
  <c r="N114" i="1"/>
  <c r="M114" i="1"/>
  <c r="I114" i="1"/>
  <c r="W89" i="1"/>
  <c r="Z89" i="1" s="1"/>
  <c r="N89" i="1"/>
  <c r="W88" i="1"/>
  <c r="Z88" i="1" s="1"/>
  <c r="N88" i="1"/>
  <c r="M88" i="1"/>
  <c r="I88" i="1"/>
  <c r="I90" i="1" s="1"/>
  <c r="W84" i="1"/>
  <c r="Z84" i="1" s="1"/>
  <c r="N84" i="1"/>
  <c r="M84" i="1"/>
  <c r="I84" i="1"/>
  <c r="W82" i="1"/>
  <c r="Z82" i="1" s="1"/>
  <c r="N82" i="1"/>
  <c r="M82" i="1"/>
  <c r="I82" i="1"/>
  <c r="I85" i="1" s="1"/>
  <c r="W81" i="1"/>
  <c r="Z81" i="1" s="1"/>
  <c r="N81" i="1"/>
  <c r="M81" i="1"/>
  <c r="I81" i="1"/>
  <c r="W75" i="1"/>
  <c r="Z75" i="1" s="1"/>
  <c r="N75" i="1"/>
  <c r="M75" i="1"/>
  <c r="W74" i="1"/>
  <c r="Y74" i="1" s="1"/>
  <c r="N74" i="1"/>
  <c r="M74" i="1"/>
  <c r="W73" i="1"/>
  <c r="Z73" i="1" s="1"/>
  <c r="N73" i="1"/>
  <c r="M73" i="1"/>
  <c r="W72" i="1"/>
  <c r="Z72" i="1" s="1"/>
  <c r="N72" i="1"/>
  <c r="M72" i="1"/>
  <c r="N71" i="1"/>
  <c r="I71" i="1"/>
  <c r="I72" i="1" s="1"/>
  <c r="I73" i="1" s="1"/>
  <c r="I74" i="1" s="1"/>
  <c r="I75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7" i="1"/>
  <c r="Z67" i="1" s="1"/>
  <c r="N67" i="1"/>
  <c r="K67" i="1" s="1"/>
  <c r="M67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4" i="1" l="1"/>
  <c r="I112" i="1"/>
  <c r="I661" i="1"/>
  <c r="I663" i="1" s="1"/>
  <c r="I38" i="1"/>
  <c r="I42" i="1" s="1"/>
  <c r="I39" i="1"/>
  <c r="I656" i="1"/>
  <c r="I658" i="1" s="1"/>
  <c r="I664" i="1" s="1"/>
  <c r="I660" i="1"/>
  <c r="I662" i="1" s="1"/>
  <c r="I668" i="1" s="1"/>
  <c r="I677" i="1" s="1"/>
  <c r="I679" i="1" s="1"/>
  <c r="I439" i="1"/>
  <c r="I445" i="1" s="1"/>
  <c r="I402" i="1"/>
  <c r="I408" i="1" s="1"/>
  <c r="I412" i="1" s="1"/>
  <c r="I400" i="1"/>
  <c r="I406" i="1" s="1"/>
  <c r="I312" i="1"/>
  <c r="I313" i="1" s="1"/>
  <c r="I314" i="1" s="1"/>
  <c r="I315" i="1" s="1"/>
  <c r="I316" i="1" s="1"/>
  <c r="I317" i="1" s="1"/>
  <c r="I428" i="1"/>
  <c r="I429" i="1" s="1"/>
  <c r="I433" i="1" s="1"/>
  <c r="I437" i="1" s="1"/>
  <c r="I443" i="1" s="1"/>
  <c r="I665" i="1"/>
  <c r="I674" i="1" s="1"/>
  <c r="I676" i="1" s="1"/>
  <c r="I694" i="1"/>
  <c r="K37" i="1"/>
  <c r="J33" i="1"/>
  <c r="X72" i="1"/>
  <c r="X87" i="1"/>
  <c r="Y72" i="1"/>
  <c r="Y87" i="1"/>
  <c r="X75" i="1"/>
  <c r="Y75" i="1"/>
  <c r="X81" i="1"/>
  <c r="Y84" i="1"/>
  <c r="X88" i="1"/>
  <c r="Z114" i="1"/>
  <c r="Y83" i="1"/>
  <c r="Z74" i="1"/>
  <c r="X84" i="1"/>
  <c r="X83" i="1"/>
  <c r="Y81" i="1"/>
  <c r="Y88" i="1"/>
  <c r="Y73" i="1"/>
  <c r="X74" i="1"/>
  <c r="Y82" i="1"/>
  <c r="Y89" i="1"/>
  <c r="X114" i="1"/>
  <c r="X73" i="1"/>
  <c r="X82" i="1"/>
  <c r="X89" i="1"/>
  <c r="X37" i="1"/>
  <c r="J36" i="1"/>
  <c r="X33" i="1"/>
  <c r="X35" i="1"/>
  <c r="Y33" i="1"/>
  <c r="Y37" i="1"/>
  <c r="X38" i="1"/>
  <c r="J67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7" i="1"/>
  <c r="Y67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6" i="1"/>
  <c r="I680" i="1" s="1"/>
  <c r="I670" i="1"/>
  <c r="I667" i="1"/>
  <c r="I669" i="1" s="1"/>
  <c r="I671" i="1"/>
  <c r="I673" i="1" s="1"/>
  <c r="I678" i="1" s="1"/>
  <c r="I41" i="1"/>
  <c r="I40" i="1"/>
  <c r="I43" i="1" s="1"/>
  <c r="I430" i="1"/>
  <c r="I432" i="1"/>
  <c r="I440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7" i="1"/>
  <c r="K220" i="1"/>
  <c r="K219" i="1"/>
  <c r="K215" i="1"/>
  <c r="K214" i="1"/>
  <c r="K213" i="1"/>
  <c r="K212" i="1"/>
  <c r="K211" i="1"/>
  <c r="K210" i="1"/>
  <c r="K222" i="1"/>
  <c r="W215" i="1"/>
  <c r="Z215" i="1" s="1"/>
  <c r="N215" i="1"/>
  <c r="M215" i="1"/>
  <c r="W217" i="1"/>
  <c r="Z217" i="1" s="1"/>
  <c r="N217" i="1"/>
  <c r="M217" i="1"/>
  <c r="W219" i="1"/>
  <c r="Z219" i="1" s="1"/>
  <c r="N219" i="1"/>
  <c r="M219" i="1"/>
  <c r="W218" i="1"/>
  <c r="Z218" i="1" s="1"/>
  <c r="N218" i="1"/>
  <c r="M218" i="1"/>
  <c r="W216" i="1"/>
  <c r="X216" i="1" s="1"/>
  <c r="N216" i="1"/>
  <c r="M216" i="1"/>
  <c r="W214" i="1"/>
  <c r="Z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W196" i="1"/>
  <c r="Z196" i="1" s="1"/>
  <c r="N196" i="1"/>
  <c r="K196" i="1" s="1"/>
  <c r="M196" i="1"/>
  <c r="I196" i="1"/>
  <c r="W195" i="1"/>
  <c r="Z195" i="1" s="1"/>
  <c r="N195" i="1"/>
  <c r="K195" i="1" s="1"/>
  <c r="M195" i="1"/>
  <c r="W194" i="1"/>
  <c r="Z194" i="1" s="1"/>
  <c r="N194" i="1"/>
  <c r="K194" i="1" s="1"/>
  <c r="M194" i="1"/>
  <c r="W193" i="1"/>
  <c r="Z193" i="1" s="1"/>
  <c r="N193" i="1"/>
  <c r="K193" i="1" s="1"/>
  <c r="M193" i="1"/>
  <c r="W192" i="1"/>
  <c r="Z192" i="1" s="1"/>
  <c r="N192" i="1"/>
  <c r="M192" i="1"/>
  <c r="W191" i="1"/>
  <c r="X191" i="1" s="1"/>
  <c r="N191" i="1"/>
  <c r="K191" i="1" s="1"/>
  <c r="M191" i="1"/>
  <c r="I191" i="1"/>
  <c r="W189" i="1"/>
  <c r="Z189" i="1" s="1"/>
  <c r="N189" i="1"/>
  <c r="K189" i="1" s="1"/>
  <c r="M189" i="1"/>
  <c r="W188" i="1"/>
  <c r="Z188" i="1" s="1"/>
  <c r="N188" i="1"/>
  <c r="K188" i="1" s="1"/>
  <c r="M188" i="1"/>
  <c r="W187" i="1"/>
  <c r="Y187" i="1" s="1"/>
  <c r="N187" i="1"/>
  <c r="J187" i="1" s="1"/>
  <c r="M187" i="1"/>
  <c r="W186" i="1"/>
  <c r="X186" i="1" s="1"/>
  <c r="N186" i="1"/>
  <c r="K186" i="1" s="1"/>
  <c r="M186" i="1"/>
  <c r="N185" i="1"/>
  <c r="I185" i="1"/>
  <c r="I186" i="1" s="1"/>
  <c r="I187" i="1" s="1"/>
  <c r="I188" i="1" s="1"/>
  <c r="I189" i="1" s="1"/>
  <c r="W524" i="1"/>
  <c r="Z524" i="1" s="1"/>
  <c r="N524" i="1"/>
  <c r="M524" i="1"/>
  <c r="W519" i="1"/>
  <c r="Z519" i="1" s="1"/>
  <c r="N519" i="1"/>
  <c r="M519" i="1"/>
  <c r="W492" i="1"/>
  <c r="Z492" i="1" s="1"/>
  <c r="N492" i="1"/>
  <c r="M492" i="1"/>
  <c r="K492" i="1"/>
  <c r="I492" i="1"/>
  <c r="I704" i="1" s="1"/>
  <c r="K497" i="1"/>
  <c r="M517" i="1"/>
  <c r="N517" i="1"/>
  <c r="M518" i="1"/>
  <c r="N518" i="1"/>
  <c r="M525" i="1"/>
  <c r="N525" i="1"/>
  <c r="K516" i="1"/>
  <c r="K515" i="1"/>
  <c r="K495" i="1"/>
  <c r="K526" i="1"/>
  <c r="W525" i="1"/>
  <c r="Z525" i="1" s="1"/>
  <c r="W518" i="1"/>
  <c r="Y518" i="1" s="1"/>
  <c r="W517" i="1"/>
  <c r="X517" i="1" s="1"/>
  <c r="W508" i="1"/>
  <c r="Z508" i="1" s="1"/>
  <c r="N508" i="1"/>
  <c r="M508" i="1"/>
  <c r="K508" i="1"/>
  <c r="W506" i="1"/>
  <c r="Z506" i="1" s="1"/>
  <c r="N506" i="1"/>
  <c r="M506" i="1"/>
  <c r="K506" i="1"/>
  <c r="W504" i="1"/>
  <c r="Z504" i="1" s="1"/>
  <c r="N504" i="1"/>
  <c r="M504" i="1"/>
  <c r="K504" i="1"/>
  <c r="K514" i="1"/>
  <c r="K513" i="1"/>
  <c r="K512" i="1"/>
  <c r="K511" i="1"/>
  <c r="K510" i="1"/>
  <c r="K503" i="1"/>
  <c r="K502" i="1"/>
  <c r="K501" i="1"/>
  <c r="K500" i="1"/>
  <c r="K499" i="1"/>
  <c r="K498" i="1"/>
  <c r="K496" i="1"/>
  <c r="K494" i="1"/>
  <c r="K491" i="1"/>
  <c r="K490" i="1"/>
  <c r="K489" i="1"/>
  <c r="K488" i="1"/>
  <c r="K487" i="1"/>
  <c r="K486" i="1"/>
  <c r="W516" i="1"/>
  <c r="Z516" i="1" s="1"/>
  <c r="N516" i="1"/>
  <c r="M516" i="1"/>
  <c r="W515" i="1"/>
  <c r="X515" i="1" s="1"/>
  <c r="N515" i="1"/>
  <c r="M515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7" i="1"/>
  <c r="Z507" i="1" s="1"/>
  <c r="N507" i="1"/>
  <c r="M507" i="1"/>
  <c r="W505" i="1"/>
  <c r="X505" i="1" s="1"/>
  <c r="N505" i="1"/>
  <c r="M505" i="1"/>
  <c r="W503" i="1"/>
  <c r="Z503" i="1" s="1"/>
  <c r="N503" i="1"/>
  <c r="M503" i="1"/>
  <c r="W502" i="1"/>
  <c r="Y502" i="1" s="1"/>
  <c r="N502" i="1"/>
  <c r="M502" i="1"/>
  <c r="W501" i="1"/>
  <c r="X501" i="1" s="1"/>
  <c r="N501" i="1"/>
  <c r="M501" i="1"/>
  <c r="W500" i="1"/>
  <c r="Z500" i="1" s="1"/>
  <c r="N500" i="1"/>
  <c r="M500" i="1"/>
  <c r="W499" i="1"/>
  <c r="Y499" i="1" s="1"/>
  <c r="N499" i="1"/>
  <c r="M499" i="1"/>
  <c r="W498" i="1"/>
  <c r="X498" i="1" s="1"/>
  <c r="N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W494" i="1"/>
  <c r="X494" i="1" s="1"/>
  <c r="N494" i="1"/>
  <c r="M494" i="1"/>
  <c r="W493" i="1"/>
  <c r="Z493" i="1" s="1"/>
  <c r="N493" i="1"/>
  <c r="M493" i="1"/>
  <c r="W491" i="1"/>
  <c r="Z491" i="1" s="1"/>
  <c r="N491" i="1"/>
  <c r="W490" i="1"/>
  <c r="Y490" i="1" s="1"/>
  <c r="N490" i="1"/>
  <c r="M490" i="1"/>
  <c r="W489" i="1"/>
  <c r="X489" i="1" s="1"/>
  <c r="N489" i="1"/>
  <c r="M489" i="1"/>
  <c r="W488" i="1"/>
  <c r="Z488" i="1" s="1"/>
  <c r="N488" i="1"/>
  <c r="M488" i="1"/>
  <c r="W487" i="1"/>
  <c r="Z487" i="1" s="1"/>
  <c r="N487" i="1"/>
  <c r="M487" i="1"/>
  <c r="W486" i="1"/>
  <c r="Y486" i="1" s="1"/>
  <c r="N486" i="1"/>
  <c r="M486" i="1"/>
  <c r="N485" i="1"/>
  <c r="I485" i="1"/>
  <c r="I486" i="1" s="1"/>
  <c r="W394" i="1"/>
  <c r="Z394" i="1" s="1"/>
  <c r="N394" i="1"/>
  <c r="M394" i="1"/>
  <c r="W392" i="1"/>
  <c r="Z392" i="1" s="1"/>
  <c r="N392" i="1"/>
  <c r="J392" i="1" s="1"/>
  <c r="W391" i="1"/>
  <c r="X391" i="1" s="1"/>
  <c r="N391" i="1"/>
  <c r="J391" i="1" s="1"/>
  <c r="W390" i="1"/>
  <c r="Z390" i="1" s="1"/>
  <c r="N390" i="1"/>
  <c r="M390" i="1"/>
  <c r="W389" i="1"/>
  <c r="Z389" i="1" s="1"/>
  <c r="N389" i="1"/>
  <c r="M389" i="1"/>
  <c r="W388" i="1"/>
  <c r="Z388" i="1" s="1"/>
  <c r="N388" i="1"/>
  <c r="M388" i="1"/>
  <c r="W387" i="1"/>
  <c r="Z387" i="1" s="1"/>
  <c r="N387" i="1"/>
  <c r="M387" i="1"/>
  <c r="W386" i="1"/>
  <c r="Y386" i="1" s="1"/>
  <c r="N386" i="1"/>
  <c r="K386" i="1" s="1"/>
  <c r="M386" i="1"/>
  <c r="N385" i="1"/>
  <c r="W378" i="1"/>
  <c r="Z378" i="1" s="1"/>
  <c r="N378" i="1"/>
  <c r="W381" i="1"/>
  <c r="Z381" i="1" s="1"/>
  <c r="N381" i="1"/>
  <c r="K381" i="1" s="1"/>
  <c r="M381" i="1"/>
  <c r="W380" i="1"/>
  <c r="Z380" i="1" s="1"/>
  <c r="N380" i="1"/>
  <c r="J380" i="1" s="1"/>
  <c r="W377" i="1"/>
  <c r="Z377" i="1" s="1"/>
  <c r="N377" i="1"/>
  <c r="K377" i="1" s="1"/>
  <c r="M377" i="1"/>
  <c r="W376" i="1"/>
  <c r="Z376" i="1" s="1"/>
  <c r="N376" i="1"/>
  <c r="K376" i="1" s="1"/>
  <c r="M376" i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J373" i="1" s="1"/>
  <c r="M373" i="1"/>
  <c r="N372" i="1"/>
  <c r="I372" i="1"/>
  <c r="I373" i="1" s="1"/>
  <c r="I374" i="1" s="1"/>
  <c r="I375" i="1" s="1"/>
  <c r="I376" i="1" s="1"/>
  <c r="I377" i="1" s="1"/>
  <c r="I378" i="1" s="1"/>
  <c r="I379" i="1" s="1"/>
  <c r="I380" i="1" s="1"/>
  <c r="W306" i="1"/>
  <c r="Z306" i="1" s="1"/>
  <c r="N306" i="1"/>
  <c r="K306" i="1" s="1"/>
  <c r="M306" i="1"/>
  <c r="W305" i="1"/>
  <c r="Z305" i="1" s="1"/>
  <c r="N305" i="1"/>
  <c r="W304" i="1"/>
  <c r="Z304" i="1" s="1"/>
  <c r="N304" i="1"/>
  <c r="K304" i="1" s="1"/>
  <c r="M304" i="1"/>
  <c r="W303" i="1"/>
  <c r="X303" i="1" s="1"/>
  <c r="N303" i="1"/>
  <c r="K303" i="1" s="1"/>
  <c r="M303" i="1"/>
  <c r="W302" i="1"/>
  <c r="Z302" i="1" s="1"/>
  <c r="N302" i="1"/>
  <c r="K302" i="1" s="1"/>
  <c r="M302" i="1"/>
  <c r="W301" i="1"/>
  <c r="Z301" i="1" s="1"/>
  <c r="N301" i="1"/>
  <c r="K301" i="1" s="1"/>
  <c r="M301" i="1"/>
  <c r="W300" i="1"/>
  <c r="Z300" i="1" s="1"/>
  <c r="N300" i="1"/>
  <c r="J300" i="1" s="1"/>
  <c r="M300" i="1"/>
  <c r="N299" i="1"/>
  <c r="I299" i="1"/>
  <c r="I300" i="1" s="1"/>
  <c r="I301" i="1" s="1"/>
  <c r="I302" i="1" s="1"/>
  <c r="I303" i="1" s="1"/>
  <c r="I422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N451" i="1"/>
  <c r="M452" i="1"/>
  <c r="N452" i="1"/>
  <c r="K452" i="1" s="1"/>
  <c r="W452" i="1"/>
  <c r="X452" i="1" s="1"/>
  <c r="M453" i="1"/>
  <c r="N453" i="1"/>
  <c r="J453" i="1" s="1"/>
  <c r="W453" i="1"/>
  <c r="X453" i="1" s="1"/>
  <c r="M454" i="1"/>
  <c r="N454" i="1"/>
  <c r="J454" i="1" s="1"/>
  <c r="W454" i="1"/>
  <c r="Z454" i="1" s="1"/>
  <c r="M455" i="1"/>
  <c r="N455" i="1"/>
  <c r="J455" i="1" s="1"/>
  <c r="W455" i="1"/>
  <c r="Y455" i="1" s="1"/>
  <c r="M456" i="1"/>
  <c r="N456" i="1"/>
  <c r="J456" i="1" s="1"/>
  <c r="W456" i="1"/>
  <c r="X456" i="1" s="1"/>
  <c r="N457" i="1"/>
  <c r="W457" i="1"/>
  <c r="X457" i="1" s="1"/>
  <c r="M458" i="1"/>
  <c r="N458" i="1"/>
  <c r="J458" i="1" s="1"/>
  <c r="W458" i="1"/>
  <c r="Y458" i="1" s="1"/>
  <c r="M459" i="1"/>
  <c r="N459" i="1"/>
  <c r="J459" i="1" s="1"/>
  <c r="W459" i="1"/>
  <c r="Y459" i="1" s="1"/>
  <c r="W295" i="1"/>
  <c r="Z295" i="1" s="1"/>
  <c r="N295" i="1"/>
  <c r="K295" i="1" s="1"/>
  <c r="M295" i="1"/>
  <c r="W294" i="1"/>
  <c r="Z294" i="1" s="1"/>
  <c r="N294" i="1"/>
  <c r="W293" i="1"/>
  <c r="Z293" i="1" s="1"/>
  <c r="N293" i="1"/>
  <c r="K293" i="1" s="1"/>
  <c r="M293" i="1"/>
  <c r="W292" i="1"/>
  <c r="X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N288" i="1"/>
  <c r="I288" i="1"/>
  <c r="I289" i="1" s="1"/>
  <c r="I290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Y474" i="1" s="1"/>
  <c r="W475" i="1"/>
  <c r="X475" i="1" s="1"/>
  <c r="W476" i="1"/>
  <c r="Y476" i="1" s="1"/>
  <c r="W477" i="1"/>
  <c r="Z477" i="1" s="1"/>
  <c r="W482" i="1"/>
  <c r="X482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J277" i="1" s="1"/>
  <c r="M277" i="1"/>
  <c r="N276" i="1"/>
  <c r="I276" i="1"/>
  <c r="N477" i="1"/>
  <c r="M477" i="1"/>
  <c r="W272" i="1"/>
  <c r="Z272" i="1" s="1"/>
  <c r="N272" i="1"/>
  <c r="K272" i="1" s="1"/>
  <c r="M272" i="1"/>
  <c r="I272" i="1"/>
  <c r="W271" i="1"/>
  <c r="Z271" i="1" s="1"/>
  <c r="N271" i="1"/>
  <c r="W270" i="1"/>
  <c r="X270" i="1" s="1"/>
  <c r="N270" i="1"/>
  <c r="J270" i="1" s="1"/>
  <c r="M270" i="1"/>
  <c r="W269" i="1"/>
  <c r="Y269" i="1" s="1"/>
  <c r="N269" i="1"/>
  <c r="K269" i="1" s="1"/>
  <c r="M269" i="1"/>
  <c r="W268" i="1"/>
  <c r="Y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J266" i="1" s="1"/>
  <c r="M266" i="1"/>
  <c r="N265" i="1"/>
  <c r="I265" i="1"/>
  <c r="I266" i="1" s="1"/>
  <c r="I267" i="1" s="1"/>
  <c r="I268" i="1" s="1"/>
  <c r="I269" i="1" s="1"/>
  <c r="I295" i="1" s="1"/>
  <c r="N476" i="1"/>
  <c r="M476" i="1"/>
  <c r="N475" i="1"/>
  <c r="M475" i="1"/>
  <c r="N482" i="1"/>
  <c r="N474" i="1"/>
  <c r="N473" i="1"/>
  <c r="N472" i="1"/>
  <c r="N471" i="1"/>
  <c r="N470" i="1"/>
  <c r="N469" i="1"/>
  <c r="N468" i="1"/>
  <c r="J468" i="1" s="1"/>
  <c r="N467" i="1"/>
  <c r="J467" i="1" s="1"/>
  <c r="N466" i="1"/>
  <c r="N465" i="1"/>
  <c r="J465" i="1" s="1"/>
  <c r="N464" i="1"/>
  <c r="K464" i="1" s="1"/>
  <c r="N463" i="1"/>
  <c r="N462" i="1"/>
  <c r="J462" i="1" s="1"/>
  <c r="N461" i="1"/>
  <c r="J461" i="1" s="1"/>
  <c r="N460" i="1"/>
  <c r="W247" i="1"/>
  <c r="Z247" i="1" s="1"/>
  <c r="N247" i="1"/>
  <c r="K247" i="1" s="1"/>
  <c r="M247" i="1"/>
  <c r="I247" i="1"/>
  <c r="W246" i="1"/>
  <c r="Z246" i="1" s="1"/>
  <c r="N246" i="1"/>
  <c r="W245" i="1"/>
  <c r="X245" i="1" s="1"/>
  <c r="N245" i="1"/>
  <c r="K245" i="1" s="1"/>
  <c r="M245" i="1"/>
  <c r="I245" i="1"/>
  <c r="W244" i="1"/>
  <c r="Y244" i="1" s="1"/>
  <c r="N244" i="1"/>
  <c r="K244" i="1" s="1"/>
  <c r="M244" i="1"/>
  <c r="W243" i="1"/>
  <c r="Z243" i="1" s="1"/>
  <c r="N243" i="1"/>
  <c r="J243" i="1" s="1"/>
  <c r="M243" i="1"/>
  <c r="W242" i="1"/>
  <c r="Z242" i="1" s="1"/>
  <c r="N242" i="1"/>
  <c r="K242" i="1" s="1"/>
  <c r="M242" i="1"/>
  <c r="W241" i="1"/>
  <c r="X241" i="1" s="1"/>
  <c r="N241" i="1"/>
  <c r="K241" i="1" s="1"/>
  <c r="M241" i="1"/>
  <c r="N240" i="1"/>
  <c r="I240" i="1"/>
  <c r="I241" i="1" s="1"/>
  <c r="I242" i="1" s="1"/>
  <c r="I243" i="1" s="1"/>
  <c r="W260" i="1"/>
  <c r="Z260" i="1" s="1"/>
  <c r="N260" i="1"/>
  <c r="K260" i="1" s="1"/>
  <c r="M260" i="1"/>
  <c r="W259" i="1"/>
  <c r="Z259" i="1" s="1"/>
  <c r="N259" i="1"/>
  <c r="J259" i="1" s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58" i="1" s="1"/>
  <c r="I259" i="1" s="1"/>
  <c r="I260" i="1" s="1"/>
  <c r="K233" i="1"/>
  <c r="K229" i="1"/>
  <c r="K234" i="1"/>
  <c r="K235" i="1"/>
  <c r="K231" i="1"/>
  <c r="K230" i="1"/>
  <c r="K228" i="1"/>
  <c r="K226" i="1"/>
  <c r="K225" i="1"/>
  <c r="K224" i="1"/>
  <c r="K223" i="1"/>
  <c r="W231" i="1"/>
  <c r="Z231" i="1" s="1"/>
  <c r="N231" i="1"/>
  <c r="M231" i="1"/>
  <c r="W234" i="1"/>
  <c r="Z234" i="1" s="1"/>
  <c r="N234" i="1"/>
  <c r="M234" i="1"/>
  <c r="W233" i="1"/>
  <c r="Z233" i="1" s="1"/>
  <c r="N233" i="1"/>
  <c r="M233" i="1"/>
  <c r="W232" i="1"/>
  <c r="Z232" i="1" s="1"/>
  <c r="N232" i="1"/>
  <c r="M232" i="1"/>
  <c r="I232" i="1"/>
  <c r="I270" i="1" s="1"/>
  <c r="W230" i="1"/>
  <c r="Z230" i="1" s="1"/>
  <c r="N230" i="1"/>
  <c r="M230" i="1"/>
  <c r="W229" i="1"/>
  <c r="Z229" i="1" s="1"/>
  <c r="N229" i="1"/>
  <c r="M229" i="1"/>
  <c r="W228" i="1"/>
  <c r="X228" i="1" s="1"/>
  <c r="N228" i="1"/>
  <c r="M228" i="1"/>
  <c r="I228" i="1"/>
  <c r="W226" i="1"/>
  <c r="Y226" i="1" s="1"/>
  <c r="N226" i="1"/>
  <c r="M226" i="1"/>
  <c r="W225" i="1"/>
  <c r="Z225" i="1" s="1"/>
  <c r="N225" i="1"/>
  <c r="M225" i="1"/>
  <c r="W224" i="1"/>
  <c r="Z224" i="1" s="1"/>
  <c r="N224" i="1"/>
  <c r="M224" i="1"/>
  <c r="W223" i="1"/>
  <c r="X223" i="1" s="1"/>
  <c r="N223" i="1"/>
  <c r="M223" i="1"/>
  <c r="N222" i="1"/>
  <c r="I222" i="1"/>
  <c r="I223" i="1" s="1"/>
  <c r="I224" i="1" s="1"/>
  <c r="I225" i="1" s="1"/>
  <c r="I226" i="1" s="1"/>
  <c r="I227" i="1" s="1"/>
  <c r="W206" i="1"/>
  <c r="Z206" i="1" s="1"/>
  <c r="N206" i="1"/>
  <c r="M206" i="1"/>
  <c r="W207" i="1"/>
  <c r="Z207" i="1" s="1"/>
  <c r="N207" i="1"/>
  <c r="K207" i="1" s="1"/>
  <c r="M207" i="1"/>
  <c r="I207" i="1"/>
  <c r="I494" i="1" s="1"/>
  <c r="W205" i="1"/>
  <c r="Y205" i="1" s="1"/>
  <c r="N205" i="1"/>
  <c r="K205" i="1" s="1"/>
  <c r="M205" i="1"/>
  <c r="I205" i="1"/>
  <c r="W204" i="1"/>
  <c r="Z204" i="1" s="1"/>
  <c r="N204" i="1"/>
  <c r="J204" i="1" s="1"/>
  <c r="M204" i="1"/>
  <c r="W203" i="1"/>
  <c r="Z203" i="1" s="1"/>
  <c r="N203" i="1"/>
  <c r="J203" i="1" s="1"/>
  <c r="M203" i="1"/>
  <c r="W202" i="1"/>
  <c r="Z202" i="1" s="1"/>
  <c r="N202" i="1"/>
  <c r="K202" i="1" s="1"/>
  <c r="M202" i="1"/>
  <c r="W201" i="1"/>
  <c r="Y201" i="1" s="1"/>
  <c r="N201" i="1"/>
  <c r="K201" i="1" s="1"/>
  <c r="M201" i="1"/>
  <c r="N200" i="1"/>
  <c r="I200" i="1"/>
  <c r="I201" i="1" s="1"/>
  <c r="I202" i="1" s="1"/>
  <c r="I203" i="1" s="1"/>
  <c r="I204" i="1" s="1"/>
  <c r="I233" i="1" s="1"/>
  <c r="M174" i="1"/>
  <c r="M177" i="1"/>
  <c r="M178" i="1"/>
  <c r="M179" i="1"/>
  <c r="M180" i="1"/>
  <c r="W180" i="1"/>
  <c r="Z180" i="1" s="1"/>
  <c r="N180" i="1"/>
  <c r="K180" i="1" s="1"/>
  <c r="W179" i="1"/>
  <c r="Z179" i="1" s="1"/>
  <c r="N179" i="1"/>
  <c r="W178" i="1"/>
  <c r="Z178" i="1" s="1"/>
  <c r="N178" i="1"/>
  <c r="K178" i="1" s="1"/>
  <c r="W177" i="1"/>
  <c r="Y177" i="1" s="1"/>
  <c r="N177" i="1"/>
  <c r="K177" i="1" s="1"/>
  <c r="W174" i="1"/>
  <c r="Z174" i="1" s="1"/>
  <c r="N174" i="1"/>
  <c r="W173" i="1"/>
  <c r="Z173" i="1" s="1"/>
  <c r="N173" i="1"/>
  <c r="K173" i="1" s="1"/>
  <c r="M173" i="1"/>
  <c r="W172" i="1"/>
  <c r="X172" i="1" s="1"/>
  <c r="N172" i="1"/>
  <c r="K172" i="1" s="1"/>
  <c r="M172" i="1"/>
  <c r="W171" i="1"/>
  <c r="X171" i="1" s="1"/>
  <c r="N171" i="1"/>
  <c r="J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I168" i="1"/>
  <c r="I169" i="1" s="1"/>
  <c r="I170" i="1" s="1"/>
  <c r="I171" i="1" s="1"/>
  <c r="I172" i="1" s="1"/>
  <c r="I215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K14" i="1"/>
  <c r="M14" i="1"/>
  <c r="N13" i="1"/>
  <c r="I13" i="1"/>
  <c r="I14" i="1" s="1"/>
  <c r="I15" i="1" s="1"/>
  <c r="I16" i="1" s="1"/>
  <c r="I17" i="1" s="1"/>
  <c r="M482" i="1"/>
  <c r="M474" i="1"/>
  <c r="M473" i="1"/>
  <c r="M472" i="1"/>
  <c r="M471" i="1"/>
  <c r="M470" i="1"/>
  <c r="M469" i="1"/>
  <c r="M466" i="1"/>
  <c r="M461" i="1"/>
  <c r="M464" i="1"/>
  <c r="M462" i="1"/>
  <c r="M468" i="1"/>
  <c r="M467" i="1"/>
  <c r="M465" i="1"/>
  <c r="I464" i="1" l="1"/>
  <c r="I637" i="1"/>
  <c r="I45" i="1"/>
  <c r="I64" i="1" s="1"/>
  <c r="I60" i="1"/>
  <c r="I672" i="1"/>
  <c r="I675" i="1"/>
  <c r="J378" i="1"/>
  <c r="K378" i="1"/>
  <c r="I44" i="1"/>
  <c r="I63" i="1" s="1"/>
  <c r="I49" i="1"/>
  <c r="I51" i="1" s="1"/>
  <c r="I436" i="1"/>
  <c r="I442" i="1" s="1"/>
  <c r="I219" i="1"/>
  <c r="I190" i="1"/>
  <c r="I277" i="11"/>
  <c r="I279" i="11"/>
  <c r="I363" i="1"/>
  <c r="I364" i="1"/>
  <c r="I277" i="1"/>
  <c r="I345" i="1" s="1"/>
  <c r="I329" i="1"/>
  <c r="I291" i="1"/>
  <c r="I292" i="1" s="1"/>
  <c r="I360" i="1" s="1"/>
  <c r="I358" i="1"/>
  <c r="K390" i="1"/>
  <c r="J390" i="1"/>
  <c r="K388" i="1"/>
  <c r="J388" i="1"/>
  <c r="K389" i="1"/>
  <c r="J389" i="1"/>
  <c r="K394" i="1"/>
  <c r="J394" i="1"/>
  <c r="K387" i="1"/>
  <c r="J387" i="1"/>
  <c r="I543" i="1"/>
  <c r="I541" i="1"/>
  <c r="I280" i="11"/>
  <c r="I278" i="11"/>
  <c r="I281" i="11" s="1"/>
  <c r="Z216" i="1"/>
  <c r="Y216" i="1"/>
  <c r="X218" i="1"/>
  <c r="Z211" i="1"/>
  <c r="X212" i="1"/>
  <c r="X215" i="1"/>
  <c r="Y215" i="1"/>
  <c r="Y211" i="1"/>
  <c r="Y212" i="1"/>
  <c r="X217" i="1"/>
  <c r="Y217" i="1"/>
  <c r="X213" i="1"/>
  <c r="Y186" i="1"/>
  <c r="J195" i="1"/>
  <c r="Y213" i="1"/>
  <c r="X214" i="1"/>
  <c r="Y218" i="1"/>
  <c r="X219" i="1"/>
  <c r="K187" i="1"/>
  <c r="Y214" i="1"/>
  <c r="Y219" i="1"/>
  <c r="X187" i="1"/>
  <c r="X189" i="1"/>
  <c r="X193" i="1"/>
  <c r="Z187" i="1"/>
  <c r="J194" i="1"/>
  <c r="J196" i="1"/>
  <c r="J191" i="1"/>
  <c r="X194" i="1"/>
  <c r="J186" i="1"/>
  <c r="J188" i="1"/>
  <c r="Y189" i="1"/>
  <c r="Y191" i="1"/>
  <c r="Y193" i="1"/>
  <c r="Y194" i="1"/>
  <c r="X195" i="1"/>
  <c r="Z186" i="1"/>
  <c r="X188" i="1"/>
  <c r="J189" i="1"/>
  <c r="Z191" i="1"/>
  <c r="X192" i="1"/>
  <c r="J193" i="1"/>
  <c r="Y195" i="1"/>
  <c r="X196" i="1"/>
  <c r="Y188" i="1"/>
  <c r="Y192" i="1"/>
  <c r="Y196" i="1"/>
  <c r="X524" i="1"/>
  <c r="Y524" i="1"/>
  <c r="X519" i="1"/>
  <c r="Y519" i="1"/>
  <c r="J452" i="1"/>
  <c r="I283" i="1"/>
  <c r="K266" i="1"/>
  <c r="I293" i="1"/>
  <c r="I361" i="1" s="1"/>
  <c r="K254" i="1"/>
  <c r="X492" i="1"/>
  <c r="Y492" i="1"/>
  <c r="Y517" i="1"/>
  <c r="Z518" i="1"/>
  <c r="Y489" i="1"/>
  <c r="Z517" i="1"/>
  <c r="X525" i="1"/>
  <c r="X518" i="1"/>
  <c r="Y525" i="1"/>
  <c r="X508" i="1"/>
  <c r="Y508" i="1"/>
  <c r="X493" i="1"/>
  <c r="K462" i="1"/>
  <c r="X506" i="1"/>
  <c r="Z486" i="1"/>
  <c r="X502" i="1"/>
  <c r="K459" i="1"/>
  <c r="Y506" i="1"/>
  <c r="X495" i="1"/>
  <c r="Y509" i="1"/>
  <c r="K456" i="1"/>
  <c r="K454" i="1"/>
  <c r="X488" i="1"/>
  <c r="Y493" i="1"/>
  <c r="Z495" i="1"/>
  <c r="Y497" i="1"/>
  <c r="Y498" i="1"/>
  <c r="Z502" i="1"/>
  <c r="X504" i="1"/>
  <c r="Y488" i="1"/>
  <c r="Z497" i="1"/>
  <c r="K461" i="1"/>
  <c r="K458" i="1"/>
  <c r="K455" i="1"/>
  <c r="K453" i="1"/>
  <c r="Y504" i="1"/>
  <c r="X490" i="1"/>
  <c r="Y494" i="1"/>
  <c r="K373" i="1"/>
  <c r="Z490" i="1"/>
  <c r="I496" i="1"/>
  <c r="X499" i="1"/>
  <c r="Y513" i="1"/>
  <c r="Y505" i="1"/>
  <c r="Y515" i="1"/>
  <c r="X486" i="1"/>
  <c r="Z499" i="1"/>
  <c r="Y501" i="1"/>
  <c r="Y511" i="1"/>
  <c r="I487" i="1"/>
  <c r="I488" i="1" s="1"/>
  <c r="J374" i="1"/>
  <c r="X487" i="1"/>
  <c r="Z489" i="1"/>
  <c r="X491" i="1"/>
  <c r="Z494" i="1"/>
  <c r="X496" i="1"/>
  <c r="Z498" i="1"/>
  <c r="X500" i="1"/>
  <c r="Z501" i="1"/>
  <c r="X503" i="1"/>
  <c r="Z505" i="1"/>
  <c r="X507" i="1"/>
  <c r="Z509" i="1"/>
  <c r="X510" i="1"/>
  <c r="Z511" i="1"/>
  <c r="X512" i="1"/>
  <c r="Z513" i="1"/>
  <c r="X514" i="1"/>
  <c r="Z515" i="1"/>
  <c r="X516" i="1"/>
  <c r="Y487" i="1"/>
  <c r="Y491" i="1"/>
  <c r="Y496" i="1"/>
  <c r="Y500" i="1"/>
  <c r="Y503" i="1"/>
  <c r="Y507" i="1"/>
  <c r="Y510" i="1"/>
  <c r="Y512" i="1"/>
  <c r="Y514" i="1"/>
  <c r="Y516" i="1"/>
  <c r="I244" i="1"/>
  <c r="I281" i="1"/>
  <c r="I349" i="1" s="1"/>
  <c r="K277" i="1"/>
  <c r="J289" i="1"/>
  <c r="K300" i="1"/>
  <c r="X376" i="1"/>
  <c r="X392" i="1"/>
  <c r="I304" i="1"/>
  <c r="Y391" i="1"/>
  <c r="J278" i="1"/>
  <c r="Z386" i="1"/>
  <c r="X390" i="1"/>
  <c r="Z391" i="1"/>
  <c r="Y392" i="1"/>
  <c r="X394" i="1"/>
  <c r="Y390" i="1"/>
  <c r="Y394" i="1"/>
  <c r="J301" i="1"/>
  <c r="X374" i="1"/>
  <c r="X388" i="1"/>
  <c r="X386" i="1"/>
  <c r="X387" i="1"/>
  <c r="Y387" i="1"/>
  <c r="Z458" i="1"/>
  <c r="Z457" i="1"/>
  <c r="J377" i="1"/>
  <c r="J386" i="1"/>
  <c r="Y388" i="1"/>
  <c r="X389" i="1"/>
  <c r="J304" i="1"/>
  <c r="Y389" i="1"/>
  <c r="Y292" i="1"/>
  <c r="Y454" i="1"/>
  <c r="X373" i="1"/>
  <c r="J375" i="1"/>
  <c r="Y376" i="1"/>
  <c r="X377" i="1"/>
  <c r="X380" i="1"/>
  <c r="X378" i="1"/>
  <c r="X266" i="1"/>
  <c r="J306" i="1"/>
  <c r="Y373" i="1"/>
  <c r="Y377" i="1"/>
  <c r="Y378" i="1"/>
  <c r="X472" i="1"/>
  <c r="J290" i="1"/>
  <c r="Y300" i="1"/>
  <c r="J381" i="1"/>
  <c r="Y280" i="1"/>
  <c r="X468" i="1"/>
  <c r="J291" i="1"/>
  <c r="X458" i="1"/>
  <c r="X301" i="1"/>
  <c r="Y303" i="1"/>
  <c r="X304" i="1"/>
  <c r="X305" i="1"/>
  <c r="Y374" i="1"/>
  <c r="X375" i="1"/>
  <c r="J376" i="1"/>
  <c r="Y380" i="1"/>
  <c r="X381" i="1"/>
  <c r="X464" i="1"/>
  <c r="X300" i="1"/>
  <c r="J302" i="1"/>
  <c r="Z303" i="1"/>
  <c r="Y304" i="1"/>
  <c r="Y375" i="1"/>
  <c r="Y381" i="1"/>
  <c r="X476" i="1"/>
  <c r="X460" i="1"/>
  <c r="X289" i="1"/>
  <c r="X278" i="1"/>
  <c r="Z474" i="1"/>
  <c r="Z470" i="1"/>
  <c r="Z466" i="1"/>
  <c r="Z462" i="1"/>
  <c r="Y289" i="1"/>
  <c r="Z292" i="1"/>
  <c r="J295" i="1"/>
  <c r="X459" i="1"/>
  <c r="Y457" i="1"/>
  <c r="X455" i="1"/>
  <c r="X454" i="1"/>
  <c r="Y301" i="1"/>
  <c r="X302" i="1"/>
  <c r="J303" i="1"/>
  <c r="Y305" i="1"/>
  <c r="X306" i="1"/>
  <c r="X269" i="1"/>
  <c r="Z482" i="1"/>
  <c r="X474" i="1"/>
  <c r="X470" i="1"/>
  <c r="X466" i="1"/>
  <c r="X462" i="1"/>
  <c r="Z453" i="1"/>
  <c r="Y302" i="1"/>
  <c r="Y306" i="1"/>
  <c r="Z269" i="1"/>
  <c r="Y477" i="1"/>
  <c r="Y473" i="1"/>
  <c r="Y469" i="1"/>
  <c r="Y465" i="1"/>
  <c r="Y461" i="1"/>
  <c r="X290" i="1"/>
  <c r="Y453" i="1"/>
  <c r="Z456" i="1"/>
  <c r="Z452" i="1"/>
  <c r="Z459" i="1"/>
  <c r="Y456" i="1"/>
  <c r="Z455" i="1"/>
  <c r="Y452" i="1"/>
  <c r="X294" i="1"/>
  <c r="X293" i="1"/>
  <c r="Y293" i="1"/>
  <c r="J293" i="1"/>
  <c r="X277" i="1"/>
  <c r="J279" i="1"/>
  <c r="Z280" i="1"/>
  <c r="J283" i="1"/>
  <c r="Y482" i="1"/>
  <c r="X477" i="1"/>
  <c r="Z475" i="1"/>
  <c r="X473" i="1"/>
  <c r="Z471" i="1"/>
  <c r="X469" i="1"/>
  <c r="Z467" i="1"/>
  <c r="X465" i="1"/>
  <c r="Z463" i="1"/>
  <c r="X461" i="1"/>
  <c r="Y290" i="1"/>
  <c r="X291" i="1"/>
  <c r="J292" i="1"/>
  <c r="Y294" i="1"/>
  <c r="X295" i="1"/>
  <c r="Y277" i="1"/>
  <c r="Z476" i="1"/>
  <c r="Y475" i="1"/>
  <c r="Z472" i="1"/>
  <c r="Y471" i="1"/>
  <c r="Z468" i="1"/>
  <c r="Y467" i="1"/>
  <c r="Z464" i="1"/>
  <c r="Y463" i="1"/>
  <c r="Z460" i="1"/>
  <c r="Y291" i="1"/>
  <c r="Y295" i="1"/>
  <c r="Z268" i="1"/>
  <c r="X282" i="1"/>
  <c r="X281" i="1"/>
  <c r="Y281" i="1"/>
  <c r="J281" i="1"/>
  <c r="Y278" i="1"/>
  <c r="X279" i="1"/>
  <c r="J280" i="1"/>
  <c r="Y282" i="1"/>
  <c r="X283" i="1"/>
  <c r="K270" i="1"/>
  <c r="Y279" i="1"/>
  <c r="Y283" i="1"/>
  <c r="J272" i="1"/>
  <c r="J267" i="1"/>
  <c r="X271" i="1"/>
  <c r="Y270" i="1"/>
  <c r="Y266" i="1"/>
  <c r="X267" i="1"/>
  <c r="J268" i="1"/>
  <c r="Y267" i="1"/>
  <c r="X268" i="1"/>
  <c r="J269" i="1"/>
  <c r="Z270" i="1"/>
  <c r="Y271" i="1"/>
  <c r="X272" i="1"/>
  <c r="Y272" i="1"/>
  <c r="Y241" i="1"/>
  <c r="Z241" i="1"/>
  <c r="J247" i="1"/>
  <c r="J242" i="1"/>
  <c r="Y242" i="1"/>
  <c r="K243" i="1"/>
  <c r="Z245" i="1"/>
  <c r="Y246" i="1"/>
  <c r="X242" i="1"/>
  <c r="Y245" i="1"/>
  <c r="X246" i="1"/>
  <c r="X247" i="1"/>
  <c r="J258" i="1"/>
  <c r="Z244" i="1"/>
  <c r="J244" i="1"/>
  <c r="X243" i="1"/>
  <c r="J257" i="1"/>
  <c r="J241" i="1"/>
  <c r="Y243" i="1"/>
  <c r="X244" i="1"/>
  <c r="J245" i="1"/>
  <c r="Y247" i="1"/>
  <c r="J260" i="1"/>
  <c r="X254" i="1"/>
  <c r="J255" i="1"/>
  <c r="Y256" i="1"/>
  <c r="Y257" i="1"/>
  <c r="X256" i="1"/>
  <c r="X257" i="1"/>
  <c r="X258" i="1"/>
  <c r="X233" i="1"/>
  <c r="Y254" i="1"/>
  <c r="X255" i="1"/>
  <c r="J256" i="1"/>
  <c r="Y258" i="1"/>
  <c r="X259" i="1"/>
  <c r="X260" i="1"/>
  <c r="Y255" i="1"/>
  <c r="Y259" i="1"/>
  <c r="Y260" i="1"/>
  <c r="Y228" i="1"/>
  <c r="J201" i="1"/>
  <c r="X224" i="1"/>
  <c r="X230" i="1"/>
  <c r="X231" i="1"/>
  <c r="X226" i="1"/>
  <c r="Y230" i="1"/>
  <c r="X232" i="1"/>
  <c r="Y231" i="1"/>
  <c r="J16" i="1"/>
  <c r="Y223" i="1"/>
  <c r="Z226" i="1"/>
  <c r="Y232" i="1"/>
  <c r="Z223" i="1"/>
  <c r="Y224" i="1"/>
  <c r="X225" i="1"/>
  <c r="Z228" i="1"/>
  <c r="X229" i="1"/>
  <c r="Y233" i="1"/>
  <c r="X234" i="1"/>
  <c r="Y225" i="1"/>
  <c r="Y229" i="1"/>
  <c r="Y234" i="1"/>
  <c r="Y15" i="1"/>
  <c r="K203" i="1"/>
  <c r="K204" i="1"/>
  <c r="J207" i="1"/>
  <c r="X204" i="1"/>
  <c r="X207" i="1"/>
  <c r="X202" i="1"/>
  <c r="X203" i="1"/>
  <c r="X206" i="1"/>
  <c r="X169" i="1"/>
  <c r="J172" i="1"/>
  <c r="X177" i="1"/>
  <c r="Y202" i="1"/>
  <c r="Y203" i="1"/>
  <c r="Y206" i="1"/>
  <c r="Z169" i="1"/>
  <c r="Z177" i="1"/>
  <c r="J205" i="1"/>
  <c r="Z201" i="1"/>
  <c r="Z205" i="1"/>
  <c r="J180" i="1"/>
  <c r="X201" i="1"/>
  <c r="J202" i="1"/>
  <c r="Y204" i="1"/>
  <c r="X205" i="1"/>
  <c r="Y207" i="1"/>
  <c r="J173" i="1"/>
  <c r="Y19" i="1"/>
  <c r="Z22" i="1"/>
  <c r="X22" i="1"/>
  <c r="J170" i="1"/>
  <c r="Y170" i="1"/>
  <c r="J178" i="1"/>
  <c r="Y23" i="1"/>
  <c r="K15" i="1"/>
  <c r="K171" i="1"/>
  <c r="Y171" i="1"/>
  <c r="Y178" i="1"/>
  <c r="Z171" i="1"/>
  <c r="X173" i="1"/>
  <c r="X178" i="1"/>
  <c r="X179" i="1"/>
  <c r="Y20" i="1"/>
  <c r="Z19" i="1"/>
  <c r="K169" i="1"/>
  <c r="Y172" i="1"/>
  <c r="Y21" i="1"/>
  <c r="Z21" i="1"/>
  <c r="Y14" i="1"/>
  <c r="Z14" i="1"/>
  <c r="X23" i="1"/>
  <c r="Z20" i="1"/>
  <c r="X170" i="1"/>
  <c r="Z172" i="1"/>
  <c r="Y173" i="1"/>
  <c r="X174" i="1"/>
  <c r="J177" i="1"/>
  <c r="Y179" i="1"/>
  <c r="X180" i="1"/>
  <c r="Y174" i="1"/>
  <c r="Y18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4" i="1"/>
  <c r="K465" i="1"/>
  <c r="K467" i="1"/>
  <c r="K468" i="1"/>
  <c r="I61" i="1" l="1"/>
  <c r="I62" i="1"/>
  <c r="I47" i="1"/>
  <c r="I53" i="1" s="1"/>
  <c r="I55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638" i="1"/>
  <c r="I58" i="1"/>
  <c r="I50" i="1"/>
  <c r="I57" i="1"/>
  <c r="I67" i="1"/>
  <c r="I46" i="1"/>
  <c r="I65" i="1" s="1"/>
  <c r="I278" i="1"/>
  <c r="I279" i="1" s="1"/>
  <c r="I381" i="1"/>
  <c r="I489" i="1"/>
  <c r="I66" i="1" l="1"/>
  <c r="I482" i="1"/>
  <c r="I56" i="1"/>
  <c r="I48" i="1"/>
  <c r="I54" i="1" s="1"/>
  <c r="I346" i="1"/>
  <c r="I280" i="1"/>
  <c r="I347" i="1"/>
  <c r="I194" i="1"/>
  <c r="I18" i="1"/>
  <c r="I20" i="1"/>
  <c r="I306" i="1" l="1"/>
  <c r="I348" i="1"/>
  <c r="I195" i="1"/>
  <c r="I23" i="1"/>
  <c r="I21" i="1"/>
  <c r="I234" i="1" s="1"/>
  <c r="I193" i="1" l="1"/>
  <c r="I173" i="1"/>
  <c r="I177" i="1"/>
  <c r="I180" i="1"/>
  <c r="I178" i="1"/>
  <c r="I538" i="1" l="1"/>
  <c r="I540" i="1"/>
  <c r="I231" i="1"/>
  <c r="I216" i="1"/>
  <c r="I634" i="1"/>
  <c r="I490" i="1"/>
  <c r="I230" i="1"/>
</calcChain>
</file>

<file path=xl/sharedStrings.xml><?xml version="1.0" encoding="utf-8"?>
<sst xmlns="http://schemas.openxmlformats.org/spreadsheetml/2006/main" count="6852" uniqueCount="995">
  <si>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</si>
  <si>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</si>
  <si>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</si>
  <si>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</si>
  <si>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</si>
  <si>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</si>
  <si>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</si>
  <si>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</si>
  <si>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</si>
  <si>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</si>
  <si>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</si>
  <si>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</si>
  <si>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</si>
  <si>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</si>
  <si>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</si>
  <si>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</si>
  <si>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</si>
  <si>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</si>
  <si>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</si>
  <si>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</si>
  <si>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</si>
  <si>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</si>
  <si>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</si>
  <si>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</si>
  <si>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</si>
  <si>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</si>
  <si>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</si>
  <si>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</si>
  <si>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</si>
  <si>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</si>
  <si>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</si>
  <si>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</si>
  <si>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</si>
  <si>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</si>
  <si>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</si>
  <si>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</si>
  <si>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</si>
  <si>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</si>
  <si>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</si>
  <si>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</si>
  <si>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</si>
  <si>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</si>
  <si>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</si>
  <si>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</si>
  <si>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</si>
  <si>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</si>
  <si>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</si>
  <si>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</si>
  <si>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</si>
  <si>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</si>
  <si>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</si>
  <si>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</si>
  <si>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</si>
  <si>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</si>
  <si>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</si>
  <si>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</si>
  <si>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</si>
  <si>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</si>
  <si>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</si>
  <si>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</si>
  <si>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</si>
  <si>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</si>
  <si>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</si>
  <si>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</si>
  <si>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</si>
  <si>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</si>
  <si>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</si>
  <si>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</si>
  <si>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</si>
  <si>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</si>
  <si>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</si>
  <si>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</si>
  <si>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</si>
  <si>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</si>
  <si>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</si>
  <si>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</si>
  <si>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</si>
  <si>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</si>
  <si>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</si>
  <si>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</si>
  <si>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</si>
  <si>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</si>
  <si>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</si>
  <si>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</si>
  <si>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</si>
  <si>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</si>
  <si>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</si>
  <si>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</si>
  <si>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</si>
  <si>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</si>
  <si>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</si>
  <si>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</si>
  <si>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</si>
  <si>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</si>
  <si>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</si>
  <si>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</si>
  <si>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</si>
  <si>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</si>
  <si>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</si>
  <si>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</si>
  <si>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</si>
  <si>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</si>
  <si>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</si>
  <si>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</si>
  <si>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</si>
  <si>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</si>
  <si>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</si>
  <si>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</si>
  <si>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</si>
  <si>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</si>
  <si>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</si>
  <si>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</si>
  <si>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</si>
  <si>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</si>
  <si>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</si>
  <si>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</si>
  <si>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</si>
  <si>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</si>
  <si>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</si>
  <si>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</si>
  <si>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</si>
  <si>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</si>
  <si>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</si>
  <si>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</si>
  <si>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</si>
  <si>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</si>
  <si>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</si>
  <si>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</si>
  <si>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</si>
  <si>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</si>
  <si>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</si>
  <si>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</si>
  <si>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</si>
  <si>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</si>
  <si>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</si>
  <si>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</si>
  <si>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</si>
  <si>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</si>
  <si>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</si>
  <si>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</si>
  <si>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</si>
  <si>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</si>
  <si>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</si>
  <si>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</si>
  <si>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</si>
  <si>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</si>
  <si>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</si>
  <si>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</si>
  <si>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</si>
  <si>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</si>
  <si>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</si>
  <si>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</si>
  <si>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</si>
  <si>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</si>
  <si>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</si>
  <si>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</si>
  <si>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</si>
  <si>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</si>
  <si>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</si>
  <si>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</si>
  <si>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</si>
  <si>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</si>
  <si>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</si>
  <si>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</si>
  <si>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</si>
  <si>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</si>
  <si>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</si>
  <si>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</si>
  <si>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</si>
  <si>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</si>
  <si>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</si>
  <si>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</si>
  <si>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</si>
  <si>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</si>
  <si>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</si>
  <si>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</si>
  <si>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</si>
  <si>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</si>
  <si>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</si>
  <si>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</si>
  <si>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</si>
  <si>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</si>
  <si>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</si>
  <si>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</si>
  <si>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</si>
  <si>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</si>
  <si>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</si>
  <si>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</si>
  <si>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</si>
  <si>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</si>
  <si>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</si>
  <si>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</si>
  <si>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</si>
  <si>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</si>
  <si>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</si>
  <si>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</si>
  <si>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</si>
  <si>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</si>
  <si>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</si>
  <si>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</si>
  <si>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</si>
  <si>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</si>
  <si>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</si>
  <si>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</si>
  <si>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</si>
  <si>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</si>
  <si>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</si>
  <si>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</si>
  <si>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</si>
  <si>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</si>
  <si>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</si>
  <si>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</si>
  <si>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</si>
  <si>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</si>
  <si>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</si>
  <si>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</si>
  <si>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</si>
  <si>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</si>
  <si>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</si>
  <si>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</si>
  <si>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</si>
  <si>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</si>
  <si>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</si>
  <si>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</si>
  <si>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</si>
  <si>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</si>
  <si>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</si>
  <si>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</si>
  <si>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</si>
  <si>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</si>
  <si>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</si>
  <si>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</si>
  <si>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</si>
  <si>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</si>
  <si>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</si>
  <si>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</si>
  <si>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</si>
  <si>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</si>
  <si>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</si>
  <si>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</si>
  <si>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</si>
  <si>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</si>
  <si>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</si>
  <si>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</si>
  <si>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</si>
  <si>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</si>
  <si>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</si>
  <si>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</si>
  <si>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</si>
  <si>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</si>
  <si>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</si>
  <si>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</si>
  <si>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</si>
  <si>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</si>
  <si>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</si>
  <si>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</si>
  <si>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</si>
  <si>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</si>
  <si>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</si>
  <si>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</si>
  <si>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</si>
  <si>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</si>
  <si>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</si>
  <si>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</si>
  <si>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</si>
  <si>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</si>
  <si>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</si>
  <si>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</si>
  <si>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</si>
  <si>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</si>
  <si>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</si>
  <si>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</si>
  <si>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</si>
  <si>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</si>
  <si>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</si>
  <si>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</si>
  <si>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</si>
  <si>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</si>
  <si>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</si>
  <si>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</si>
  <si>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</si>
  <si>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</si>
  <si>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</si>
  <si>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</si>
  <si>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</si>
  <si>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</si>
  <si>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</si>
  <si>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</si>
  <si>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</si>
  <si>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</si>
  <si>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</si>
  <si>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</si>
  <si>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</si>
  <si>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</si>
  <si>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</si>
  <si>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</si>
  <si>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</si>
  <si>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</si>
  <si>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</si>
  <si>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</si>
  <si>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</si>
  <si>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</si>
  <si>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</si>
  <si>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</si>
  <si>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</si>
  <si>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</si>
  <si>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</si>
  <si>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</si>
  <si>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</si>
  <si>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</si>
  <si>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</si>
  <si>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</si>
  <si>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</si>
  <si>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</si>
  <si>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</si>
  <si>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</si>
  <si>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</si>
  <si>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</si>
  <si>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</si>
  <si>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</si>
  <si>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</si>
  <si>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</si>
  <si>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</si>
  <si>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</si>
  <si>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</si>
  <si>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</si>
  <si>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</si>
  <si>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</si>
  <si>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</si>
  <si>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</si>
  <si>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</si>
  <si>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</si>
  <si>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</si>
  <si>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</si>
  <si>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</si>
  <si>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</si>
  <si>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</si>
  <si>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</si>
  <si>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</si>
  <si>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</si>
  <si>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</si>
  <si>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</si>
  <si>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</si>
  <si>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</si>
  <si>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</si>
  <si>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</si>
  <si>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</si>
  <si>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</si>
  <si>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</si>
  <si>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</si>
  <si>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</si>
  <si>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</si>
  <si>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</si>
  <si>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</si>
  <si>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</si>
  <si>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</si>
  <si>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</si>
  <si>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</si>
  <si>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</si>
  <si>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</si>
  <si>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</si>
  <si>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</si>
  <si>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</si>
  <si>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</si>
  <si>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</si>
  <si>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</si>
  <si>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</si>
  <si>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</si>
  <si>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</si>
  <si>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</si>
  <si>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</si>
  <si>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</si>
  <si>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</si>
  <si>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</si>
  <si>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</si>
  <si>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</si>
  <si>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</si>
  <si>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</si>
  <si>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</si>
  <si>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</si>
  <si>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</si>
  <si>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</si>
  <si>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</si>
  <si>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</si>
  <si>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</si>
  <si>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</si>
  <si>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</si>
  <si>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</si>
  <si>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</si>
  <si>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</si>
  <si>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</si>
  <si>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</si>
  <si>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</si>
  <si>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</si>
  <si>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</si>
  <si>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</si>
  <si>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</si>
  <si>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</si>
  <si>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</si>
  <si>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</si>
  <si>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</si>
  <si>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</si>
  <si>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</si>
  <si>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</si>
  <si>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</si>
  <si>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</si>
  <si>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</si>
  <si>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</si>
  <si>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</si>
  <si>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</si>
  <si>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</si>
  <si>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</si>
  <si>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</si>
  <si>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</si>
  <si>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</si>
  <si>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</si>
  <si>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</si>
  <si>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</si>
  <si>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</si>
  <si>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</si>
  <si>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</si>
  <si>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</si>
  <si>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</si>
  <si>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</si>
  <si>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</si>
  <si>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</si>
  <si>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</si>
  <si>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</si>
  <si>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</si>
  <si>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</si>
  <si>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</si>
  <si>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</si>
  <si>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</si>
  <si>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</si>
  <si>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</si>
  <si>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</si>
  <si>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</si>
  <si>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</si>
  <si>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</si>
  <si>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</si>
  <si>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</si>
  <si>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</si>
  <si>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</si>
  <si>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</si>
  <si>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</si>
  <si>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</si>
  <si>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</si>
  <si>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</si>
  <si>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</si>
  <si>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</si>
  <si>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</si>
  <si>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</si>
  <si>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</si>
  <si>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</si>
  <si>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</si>
  <si>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</si>
  <si>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</si>
  <si>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</si>
  <si>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</si>
  <si>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</si>
  <si>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</si>
  <si>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</si>
  <si>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</si>
  <si>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</si>
  <si>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</si>
  <si>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</si>
  <si>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</si>
  <si>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</si>
  <si>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</si>
  <si>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</si>
  <si>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</si>
  <si>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</si>
  <si>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</si>
  <si>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</si>
  <si>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</si>
  <si>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</si>
  <si>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</si>
  <si>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</si>
  <si>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</si>
  <si>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</si>
  <si>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</si>
  <si>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</si>
  <si>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</si>
  <si>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</si>
  <si>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</si>
  <si>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</si>
  <si>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</si>
  <si>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</si>
  <si>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</si>
  <si>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</si>
  <si>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</si>
  <si>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</si>
  <si>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</si>
  <si>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</si>
  <si>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</si>
  <si>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</si>
  <si>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</si>
  <si>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</si>
  <si>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</si>
  <si>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</si>
  <si>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</si>
  <si>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</si>
  <si>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</si>
  <si>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</si>
  <si>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</si>
  <si>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</si>
  <si>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</si>
  <si>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</si>
  <si>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</si>
  <si>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</si>
  <si>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</si>
  <si>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</si>
  <si>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</si>
  <si>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</si>
  <si>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</si>
  <si>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</si>
  <si>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</si>
  <si>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</si>
  <si>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</si>
  <si>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</si>
  <si>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</si>
  <si>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</si>
  <si>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</si>
  <si>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</si>
  <si>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</si>
  <si>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</si>
  <si>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</si>
  <si>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</si>
  <si>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</si>
  <si>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</si>
  <si>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</si>
  <si>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</si>
  <si>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</si>
  <si>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</si>
  <si>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</si>
  <si>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</si>
  <si>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</si>
  <si>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</si>
  <si>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</si>
  <si>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</si>
  <si>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</si>
  <si>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</si>
  <si>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</si>
  <si>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</si>
  <si>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</si>
  <si>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</si>
  <si>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</si>
  <si>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</si>
  <si>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</si>
  <si>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</si>
  <si>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</si>
  <si>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</si>
  <si>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</si>
  <si>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</si>
  <si>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</si>
  <si>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</si>
  <si>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</si>
  <si>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</si>
  <si>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</si>
  <si>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</si>
  <si>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</si>
  <si>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</si>
  <si>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</si>
  <si>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</si>
  <si>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</si>
  <si>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</si>
  <si>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</si>
  <si>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</si>
  <si>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</si>
  <si>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</si>
  <si>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</si>
  <si>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</si>
  <si>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</si>
  <si>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</si>
  <si>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</si>
  <si>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</si>
  <si>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</si>
  <si>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</si>
  <si>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</si>
  <si>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</si>
  <si>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</si>
  <si>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</si>
  <si>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</si>
  <si>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</si>
  <si>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</si>
  <si>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</si>
  <si>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</si>
  <si>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</si>
  <si>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</si>
  <si>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</si>
  <si>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</si>
  <si>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</si>
  <si>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</si>
  <si>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</si>
  <si>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</si>
  <si>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</si>
  <si>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</si>
  <si>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</si>
  <si>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</si>
  <si>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</si>
  <si>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</si>
  <si>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</si>
  <si>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</si>
  <si>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</si>
  <si>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</si>
  <si>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</si>
  <si>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</si>
  <si>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</si>
  <si>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</si>
  <si>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</si>
  <si>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</si>
  <si>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</si>
  <si>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</si>
  <si>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</si>
  <si>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</si>
  <si>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</si>
  <si>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</si>
  <si>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</si>
  <si>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</si>
  <si>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</si>
  <si>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</si>
  <si>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</si>
  <si>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</si>
  <si>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</si>
  <si>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</si>
  <si>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</si>
  <si>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</si>
  <si>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</si>
  <si>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</si>
  <si>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</si>
  <si>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</si>
  <si>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</si>
  <si>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</si>
  <si>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</si>
  <si>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</si>
  <si>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</si>
  <si>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</si>
  <si>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</si>
  <si>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</si>
  <si>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</si>
  <si>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</si>
  <si>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</si>
  <si>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</si>
  <si>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</si>
  <si>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</si>
  <si>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</si>
  <si>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</si>
  <si>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</si>
  <si>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</si>
  <si>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</si>
  <si>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</si>
  <si>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</si>
  <si>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</si>
  <si>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</si>
  <si>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</si>
  <si>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</si>
  <si>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</si>
  <si>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</si>
  <si>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</si>
  <si>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</si>
  <si>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</si>
  <si>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</si>
  <si>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</si>
  <si>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</si>
  <si>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</si>
  <si>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</si>
  <si>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</si>
  <si>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</si>
  <si>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</si>
  <si>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</si>
  <si>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</si>
  <si>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</si>
  <si>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</si>
  <si>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</si>
  <si>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</si>
  <si>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</si>
  <si>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</si>
  <si>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</si>
  <si>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</si>
  <si>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</si>
  <si>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</si>
  <si>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</si>
  <si>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</si>
  <si>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</si>
  <si>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</si>
  <si>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</si>
  <si>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</si>
  <si>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</si>
  <si>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</si>
  <si>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</si>
  <si>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</si>
  <si>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</si>
  <si>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</si>
  <si>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</si>
  <si>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</si>
  <si>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</si>
  <si>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</si>
  <si>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</si>
  <si>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</si>
  <si>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</si>
  <si>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</si>
  <si>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</si>
  <si>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</si>
  <si>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</si>
  <si>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</si>
  <si>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</si>
  <si>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</si>
  <si>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</si>
  <si>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</si>
  <si>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</si>
  <si>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</si>
  <si>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</si>
  <si>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</si>
  <si>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</si>
  <si>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</si>
  <si>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</si>
  <si>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</si>
  <si>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</si>
  <si>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</si>
  <si>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</si>
  <si>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</si>
  <si>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</si>
  <si>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</si>
  <si>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</si>
  <si>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</si>
  <si>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</si>
  <si>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</si>
  <si>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</si>
  <si>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</si>
  <si>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</si>
  <si>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</si>
  <si>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</si>
  <si>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</si>
  <si>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</si>
  <si>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</si>
  <si>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</si>
  <si>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</si>
  <si>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</si>
  <si>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</si>
  <si>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</si>
  <si>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</si>
  <si>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</si>
  <si>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</si>
  <si>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</si>
  <si>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</si>
  <si>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</si>
  <si>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</si>
  <si>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</si>
  <si>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</si>
  <si>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</si>
  <si>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</si>
  <si>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</si>
  <si>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</si>
  <si>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</si>
  <si>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</si>
  <si>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</si>
  <si>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</si>
  <si>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</si>
  <si>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</si>
  <si>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</si>
  <si>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</si>
  <si>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</si>
  <si>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</si>
  <si>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</si>
  <si>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</si>
  <si>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</si>
  <si>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</si>
  <si>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</si>
  <si>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</si>
  <si>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</si>
  <si>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</si>
  <si>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</si>
  <si>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</si>
  <si>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</si>
  <si>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</si>
  <si>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</si>
  <si>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</si>
  <si>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</si>
  <si>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</si>
  <si>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</si>
  <si>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</si>
  <si>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</si>
  <si>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</si>
  <si>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</si>
  <si>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</si>
  <si>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</si>
  <si>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</si>
  <si>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</si>
  <si>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</si>
  <si>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</si>
  <si>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</si>
  <si>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</si>
  <si>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</si>
  <si>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</si>
  <si>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</si>
  <si>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</si>
  <si>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</si>
  <si>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</si>
  <si>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</si>
  <si>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</si>
  <si>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</si>
  <si>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</si>
  <si>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</si>
  <si>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</si>
  <si>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</si>
  <si>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</si>
  <si>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</si>
  <si>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</si>
  <si>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</si>
  <si>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</si>
  <si>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</si>
  <si>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</si>
  <si>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</si>
  <si>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</si>
  <si>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</si>
  <si>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</si>
  <si>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</si>
  <si>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</si>
  <si>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</si>
  <si>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</si>
  <si>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</si>
  <si>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</si>
  <si>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</si>
  <si>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</si>
  <si>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</si>
  <si>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</si>
  <si>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</si>
  <si>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</si>
  <si>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</si>
  <si>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</si>
  <si>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</si>
  <si>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</si>
  <si>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</si>
  <si>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</si>
  <si>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</si>
  <si>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</si>
  <si>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</si>
  <si>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</si>
  <si>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</si>
  <si>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</si>
  <si>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</si>
  <si>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</si>
  <si>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</si>
  <si>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</si>
  <si>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</si>
  <si>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</si>
  <si>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</si>
  <si>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</si>
  <si>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</si>
  <si>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</si>
  <si>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</si>
  <si>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</si>
  <si>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</si>
  <si>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</si>
  <si>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</si>
  <si>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</si>
  <si>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</si>
  <si>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</si>
  <si>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</si>
  <si>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</si>
  <si>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</si>
  <si>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</si>
  <si>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</si>
  <si>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</si>
  <si>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</si>
  <si>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</si>
  <si>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</si>
  <si>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</si>
  <si>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</si>
  <si>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</si>
  <si>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</si>
  <si>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</si>
  <si>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</si>
  <si>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</si>
  <si>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</si>
  <si>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</si>
  <si>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</si>
  <si>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</si>
  <si>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</si>
  <si>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</si>
  <si>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</si>
  <si>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</si>
  <si>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</si>
  <si>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</si>
  <si>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</si>
  <si>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</si>
  <si>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</si>
  <si>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</si>
  <si>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</si>
  <si>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</si>
  <si>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</si>
  <si>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</si>
  <si>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</si>
  <si>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</si>
  <si>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</si>
  <si>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</si>
  <si>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</si>
  <si>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</si>
  <si>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</si>
  <si>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</si>
  <si>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</si>
  <si>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</si>
  <si>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</si>
  <si>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</si>
  <si>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</si>
  <si>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</si>
  <si>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</si>
  <si>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</si>
  <si>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</si>
  <si>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</si>
  <si>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</si>
  <si>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</si>
  <si>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</si>
  <si>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</si>
  <si>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</si>
  <si>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</si>
  <si>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</si>
  <si>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</si>
  <si>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</si>
  <si>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</si>
  <si>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</si>
  <si>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</si>
  <si>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</si>
  <si>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</si>
  <si>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</si>
  <si>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</si>
  <si>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</si>
  <si>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</si>
  <si>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</si>
  <si>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</si>
  <si>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</si>
  <si>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</si>
  <si>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</si>
  <si>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</si>
  <si>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</si>
  <si>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</si>
  <si>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</si>
  <si>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</si>
  <si>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</si>
  <si>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</si>
  <si>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</si>
  <si>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</si>
  <si>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</si>
  <si>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</si>
  <si>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</si>
  <si>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</si>
  <si>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</si>
  <si>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</si>
  <si>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</si>
  <si>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</si>
  <si>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</si>
  <si>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</si>
  <si>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</si>
  <si>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</si>
  <si>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</si>
  <si>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</si>
  <si>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</si>
  <si>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</si>
  <si>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</si>
  <si>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</si>
  <si>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</si>
  <si>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</si>
  <si>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</si>
  <si>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</si>
  <si>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</si>
  <si>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</si>
  <si>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</si>
  <si>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</si>
  <si>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</si>
  <si>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</si>
  <si>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</si>
  <si>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</si>
  <si>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</si>
  <si>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</si>
  <si>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</si>
  <si>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</si>
  <si>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</si>
  <si>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</si>
  <si>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</si>
  <si>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</si>
  <si>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</si>
  <si>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</si>
  <si>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</si>
  <si>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</si>
  <si>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</si>
  <si>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</si>
  <si>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</si>
  <si>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</si>
  <si>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</si>
  <si>
    <t>FK_RELATED_SC_ID</t>
  </si>
  <si>
    <t>API_SYNC_REQUEST</t>
  </si>
  <si>
    <t>SYNC</t>
  </si>
  <si>
    <t>SHOW_COLUMN</t>
  </si>
  <si>
    <t>SHOW_COLUMN_NAME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</si>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</sst>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94"/>
  <sheetViews>
    <sheetView tabSelected="1" topLeftCell="A1094" zoomScaleNormal="100" workbookViewId="0">
      <pane xSplit="2" topLeftCell="X1" activePane="topRight" state="frozen"/>
      <selection activeCell="A331" sqref="A331"/>
      <selection pane="topRight" activeCell="B1105" activeCellId="1" sqref="B1106 B1105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7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7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7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7" si="29">CONCATENATE("""",W45,"""",":","""","""",",")</f>
        <v>"descriptionSourced":"",</v>
      </c>
      <c r="Y45" s="22" t="str">
        <f t="shared" ref="Y45:Y67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7" si="31">CONCATENATE(LEFT(CONCATENATE(" ADD "," ",N46,";"),LEN(CONCATENATE(" ADD "," ",N46,";"))-2),";")</f>
        <v xml:space="preserve"> ADD  TASK_COUNT FLOAT(24);</v>
      </c>
      <c r="K46" s="21" t="str">
        <f t="shared" ref="K46:K67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7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5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1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 t="shared" ref="J62:J63" si="36">CONCATENATE(LEFT(CONCATENATE(" ADD "," ",N62,";"),LEN(CONCATENATE(" ADD "," ",N62,";"))-2),";")</f>
        <v xml:space="preserve"> ADD  SPENT_BUDGET TEXT();</v>
      </c>
      <c r="K62" s="21" t="str">
        <f t="shared" ref="K62:K63" si="37"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 t="shared" ref="N62:N63" si="38">CONCATENATE(B62," ",C62,"(",D62,")",",")</f>
        <v>SPENT_BUDGET TEXT(),</v>
      </c>
      <c r="O62" s="1" t="s">
        <v>407</v>
      </c>
      <c r="P62" t="s">
        <v>835</v>
      </c>
      <c r="W62" s="17" t="str">
        <f t="shared" ref="W62:W63" si="39"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 t="shared" ref="X62:X63" si="40">CONCATENATE("""",W62,"""",":","""","""",",")</f>
        <v>"spentBudget":"",</v>
      </c>
      <c r="Y62" s="22" t="str">
        <f t="shared" ref="Y62:Y63" si="41">CONCATENATE("public static String ",,B62,,"=","""",W62,""";")</f>
        <v>public static String SPENT_BUDGET="spentBudget";</v>
      </c>
      <c r="Z62" s="7" t="str">
        <f t="shared" ref="Z62:Z63" si="42"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I44</f>
        <v>ALTER TABLE TM_BACKLOG</v>
      </c>
      <c r="J63" t="str">
        <f t="shared" si="36"/>
        <v xml:space="preserve"> ADD  API_ACTION VARCHAR(30);</v>
      </c>
      <c r="K63" s="21" t="str">
        <f t="shared" si="37"/>
        <v xml:space="preserve">  ALTER COLUMN   API_ACTION VARCHAR(30);</v>
      </c>
      <c r="L63" s="12"/>
      <c r="M63" s="18" t="str">
        <f>CONCATENATE(B63,",")</f>
        <v>API_ACTION,</v>
      </c>
      <c r="N63" s="5" t="str">
        <f t="shared" si="38"/>
        <v>API_ACTION VARCHAR(30),</v>
      </c>
      <c r="O63" s="1" t="s">
        <v>702</v>
      </c>
      <c r="P63" t="s">
        <v>709</v>
      </c>
      <c r="W63" s="17" t="str">
        <f t="shared" si="39"/>
        <v>apiAction</v>
      </c>
      <c r="X63" s="3" t="str">
        <f t="shared" si="40"/>
        <v>"apiAction":"",</v>
      </c>
      <c r="Y63" s="22" t="str">
        <f t="shared" si="41"/>
        <v>public static String API_ACTION="apiAction";</v>
      </c>
      <c r="Z63" s="7" t="str">
        <f t="shared" si="42"/>
        <v>private String apiAction="";</v>
      </c>
    </row>
    <row r="64" spans="2:26" ht="19.2" x14ac:dyDescent="0.45">
      <c r="B64" s="1" t="s">
        <v>990</v>
      </c>
      <c r="C64" s="1" t="s">
        <v>1</v>
      </c>
      <c r="D64" s="4">
        <v>30</v>
      </c>
      <c r="I64" t="str">
        <f>I45</f>
        <v>ALTER TABLE TM_BACKLOG</v>
      </c>
      <c r="J64" t="str">
        <f t="shared" si="31"/>
        <v xml:space="preserve"> ADD  API_SYNC_REQUEST VARCHAR(30);</v>
      </c>
      <c r="K64" s="21" t="str">
        <f t="shared" si="32"/>
        <v xml:space="preserve">  ALTER COLUMN   API_SYNC_REQUEST VARCHAR(30);</v>
      </c>
      <c r="L64" s="12"/>
      <c r="M64" s="18" t="str">
        <f>CONCATENATE(B64,",")</f>
        <v>API_SYNC_REQUEST,</v>
      </c>
      <c r="N64" s="5" t="str">
        <f t="shared" si="27"/>
        <v>API_SYNC_REQUEST VARCHAR(30),</v>
      </c>
      <c r="O64" s="1" t="s">
        <v>702</v>
      </c>
      <c r="P64" t="s">
        <v>991</v>
      </c>
      <c r="Q64" t="s">
        <v>547</v>
      </c>
      <c r="W64" s="17" t="str">
        <f t="shared" si="28"/>
        <v>apiSyncRequest</v>
      </c>
      <c r="X64" s="3" t="str">
        <f t="shared" si="29"/>
        <v>"apiSyncRequest":"",</v>
      </c>
      <c r="Y64" s="22" t="str">
        <f t="shared" si="30"/>
        <v>public static String API_SYNC_REQUEST="apiSyncRequest";</v>
      </c>
      <c r="Z64" s="7" t="str">
        <f t="shared" si="34"/>
        <v>private String apiSyncRequest="";</v>
      </c>
    </row>
    <row r="65" spans="2:26" ht="19.2" x14ac:dyDescent="0.45">
      <c r="B65" s="1" t="s">
        <v>698</v>
      </c>
      <c r="C65" s="1" t="s">
        <v>1</v>
      </c>
      <c r="D65" s="4">
        <v>300</v>
      </c>
      <c r="I65" t="str">
        <f>I46</f>
        <v>ALTER TABLE TM_BACKLOG</v>
      </c>
      <c r="J65" t="str">
        <f t="shared" si="31"/>
        <v xml:space="preserve"> ADD  JIRA_KEY VARCHAR(300);</v>
      </c>
      <c r="K65" s="21" t="str">
        <f t="shared" si="32"/>
        <v xml:space="preserve">  ALTER COLUMN   JIRA_KEY VARCHAR(300);</v>
      </c>
      <c r="L65" s="12"/>
      <c r="M65" s="18" t="str">
        <f t="shared" si="33"/>
        <v>JIRA_KEY,</v>
      </c>
      <c r="N65" s="5" t="str">
        <f t="shared" si="27"/>
        <v>JIRA_KEY VARCHAR(300),</v>
      </c>
      <c r="O65" s="1" t="s">
        <v>699</v>
      </c>
      <c r="P65" t="s">
        <v>43</v>
      </c>
      <c r="W65" s="17" t="str">
        <f t="shared" si="28"/>
        <v>jiraKey</v>
      </c>
      <c r="X65" s="3" t="str">
        <f t="shared" si="29"/>
        <v>"jiraKey":"",</v>
      </c>
      <c r="Y65" s="22" t="str">
        <f t="shared" si="30"/>
        <v>public static String JIRA_KEY="jiraKey";</v>
      </c>
      <c r="Z65" s="7" t="str">
        <f t="shared" si="34"/>
        <v>private String jiraKey="";</v>
      </c>
    </row>
    <row r="66" spans="2:26" ht="19.2" x14ac:dyDescent="0.45">
      <c r="B66" s="1" t="s">
        <v>401</v>
      </c>
      <c r="C66" s="1" t="s">
        <v>1</v>
      </c>
      <c r="D66" s="4">
        <v>24</v>
      </c>
      <c r="I66" t="str">
        <f>I47</f>
        <v>ALTER TABLE TM_BACKLOG</v>
      </c>
      <c r="J66" t="str">
        <f t="shared" si="31"/>
        <v xml:space="preserve"> ADD  SPENT_HOURS VARCHAR(24);</v>
      </c>
      <c r="K66" s="21" t="str">
        <f t="shared" si="32"/>
        <v xml:space="preserve">  ALTER COLUMN   SPENT_HOURS VARCHAR(24);</v>
      </c>
      <c r="L66" s="12"/>
      <c r="M66" s="18" t="str">
        <f t="shared" si="33"/>
        <v>SPENT_HOURS,</v>
      </c>
      <c r="N66" s="5" t="str">
        <f t="shared" si="27"/>
        <v>SPENT_HOURS VARCHAR(24),</v>
      </c>
      <c r="O66" s="1" t="s">
        <v>407</v>
      </c>
      <c r="P66" t="s">
        <v>406</v>
      </c>
      <c r="W66" s="17" t="str">
        <f t="shared" si="28"/>
        <v>spentHours</v>
      </c>
      <c r="X66" s="3" t="str">
        <f t="shared" si="29"/>
        <v>"spentHours":"",</v>
      </c>
      <c r="Y66" s="22" t="str">
        <f t="shared" si="30"/>
        <v>public static String SPENT_HOURS="spentHours";</v>
      </c>
      <c r="Z66" s="7" t="str">
        <f t="shared" si="22"/>
        <v>private String spentHours="";</v>
      </c>
    </row>
    <row r="67" spans="2:26" ht="19.2" x14ac:dyDescent="0.45">
      <c r="B67" s="1" t="s">
        <v>14</v>
      </c>
      <c r="C67" s="1" t="s">
        <v>1</v>
      </c>
      <c r="D67" s="4">
        <v>3000</v>
      </c>
      <c r="I67" t="str">
        <f>I44</f>
        <v>ALTER TABLE TM_BACKLOG</v>
      </c>
      <c r="J67" t="str">
        <f t="shared" si="31"/>
        <v xml:space="preserve"> ADD  DESCRIPTION VARCHAR(3000);</v>
      </c>
      <c r="K67" s="21" t="str">
        <f t="shared" si="32"/>
        <v xml:space="preserve">  ALTER COLUMN   DESCRIPTION VARCHAR(3000);</v>
      </c>
      <c r="L67" s="12"/>
      <c r="M67" s="18" t="str">
        <f t="shared" si="33"/>
        <v>DESCRIPTION,</v>
      </c>
      <c r="N67" s="5" t="str">
        <f t="shared" si="27"/>
        <v>DESCRIPTION VARCHAR(3000),</v>
      </c>
      <c r="O67" s="1" t="s">
        <v>14</v>
      </c>
      <c r="W67" s="17" t="str">
        <f t="shared" si="28"/>
        <v>description</v>
      </c>
      <c r="X67" s="3" t="str">
        <f t="shared" si="29"/>
        <v>"description":"",</v>
      </c>
      <c r="Y67" s="22" t="str">
        <f t="shared" si="30"/>
        <v>public static String DESCRIPTION="description";</v>
      </c>
      <c r="Z67" s="7" t="str">
        <f t="shared" si="22"/>
        <v>private String description="";</v>
      </c>
    </row>
    <row r="68" spans="2:26" ht="19.2" x14ac:dyDescent="0.45">
      <c r="C68" s="1"/>
      <c r="D68" s="8"/>
      <c r="M68" s="18"/>
      <c r="N68" s="33" t="s">
        <v>130</v>
      </c>
      <c r="O68" s="1"/>
      <c r="W68" s="17"/>
    </row>
    <row r="69" spans="2:26" ht="19.2" x14ac:dyDescent="0.45">
      <c r="C69" s="1"/>
      <c r="D69" s="8"/>
      <c r="M69" s="18"/>
      <c r="N69" s="31" t="s">
        <v>126</v>
      </c>
      <c r="O69" s="1"/>
      <c r="W69" s="17"/>
    </row>
    <row r="70" spans="2:26" ht="19.2" x14ac:dyDescent="0.45">
      <c r="C70" s="14"/>
      <c r="D70" s="9"/>
      <c r="M70" s="20"/>
      <c r="W70" s="17"/>
    </row>
    <row r="71" spans="2:26" x14ac:dyDescent="0.3">
      <c r="B71" s="2" t="s">
        <v>356</v>
      </c>
      <c r="I71" t="str">
        <f>CONCATENATE("ALTER TABLE"," ",B71)</f>
        <v>ALTER TABLE TM_BACKLOG_LIST</v>
      </c>
      <c r="J71" t="s">
        <v>293</v>
      </c>
      <c r="K71" s="26" t="s">
        <v>739</v>
      </c>
      <c r="N71" s="5" t="str">
        <f>CONCATENATE("CREATE TABLE ",B71," ","(")</f>
        <v>CREATE TABLE TM_BACKLOG_LIST (</v>
      </c>
    </row>
    <row r="72" spans="2:26" ht="19.2" x14ac:dyDescent="0.45">
      <c r="B72" s="1" t="s">
        <v>2</v>
      </c>
      <c r="C72" s="1" t="s">
        <v>1</v>
      </c>
      <c r="D72" s="4">
        <v>30</v>
      </c>
      <c r="E72" s="24" t="s">
        <v>113</v>
      </c>
      <c r="I72" t="str">
        <f>I71</f>
        <v>ALTER TABLE TM_BACKLOG_LIST</v>
      </c>
      <c r="K72" s="25" t="s">
        <v>184</v>
      </c>
      <c r="L72" s="12"/>
      <c r="M72" s="18" t="str">
        <f t="shared" ref="M72:M82" si="43">CONCATENATE(B72,",")</f>
        <v>ID,</v>
      </c>
      <c r="N72" s="5" t="str">
        <f>CONCATENATE(B72," ",C72,"(",D72,") ",E72," ,")</f>
        <v>ID VARCHAR(30) NOT NULL ,</v>
      </c>
      <c r="O72" s="1" t="s">
        <v>2</v>
      </c>
      <c r="P72" s="6"/>
      <c r="Q72" s="6"/>
      <c r="R72" s="6"/>
      <c r="S72" s="6"/>
      <c r="T72" s="6"/>
      <c r="U72" s="6"/>
      <c r="V72" s="6"/>
      <c r="W72" s="17" t="str">
        <f t="shared" ref="W72:W114" si="44"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id</v>
      </c>
      <c r="X72" s="3" t="str">
        <f t="shared" ref="X72:X114" si="45">CONCATENATE("""",W72,"""",":","""","""",",")</f>
        <v>"id":"",</v>
      </c>
      <c r="Y72" s="22" t="str">
        <f t="shared" ref="Y72:Y93" si="46">CONCATENATE("public static String ",,B72,,"=","""",W72,""";")</f>
        <v>public static String ID="id";</v>
      </c>
      <c r="Z72" s="7" t="str">
        <f t="shared" ref="Z72:Z90" si="47">CONCATENATE("private String ",W72,"=","""""",";")</f>
        <v>private String id="";</v>
      </c>
    </row>
    <row r="73" spans="2:26" ht="19.2" x14ac:dyDescent="0.45">
      <c r="B73" s="1" t="s">
        <v>3</v>
      </c>
      <c r="C73" s="1" t="s">
        <v>1</v>
      </c>
      <c r="D73" s="4">
        <v>10</v>
      </c>
      <c r="I73" t="str">
        <f>I72</f>
        <v>ALTER TABLE TM_BACKLOG_LIST</v>
      </c>
      <c r="K73" s="25" t="s">
        <v>185</v>
      </c>
      <c r="L73" s="12"/>
      <c r="M73" s="18" t="str">
        <f t="shared" si="43"/>
        <v>STATUS,</v>
      </c>
      <c r="N73" s="5" t="str">
        <f t="shared" ref="N73:N93" si="48">CONCATENATE(B73," ",C73,"(",D73,")",",")</f>
        <v>STATUS VARCHAR(10),</v>
      </c>
      <c r="O73" s="1" t="s">
        <v>3</v>
      </c>
      <c r="W73" s="17" t="str">
        <f t="shared" si="44"/>
        <v>status</v>
      </c>
      <c r="X73" s="3" t="str">
        <f t="shared" si="45"/>
        <v>"status":"",</v>
      </c>
      <c r="Y73" s="22" t="str">
        <f t="shared" si="46"/>
        <v>public static String STATUS="status";</v>
      </c>
      <c r="Z73" s="7" t="str">
        <f t="shared" si="47"/>
        <v>private String status="";</v>
      </c>
    </row>
    <row r="74" spans="2:26" ht="19.2" x14ac:dyDescent="0.45">
      <c r="B74" s="1" t="s">
        <v>4</v>
      </c>
      <c r="C74" s="1" t="s">
        <v>1</v>
      </c>
      <c r="D74" s="4">
        <v>30</v>
      </c>
      <c r="I74" t="str">
        <f>I73</f>
        <v>ALTER TABLE TM_BACKLOG_LIST</v>
      </c>
      <c r="K74" s="25" t="s">
        <v>186</v>
      </c>
      <c r="L74" s="12"/>
      <c r="M74" s="18" t="str">
        <f t="shared" si="43"/>
        <v>INSERT_DATE,</v>
      </c>
      <c r="N74" s="5" t="str">
        <f t="shared" si="48"/>
        <v>INSERT_DATE VARCHAR(30),</v>
      </c>
      <c r="O74" s="1" t="s">
        <v>7</v>
      </c>
      <c r="P74" t="s">
        <v>8</v>
      </c>
      <c r="W74" s="17" t="str">
        <f t="shared" si="44"/>
        <v>insertDate</v>
      </c>
      <c r="X74" s="3" t="str">
        <f t="shared" si="45"/>
        <v>"insertDate":"",</v>
      </c>
      <c r="Y74" s="22" t="str">
        <f t="shared" si="46"/>
        <v>public static String INSERT_DATE="insertDate";</v>
      </c>
      <c r="Z74" s="7" t="str">
        <f t="shared" si="47"/>
        <v>private String insertDate="";</v>
      </c>
    </row>
    <row r="75" spans="2:26" ht="19.2" x14ac:dyDescent="0.45">
      <c r="B75" s="1" t="s">
        <v>5</v>
      </c>
      <c r="C75" s="1" t="s">
        <v>1</v>
      </c>
      <c r="D75" s="4">
        <v>30</v>
      </c>
      <c r="I75" t="str">
        <f>I74</f>
        <v>ALTER TABLE TM_BACKLOG_LIST</v>
      </c>
      <c r="K75" s="25" t="str">
        <f t="shared" ref="K75:K80" si="49">CONCATENATE(B75,",")</f>
        <v>MODIFICATION_DATE,</v>
      </c>
      <c r="L75" s="12"/>
      <c r="M75" s="18" t="str">
        <f t="shared" si="43"/>
        <v>MODIFICATION_DATE,</v>
      </c>
      <c r="N75" s="5" t="str">
        <f t="shared" si="48"/>
        <v>MODIFICATION_DATE VARCHAR(30),</v>
      </c>
      <c r="O75" s="1" t="s">
        <v>9</v>
      </c>
      <c r="P75" t="s">
        <v>8</v>
      </c>
      <c r="W75" s="17" t="str">
        <f t="shared" si="44"/>
        <v>modificationDate</v>
      </c>
      <c r="X75" s="3" t="str">
        <f t="shared" si="45"/>
        <v>"modificationDate":"",</v>
      </c>
      <c r="Y75" s="22" t="str">
        <f t="shared" si="46"/>
        <v>public static String MODIFICATION_DATE="modificationDate";</v>
      </c>
      <c r="Z75" s="7" t="str">
        <f t="shared" si="47"/>
        <v>private String modificationDate="";</v>
      </c>
    </row>
    <row r="76" spans="2:26" ht="19.2" x14ac:dyDescent="0.45">
      <c r="B76" s="1" t="s">
        <v>521</v>
      </c>
      <c r="C76" s="1" t="s">
        <v>1</v>
      </c>
      <c r="D76" s="4">
        <v>222</v>
      </c>
      <c r="I76" t="e">
        <f>#REF!</f>
        <v>#REF!</v>
      </c>
      <c r="K76" s="25" t="str">
        <f t="shared" si="49"/>
        <v>TASK_COUNT,</v>
      </c>
      <c r="L76" s="12"/>
      <c r="M76" s="18" t="str">
        <f>CONCATENATE(B76,",")</f>
        <v>TASK_COUNT,</v>
      </c>
      <c r="N76" s="5" t="str">
        <f>CONCATENATE(B76," ",C76,"(",D76,")",",")</f>
        <v>TASK_COUNT VARCHAR(222),</v>
      </c>
      <c r="O76" s="1" t="s">
        <v>311</v>
      </c>
      <c r="P76" t="s">
        <v>214</v>
      </c>
      <c r="W76" s="17" t="str">
        <f t="shared" si="44"/>
        <v>taskCount</v>
      </c>
      <c r="X76" s="3" t="str">
        <f t="shared" si="45"/>
        <v>"taskCount":"",</v>
      </c>
      <c r="Y76" s="22" t="str">
        <f>CONCATENATE("public static String ",,B76,,"=","""",W76,""";")</f>
        <v>public static String TASK_COUNT="taskCount";</v>
      </c>
      <c r="Z76" s="7" t="str">
        <f>CONCATENATE("private String ",W76,"=","""""",";")</f>
        <v>private String taskCount="";</v>
      </c>
    </row>
    <row r="77" spans="2:26" ht="19.2" x14ac:dyDescent="0.45">
      <c r="B77" s="1" t="s">
        <v>522</v>
      </c>
      <c r="C77" s="1" t="s">
        <v>1</v>
      </c>
      <c r="D77" s="4">
        <v>222</v>
      </c>
      <c r="I77" t="e">
        <f>#REF!</f>
        <v>#REF!</v>
      </c>
      <c r="K77" s="25" t="str">
        <f t="shared" si="49"/>
        <v>INPUT_COUNT,</v>
      </c>
      <c r="L77" s="12"/>
      <c r="M77" s="18" t="str">
        <f>CONCATENATE(B77,",")</f>
        <v>INPUT_COUNT,</v>
      </c>
      <c r="N77" s="5" t="str">
        <f>CONCATENATE(B77," ",C77,"(",D77,")",",")</f>
        <v>INPUT_COUNT VARCHAR(222),</v>
      </c>
      <c r="O77" s="1" t="s">
        <v>13</v>
      </c>
      <c r="P77" t="s">
        <v>214</v>
      </c>
      <c r="W77" s="17" t="str">
        <f t="shared" si="44"/>
        <v>inputCount</v>
      </c>
      <c r="X77" s="3" t="str">
        <f t="shared" si="45"/>
        <v>"inputCount":"",</v>
      </c>
      <c r="Y77" s="22" t="str">
        <f>CONCATENATE("public static String ",,B77,,"=","""",W77,""";")</f>
        <v>public static String INPUT_COUNT="inputCount";</v>
      </c>
      <c r="Z77" s="7" t="str">
        <f>CONCATENATE("private String ",W77,"=","""""",";")</f>
        <v>private String inputCount="";</v>
      </c>
    </row>
    <row r="78" spans="2:26" ht="19.2" x14ac:dyDescent="0.45">
      <c r="B78" s="1" t="s">
        <v>442</v>
      </c>
      <c r="C78" s="1" t="s">
        <v>1</v>
      </c>
      <c r="D78" s="4">
        <v>12</v>
      </c>
      <c r="J78" s="23"/>
      <c r="K78" s="25" t="str">
        <f t="shared" si="49"/>
        <v>BUG_COUNT,</v>
      </c>
      <c r="L78" s="12"/>
      <c r="M78" s="18"/>
      <c r="N78" s="5" t="str">
        <f>CONCATENATE(B78," ",C78,"(",D78,")",",")</f>
        <v>BUG_COUNT VARCHAR(12),</v>
      </c>
      <c r="O78" s="1" t="s">
        <v>409</v>
      </c>
      <c r="P78" t="s">
        <v>214</v>
      </c>
      <c r="W78" s="17" t="str">
        <f t="shared" si="44"/>
        <v>bugCount</v>
      </c>
      <c r="X78" s="3" t="str">
        <f t="shared" si="45"/>
        <v>"bugCount":"",</v>
      </c>
      <c r="Y78" s="22" t="str">
        <f>CONCATENATE("public static String ",,B78,,"=","""",W78,""";")</f>
        <v>public static String BUG_COUNT="bugCount";</v>
      </c>
      <c r="Z78" s="7" t="str">
        <f>CONCATENATE("private String ",W78,"=","""""",";")</f>
        <v>private String bugCount="";</v>
      </c>
    </row>
    <row r="79" spans="2:26" ht="19.2" x14ac:dyDescent="0.45">
      <c r="B79" s="1" t="s">
        <v>443</v>
      </c>
      <c r="C79" s="1" t="s">
        <v>1</v>
      </c>
      <c r="D79" s="4">
        <v>12</v>
      </c>
      <c r="J79" s="23"/>
      <c r="K79" s="25" t="str">
        <f t="shared" si="49"/>
        <v>UPDATE_COUNT,</v>
      </c>
      <c r="L79" s="12"/>
      <c r="M79" s="18"/>
      <c r="N79" s="5" t="str">
        <f>CONCATENATE(B79," ",C79,"(",D79,")",",")</f>
        <v>UPDATE_COUNT VARCHAR(12),</v>
      </c>
      <c r="O79" s="1" t="s">
        <v>410</v>
      </c>
      <c r="P79" t="s">
        <v>214</v>
      </c>
      <c r="W79" s="17" t="str">
        <f t="shared" si="44"/>
        <v>updateCount</v>
      </c>
      <c r="X79" s="3" t="str">
        <f t="shared" si="45"/>
        <v>"updateCount":"",</v>
      </c>
      <c r="Y79" s="22" t="str">
        <f>CONCATENATE("public static String ",,B79,,"=","""",W79,""";")</f>
        <v>public static String UPDATE_COUNT="updateCount";</v>
      </c>
      <c r="Z79" s="7" t="str">
        <f>CONCATENATE("private String ",W79,"=","""""",";")</f>
        <v>private String updateCount="";</v>
      </c>
    </row>
    <row r="80" spans="2:26" ht="19.2" x14ac:dyDescent="0.45">
      <c r="B80" s="1" t="s">
        <v>523</v>
      </c>
      <c r="C80" s="1" t="s">
        <v>1</v>
      </c>
      <c r="D80" s="4">
        <v>12</v>
      </c>
      <c r="J80" s="23"/>
      <c r="K80" s="25" t="str">
        <f t="shared" si="49"/>
        <v>COMMENT_COUNT,</v>
      </c>
      <c r="L80" s="12"/>
      <c r="M80" s="18"/>
      <c r="N80" s="5" t="str">
        <f>CONCATENATE(B80," ",C80,"(",D80,")",",")</f>
        <v>COMMENT_COUNT VARCHAR(12),</v>
      </c>
      <c r="O80" s="1" t="s">
        <v>323</v>
      </c>
      <c r="P80" t="s">
        <v>214</v>
      </c>
      <c r="W80" s="17" t="str">
        <f t="shared" si="44"/>
        <v>commentCount</v>
      </c>
      <c r="X80" s="3" t="str">
        <f t="shared" si="45"/>
        <v>"commentCount":"",</v>
      </c>
      <c r="Y80" s="22" t="str">
        <f>CONCATENATE("public static String ",,B80,,"=","""",W80,""";")</f>
        <v>public static String COMMENT_COUNT="commentCount";</v>
      </c>
      <c r="Z80" s="7" t="str">
        <f>CONCATENATE("private String ",W80,"=","""""",";")</f>
        <v>private String commentCount="";</v>
      </c>
    </row>
    <row r="81" spans="2:26" ht="19.2" x14ac:dyDescent="0.45">
      <c r="B81" s="1" t="s">
        <v>351</v>
      </c>
      <c r="C81" s="1" t="s">
        <v>1</v>
      </c>
      <c r="D81" s="4">
        <v>222</v>
      </c>
      <c r="I81" t="e">
        <f>#REF!</f>
        <v>#REF!</v>
      </c>
      <c r="K81" s="25" t="s">
        <v>472</v>
      </c>
      <c r="L81" s="12"/>
      <c r="M81" s="18" t="str">
        <f t="shared" si="43"/>
        <v>BACKLOG_NAME,</v>
      </c>
      <c r="N81" s="5" t="str">
        <f t="shared" si="48"/>
        <v>BACKLOG_NAME VARCHAR(222),</v>
      </c>
      <c r="O81" s="1" t="s">
        <v>354</v>
      </c>
      <c r="P81" t="s">
        <v>0</v>
      </c>
      <c r="W81" s="17" t="str">
        <f t="shared" si="44"/>
        <v>backlogName</v>
      </c>
      <c r="X81" s="3" t="str">
        <f t="shared" si="45"/>
        <v>"backlogName":"",</v>
      </c>
      <c r="Y81" s="22" t="str">
        <f t="shared" si="46"/>
        <v>public static String BACKLOG_NAME="backlogName";</v>
      </c>
      <c r="Z81" s="7" t="str">
        <f t="shared" si="47"/>
        <v>private String backlogName="";</v>
      </c>
    </row>
    <row r="82" spans="2:26" ht="19.2" x14ac:dyDescent="0.45">
      <c r="B82" s="1" t="s">
        <v>353</v>
      </c>
      <c r="C82" s="1" t="s">
        <v>1</v>
      </c>
      <c r="D82" s="4">
        <v>222</v>
      </c>
      <c r="I82" t="e">
        <f>#REF!</f>
        <v>#REF!</v>
      </c>
      <c r="K82" s="25" t="s">
        <v>473</v>
      </c>
      <c r="L82" s="12"/>
      <c r="M82" s="18" t="str">
        <f t="shared" si="43"/>
        <v>BACKLOG_BECAUSE,</v>
      </c>
      <c r="N82" s="5" t="str">
        <f t="shared" si="48"/>
        <v>BACKLOG_BECAUSE VARCHAR(222),</v>
      </c>
      <c r="O82" s="1" t="s">
        <v>354</v>
      </c>
      <c r="P82" t="s">
        <v>355</v>
      </c>
      <c r="W82" s="17" t="str">
        <f t="shared" si="44"/>
        <v>backlogBecause</v>
      </c>
      <c r="X82" s="3" t="str">
        <f t="shared" si="45"/>
        <v>"backlogBecause":"",</v>
      </c>
      <c r="Y82" s="22" t="str">
        <f t="shared" si="46"/>
        <v>public static String BACKLOG_BECAUSE="backlogBecause";</v>
      </c>
      <c r="Z82" s="7" t="str">
        <f t="shared" si="47"/>
        <v>private String backlogBecause="";</v>
      </c>
    </row>
    <row r="83" spans="2:26" ht="19.2" x14ac:dyDescent="0.45">
      <c r="B83" s="1" t="s">
        <v>352</v>
      </c>
      <c r="C83" s="1" t="s">
        <v>1</v>
      </c>
      <c r="D83" s="4">
        <v>12</v>
      </c>
      <c r="J83" s="23"/>
      <c r="K83" s="25" t="s">
        <v>474</v>
      </c>
      <c r="L83" s="12"/>
      <c r="M83" s="18"/>
      <c r="N83" s="5" t="str">
        <f>CONCATENATE(B83," ",C83,"(",D83,")",",")</f>
        <v>BACKLOG_STATUS VARCHAR(12),</v>
      </c>
      <c r="O83" s="1" t="s">
        <v>354</v>
      </c>
      <c r="P83" t="s">
        <v>3</v>
      </c>
      <c r="W83" s="17" t="str">
        <f t="shared" si="44"/>
        <v>backlogStatus</v>
      </c>
      <c r="X83" s="3" t="str">
        <f t="shared" si="45"/>
        <v>"backlogStatus":"",</v>
      </c>
      <c r="Y83" s="22" t="str">
        <f>CONCATENATE("public static String ",,B83,,"=","""",W83,""";")</f>
        <v>public static String BACKLOG_STATUS="backlogStatus";</v>
      </c>
      <c r="Z83" s="7" t="str">
        <f>CONCATENATE("private String ",W83,"=","""""",";")</f>
        <v>private String backlogStatus="";</v>
      </c>
    </row>
    <row r="84" spans="2:26" ht="19.2" x14ac:dyDescent="0.45">
      <c r="B84" s="10" t="s">
        <v>262</v>
      </c>
      <c r="C84" s="1" t="s">
        <v>1</v>
      </c>
      <c r="D84" s="4">
        <v>43</v>
      </c>
      <c r="I84" t="e">
        <f>#REF!</f>
        <v>#REF!</v>
      </c>
      <c r="K84" s="25" t="s">
        <v>475</v>
      </c>
      <c r="L84" s="12"/>
      <c r="M84" s="18" t="e">
        <f>CONCATENATE(#REF!,",")</f>
        <v>#REF!</v>
      </c>
      <c r="N84" s="5" t="str">
        <f t="shared" si="48"/>
        <v>CREATED_BY VARCHAR(43),</v>
      </c>
      <c r="O84" s="1" t="s">
        <v>282</v>
      </c>
      <c r="P84" t="s">
        <v>128</v>
      </c>
      <c r="W84" s="17" t="str">
        <f t="shared" si="44"/>
        <v>createdBy</v>
      </c>
      <c r="X84" s="3" t="str">
        <f t="shared" si="45"/>
        <v>"createdBy":"",</v>
      </c>
      <c r="Y84" s="22" t="str">
        <f t="shared" si="46"/>
        <v>public static String CREATED_BY="createdBy";</v>
      </c>
      <c r="Z84" s="7" t="str">
        <f t="shared" si="47"/>
        <v>private String createdBy="";</v>
      </c>
    </row>
    <row r="85" spans="2:26" ht="19.2" x14ac:dyDescent="0.45">
      <c r="B85" s="1" t="s">
        <v>274</v>
      </c>
      <c r="C85" s="1" t="s">
        <v>1</v>
      </c>
      <c r="D85" s="4">
        <v>50</v>
      </c>
      <c r="I85" t="e">
        <f>I82</f>
        <v>#REF!</v>
      </c>
      <c r="J85" t="str">
        <f>CONCATENATE(LEFT(CONCATENATE(" ADD "," ",N85,";"),LEN(CONCATENATE(" ADD "," ",N85,";"))-2),";")</f>
        <v xml:space="preserve"> ADD  FK_PROJECT_ID VARCHAR(50);</v>
      </c>
      <c r="K85" s="25" t="s">
        <v>476</v>
      </c>
      <c r="L85" s="12"/>
      <c r="M85" s="18" t="str">
        <f>CONCATENATE(B85,",")</f>
        <v>FK_PROJECT_ID,</v>
      </c>
      <c r="N85" s="5" t="str">
        <f>CONCATENATE(B85," ",C85,"(",D85,")",",")</f>
        <v>FK_PROJECT_ID VARCHAR(50),</v>
      </c>
      <c r="O85" s="1" t="s">
        <v>10</v>
      </c>
      <c r="P85" t="s">
        <v>394</v>
      </c>
      <c r="Q85" t="s">
        <v>2</v>
      </c>
      <c r="W85" s="17" t="str">
        <f t="shared" si="44"/>
        <v>fkSourcedId</v>
      </c>
      <c r="X85" s="3" t="str">
        <f t="shared" si="45"/>
        <v>"fkSourcedId":"",</v>
      </c>
      <c r="Y85" s="22" t="str">
        <f>CONCATENATE("public static String ",,B85,,"=","""",W85,""";")</f>
        <v>public static String FK_PROJECT_ID="fkSourcedId";</v>
      </c>
      <c r="Z85" s="7" t="str">
        <f t="shared" si="47"/>
        <v>private String fkSourcedId="";</v>
      </c>
    </row>
    <row r="86" spans="2:26" ht="19.2" x14ac:dyDescent="0.45">
      <c r="B86" s="1" t="s">
        <v>287</v>
      </c>
      <c r="C86" s="1" t="s">
        <v>1</v>
      </c>
      <c r="D86" s="4">
        <v>50</v>
      </c>
      <c r="I86">
        <f>I83</f>
        <v>0</v>
      </c>
      <c r="J86" t="str">
        <f>CONCATENATE(LEFT(CONCATENATE(" ADD "," ",N86,";"),LEN(CONCATENATE(" ADD "," ",N86,";"))-2),";")</f>
        <v xml:space="preserve"> ADD  PROJECT_NAME VARCHAR(50);</v>
      </c>
      <c r="K86" s="25" t="s">
        <v>628</v>
      </c>
      <c r="L86" s="12"/>
      <c r="M86" s="18" t="str">
        <f>CONCATENATE(B86,",")</f>
        <v>PROJECT_NAME,</v>
      </c>
      <c r="N86" s="5" t="str">
        <f>CONCATENATE(B86," ",C86,"(",D86,")",",")</f>
        <v>PROJECT_NAME VARCHAR(50),</v>
      </c>
      <c r="O86" s="1" t="s">
        <v>10</v>
      </c>
      <c r="P86" t="s">
        <v>394</v>
      </c>
      <c r="Q86" t="s">
        <v>2</v>
      </c>
      <c r="W86" s="17" t="str">
        <f t="shared" si="44"/>
        <v>fkSourcedId</v>
      </c>
      <c r="X86" s="3" t="str">
        <f t="shared" si="45"/>
        <v>"fkSourcedId":"",</v>
      </c>
      <c r="Y86" s="22" t="str">
        <f>CONCATENATE("public static String ",,B86,,"=","""",W86,""";")</f>
        <v>public static String PROJECT_NAME="fkSourcedId";</v>
      </c>
      <c r="Z86" s="7" t="str">
        <f>CONCATENATE("private String ",W86,"=","""""",";")</f>
        <v>private String fkSourcedId="";</v>
      </c>
    </row>
    <row r="87" spans="2:26" ht="19.2" x14ac:dyDescent="0.45">
      <c r="B87" s="10" t="s">
        <v>339</v>
      </c>
      <c r="C87" s="1" t="s">
        <v>1</v>
      </c>
      <c r="D87" s="4">
        <v>43</v>
      </c>
      <c r="I87" t="e">
        <f>#REF!</f>
        <v>#REF!</v>
      </c>
      <c r="K87" s="25" t="s">
        <v>626</v>
      </c>
      <c r="L87" s="12"/>
      <c r="M87" s="18" t="str">
        <f>CONCATENATE(B84,",")</f>
        <v>CREATED_BY,</v>
      </c>
      <c r="N87" s="5" t="str">
        <f>CONCATENATE(B87," ",C87,"(",D87,")",",")</f>
        <v>CREATED_BY_NAME VARCHAR(43),</v>
      </c>
      <c r="O87" s="1" t="s">
        <v>282</v>
      </c>
      <c r="P87" t="s">
        <v>128</v>
      </c>
      <c r="W87" s="17" t="str">
        <f t="shared" si="44"/>
        <v>createdBy</v>
      </c>
      <c r="X87" s="3" t="str">
        <f t="shared" si="45"/>
        <v>"createdBy":"",</v>
      </c>
      <c r="Y87" s="22" t="str">
        <f>CONCATENATE("public static String ",,B87,,"=","""",W87,""";")</f>
        <v>public static String CREATED_BY_NAME="createdBy";</v>
      </c>
      <c r="Z87" s="7" t="str">
        <f>CONCATENATE("private String ",W87,"=","""""",";")</f>
        <v>private String createdBy="";</v>
      </c>
    </row>
    <row r="88" spans="2:26" ht="19.2" x14ac:dyDescent="0.45">
      <c r="B88" s="1" t="s">
        <v>263</v>
      </c>
      <c r="C88" s="1" t="s">
        <v>1</v>
      </c>
      <c r="D88" s="4">
        <v>30</v>
      </c>
      <c r="I88" t="e">
        <f>#REF!</f>
        <v>#REF!</v>
      </c>
      <c r="K88" s="25" t="s">
        <v>477</v>
      </c>
      <c r="L88" s="12"/>
      <c r="M88" s="18" t="str">
        <f>CONCATENATE(B88,",")</f>
        <v>CREATED_DATE,</v>
      </c>
      <c r="N88" s="5" t="str">
        <f t="shared" si="48"/>
        <v>CREATED_DATE VARCHAR(30),</v>
      </c>
      <c r="O88" s="1" t="s">
        <v>282</v>
      </c>
      <c r="P88" t="s">
        <v>8</v>
      </c>
      <c r="W88" s="17" t="str">
        <f t="shared" si="44"/>
        <v>createdDate</v>
      </c>
      <c r="X88" s="3" t="str">
        <f t="shared" si="45"/>
        <v>"createdDate":"",</v>
      </c>
      <c r="Y88" s="22" t="str">
        <f t="shared" si="46"/>
        <v>public static String CREATED_DATE="createdDate";</v>
      </c>
      <c r="Z88" s="7" t="str">
        <f t="shared" si="47"/>
        <v>private String createdDate="";</v>
      </c>
    </row>
    <row r="89" spans="2:26" ht="19.2" x14ac:dyDescent="0.45">
      <c r="B89" s="1" t="s">
        <v>264</v>
      </c>
      <c r="C89" s="1" t="s">
        <v>1</v>
      </c>
      <c r="D89" s="4">
        <v>12</v>
      </c>
      <c r="K89" s="25" t="s">
        <v>478</v>
      </c>
      <c r="L89" s="12"/>
      <c r="M89" s="18"/>
      <c r="N89" s="5" t="str">
        <f t="shared" si="48"/>
        <v>CREATED_TIME VARCHAR(12),</v>
      </c>
      <c r="O89" s="1" t="s">
        <v>282</v>
      </c>
      <c r="P89" t="s">
        <v>133</v>
      </c>
      <c r="W89" s="17" t="str">
        <f t="shared" si="44"/>
        <v>createdTime</v>
      </c>
      <c r="X89" s="3" t="str">
        <f t="shared" si="45"/>
        <v>"createdTime":"",</v>
      </c>
      <c r="Y89" s="22" t="str">
        <f t="shared" si="46"/>
        <v>public static String CREATED_TIME="createdTime";</v>
      </c>
      <c r="Z89" s="7" t="str">
        <f t="shared" si="47"/>
        <v>private String createdTime="";</v>
      </c>
    </row>
    <row r="90" spans="2:26" ht="19.2" x14ac:dyDescent="0.45">
      <c r="B90" s="1" t="s">
        <v>732</v>
      </c>
      <c r="C90" s="1" t="s">
        <v>1</v>
      </c>
      <c r="D90" s="4">
        <v>50</v>
      </c>
      <c r="I90" t="e">
        <f>I88</f>
        <v>#REF!</v>
      </c>
      <c r="J90" t="str">
        <f>CONCATENATE(LEFT(CONCATENATE(" ADD "," ",N90,";"),LEN(CONCATENATE(" ADD "," ",N90,";"))-2),";")</f>
        <v xml:space="preserve"> ADD  BACKLOG_NO VARCHAR(50);</v>
      </c>
      <c r="K90" s="25" t="s">
        <v>733</v>
      </c>
      <c r="L90" s="12"/>
      <c r="M90" s="18" t="str">
        <f>CONCATENATE(B90,",")</f>
        <v>BACKLOG_NO,</v>
      </c>
      <c r="N90" s="5" t="str">
        <f t="shared" si="48"/>
        <v>BACKLOG_NO VARCHAR(50),</v>
      </c>
      <c r="O90" s="1" t="s">
        <v>354</v>
      </c>
      <c r="P90" t="s">
        <v>173</v>
      </c>
      <c r="W90" s="17" t="str">
        <f t="shared" si="44"/>
        <v>backlogNo</v>
      </c>
      <c r="X90" s="3" t="str">
        <f t="shared" si="45"/>
        <v>"backlogNo":"",</v>
      </c>
      <c r="Y90" s="22" t="str">
        <f t="shared" si="46"/>
        <v>public static String BACKLOG_NO="backlogNo";</v>
      </c>
      <c r="Z90" s="7" t="str">
        <f t="shared" si="47"/>
        <v>private String backlogNo="";</v>
      </c>
    </row>
    <row r="91" spans="2:26" ht="19.2" x14ac:dyDescent="0.45">
      <c r="B91" s="1" t="s">
        <v>258</v>
      </c>
      <c r="C91" s="1" t="s">
        <v>1</v>
      </c>
      <c r="D91" s="4">
        <v>50</v>
      </c>
      <c r="I91" t="e">
        <f>#REF!</f>
        <v>#REF!</v>
      </c>
      <c r="K91" s="25" t="s">
        <v>479</v>
      </c>
      <c r="L91" s="12"/>
      <c r="M91" s="18" t="str">
        <f t="shared" ref="M91:M100" si="50">CONCATENATE(B91,",")</f>
        <v>ORDER_NO,</v>
      </c>
      <c r="N91" s="5" t="str">
        <f t="shared" si="48"/>
        <v>ORDER_NO VARCHAR(50),</v>
      </c>
      <c r="O91" s="1" t="s">
        <v>259</v>
      </c>
      <c r="P91" t="s">
        <v>173</v>
      </c>
      <c r="W91" s="17" t="str">
        <f t="shared" si="44"/>
        <v>orderNo</v>
      </c>
      <c r="X91" s="3" t="str">
        <f t="shared" si="45"/>
        <v>"orderNo":"",</v>
      </c>
      <c r="Y91" s="22" t="str">
        <f t="shared" si="46"/>
        <v>public static String ORDER_NO="orderNo";</v>
      </c>
      <c r="Z91" s="7" t="str">
        <f>CONCATENATE("private String ",W91,"=","""""",";")</f>
        <v>private String orderNo="";</v>
      </c>
    </row>
    <row r="92" spans="2:26" ht="19.2" x14ac:dyDescent="0.45">
      <c r="B92" s="1" t="s">
        <v>487</v>
      </c>
      <c r="C92" s="1" t="s">
        <v>1</v>
      </c>
      <c r="D92" s="4">
        <v>50</v>
      </c>
      <c r="I92" t="e">
        <f>#REF!</f>
        <v>#REF!</v>
      </c>
      <c r="K92" s="25" t="s">
        <v>480</v>
      </c>
      <c r="L92" s="12"/>
      <c r="M92" s="18" t="str">
        <f>CONCATENATE(B92,",")</f>
        <v>IS_FROM_CUSTOMER,</v>
      </c>
      <c r="N92" s="5" t="str">
        <f>CONCATENATE(B92," ",C92,"(",D92,")",",")</f>
        <v>IS_FROM_CUSTOMER VARCHAR(50),</v>
      </c>
      <c r="O92" s="1" t="s">
        <v>305</v>
      </c>
      <c r="W92" s="17" t="str">
        <f t="shared" si="44"/>
        <v>priority</v>
      </c>
      <c r="X92" s="3" t="str">
        <f t="shared" si="45"/>
        <v>"priority":"",</v>
      </c>
      <c r="Y92" s="22" t="str">
        <f>CONCATENATE("public static String ",,B92,,"=","""",W92,""";")</f>
        <v>public static String IS_FROM_CUSTOMER="priority";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305</v>
      </c>
      <c r="C93" s="1" t="s">
        <v>1</v>
      </c>
      <c r="D93" s="4">
        <v>50</v>
      </c>
      <c r="I93" t="e">
        <f>#REF!</f>
        <v>#REF!</v>
      </c>
      <c r="K93" s="25" t="s">
        <v>481</v>
      </c>
      <c r="L93" s="12"/>
      <c r="M93" s="18" t="str">
        <f t="shared" si="50"/>
        <v>PRIORITY,</v>
      </c>
      <c r="N93" s="5" t="str">
        <f t="shared" si="48"/>
        <v>PRIORITY VARCHAR(50),</v>
      </c>
      <c r="O93" s="1" t="s">
        <v>305</v>
      </c>
      <c r="W93" s="17" t="str">
        <f t="shared" si="44"/>
        <v>priority</v>
      </c>
      <c r="X93" s="3" t="str">
        <f t="shared" si="45"/>
        <v>"priority":"",</v>
      </c>
      <c r="Y93" s="22" t="str">
        <f t="shared" si="46"/>
        <v>public static String PRIORITY="priority";</v>
      </c>
      <c r="Z93" s="7" t="str">
        <f>CONCATENATE("private String ",W93,"=","""""",";")</f>
        <v>private String priority="";</v>
      </c>
    </row>
    <row r="94" spans="2:26" ht="19.2" x14ac:dyDescent="0.45">
      <c r="B94" s="1" t="s">
        <v>422</v>
      </c>
      <c r="C94" s="1" t="s">
        <v>1</v>
      </c>
      <c r="D94" s="4">
        <v>50</v>
      </c>
      <c r="I94" t="e">
        <f>I91</f>
        <v>#REF!</v>
      </c>
      <c r="J94" t="str">
        <f>CONCATENATE(LEFT(CONCATENATE(" ADD "," ",N94,";"),LEN(CONCATENATE(" ADD "," ",N94,";"))-2),";")</f>
        <v xml:space="preserve"> ADD  FK_SOURCED_ID VARCHAR(50);</v>
      </c>
      <c r="K94" s="25" t="s">
        <v>482</v>
      </c>
      <c r="L94" s="12"/>
      <c r="M94" s="18" t="str">
        <f t="shared" si="50"/>
        <v>FK_SOURCED_ID,</v>
      </c>
      <c r="N94" s="5" t="str">
        <f t="shared" ref="N94:N100" si="51">CONCATENATE(B94," ",C94,"(",D94,")",",")</f>
        <v>FK_SOURCED_ID VARCHAR(50),</v>
      </c>
      <c r="O94" s="1" t="s">
        <v>10</v>
      </c>
      <c r="P94" t="s">
        <v>394</v>
      </c>
      <c r="Q94" t="s">
        <v>2</v>
      </c>
      <c r="W94" s="17" t="str">
        <f t="shared" si="44"/>
        <v>fkSourcedId</v>
      </c>
      <c r="X94" s="3" t="str">
        <f t="shared" si="45"/>
        <v>"fkSourcedId":"",</v>
      </c>
      <c r="Y94" s="22" t="str">
        <f t="shared" ref="Y94:Y100" si="52">CONCATENATE("public static String ",,B94,,"=","""",W94,""";")</f>
        <v>public static String FK_SOURCED_ID="fkSourcedId";</v>
      </c>
      <c r="Z94" s="7" t="str">
        <f t="shared" ref="Z94:Z99" si="53">CONCATENATE("private String ",W94,"=","""""",";")</f>
        <v>private String fkSourcedId="";</v>
      </c>
    </row>
    <row r="95" spans="2:26" ht="19.2" x14ac:dyDescent="0.45">
      <c r="B95" s="1" t="s">
        <v>400</v>
      </c>
      <c r="C95" s="1" t="s">
        <v>1</v>
      </c>
      <c r="D95" s="4">
        <v>40</v>
      </c>
      <c r="I95">
        <f>I89</f>
        <v>0</v>
      </c>
      <c r="J95" t="s">
        <v>395</v>
      </c>
      <c r="K95" s="25" t="str">
        <f>CONCATENATE(B95,",")</f>
        <v>ESTIMATED_HOURS,</v>
      </c>
      <c r="L95" s="12"/>
      <c r="M95" s="18" t="str">
        <f t="shared" si="50"/>
        <v>ESTIMATED_HOURS,</v>
      </c>
      <c r="N95" s="5" t="str">
        <f t="shared" si="51"/>
        <v>ESTIMATED_HOURS VARCHAR(40),</v>
      </c>
      <c r="O95" s="1" t="s">
        <v>405</v>
      </c>
      <c r="P95" t="s">
        <v>406</v>
      </c>
      <c r="W95" s="17" t="str">
        <f t="shared" si="44"/>
        <v>estimatedHours</v>
      </c>
      <c r="X95" s="3" t="str">
        <f t="shared" si="45"/>
        <v>"estimatedHours":"",</v>
      </c>
      <c r="Y95" s="22" t="str">
        <f t="shared" si="52"/>
        <v>public static String ESTIMATED_HOURS="estimatedHours";</v>
      </c>
      <c r="Z95" s="7" t="str">
        <f>CONCATENATE("private String ",W95,"=","""""",";")</f>
        <v>private String estimatedHours="";</v>
      </c>
    </row>
    <row r="96" spans="2:26" ht="19.2" x14ac:dyDescent="0.45">
      <c r="B96" s="1" t="s">
        <v>401</v>
      </c>
      <c r="C96" s="1" t="s">
        <v>1</v>
      </c>
      <c r="D96" s="4">
        <v>40</v>
      </c>
      <c r="I96" t="e">
        <f>I91</f>
        <v>#REF!</v>
      </c>
      <c r="J96" t="s">
        <v>395</v>
      </c>
      <c r="K96" s="25" t="str">
        <f>CONCATENATE(B96,",")</f>
        <v>SPENT_HOURS,</v>
      </c>
      <c r="L96" s="12"/>
      <c r="M96" s="18" t="str">
        <f>CONCATENATE(B96,",")</f>
        <v>SPENT_HOURS,</v>
      </c>
      <c r="N96" s="5" t="str">
        <f t="shared" si="51"/>
        <v>SPENT_HOURS VARCHAR(40),</v>
      </c>
      <c r="O96" s="1" t="s">
        <v>407</v>
      </c>
      <c r="P96" t="s">
        <v>406</v>
      </c>
      <c r="W96" s="17" t="str">
        <f t="shared" si="44"/>
        <v>spentHours</v>
      </c>
      <c r="X96" s="3" t="str">
        <f t="shared" si="45"/>
        <v>"spentHours":"",</v>
      </c>
      <c r="Y96" s="22" t="str">
        <f t="shared" si="52"/>
        <v>public static String SPENT_HOURS="spentHours";</v>
      </c>
      <c r="Z96" s="7" t="str">
        <f t="shared" si="53"/>
        <v>private String spentHours="";</v>
      </c>
    </row>
    <row r="97" spans="2:26" ht="19.2" x14ac:dyDescent="0.45">
      <c r="B97" s="1" t="s">
        <v>360</v>
      </c>
      <c r="C97" s="1" t="s">
        <v>1</v>
      </c>
      <c r="D97" s="4">
        <v>40</v>
      </c>
      <c r="I97">
        <f>I89</f>
        <v>0</v>
      </c>
      <c r="J97" t="s">
        <v>395</v>
      </c>
      <c r="K97" s="36" t="s">
        <v>591</v>
      </c>
      <c r="L97" s="12"/>
      <c r="M97" s="18" t="str">
        <f>CONCATENATE(B97,",")</f>
        <v>SPRINT_NAME,</v>
      </c>
      <c r="N97" s="5" t="str">
        <f t="shared" si="51"/>
        <v>SPRINT_NAME VARCHAR(40),</v>
      </c>
      <c r="O97" s="1" t="s">
        <v>112</v>
      </c>
      <c r="P97" t="s">
        <v>394</v>
      </c>
      <c r="W97" s="17" t="str">
        <f t="shared" si="44"/>
        <v>isSourced</v>
      </c>
      <c r="X97" s="3" t="str">
        <f t="shared" si="45"/>
        <v>"isSourced":"",</v>
      </c>
      <c r="Y97" s="22" t="str">
        <f t="shared" si="52"/>
        <v>public static String SPRINT_NAME="isSourced";</v>
      </c>
      <c r="Z97" s="7" t="str">
        <f t="shared" si="53"/>
        <v>private String isSourced="";</v>
      </c>
    </row>
    <row r="98" spans="2:26" ht="19.2" x14ac:dyDescent="0.45">
      <c r="B98" s="1" t="s">
        <v>457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592</v>
      </c>
      <c r="L98" s="12"/>
      <c r="M98" s="18" t="str">
        <f>CONCATENATE(B98,",")</f>
        <v>LABEL_NAME,</v>
      </c>
      <c r="N98" s="5" t="str">
        <f t="shared" si="51"/>
        <v>LABEL_NAME VARCHAR(40),</v>
      </c>
      <c r="O98" s="1" t="s">
        <v>112</v>
      </c>
      <c r="P98" t="s">
        <v>394</v>
      </c>
      <c r="W98" s="17" t="str">
        <f t="shared" si="44"/>
        <v>isSourced</v>
      </c>
      <c r="X98" s="3" t="str">
        <f t="shared" si="45"/>
        <v>"isSourced":"",</v>
      </c>
      <c r="Y98" s="22" t="str">
        <f t="shared" si="52"/>
        <v>public static String LABEL_NAME="isSourced";</v>
      </c>
      <c r="Z98" s="7" t="str">
        <f>CONCATENATE("private String ",W98,"=","""""",";")</f>
        <v>private String isSourced="";</v>
      </c>
    </row>
    <row r="99" spans="2:26" ht="19.2" x14ac:dyDescent="0.45">
      <c r="B99" s="1" t="s">
        <v>341</v>
      </c>
      <c r="C99" s="1" t="s">
        <v>1</v>
      </c>
      <c r="D99" s="4">
        <v>40</v>
      </c>
      <c r="I99" t="e">
        <f>I92</f>
        <v>#REF!</v>
      </c>
      <c r="J99" t="s">
        <v>395</v>
      </c>
      <c r="K99" t="s">
        <v>669</v>
      </c>
      <c r="L99" s="12"/>
      <c r="M99" s="18" t="str">
        <f>CONCATENATE(B99,",")</f>
        <v>ASSIGNEE_NAME,</v>
      </c>
      <c r="N99" s="5" t="str">
        <f t="shared" si="51"/>
        <v>ASSIGNEE_NAME VARCHAR(40),</v>
      </c>
      <c r="O99" s="1" t="s">
        <v>112</v>
      </c>
      <c r="P99" t="s">
        <v>394</v>
      </c>
      <c r="W99" s="17" t="str">
        <f t="shared" si="44"/>
        <v>isSourced</v>
      </c>
      <c r="X99" s="3" t="str">
        <f t="shared" si="45"/>
        <v>"isSourced":"",</v>
      </c>
      <c r="Y99" s="22" t="str">
        <f t="shared" si="52"/>
        <v>public static String ASSIGNEE_NAME="isSourced";</v>
      </c>
      <c r="Z99" s="7" t="str">
        <f t="shared" si="53"/>
        <v>private String isSourced="";</v>
      </c>
    </row>
    <row r="100" spans="2:26" ht="19.2" x14ac:dyDescent="0.45">
      <c r="B100" s="1" t="s">
        <v>393</v>
      </c>
      <c r="C100" s="1" t="s">
        <v>1</v>
      </c>
      <c r="D100" s="4">
        <v>40</v>
      </c>
      <c r="I100" t="e">
        <f>I93</f>
        <v>#REF!</v>
      </c>
      <c r="J100" t="s">
        <v>395</v>
      </c>
      <c r="K100" s="21" t="s">
        <v>483</v>
      </c>
      <c r="L100" s="12"/>
      <c r="M100" s="18" t="str">
        <f t="shared" si="50"/>
        <v>IS_SOURCED,</v>
      </c>
      <c r="N100" s="5" t="str">
        <f t="shared" si="51"/>
        <v>IS_SOURCED VARCHAR(40),</v>
      </c>
      <c r="O100" s="1" t="s">
        <v>112</v>
      </c>
      <c r="P100" t="s">
        <v>394</v>
      </c>
      <c r="W100" s="17" t="str">
        <f t="shared" si="44"/>
        <v>isSourced</v>
      </c>
      <c r="X100" s="3" t="str">
        <f t="shared" si="45"/>
        <v>"isSourced":"",</v>
      </c>
      <c r="Y100" s="22" t="str">
        <f t="shared" si="52"/>
        <v>public static String IS_SOURCED="isSourced";</v>
      </c>
      <c r="Z100" s="7" t="str">
        <f t="shared" ref="Z100:Z114" si="54">CONCATENATE("private String ",W100,"=","""""",";")</f>
        <v>private String isSourced="";</v>
      </c>
    </row>
    <row r="101" spans="2:26" ht="19.2" x14ac:dyDescent="0.45">
      <c r="B101" s="10" t="s">
        <v>490</v>
      </c>
      <c r="C101" s="1" t="s">
        <v>1</v>
      </c>
      <c r="D101" s="4">
        <v>3000</v>
      </c>
      <c r="I101" t="e">
        <f>I93</f>
        <v>#REF!</v>
      </c>
      <c r="J101" t="s">
        <v>395</v>
      </c>
      <c r="K101" s="21" t="s">
        <v>484</v>
      </c>
      <c r="L101" s="12"/>
      <c r="M101" s="18" t="str">
        <f>CONCATENATE(B114,",")</f>
        <v>DESCRIPTION_SOURCED,</v>
      </c>
      <c r="N101" s="5" t="str">
        <f>CONCATENATE(B114," ",C101,"(",D101,")",",")</f>
        <v>DESCRIPTION_SOURCED VARCHAR(3000),</v>
      </c>
      <c r="O101" s="1" t="s">
        <v>14</v>
      </c>
      <c r="P101" t="s">
        <v>394</v>
      </c>
      <c r="W101" s="17" t="str">
        <f t="shared" si="44"/>
        <v>descriptionSourced</v>
      </c>
      <c r="X101" s="3" t="str">
        <f t="shared" si="45"/>
        <v>"descriptionSourced":"",</v>
      </c>
      <c r="Y101" s="22" t="str">
        <f>CONCATENATE("public static String ",,B114,,"=","""",W101,""";")</f>
        <v>public static String DESCRIPTION_SOURCED="descriptionSourced";</v>
      </c>
      <c r="Z101" s="7" t="str">
        <f t="shared" si="54"/>
        <v>private String descriptionSourced="";</v>
      </c>
    </row>
    <row r="102" spans="2:26" ht="30.6" x14ac:dyDescent="0.45">
      <c r="B102" s="1" t="s">
        <v>507</v>
      </c>
      <c r="C102" s="1" t="s">
        <v>1</v>
      </c>
      <c r="D102" s="4">
        <v>3000</v>
      </c>
      <c r="I102" t="e">
        <f>#REF!</f>
        <v>#REF!</v>
      </c>
      <c r="K102" s="21" t="s">
        <v>508</v>
      </c>
      <c r="L102" s="12"/>
      <c r="M102" s="18" t="str">
        <f>CONCATENATE(B102,",")</f>
        <v>IS_INITIAL,</v>
      </c>
      <c r="N102" s="5" t="str">
        <f t="shared" ref="N102:N109" si="55">CONCATENATE(B102," ",C102,"(",D102,")",",")</f>
        <v>IS_INITIAL VARCHAR(3000),</v>
      </c>
      <c r="O102" s="1" t="s">
        <v>112</v>
      </c>
      <c r="P102" t="s">
        <v>506</v>
      </c>
      <c r="W102" s="17" t="str">
        <f t="shared" si="44"/>
        <v>isInitial</v>
      </c>
      <c r="X102" s="3" t="str">
        <f t="shared" si="45"/>
        <v>"isInitial":"",</v>
      </c>
      <c r="Y102" s="22" t="str">
        <f t="shared" ref="Y102:Y109" si="56">CONCATENATE("public static String ",,B102,,"=","""",W102,""";")</f>
        <v>public static String IS_INITIAL="isInitial";</v>
      </c>
      <c r="Z102" s="7" t="str">
        <f t="shared" si="54"/>
        <v>private String isInitial="";</v>
      </c>
    </row>
    <row r="103" spans="2:26" ht="19.2" x14ac:dyDescent="0.45">
      <c r="B103" s="1" t="s">
        <v>488</v>
      </c>
      <c r="C103" s="1" t="s">
        <v>1</v>
      </c>
      <c r="D103" s="4">
        <v>3000</v>
      </c>
      <c r="I103" t="e">
        <f>#REF!</f>
        <v>#REF!</v>
      </c>
      <c r="K103" s="21" t="s">
        <v>509</v>
      </c>
      <c r="L103" s="12"/>
      <c r="M103" s="18" t="str">
        <f>CONCATENATE(B103,",")</f>
        <v>IS_BOUNDED,</v>
      </c>
      <c r="N103" s="5" t="str">
        <f t="shared" si="55"/>
        <v>IS_BOUNDED VARCHAR(3000),</v>
      </c>
      <c r="O103" s="1" t="s">
        <v>14</v>
      </c>
      <c r="W103" s="17" t="str">
        <f t="shared" si="44"/>
        <v>description</v>
      </c>
      <c r="X103" s="3" t="str">
        <f t="shared" si="45"/>
        <v>"description":"",</v>
      </c>
      <c r="Y103" s="22" t="str">
        <f t="shared" si="56"/>
        <v>public static String IS_BOUNDED="description";</v>
      </c>
      <c r="Z103" s="7" t="str">
        <f t="shared" si="54"/>
        <v>private String description="";</v>
      </c>
    </row>
    <row r="104" spans="2:26" ht="19.2" x14ac:dyDescent="0.45">
      <c r="B104" s="1" t="s">
        <v>700</v>
      </c>
      <c r="C104" s="1" t="s">
        <v>1</v>
      </c>
      <c r="D104" s="4">
        <v>300</v>
      </c>
      <c r="I104" t="e">
        <f>I94</f>
        <v>#REF!</v>
      </c>
      <c r="J104" t="str">
        <f t="shared" ref="J104:J109" si="57">CONCATENATE(LEFT(CONCATENATE(" ADD "," ",N104,";"),LEN(CONCATENATE(" ADD "," ",N104,";"))-2),";")</f>
        <v xml:space="preserve"> ADD  IS_API VARCHAR(300);</v>
      </c>
      <c r="K104" s="25" t="str">
        <f t="shared" ref="K104:K118" si="58">CONCATENATE(B104,",")</f>
        <v>IS_API,</v>
      </c>
      <c r="L104" s="12"/>
      <c r="M104" s="18" t="str">
        <f>CONCATENATE(B104,",")</f>
        <v>IS_API,</v>
      </c>
      <c r="N104" s="5" t="str">
        <f t="shared" si="55"/>
        <v>IS_API VARCHAR(300),</v>
      </c>
      <c r="O104" s="1" t="s">
        <v>112</v>
      </c>
      <c r="P104" t="s">
        <v>702</v>
      </c>
      <c r="W104" s="17" t="str">
        <f t="shared" si="44"/>
        <v>isApi</v>
      </c>
      <c r="X104" s="3" t="str">
        <f t="shared" si="45"/>
        <v>"isApi":"",</v>
      </c>
      <c r="Y104" s="22" t="str">
        <f t="shared" si="56"/>
        <v>public static String IS_API="isApi";</v>
      </c>
      <c r="Z104" s="7" t="str">
        <f t="shared" si="54"/>
        <v>private String isApi="";</v>
      </c>
    </row>
    <row r="105" spans="2:26" ht="19.2" x14ac:dyDescent="0.45">
      <c r="B105" s="1" t="s">
        <v>97</v>
      </c>
      <c r="C105" s="1" t="s">
        <v>701</v>
      </c>
      <c r="D105" s="4"/>
      <c r="I105" t="e">
        <f>I99</f>
        <v>#REF!</v>
      </c>
      <c r="J105" t="str">
        <f t="shared" si="57"/>
        <v xml:space="preserve"> ADD  PARAM_1 TEXT();</v>
      </c>
      <c r="K105" s="25" t="str">
        <f t="shared" si="58"/>
        <v>PARAM_1,</v>
      </c>
      <c r="L105" s="12"/>
      <c r="M105" s="18"/>
      <c r="N105" s="5" t="str">
        <f t="shared" si="55"/>
        <v>PARAM_1 TEXT(),</v>
      </c>
      <c r="O105" s="1" t="s">
        <v>102</v>
      </c>
      <c r="P105">
        <v>1</v>
      </c>
      <c r="W105" s="17" t="str">
        <f t="shared" si="44"/>
        <v>param1</v>
      </c>
      <c r="X105" s="3" t="str">
        <f t="shared" si="45"/>
        <v>"param1":"",</v>
      </c>
      <c r="Y105" s="22" t="str">
        <f t="shared" si="56"/>
        <v>public static String PARAM_1="param1";</v>
      </c>
      <c r="Z105" s="7" t="str">
        <f t="shared" si="54"/>
        <v>private String param1="";</v>
      </c>
    </row>
    <row r="106" spans="2:26" ht="19.2" x14ac:dyDescent="0.45">
      <c r="B106" s="1" t="s">
        <v>98</v>
      </c>
      <c r="C106" s="1" t="s">
        <v>701</v>
      </c>
      <c r="D106" s="4"/>
      <c r="I106" t="e">
        <f>I100</f>
        <v>#REF!</v>
      </c>
      <c r="J106" t="str">
        <f t="shared" si="57"/>
        <v xml:space="preserve"> ADD  PARAM_2 TEXT();</v>
      </c>
      <c r="K106" s="25" t="str">
        <f t="shared" si="58"/>
        <v>PARAM_2,</v>
      </c>
      <c r="L106" s="12"/>
      <c r="M106" s="18"/>
      <c r="N106" s="5" t="str">
        <f t="shared" si="55"/>
        <v>PARAM_2 TEXT(),</v>
      </c>
      <c r="O106" s="1" t="s">
        <v>102</v>
      </c>
      <c r="P106">
        <v>2</v>
      </c>
      <c r="W106" s="17" t="str">
        <f t="shared" si="44"/>
        <v>param2</v>
      </c>
      <c r="X106" s="3" t="str">
        <f t="shared" si="45"/>
        <v>"param2":"",</v>
      </c>
      <c r="Y106" s="22" t="str">
        <f t="shared" si="56"/>
        <v>public static String PARAM_2="param2";</v>
      </c>
      <c r="Z106" s="7" t="str">
        <f t="shared" si="54"/>
        <v>private String param2="";</v>
      </c>
    </row>
    <row r="107" spans="2:26" ht="19.2" x14ac:dyDescent="0.45">
      <c r="B107" s="1" t="s">
        <v>99</v>
      </c>
      <c r="C107" s="1" t="s">
        <v>701</v>
      </c>
      <c r="D107" s="4"/>
      <c r="I107" t="e">
        <f>I105</f>
        <v>#REF!</v>
      </c>
      <c r="J107" t="str">
        <f t="shared" si="57"/>
        <v xml:space="preserve"> ADD  PARAM_3 TEXT();</v>
      </c>
      <c r="K107" s="25" t="str">
        <f t="shared" si="58"/>
        <v>PARAM_3,</v>
      </c>
      <c r="L107" s="12"/>
      <c r="M107" s="18" t="str">
        <f t="shared" ref="M107:M112" si="59">CONCATENATE(B107,",")</f>
        <v>PARAM_3,</v>
      </c>
      <c r="N107" s="5" t="str">
        <f t="shared" si="55"/>
        <v>PARAM_3 TEXT(),</v>
      </c>
      <c r="O107" s="1" t="s">
        <v>102</v>
      </c>
      <c r="P107">
        <v>3</v>
      </c>
      <c r="W107" s="17" t="str">
        <f t="shared" si="44"/>
        <v>param3</v>
      </c>
      <c r="X107" s="3" t="str">
        <f t="shared" si="45"/>
        <v>"param3":"",</v>
      </c>
      <c r="Y107" s="22" t="str">
        <f t="shared" si="56"/>
        <v>public static String PARAM_3="param3";</v>
      </c>
      <c r="Z107" s="7" t="str">
        <f t="shared" si="54"/>
        <v>private String param3="";</v>
      </c>
    </row>
    <row r="108" spans="2:26" ht="19.2" x14ac:dyDescent="0.45">
      <c r="B108" s="1" t="s">
        <v>697</v>
      </c>
      <c r="C108" s="1" t="s">
        <v>1</v>
      </c>
      <c r="D108" s="4">
        <v>300</v>
      </c>
      <c r="I108" t="e">
        <f>I98</f>
        <v>#REF!</v>
      </c>
      <c r="J108" t="str">
        <f t="shared" si="57"/>
        <v xml:space="preserve"> ADD  JIRA_ID VARCHAR(300);</v>
      </c>
      <c r="K108" s="25" t="str">
        <f t="shared" si="58"/>
        <v>JIRA_ID,</v>
      </c>
      <c r="L108" s="12"/>
      <c r="M108" s="18" t="str">
        <f t="shared" si="59"/>
        <v>JIRA_ID,</v>
      </c>
      <c r="N108" s="5" t="str">
        <f t="shared" si="55"/>
        <v>JIRA_ID VARCHAR(300),</v>
      </c>
      <c r="O108" s="1" t="s">
        <v>699</v>
      </c>
      <c r="P108" t="s">
        <v>2</v>
      </c>
      <c r="W108" s="17" t="str">
        <f t="shared" si="44"/>
        <v>jiraId</v>
      </c>
      <c r="X108" s="3" t="str">
        <f t="shared" si="45"/>
        <v>"jiraId":"",</v>
      </c>
      <c r="Y108" s="22" t="str">
        <f t="shared" si="56"/>
        <v>public static String JIRA_ID="jiraId";</v>
      </c>
      <c r="Z108" s="7" t="str">
        <f t="shared" si="54"/>
        <v>private String jiraId="";</v>
      </c>
    </row>
    <row r="109" spans="2:26" ht="19.2" x14ac:dyDescent="0.45">
      <c r="B109" s="1" t="s">
        <v>698</v>
      </c>
      <c r="C109" s="1" t="s">
        <v>1</v>
      </c>
      <c r="D109" s="4">
        <v>300</v>
      </c>
      <c r="I109" t="e">
        <f>I98</f>
        <v>#REF!</v>
      </c>
      <c r="J109" t="str">
        <f t="shared" si="57"/>
        <v xml:space="preserve"> ADD  JIRA_KEY VARCHAR(300);</v>
      </c>
      <c r="K109" s="25" t="str">
        <f t="shared" si="58"/>
        <v>JIRA_KEY,</v>
      </c>
      <c r="L109" s="12"/>
      <c r="M109" s="18" t="str">
        <f t="shared" si="59"/>
        <v>JIRA_KEY,</v>
      </c>
      <c r="N109" s="5" t="str">
        <f t="shared" si="55"/>
        <v>JIRA_KEY VARCHAR(300),</v>
      </c>
      <c r="O109" s="1" t="s">
        <v>699</v>
      </c>
      <c r="P109" t="s">
        <v>43</v>
      </c>
      <c r="W109" s="17" t="str">
        <f t="shared" si="44"/>
        <v>jiraKey</v>
      </c>
      <c r="X109" s="3" t="str">
        <f t="shared" si="45"/>
        <v>"jiraKey":"",</v>
      </c>
      <c r="Y109" s="22" t="str">
        <f t="shared" si="56"/>
        <v>public static String JIRA_KEY="jiraKey";</v>
      </c>
      <c r="Z109" s="7" t="str">
        <f t="shared" si="54"/>
        <v>private String jiraKey="";</v>
      </c>
    </row>
    <row r="110" spans="2:26" ht="19.2" x14ac:dyDescent="0.45">
      <c r="B110" s="1" t="s">
        <v>778</v>
      </c>
      <c r="C110" s="1" t="s">
        <v>1</v>
      </c>
      <c r="D110" s="4">
        <v>300</v>
      </c>
      <c r="I110">
        <f>I97</f>
        <v>0</v>
      </c>
      <c r="J110" t="str">
        <f>CONCATENATE(LEFT(CONCATENATE(" ADD "," ",N110,";"),LEN(CONCATENATE(" ADD "," ",N110,";"))-2),";")</f>
        <v xml:space="preserve"> ADD  FK_OWNER_ID VARCHAR(300);</v>
      </c>
      <c r="K110" s="25" t="str">
        <f t="shared" si="58"/>
        <v>FK_OWNER_ID,</v>
      </c>
      <c r="L110" s="12"/>
      <c r="M110" s="18" t="str">
        <f t="shared" si="59"/>
        <v>FK_OWNER_ID,</v>
      </c>
      <c r="N110" s="5" t="str">
        <f>CONCATENATE(B110," ",C110,"(",D110,")",",")</f>
        <v>FK_OWNER_ID VARCHAR(300),</v>
      </c>
      <c r="O110" s="1" t="s">
        <v>10</v>
      </c>
      <c r="P110" t="s">
        <v>146</v>
      </c>
      <c r="Q110" t="s">
        <v>2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fkOwnerId</v>
      </c>
      <c r="X110" s="3" t="str">
        <f>CONCATENATE("""",W110,"""",":","""","""",",")</f>
        <v>"fkOwnerId":"",</v>
      </c>
      <c r="Y110" s="22" t="str">
        <f>CONCATENATE("public static String ",,B110,,"=","""",W110,""";")</f>
        <v>public static String FK_OWNER_ID="fkOwnerId";</v>
      </c>
      <c r="Z110" s="7" t="str">
        <f>CONCATENATE("private String ",W110,"=","""""",";")</f>
        <v>private String fkOwnerId="";</v>
      </c>
    </row>
    <row r="111" spans="2:26" ht="19.2" x14ac:dyDescent="0.45">
      <c r="B111" s="1" t="s">
        <v>736</v>
      </c>
      <c r="C111" s="1" t="s">
        <v>1</v>
      </c>
      <c r="D111" s="4">
        <v>300</v>
      </c>
      <c r="I111" t="e">
        <f>I98</f>
        <v>#REF!</v>
      </c>
      <c r="J111" t="str">
        <f>CONCATENATE(LEFT(CONCATENATE(" ADD "," ",N111,";"),LEN(CONCATENATE(" ADD "," ",N111,";"))-2),";")</f>
        <v xml:space="preserve"> ADD  SHOW_PROTOTYPE VARCHAR(300);</v>
      </c>
      <c r="K111" s="25" t="str">
        <f t="shared" si="58"/>
        <v>SHOW_PROTOTYPE,</v>
      </c>
      <c r="L111" s="12"/>
      <c r="M111" s="18" t="str">
        <f t="shared" si="59"/>
        <v>SHOW_PROTOTYPE,</v>
      </c>
      <c r="N111" s="5" t="str">
        <f>CONCATENATE(B111," ",C111,"(",D111,")",",")</f>
        <v>SHOW_PROTOTYPE VARCHAR(300),</v>
      </c>
      <c r="O111" s="1" t="s">
        <v>737</v>
      </c>
      <c r="P111" t="s">
        <v>738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showPrototype</v>
      </c>
      <c r="X111" s="3" t="str">
        <f>CONCATENATE("""",W111,"""",":","""","""",",")</f>
        <v>"showPrototype":"",</v>
      </c>
      <c r="Y111" s="22" t="str">
        <f>CONCATENATE("public static String ",,B111,,"=","""",W111,""";")</f>
        <v>public static String SHOW_PROTOTYPE="showPrototype";</v>
      </c>
      <c r="Z111" s="7" t="str">
        <f>CONCATENATE("private String ",W111,"=","""""",";")</f>
        <v>private String showPrototype="";</v>
      </c>
    </row>
    <row r="112" spans="2:26" ht="19.2" x14ac:dyDescent="0.45">
      <c r="B112" s="1" t="s">
        <v>985</v>
      </c>
      <c r="C112" s="1" t="s">
        <v>1</v>
      </c>
      <c r="D112" s="4">
        <v>30</v>
      </c>
      <c r="I112" t="e">
        <f>I94</f>
        <v>#REF!</v>
      </c>
      <c r="J112" t="str">
        <f t="shared" ref="J112:J113" si="60">CONCATENATE(LEFT(CONCATENATE(" ADD "," ",N112,";"),LEN(CONCATENATE(" ADD "," ",N112,";"))-2),";")</f>
        <v xml:space="preserve"> ADD  API_ACTION VARCHAR(30);</v>
      </c>
      <c r="K112" s="25" t="str">
        <f t="shared" si="58"/>
        <v>API_ACTION,</v>
      </c>
      <c r="L112" s="12"/>
      <c r="M112" s="18" t="str">
        <f t="shared" si="59"/>
        <v>API_ACTION,</v>
      </c>
      <c r="N112" s="5" t="str">
        <f t="shared" ref="N112:N113" si="61">CONCATENATE(B112," ",C112,"(",D112,")",",")</f>
        <v>API_ACTION VARCHAR(30),</v>
      </c>
      <c r="O112" s="1" t="s">
        <v>702</v>
      </c>
      <c r="P112" t="s">
        <v>709</v>
      </c>
      <c r="W112" s="17" t="str">
        <f t="shared" ref="W112:W113" si="62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apiAction</v>
      </c>
      <c r="X112" s="3" t="str">
        <f t="shared" ref="X112:X113" si="63">CONCATENATE("""",W112,"""",":","""","""",",")</f>
        <v>"apiAction":"",</v>
      </c>
      <c r="Y112" s="22" t="str">
        <f t="shared" ref="Y112:Y113" si="64">CONCATENATE("public static String ",,B112,,"=","""",W112,""";")</f>
        <v>public static String API_ACTION="apiAction";</v>
      </c>
      <c r="Z112" s="7" t="str">
        <f t="shared" ref="Z112:Z113" si="65">CONCATENATE("private String ",W112,"=","""""",";")</f>
        <v>private String apiAction="";</v>
      </c>
    </row>
    <row r="113" spans="2:26" ht="19.2" x14ac:dyDescent="0.45">
      <c r="B113" s="1" t="s">
        <v>990</v>
      </c>
      <c r="C113" s="1" t="s">
        <v>1</v>
      </c>
      <c r="D113" s="4">
        <v>30</v>
      </c>
      <c r="I113" t="e">
        <f>I94</f>
        <v>#REF!</v>
      </c>
      <c r="J113" t="str">
        <f t="shared" si="60"/>
        <v xml:space="preserve"> ADD  API_SYNC_REQUEST VARCHAR(30);</v>
      </c>
      <c r="K113" s="25" t="str">
        <f t="shared" si="58"/>
        <v>API_SYNC_REQUEST,</v>
      </c>
      <c r="L113" s="12"/>
      <c r="M113" s="18" t="str">
        <f>CONCATENATE(B113,",")</f>
        <v>API_SYNC_REQUEST,</v>
      </c>
      <c r="N113" s="5" t="str">
        <f t="shared" si="61"/>
        <v>API_SYNC_REQUEST VARCHAR(30),</v>
      </c>
      <c r="O113" s="1" t="s">
        <v>702</v>
      </c>
      <c r="P113" t="s">
        <v>991</v>
      </c>
      <c r="Q113" t="s">
        <v>547</v>
      </c>
      <c r="W113" s="17" t="str">
        <f t="shared" si="62"/>
        <v>apiSyncRequest</v>
      </c>
      <c r="X113" s="3" t="str">
        <f t="shared" si="63"/>
        <v>"apiSyncRequest":"",</v>
      </c>
      <c r="Y113" s="22" t="str">
        <f t="shared" si="64"/>
        <v>public static String API_SYNC_REQUEST="apiSyncRequest";</v>
      </c>
      <c r="Z113" s="7" t="str">
        <f t="shared" si="65"/>
        <v>private String apiSyncRequest="";</v>
      </c>
    </row>
    <row r="114" spans="2:26" ht="19.2" x14ac:dyDescent="0.45">
      <c r="B114" s="1" t="s">
        <v>396</v>
      </c>
      <c r="C114" s="1" t="s">
        <v>1</v>
      </c>
      <c r="D114" s="4">
        <v>3000</v>
      </c>
      <c r="I114" t="e">
        <f>#REF!</f>
        <v>#REF!</v>
      </c>
      <c r="K114" s="21" t="s">
        <v>485</v>
      </c>
      <c r="L114" s="12"/>
      <c r="M114" s="18" t="e">
        <f>CONCATENATE(#REF!,",")</f>
        <v>#REF!</v>
      </c>
      <c r="N114" s="5" t="e">
        <f>CONCATENATE(#REF!," ",C114,"(",D114,")",",")</f>
        <v>#REF!</v>
      </c>
      <c r="O114" s="1" t="s">
        <v>14</v>
      </c>
      <c r="W114" s="17" t="str">
        <f t="shared" si="44"/>
        <v>description</v>
      </c>
      <c r="X114" s="3" t="str">
        <f t="shared" si="45"/>
        <v>"description":"",</v>
      </c>
      <c r="Y114" s="22" t="e">
        <f>CONCATENATE("public static String ",,#REF!,,"=","""",W114,""";")</f>
        <v>#REF!</v>
      </c>
      <c r="Z114" s="7" t="str">
        <f t="shared" si="54"/>
        <v>private String description="";</v>
      </c>
    </row>
    <row r="115" spans="2:26" ht="19.2" x14ac:dyDescent="0.45">
      <c r="B115" s="1" t="s">
        <v>829</v>
      </c>
      <c r="C115" s="1" t="s">
        <v>627</v>
      </c>
      <c r="D115" s="4">
        <v>24</v>
      </c>
      <c r="I115" t="e">
        <f>I96</f>
        <v>#REF!</v>
      </c>
      <c r="J115" t="str">
        <f>CONCATENATE(LEFT(CONCATENATE(" ADD "," ",N115,";"),LEN(CONCATENATE(" ADD "," ",N115,";"))-2),";")</f>
        <v xml:space="preserve"> ADD  ESTIMATED_COUNTER FLOAT(24);</v>
      </c>
      <c r="K115" s="25" t="str">
        <f t="shared" si="58"/>
        <v>ESTIMATED_COUNTER,</v>
      </c>
      <c r="L115" s="12"/>
      <c r="M115" s="18" t="str">
        <f>CONCATENATE(B115,",")</f>
        <v>ESTIMATED_COUNTER,</v>
      </c>
      <c r="N115" s="5" t="str">
        <f>CONCATENATE(B115," ",C115,"(",D115,")",",")</f>
        <v>ESTIMATED_COUNTER FLOAT(24),</v>
      </c>
      <c r="O115" s="1" t="s">
        <v>405</v>
      </c>
      <c r="P115" t="s">
        <v>834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estimatedCounter</v>
      </c>
      <c r="X115" s="3" t="str">
        <f>CONCATENATE("""",W115,"""",":","""","""",",")</f>
        <v>"estimatedCounter":"",</v>
      </c>
      <c r="Y115" s="22" t="str">
        <f>CONCATENATE("public static String ",,B115,,"=","""",W115,""";")</f>
        <v>public static String ESTIMATED_COUNTER="estimatedCounter";</v>
      </c>
      <c r="Z115" s="7" t="str">
        <f>CONCATENATE("private String ",W115,"=","""""",";")</f>
        <v>private String estimatedCounter="";</v>
      </c>
    </row>
    <row r="116" spans="2:26" ht="19.2" x14ac:dyDescent="0.45">
      <c r="B116" s="1" t="s">
        <v>830</v>
      </c>
      <c r="C116" s="1" t="s">
        <v>627</v>
      </c>
      <c r="D116" s="4">
        <v>24</v>
      </c>
      <c r="I116">
        <f>I97</f>
        <v>0</v>
      </c>
      <c r="J116" t="str">
        <f>CONCATENATE(LEFT(CONCATENATE(" ADD "," ",N116,";"),LEN(CONCATENATE(" ADD "," ",N116,";"))-2),";")</f>
        <v xml:space="preserve"> ADD  EXECUTED_COUNTER FLOAT(24);</v>
      </c>
      <c r="K116" s="25" t="str">
        <f t="shared" si="58"/>
        <v>EXECUTED_COUNTER,</v>
      </c>
      <c r="L116" s="12"/>
      <c r="M116" s="18" t="str">
        <f>CONCATENATE(B116,",")</f>
        <v>EXECUTED_COUNTER,</v>
      </c>
      <c r="N116" s="5" t="str">
        <f>CONCATENATE(B116," ",C116,"(",D116,")",",")</f>
        <v>EXECUTED_COUNTER FLOAT(24),</v>
      </c>
      <c r="O116" s="1" t="s">
        <v>833</v>
      </c>
      <c r="P116" t="s">
        <v>834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executedCounter</v>
      </c>
      <c r="X116" s="3" t="str">
        <f>CONCATENATE("""",W116,"""",":","""","""",",")</f>
        <v>"executedCounter":"",</v>
      </c>
      <c r="Y116" s="22" t="str">
        <f>CONCATENATE("public static String ",,B116,,"=","""",W116,""";")</f>
        <v>public static String EXECUTED_COUNTER="executedCounter";</v>
      </c>
      <c r="Z116" s="7" t="str">
        <f>CONCATENATE("private String ",W116,"=","""""",";")</f>
        <v>private String executedCounter="";</v>
      </c>
    </row>
    <row r="117" spans="2:26" ht="19.2" x14ac:dyDescent="0.45">
      <c r="B117" s="1" t="s">
        <v>831</v>
      </c>
      <c r="C117" s="1" t="s">
        <v>627</v>
      </c>
      <c r="D117" s="4">
        <v>24</v>
      </c>
      <c r="I117" t="e">
        <f>I98</f>
        <v>#REF!</v>
      </c>
      <c r="J117" t="str">
        <f>CONCATENATE(LEFT(CONCATENATE(" ADD "," ",N117,";"),LEN(CONCATENATE(" ADD "," ",N117,";"))-2),";")</f>
        <v xml:space="preserve"> ADD  ESTIMATED_BUDGET FLOAT(24);</v>
      </c>
      <c r="K117" s="25" t="str">
        <f t="shared" si="58"/>
        <v>ESTIMATED_BUDGET,</v>
      </c>
      <c r="L117" s="12"/>
      <c r="M117" s="18" t="str">
        <f>CONCATENATE(B117,",")</f>
        <v>ESTIMATED_BUDGET,</v>
      </c>
      <c r="N117" s="5" t="str">
        <f>CONCATENATE(B117," ",C117,"(",D117,")",",")</f>
        <v>ESTIMATED_BUDGET FLOAT(24),</v>
      </c>
      <c r="O117" s="1" t="s">
        <v>405</v>
      </c>
      <c r="P117" t="s">
        <v>835</v>
      </c>
      <c r="W117" s="17" t="str">
        <f>CONCATENATE(,LOWER(O117),UPPER(LEFT(P117,1)),LOWER(RIGHT(P117,LEN(P117)-IF(LEN(P117)&gt;0,1,LEN(P117)))),UPPER(LEFT(Q117,1)),LOWER(RIGHT(Q117,LEN(Q117)-IF(LEN(Q117)&gt;0,1,LEN(Q117)))),UPPER(LEFT(R117,1)),LOWER(RIGHT(R117,LEN(R117)-IF(LEN(R117)&gt;0,1,LEN(R117)))),UPPER(LEFT(S117,1)),LOWER(RIGHT(S117,LEN(S117)-IF(LEN(S117)&gt;0,1,LEN(S117)))),UPPER(LEFT(T117,1)),LOWER(RIGHT(T117,LEN(T117)-IF(LEN(T117)&gt;0,1,LEN(T117)))),UPPER(LEFT(U117,1)),LOWER(RIGHT(U117,LEN(U117)-IF(LEN(U117)&gt;0,1,LEN(U117)))),UPPER(LEFT(V117,1)),LOWER(RIGHT(V117,LEN(V117)-IF(LEN(V117)&gt;0,1,LEN(V117)))))</f>
        <v>estimatedBudget</v>
      </c>
      <c r="X117" s="3" t="str">
        <f>CONCATENATE("""",W117,"""",":","""","""",",")</f>
        <v>"estimatedBudget":"",</v>
      </c>
      <c r="Y117" s="22" t="str">
        <f>CONCATENATE("public static String ",,B117,,"=","""",W117,""";")</f>
        <v>public static String ESTIMATED_BUDGET="estimatedBudget";</v>
      </c>
      <c r="Z117" s="7" t="str">
        <f>CONCATENATE("private String ",W117,"=","""""",";")</f>
        <v>private String estimatedBudget="";</v>
      </c>
    </row>
    <row r="118" spans="2:26" ht="19.2" x14ac:dyDescent="0.45">
      <c r="B118" s="1" t="s">
        <v>832</v>
      </c>
      <c r="C118" s="1" t="s">
        <v>627</v>
      </c>
      <c r="D118" s="4">
        <v>24</v>
      </c>
      <c r="I118" t="e">
        <f>I99</f>
        <v>#REF!</v>
      </c>
      <c r="J118" t="str">
        <f>CONCATENATE(LEFT(CONCATENATE(" ADD "," ",N118,";"),LEN(CONCATENATE(" ADD "," ",N118,";"))-2),";")</f>
        <v xml:space="preserve"> ADD  SPENT_BUDGET FLOAT(24);</v>
      </c>
      <c r="K118" s="25" t="str">
        <f t="shared" si="58"/>
        <v>SPENT_BUDGET,</v>
      </c>
      <c r="L118" s="12"/>
      <c r="M118" s="18" t="str">
        <f>CONCATENATE(B118,",")</f>
        <v>SPENT_BUDGET,</v>
      </c>
      <c r="N118" s="5" t="str">
        <f>CONCATENATE(B118," ",C118,"(",D118,")",",")</f>
        <v>SPENT_BUDGET FLOAT(24),</v>
      </c>
      <c r="O118" s="1" t="s">
        <v>407</v>
      </c>
      <c r="P118" t="s">
        <v>835</v>
      </c>
      <c r="W118" s="17" t="str">
        <f>CONCATENATE(,LOWER(O118),UPPER(LEFT(P118,1)),LOWER(RIGHT(P118,LEN(P118)-IF(LEN(P118)&gt;0,1,LEN(P118)))),UPPER(LEFT(Q118,1)),LOWER(RIGHT(Q118,LEN(Q118)-IF(LEN(Q118)&gt;0,1,LEN(Q118)))),UPPER(LEFT(R118,1)),LOWER(RIGHT(R118,LEN(R118)-IF(LEN(R118)&gt;0,1,LEN(R118)))),UPPER(LEFT(S118,1)),LOWER(RIGHT(S118,LEN(S118)-IF(LEN(S118)&gt;0,1,LEN(S118)))),UPPER(LEFT(T118,1)),LOWER(RIGHT(T118,LEN(T118)-IF(LEN(T118)&gt;0,1,LEN(T118)))),UPPER(LEFT(U118,1)),LOWER(RIGHT(U118,LEN(U118)-IF(LEN(U118)&gt;0,1,LEN(U118)))),UPPER(LEFT(V118,1)),LOWER(RIGHT(V118,LEN(V118)-IF(LEN(V118)&gt;0,1,LEN(V118)))))</f>
        <v>spentBudget</v>
      </c>
      <c r="X118" s="3" t="str">
        <f>CONCATENATE("""",W118,"""",":","""","""",",")</f>
        <v>"spentBudget":"",</v>
      </c>
      <c r="Y118" s="22" t="str">
        <f>CONCATENATE("public static String ",,B118,,"=","""",W118,""";")</f>
        <v>public static String SPENT_BUDGET="spentBudget";</v>
      </c>
      <c r="Z118" s="7" t="str">
        <f>CONCATENATE("private String ",W118,"=","""""",";")</f>
        <v>private String spentBudget="";</v>
      </c>
    </row>
    <row r="119" spans="2:26" ht="19.2" x14ac:dyDescent="0.45">
      <c r="B119" s="1" t="s">
        <v>489</v>
      </c>
      <c r="C119" s="1"/>
      <c r="D119" s="8"/>
      <c r="K119" s="21" t="s">
        <v>14</v>
      </c>
      <c r="M119" s="18"/>
      <c r="N119" s="33" t="s">
        <v>130</v>
      </c>
      <c r="O119" s="1"/>
      <c r="W119" s="17"/>
    </row>
    <row r="120" spans="2:26" ht="19.2" x14ac:dyDescent="0.45">
      <c r="C120" s="1"/>
      <c r="D120" s="8"/>
      <c r="K120" s="21" t="s">
        <v>486</v>
      </c>
      <c r="M120" s="18"/>
      <c r="N120" s="31" t="s">
        <v>126</v>
      </c>
      <c r="O120" s="1"/>
      <c r="W120" s="17"/>
    </row>
    <row r="121" spans="2:26" ht="19.2" x14ac:dyDescent="0.45">
      <c r="C121" s="14"/>
      <c r="D121" s="9"/>
      <c r="M121" s="20"/>
      <c r="W121" s="17"/>
    </row>
    <row r="122" spans="2:26" ht="19.2" x14ac:dyDescent="0.45">
      <c r="C122" s="14"/>
      <c r="D122" s="9"/>
      <c r="M122" s="20"/>
      <c r="W122" s="17"/>
    </row>
    <row r="123" spans="2:26" x14ac:dyDescent="0.3">
      <c r="B123" s="2" t="s">
        <v>637</v>
      </c>
      <c r="I123" t="str">
        <f>CONCATENATE("ALTER TABLE"," ",B123)</f>
        <v>ALTER TABLE TM_BACKLOG_LIST_WITH_TASK</v>
      </c>
      <c r="J123" t="s">
        <v>293</v>
      </c>
      <c r="K123" s="26" t="s">
        <v>662</v>
      </c>
      <c r="N123" s="5" t="s">
        <v>594</v>
      </c>
    </row>
    <row r="124" spans="2:26" ht="19.2" x14ac:dyDescent="0.45">
      <c r="B124" s="1" t="s">
        <v>2</v>
      </c>
      <c r="C124" s="1" t="s">
        <v>1</v>
      </c>
      <c r="D124" s="4">
        <v>30</v>
      </c>
      <c r="E124" s="24" t="s">
        <v>113</v>
      </c>
      <c r="I124" t="str">
        <f>I123</f>
        <v>ALTER TABLE TM_BACKLOG_LIST_WITH_TASK</v>
      </c>
      <c r="K124" s="25" t="s">
        <v>594</v>
      </c>
      <c r="L124" s="12"/>
      <c r="M124" s="18" t="str">
        <f t="shared" ref="M124:M129" si="66">CONCATENATE(B124,",")</f>
        <v>ID,</v>
      </c>
      <c r="N124" s="5" t="s">
        <v>595</v>
      </c>
      <c r="O124" s="1" t="s">
        <v>2</v>
      </c>
      <c r="P124" s="6"/>
      <c r="Q124" s="6"/>
      <c r="R124" s="6"/>
      <c r="S124" s="6"/>
      <c r="T124" s="6"/>
      <c r="U124" s="6"/>
      <c r="V124" s="6"/>
      <c r="W124" s="17" t="str">
        <f t="shared" ref="W124:W162" si="67">CONCATENATE(,LOWER(O124),UPPER(LEFT(P124,1)),LOWER(RIGHT(P124,LEN(P124)-IF(LEN(P124)&gt;0,1,LEN(P124)))),UPPER(LEFT(Q124,1)),LOWER(RIGHT(Q124,LEN(Q124)-IF(LEN(Q124)&gt;0,1,LEN(Q124)))),UPPER(LEFT(R124,1)),LOWER(RIGHT(R124,LEN(R124)-IF(LEN(R124)&gt;0,1,LEN(R124)))),UPPER(LEFT(S124,1)),LOWER(RIGHT(S124,LEN(S124)-IF(LEN(S124)&gt;0,1,LEN(S124)))),UPPER(LEFT(T124,1)),LOWER(RIGHT(T124,LEN(T124)-IF(LEN(T124)&gt;0,1,LEN(T124)))),UPPER(LEFT(U124,1)),LOWER(RIGHT(U124,LEN(U124)-IF(LEN(U124)&gt;0,1,LEN(U124)))),UPPER(LEFT(V124,1)),LOWER(RIGHT(V124,LEN(V124)-IF(LEN(V124)&gt;0,1,LEN(V124)))))</f>
        <v>id</v>
      </c>
      <c r="X124" s="3" t="str">
        <f t="shared" ref="X124:X161" si="68">CONCATENATE("""",W124,"""",":","""","""",",")</f>
        <v>"id":"",</v>
      </c>
      <c r="Y124" s="22" t="str">
        <f t="shared" ref="Y124:Y143" si="69">CONCATENATE("public static String ",,B124,,"=","""",W124,""";")</f>
        <v>public static String ID="id";</v>
      </c>
      <c r="Z124" s="7" t="str">
        <f t="shared" ref="Z124:Z161" si="70">CONCATENATE("private String ",W124,"=","""""",";")</f>
        <v>private String id="";</v>
      </c>
    </row>
    <row r="125" spans="2:26" ht="19.2" x14ac:dyDescent="0.45">
      <c r="B125" s="1" t="s">
        <v>3</v>
      </c>
      <c r="C125" s="1" t="s">
        <v>1</v>
      </c>
      <c r="D125" s="4">
        <v>10</v>
      </c>
      <c r="I125" t="str">
        <f>I124</f>
        <v>ALTER TABLE TM_BACKLOG_LIST_WITH_TASK</v>
      </c>
      <c r="K125" s="25" t="s">
        <v>595</v>
      </c>
      <c r="L125" s="12"/>
      <c r="M125" s="18" t="str">
        <f t="shared" si="66"/>
        <v>STATUS,</v>
      </c>
      <c r="N125" s="5" t="s">
        <v>596</v>
      </c>
      <c r="O125" s="1" t="s">
        <v>3</v>
      </c>
      <c r="W125" s="17" t="str">
        <f t="shared" si="67"/>
        <v>status</v>
      </c>
      <c r="X125" s="3" t="str">
        <f t="shared" si="68"/>
        <v>"status":"",</v>
      </c>
      <c r="Y125" s="22" t="str">
        <f t="shared" si="69"/>
        <v>public static String STATUS="status";</v>
      </c>
      <c r="Z125" s="7" t="str">
        <f t="shared" si="70"/>
        <v>private String status="";</v>
      </c>
    </row>
    <row r="126" spans="2:26" ht="19.2" x14ac:dyDescent="0.45">
      <c r="B126" s="1" t="s">
        <v>4</v>
      </c>
      <c r="C126" s="1" t="s">
        <v>1</v>
      </c>
      <c r="D126" s="4">
        <v>30</v>
      </c>
      <c r="I126" t="str">
        <f>I125</f>
        <v>ALTER TABLE TM_BACKLOG_LIST_WITH_TASK</v>
      </c>
      <c r="K126" s="25" t="s">
        <v>596</v>
      </c>
      <c r="L126" s="12"/>
      <c r="M126" s="18" t="str">
        <f t="shared" si="66"/>
        <v>INSERT_DATE,</v>
      </c>
      <c r="N126" s="5" t="s">
        <v>597</v>
      </c>
      <c r="O126" s="1" t="s">
        <v>7</v>
      </c>
      <c r="P126" t="s">
        <v>8</v>
      </c>
      <c r="W126" s="17" t="str">
        <f t="shared" si="67"/>
        <v>insertDate</v>
      </c>
      <c r="X126" s="3" t="str">
        <f t="shared" si="68"/>
        <v>"insertDate":"",</v>
      </c>
      <c r="Y126" s="22" t="str">
        <f t="shared" si="69"/>
        <v>public static String INSERT_DATE="insertDate";</v>
      </c>
      <c r="Z126" s="7" t="str">
        <f t="shared" si="70"/>
        <v>private String insertDate="";</v>
      </c>
    </row>
    <row r="127" spans="2:26" ht="19.2" x14ac:dyDescent="0.45">
      <c r="B127" s="1" t="s">
        <v>5</v>
      </c>
      <c r="C127" s="1" t="s">
        <v>1</v>
      </c>
      <c r="D127" s="4">
        <v>30</v>
      </c>
      <c r="I127" t="str">
        <f>I126</f>
        <v>ALTER TABLE TM_BACKLOG_LIST_WITH_TASK</v>
      </c>
      <c r="K127" s="25" t="s">
        <v>597</v>
      </c>
      <c r="L127" s="12"/>
      <c r="M127" s="18" t="str">
        <f t="shared" si="66"/>
        <v>MODIFICATION_DATE,</v>
      </c>
      <c r="N127" s="5" t="s">
        <v>638</v>
      </c>
      <c r="O127" s="1" t="s">
        <v>9</v>
      </c>
      <c r="P127" t="s">
        <v>8</v>
      </c>
      <c r="W127" s="17" t="str">
        <f t="shared" si="67"/>
        <v>modificationDate</v>
      </c>
      <c r="X127" s="3" t="str">
        <f t="shared" si="68"/>
        <v>"modificationDate":"",</v>
      </c>
      <c r="Y127" s="22" t="str">
        <f t="shared" si="69"/>
        <v>public static String MODIFICATION_DATE="modificationDate";</v>
      </c>
      <c r="Z127" s="7" t="str">
        <f t="shared" si="70"/>
        <v>private String modificationDate="";</v>
      </c>
    </row>
    <row r="128" spans="2:26" ht="19.2" x14ac:dyDescent="0.45">
      <c r="B128" s="1" t="s">
        <v>521</v>
      </c>
      <c r="C128" s="1" t="s">
        <v>1</v>
      </c>
      <c r="D128" s="4">
        <v>222</v>
      </c>
      <c r="I128" t="e">
        <f>#REF!</f>
        <v>#REF!</v>
      </c>
      <c r="K128" s="25" t="s">
        <v>638</v>
      </c>
      <c r="L128" s="12"/>
      <c r="M128" s="18" t="str">
        <f t="shared" si="66"/>
        <v>TASK_COUNT,</v>
      </c>
      <c r="N128" s="5" t="s">
        <v>639</v>
      </c>
      <c r="O128" s="1" t="s">
        <v>311</v>
      </c>
      <c r="P128" t="s">
        <v>214</v>
      </c>
      <c r="W128" s="17" t="str">
        <f t="shared" si="67"/>
        <v>taskCount</v>
      </c>
      <c r="X128" s="3" t="str">
        <f t="shared" si="68"/>
        <v>"taskCount":"",</v>
      </c>
      <c r="Y128" s="22" t="str">
        <f t="shared" si="69"/>
        <v>public static String TASK_COUNT="taskCount";</v>
      </c>
      <c r="Z128" s="7" t="str">
        <f t="shared" si="70"/>
        <v>private String taskCount="";</v>
      </c>
    </row>
    <row r="129" spans="2:26" ht="19.2" x14ac:dyDescent="0.45">
      <c r="B129" s="1" t="s">
        <v>522</v>
      </c>
      <c r="C129" s="1" t="s">
        <v>1</v>
      </c>
      <c r="D129" s="4">
        <v>222</v>
      </c>
      <c r="I129" t="e">
        <f>#REF!</f>
        <v>#REF!</v>
      </c>
      <c r="K129" s="25" t="s">
        <v>639</v>
      </c>
      <c r="L129" s="12"/>
      <c r="M129" s="18" t="str">
        <f t="shared" si="66"/>
        <v>INPUT_COUNT,</v>
      </c>
      <c r="N129" s="5" t="s">
        <v>640</v>
      </c>
      <c r="O129" s="1" t="s">
        <v>13</v>
      </c>
      <c r="P129" t="s">
        <v>214</v>
      </c>
      <c r="W129" s="17" t="str">
        <f t="shared" si="67"/>
        <v>inputCount</v>
      </c>
      <c r="X129" s="3" t="str">
        <f t="shared" si="68"/>
        <v>"inputCount":"",</v>
      </c>
      <c r="Y129" s="22" t="str">
        <f t="shared" si="69"/>
        <v>public static String INPUT_COUNT="inputCount";</v>
      </c>
      <c r="Z129" s="7" t="str">
        <f t="shared" si="70"/>
        <v>private String inputCount="";</v>
      </c>
    </row>
    <row r="130" spans="2:26" ht="19.2" x14ac:dyDescent="0.45">
      <c r="B130" s="1" t="s">
        <v>442</v>
      </c>
      <c r="C130" s="1" t="s">
        <v>1</v>
      </c>
      <c r="D130" s="4">
        <v>12</v>
      </c>
      <c r="J130" s="23"/>
      <c r="K130" s="25" t="s">
        <v>640</v>
      </c>
      <c r="L130" s="12"/>
      <c r="M130" s="18"/>
      <c r="N130" s="5" t="s">
        <v>641</v>
      </c>
      <c r="O130" s="1" t="s">
        <v>409</v>
      </c>
      <c r="P130" t="s">
        <v>214</v>
      </c>
      <c r="W130" s="17" t="str">
        <f t="shared" si="67"/>
        <v>bugCount</v>
      </c>
      <c r="X130" s="3" t="str">
        <f t="shared" si="68"/>
        <v>"bugCount":"",</v>
      </c>
      <c r="Y130" s="22" t="str">
        <f t="shared" si="69"/>
        <v>public static String BUG_COUNT="bugCount";</v>
      </c>
      <c r="Z130" s="7" t="str">
        <f t="shared" si="70"/>
        <v>private String bugCount="";</v>
      </c>
    </row>
    <row r="131" spans="2:26" ht="19.2" x14ac:dyDescent="0.45">
      <c r="B131" s="1" t="s">
        <v>443</v>
      </c>
      <c r="C131" s="1" t="s">
        <v>1</v>
      </c>
      <c r="D131" s="4">
        <v>12</v>
      </c>
      <c r="J131" s="23"/>
      <c r="K131" s="25" t="s">
        <v>641</v>
      </c>
      <c r="L131" s="12"/>
      <c r="M131" s="18"/>
      <c r="N131" s="5" t="s">
        <v>642</v>
      </c>
      <c r="O131" s="1" t="s">
        <v>410</v>
      </c>
      <c r="P131" t="s">
        <v>214</v>
      </c>
      <c r="W131" s="17" t="str">
        <f t="shared" si="67"/>
        <v>updateCount</v>
      </c>
      <c r="X131" s="3" t="str">
        <f t="shared" si="68"/>
        <v>"updateCount":"",</v>
      </c>
      <c r="Y131" s="22" t="str">
        <f t="shared" si="69"/>
        <v>public static String UPDATE_COUNT="updateCount";</v>
      </c>
      <c r="Z131" s="7" t="str">
        <f t="shared" si="70"/>
        <v>private String updateCount="";</v>
      </c>
    </row>
    <row r="132" spans="2:26" ht="19.2" x14ac:dyDescent="0.45">
      <c r="B132" s="1" t="s">
        <v>523</v>
      </c>
      <c r="C132" s="1" t="s">
        <v>1</v>
      </c>
      <c r="D132" s="4">
        <v>12</v>
      </c>
      <c r="J132" s="23"/>
      <c r="K132" s="25" t="s">
        <v>642</v>
      </c>
      <c r="L132" s="12"/>
      <c r="M132" s="18"/>
      <c r="N132" s="5" t="s">
        <v>643</v>
      </c>
      <c r="O132" s="1" t="s">
        <v>323</v>
      </c>
      <c r="P132" t="s">
        <v>214</v>
      </c>
      <c r="W132" s="17" t="str">
        <f t="shared" si="67"/>
        <v>commentCount</v>
      </c>
      <c r="X132" s="3" t="str">
        <f t="shared" si="68"/>
        <v>"commentCount":"",</v>
      </c>
      <c r="Y132" s="22" t="str">
        <f t="shared" si="69"/>
        <v>public static String COMMENT_COUNT="commentCount";</v>
      </c>
      <c r="Z132" s="7" t="str">
        <f t="shared" si="70"/>
        <v>private String commentCount="";</v>
      </c>
    </row>
    <row r="133" spans="2:26" ht="19.2" x14ac:dyDescent="0.45">
      <c r="B133" s="1" t="s">
        <v>351</v>
      </c>
      <c r="C133" s="1" t="s">
        <v>1</v>
      </c>
      <c r="D133" s="4">
        <v>222</v>
      </c>
      <c r="I133" t="e">
        <f>#REF!</f>
        <v>#REF!</v>
      </c>
      <c r="K133" s="25" t="s">
        <v>643</v>
      </c>
      <c r="L133" s="12"/>
      <c r="M133" s="18" t="str">
        <f>CONCATENATE(B133,",")</f>
        <v>BACKLOG_NAME,</v>
      </c>
      <c r="N133" s="5" t="s">
        <v>644</v>
      </c>
      <c r="O133" s="1" t="s">
        <v>354</v>
      </c>
      <c r="P133" t="s">
        <v>0</v>
      </c>
      <c r="W133" s="17" t="str">
        <f t="shared" si="67"/>
        <v>backlogName</v>
      </c>
      <c r="X133" s="3" t="str">
        <f t="shared" si="68"/>
        <v>"backlogName":"",</v>
      </c>
      <c r="Y133" s="22" t="str">
        <f t="shared" si="69"/>
        <v>public static String BACKLOG_NAME="backlogName";</v>
      </c>
      <c r="Z133" s="7" t="str">
        <f t="shared" si="70"/>
        <v>private String backlogName="";</v>
      </c>
    </row>
    <row r="134" spans="2:26" ht="19.2" x14ac:dyDescent="0.45">
      <c r="B134" s="1" t="s">
        <v>353</v>
      </c>
      <c r="C134" s="1" t="s">
        <v>1</v>
      </c>
      <c r="D134" s="4">
        <v>222</v>
      </c>
      <c r="I134" t="e">
        <f>#REF!</f>
        <v>#REF!</v>
      </c>
      <c r="K134" s="25" t="s">
        <v>644</v>
      </c>
      <c r="L134" s="12"/>
      <c r="M134" s="18" t="str">
        <f>CONCATENATE(B134,",")</f>
        <v>BACKLOG_BECAUSE,</v>
      </c>
      <c r="N134" s="5" t="s">
        <v>645</v>
      </c>
      <c r="O134" s="1" t="s">
        <v>354</v>
      </c>
      <c r="P134" t="s">
        <v>355</v>
      </c>
      <c r="W134" s="17" t="str">
        <f t="shared" si="67"/>
        <v>backlogBecause</v>
      </c>
      <c r="X134" s="3" t="str">
        <f t="shared" si="68"/>
        <v>"backlogBecause":"",</v>
      </c>
      <c r="Y134" s="22" t="str">
        <f t="shared" si="69"/>
        <v>public static String BACKLOG_BECAUSE="backlogBecause";</v>
      </c>
      <c r="Z134" s="7" t="str">
        <f t="shared" si="70"/>
        <v>private String backlogBecause="";</v>
      </c>
    </row>
    <row r="135" spans="2:26" ht="19.2" x14ac:dyDescent="0.45">
      <c r="B135" s="1" t="s">
        <v>352</v>
      </c>
      <c r="C135" s="1" t="s">
        <v>1</v>
      </c>
      <c r="D135" s="4">
        <v>12</v>
      </c>
      <c r="J135" s="23"/>
      <c r="K135" s="25" t="s">
        <v>645</v>
      </c>
      <c r="L135" s="12"/>
      <c r="M135" s="18"/>
      <c r="N135" s="5" t="s">
        <v>602</v>
      </c>
      <c r="O135" s="1" t="s">
        <v>354</v>
      </c>
      <c r="P135" t="s">
        <v>3</v>
      </c>
      <c r="W135" s="17" t="str">
        <f t="shared" si="67"/>
        <v>backlogStatus</v>
      </c>
      <c r="X135" s="3" t="str">
        <f t="shared" si="68"/>
        <v>"backlogStatus":"",</v>
      </c>
      <c r="Y135" s="22" t="str">
        <f t="shared" si="69"/>
        <v>public static String BACKLOG_STATUS="backlogStatus";</v>
      </c>
      <c r="Z135" s="7" t="str">
        <f t="shared" si="70"/>
        <v>private String backlogStatus="";</v>
      </c>
    </row>
    <row r="136" spans="2:26" ht="19.2" x14ac:dyDescent="0.45">
      <c r="B136" s="10" t="s">
        <v>262</v>
      </c>
      <c r="C136" s="1" t="s">
        <v>1</v>
      </c>
      <c r="D136" s="4">
        <v>43</v>
      </c>
      <c r="I136" t="e">
        <f>#REF!</f>
        <v>#REF!</v>
      </c>
      <c r="K136" s="25" t="s">
        <v>602</v>
      </c>
      <c r="L136" s="12"/>
      <c r="M136" s="18" t="e">
        <f>CONCATENATE(#REF!,",")</f>
        <v>#REF!</v>
      </c>
      <c r="N136" s="5" t="s">
        <v>646</v>
      </c>
      <c r="O136" s="1" t="s">
        <v>282</v>
      </c>
      <c r="P136" t="s">
        <v>128</v>
      </c>
      <c r="W136" s="17" t="str">
        <f t="shared" si="67"/>
        <v>createdBy</v>
      </c>
      <c r="X136" s="3" t="str">
        <f t="shared" si="68"/>
        <v>"createdBy":"",</v>
      </c>
      <c r="Y136" s="22" t="str">
        <f t="shared" si="69"/>
        <v>public static String CREATED_BY="createdBy";</v>
      </c>
      <c r="Z136" s="7" t="str">
        <f t="shared" si="70"/>
        <v>private String createdBy="";</v>
      </c>
    </row>
    <row r="137" spans="2:26" ht="19.2" x14ac:dyDescent="0.45">
      <c r="B137" s="1" t="s">
        <v>274</v>
      </c>
      <c r="C137" s="1" t="s">
        <v>1</v>
      </c>
      <c r="D137" s="4">
        <v>50</v>
      </c>
      <c r="I137" t="e">
        <f>I134</f>
        <v>#REF!</v>
      </c>
      <c r="J137" t="str">
        <f>CONCATENATE(LEFT(CONCATENATE(" ADD "," ",N137,";"),LEN(CONCATENATE(" ADD "," ",N137,";"))-2),";")</f>
        <v xml:space="preserve"> ADD  (SELECT PROJECT_NAME FROM  TM_PROJECT U  WHERE U.ID = T.FK_PROJECT_ID) AS PROJECT_NAME;</v>
      </c>
      <c r="K137" s="25" t="s">
        <v>646</v>
      </c>
      <c r="L137" s="12"/>
      <c r="M137" s="18" t="str">
        <f>CONCATENATE(B137,",")</f>
        <v>FK_PROJECT_ID,</v>
      </c>
      <c r="N137" s="5" t="s">
        <v>628</v>
      </c>
      <c r="O137" s="1" t="s">
        <v>10</v>
      </c>
      <c r="P137" t="s">
        <v>288</v>
      </c>
      <c r="Q137" t="s">
        <v>2</v>
      </c>
      <c r="W137" s="17" t="str">
        <f t="shared" si="67"/>
        <v>fkProjectId</v>
      </c>
      <c r="X137" s="3" t="str">
        <f t="shared" si="68"/>
        <v>"fkProjectId":"",</v>
      </c>
      <c r="Y137" s="22" t="str">
        <f t="shared" si="69"/>
        <v>public static String FK_PROJECT_ID="fkProjectId";</v>
      </c>
      <c r="Z137" s="7" t="str">
        <f t="shared" si="70"/>
        <v>private String fkProjectId="";</v>
      </c>
    </row>
    <row r="138" spans="2:26" ht="19.2" x14ac:dyDescent="0.45">
      <c r="B138" s="1" t="s">
        <v>287</v>
      </c>
      <c r="C138" s="1" t="s">
        <v>1</v>
      </c>
      <c r="D138" s="4">
        <v>50</v>
      </c>
      <c r="I138">
        <f>I135</f>
        <v>0</v>
      </c>
      <c r="J138" t="str">
        <f>CONCATENATE(LEFT(CONCATENATE(" ADD "," ",N138,";"),LEN(CONCATENATE(" ADD "," ",N138,";"))-2),";")</f>
        <v xml:space="preserve"> ADD  (SELECT  USER_PERSON_NAME FROM CR_USER U  WHERE U.ID = T.CREATED_BY) AS CREATED_BY_NAME;</v>
      </c>
      <c r="K138" s="25" t="s">
        <v>628</v>
      </c>
      <c r="L138" s="12"/>
      <c r="M138" s="18" t="str">
        <f>CONCATENATE(B138,",")</f>
        <v>PROJECT_NAME,</v>
      </c>
      <c r="N138" s="5" t="s">
        <v>626</v>
      </c>
      <c r="O138" s="1" t="s">
        <v>288</v>
      </c>
      <c r="P138" t="s">
        <v>0</v>
      </c>
      <c r="W138" s="17" t="str">
        <f t="shared" si="67"/>
        <v>projectName</v>
      </c>
      <c r="X138" s="3" t="str">
        <f t="shared" si="68"/>
        <v>"projectName":"",</v>
      </c>
      <c r="Y138" s="22" t="str">
        <f t="shared" si="69"/>
        <v>public static String PROJECT_NAME="projectName";</v>
      </c>
      <c r="Z138" s="7" t="str">
        <f t="shared" si="70"/>
        <v>private String projectName="";</v>
      </c>
    </row>
    <row r="139" spans="2:26" ht="19.2" x14ac:dyDescent="0.45">
      <c r="B139" s="10" t="s">
        <v>339</v>
      </c>
      <c r="C139" s="1" t="s">
        <v>1</v>
      </c>
      <c r="D139" s="4">
        <v>43</v>
      </c>
      <c r="I139" t="e">
        <f>#REF!</f>
        <v>#REF!</v>
      </c>
      <c r="K139" s="25" t="s">
        <v>626</v>
      </c>
      <c r="L139" s="12"/>
      <c r="M139" s="18" t="str">
        <f>CONCATENATE(B136,",")</f>
        <v>CREATED_BY,</v>
      </c>
      <c r="N139" s="5" t="s">
        <v>603</v>
      </c>
      <c r="O139" s="1" t="s">
        <v>282</v>
      </c>
      <c r="P139" t="s">
        <v>128</v>
      </c>
      <c r="Q139" t="s">
        <v>0</v>
      </c>
      <c r="W139" s="17" t="str">
        <f t="shared" si="67"/>
        <v>createdByName</v>
      </c>
      <c r="X139" s="3" t="str">
        <f t="shared" si="68"/>
        <v>"createdByName":"",</v>
      </c>
      <c r="Y139" s="22" t="str">
        <f t="shared" si="69"/>
        <v>public static String CREATED_BY_NAME="createdByName";</v>
      </c>
      <c r="Z139" s="7" t="str">
        <f t="shared" si="70"/>
        <v>private String createdByName="";</v>
      </c>
    </row>
    <row r="140" spans="2:26" ht="19.2" x14ac:dyDescent="0.45">
      <c r="B140" s="1" t="s">
        <v>263</v>
      </c>
      <c r="C140" s="1" t="s">
        <v>1</v>
      </c>
      <c r="D140" s="4">
        <v>30</v>
      </c>
      <c r="I140" t="e">
        <f>#REF!</f>
        <v>#REF!</v>
      </c>
      <c r="K140" s="25" t="s">
        <v>603</v>
      </c>
      <c r="L140" s="12"/>
      <c r="M140" s="18" t="str">
        <f>CONCATENATE(B140,",")</f>
        <v>CREATED_DATE,</v>
      </c>
      <c r="N140" s="5" t="s">
        <v>604</v>
      </c>
      <c r="O140" s="1" t="s">
        <v>282</v>
      </c>
      <c r="P140" t="s">
        <v>8</v>
      </c>
      <c r="W140" s="17" t="str">
        <f t="shared" si="67"/>
        <v>createdDate</v>
      </c>
      <c r="X140" s="3" t="str">
        <f t="shared" si="68"/>
        <v>"createdDate":"",</v>
      </c>
      <c r="Y140" s="22" t="str">
        <f t="shared" si="69"/>
        <v>public static String CREATED_DATE="createdDate";</v>
      </c>
      <c r="Z140" s="7" t="str">
        <f t="shared" si="70"/>
        <v>private String createdDate="";</v>
      </c>
    </row>
    <row r="141" spans="2:26" ht="19.2" x14ac:dyDescent="0.45">
      <c r="B141" s="1" t="s">
        <v>264</v>
      </c>
      <c r="C141" s="1" t="s">
        <v>1</v>
      </c>
      <c r="D141" s="4">
        <v>12</v>
      </c>
      <c r="K141" s="25" t="s">
        <v>604</v>
      </c>
      <c r="L141" s="12"/>
      <c r="M141" s="18"/>
      <c r="N141" s="5" t="s">
        <v>647</v>
      </c>
      <c r="O141" s="1" t="s">
        <v>282</v>
      </c>
      <c r="P141" t="s">
        <v>133</v>
      </c>
      <c r="W141" s="17" t="str">
        <f t="shared" si="67"/>
        <v>createdTime</v>
      </c>
      <c r="X141" s="3" t="str">
        <f t="shared" si="68"/>
        <v>"createdTime":"",</v>
      </c>
      <c r="Y141" s="22" t="str">
        <f t="shared" si="69"/>
        <v>public static String CREATED_TIME="createdTime";</v>
      </c>
      <c r="Z141" s="7" t="str">
        <f t="shared" si="70"/>
        <v>private String createdTime="";</v>
      </c>
    </row>
    <row r="142" spans="2:26" ht="19.2" x14ac:dyDescent="0.45">
      <c r="B142" s="1" t="s">
        <v>258</v>
      </c>
      <c r="C142" s="1" t="s">
        <v>1</v>
      </c>
      <c r="D142" s="4">
        <v>50</v>
      </c>
      <c r="I142" t="e">
        <f>#REF!</f>
        <v>#REF!</v>
      </c>
      <c r="K142" s="25" t="s">
        <v>647</v>
      </c>
      <c r="L142" s="12"/>
      <c r="M142" s="18" t="str">
        <f t="shared" ref="M142:M155" si="71">CONCATENATE(B142,",")</f>
        <v>ORDER_NO,</v>
      </c>
      <c r="N142" s="5" t="s">
        <v>648</v>
      </c>
      <c r="O142" s="1" t="s">
        <v>259</v>
      </c>
      <c r="P142" t="s">
        <v>173</v>
      </c>
      <c r="W142" s="17" t="str">
        <f t="shared" si="67"/>
        <v>orderNo</v>
      </c>
      <c r="X142" s="3" t="str">
        <f t="shared" si="68"/>
        <v>"orderNo":"",</v>
      </c>
      <c r="Y142" s="22" t="str">
        <f t="shared" si="69"/>
        <v>public static String ORDER_NO="orderNo";</v>
      </c>
      <c r="Z142" s="7" t="str">
        <f t="shared" si="70"/>
        <v>private String orderNo="";</v>
      </c>
    </row>
    <row r="143" spans="2:26" ht="19.2" x14ac:dyDescent="0.45">
      <c r="B143" s="1" t="s">
        <v>487</v>
      </c>
      <c r="C143" s="1" t="s">
        <v>1</v>
      </c>
      <c r="D143" s="4">
        <v>50</v>
      </c>
      <c r="I143" t="e">
        <f>#REF!</f>
        <v>#REF!</v>
      </c>
      <c r="K143" s="25" t="s">
        <v>648</v>
      </c>
      <c r="L143" s="12"/>
      <c r="M143" s="18" t="str">
        <f t="shared" si="71"/>
        <v>IS_FROM_CUSTOMER,</v>
      </c>
      <c r="N143" s="5" t="s">
        <v>649</v>
      </c>
      <c r="O143" s="1" t="s">
        <v>112</v>
      </c>
      <c r="P143" t="s">
        <v>663</v>
      </c>
      <c r="Q143" t="s">
        <v>664</v>
      </c>
      <c r="W143" s="17" t="str">
        <f t="shared" si="67"/>
        <v>isFromCustomer</v>
      </c>
      <c r="X143" s="3" t="str">
        <f t="shared" si="68"/>
        <v>"isFromCustomer":"",</v>
      </c>
      <c r="Y143" s="22" t="str">
        <f t="shared" si="69"/>
        <v>public static String IS_FROM_CUSTOMER="isFromCustomer";</v>
      </c>
      <c r="Z143" s="7" t="str">
        <f t="shared" si="70"/>
        <v>private String isFromCustomer="";</v>
      </c>
    </row>
    <row r="144" spans="2:26" ht="19.2" x14ac:dyDescent="0.45">
      <c r="B144" s="1" t="s">
        <v>305</v>
      </c>
      <c r="C144" s="1" t="s">
        <v>1</v>
      </c>
      <c r="D144" s="4">
        <v>50</v>
      </c>
      <c r="I144" t="e">
        <f>#REF!</f>
        <v>#REF!</v>
      </c>
      <c r="K144" s="25" t="s">
        <v>649</v>
      </c>
      <c r="L144" s="12"/>
      <c r="M144" s="18" t="str">
        <f t="shared" si="71"/>
        <v>PRIORITY,</v>
      </c>
      <c r="N144" s="5" t="s">
        <v>650</v>
      </c>
      <c r="O144" s="1" t="s">
        <v>305</v>
      </c>
      <c r="W144" s="17" t="str">
        <f t="shared" si="67"/>
        <v>priority</v>
      </c>
      <c r="X144" s="3" t="str">
        <f t="shared" si="68"/>
        <v>"priority":"",</v>
      </c>
      <c r="Y144" s="22" t="str">
        <f t="shared" ref="Y144:Y151" si="72">CONCATENATE("public static String ",,B144,,"=","""",W144,""";")</f>
        <v>public static String PRIORITY="priority";</v>
      </c>
      <c r="Z144" s="7" t="str">
        <f t="shared" si="70"/>
        <v>private String priority="";</v>
      </c>
    </row>
    <row r="145" spans="2:26" ht="19.2" x14ac:dyDescent="0.45">
      <c r="B145" s="1" t="s">
        <v>422</v>
      </c>
      <c r="C145" s="1" t="s">
        <v>1</v>
      </c>
      <c r="D145" s="4">
        <v>50</v>
      </c>
      <c r="I145" t="e">
        <f>I142</f>
        <v>#REF!</v>
      </c>
      <c r="J145" t="str">
        <f>CONCATENATE(LEFT(CONCATENATE(" ADD "," ",N145,";"),LEN(CONCATENATE(" ADD "," ",N145,";"))-2),";")</f>
        <v xml:space="preserve"> ADD  T.ESTIMATED_HOURS;</v>
      </c>
      <c r="K145" s="25" t="s">
        <v>650</v>
      </c>
      <c r="L145" s="12"/>
      <c r="M145" s="18" t="str">
        <f t="shared" si="71"/>
        <v>FK_SOURCED_ID,</v>
      </c>
      <c r="N145" s="5" t="s">
        <v>605</v>
      </c>
      <c r="O145" s="1" t="s">
        <v>10</v>
      </c>
      <c r="P145" t="s">
        <v>394</v>
      </c>
      <c r="Q145" t="s">
        <v>2</v>
      </c>
      <c r="W145" s="17" t="str">
        <f t="shared" si="67"/>
        <v>fkSourcedId</v>
      </c>
      <c r="X145" s="3" t="str">
        <f t="shared" si="68"/>
        <v>"fkSourcedId":"",</v>
      </c>
      <c r="Y145" s="22" t="str">
        <f t="shared" si="72"/>
        <v>public static String FK_SOURCED_ID="fkSourcedId";</v>
      </c>
      <c r="Z145" s="7" t="str">
        <f t="shared" si="70"/>
        <v>private String fkSourcedId="";</v>
      </c>
    </row>
    <row r="146" spans="2:26" ht="24.6" customHeight="1" x14ac:dyDescent="0.45">
      <c r="B146" s="1" t="s">
        <v>400</v>
      </c>
      <c r="C146" s="1" t="s">
        <v>1</v>
      </c>
      <c r="D146" s="4">
        <v>40</v>
      </c>
      <c r="I146">
        <f>I141</f>
        <v>0</v>
      </c>
      <c r="J146" t="s">
        <v>395</v>
      </c>
      <c r="K146" s="25" t="s">
        <v>671</v>
      </c>
      <c r="L146" s="12"/>
      <c r="M146" s="18" t="str">
        <f t="shared" si="71"/>
        <v>ESTIMATED_HOURS,</v>
      </c>
      <c r="N146" s="5" t="s">
        <v>606</v>
      </c>
      <c r="O146" s="1" t="s">
        <v>405</v>
      </c>
      <c r="P146" t="s">
        <v>406</v>
      </c>
      <c r="W146" s="17" t="str">
        <f t="shared" si="67"/>
        <v>estimatedHours</v>
      </c>
      <c r="X146" s="3" t="str">
        <f t="shared" si="68"/>
        <v>"estimatedHours":"",</v>
      </c>
      <c r="Y146" s="22" t="str">
        <f t="shared" si="72"/>
        <v>public static String ESTIMATED_HOURS="estimatedHours";</v>
      </c>
      <c r="Z146" s="7" t="str">
        <f t="shared" si="70"/>
        <v>private String estimatedHours="";</v>
      </c>
    </row>
    <row r="147" spans="2:26" ht="19.2" x14ac:dyDescent="0.45">
      <c r="B147" s="1" t="s">
        <v>401</v>
      </c>
      <c r="C147" s="1" t="s">
        <v>1</v>
      </c>
      <c r="D147" s="4">
        <v>40</v>
      </c>
      <c r="I147" t="e">
        <f>I142</f>
        <v>#REF!</v>
      </c>
      <c r="J147" t="s">
        <v>395</v>
      </c>
      <c r="K147" s="25" t="s">
        <v>672</v>
      </c>
      <c r="L147" s="12"/>
      <c r="M147" s="18" t="str">
        <f t="shared" si="71"/>
        <v>SPENT_HOURS,</v>
      </c>
      <c r="N147" s="5" t="s">
        <v>651</v>
      </c>
      <c r="O147" s="1" t="s">
        <v>407</v>
      </c>
      <c r="P147" t="s">
        <v>406</v>
      </c>
      <c r="W147" s="17" t="str">
        <f t="shared" si="67"/>
        <v>spentHours</v>
      </c>
      <c r="X147" s="3" t="str">
        <f t="shared" si="68"/>
        <v>"spentHours":"",</v>
      </c>
      <c r="Y147" s="22" t="str">
        <f t="shared" si="72"/>
        <v>public static String SPENT_HOURS="spentHours";</v>
      </c>
      <c r="Z147" s="7" t="str">
        <f t="shared" si="70"/>
        <v>private String spentHours="";</v>
      </c>
    </row>
    <row r="148" spans="2:26" ht="19.2" x14ac:dyDescent="0.45">
      <c r="B148" s="1" t="s">
        <v>362</v>
      </c>
      <c r="C148" s="1" t="s">
        <v>1</v>
      </c>
      <c r="D148" s="4">
        <v>40</v>
      </c>
      <c r="I148" t="e">
        <f>I139</f>
        <v>#REF!</v>
      </c>
      <c r="J148" t="s">
        <v>395</v>
      </c>
      <c r="K148" s="36" t="s">
        <v>684</v>
      </c>
      <c r="L148" s="12"/>
      <c r="M148" s="18" t="str">
        <f t="shared" si="71"/>
        <v>SPRINT_END_DATE,</v>
      </c>
      <c r="N148" s="5" t="s">
        <v>652</v>
      </c>
      <c r="O148" s="1" t="s">
        <v>366</v>
      </c>
      <c r="P148" t="s">
        <v>0</v>
      </c>
      <c r="W148" s="17" t="str">
        <f t="shared" si="67"/>
        <v>sprintName</v>
      </c>
      <c r="X148" s="3" t="str">
        <f t="shared" si="68"/>
        <v>"sprintName":"",</v>
      </c>
      <c r="Y148" s="22" t="str">
        <f t="shared" si="72"/>
        <v>public static String SPRINT_END_DATE="sprintName";</v>
      </c>
      <c r="Z148" s="7" t="str">
        <f t="shared" si="70"/>
        <v>private String sprintName="";</v>
      </c>
    </row>
    <row r="149" spans="2:26" ht="19.2" x14ac:dyDescent="0.45">
      <c r="B149" s="1" t="s">
        <v>361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685</v>
      </c>
      <c r="L149" s="12"/>
      <c r="M149" s="18" t="str">
        <f>CONCATENATE(B149,",")</f>
        <v>SPRINT_START_DATE,</v>
      </c>
      <c r="N149" s="5" t="s">
        <v>652</v>
      </c>
      <c r="O149" s="1" t="s">
        <v>366</v>
      </c>
      <c r="P149" t="s">
        <v>0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sprintName</v>
      </c>
      <c r="X149" s="3" t="str">
        <f>CONCATENATE("""",W149,"""",":","""","""",",")</f>
        <v>"sprintName":"",</v>
      </c>
      <c r="Y149" s="22" t="str">
        <f>CONCATENATE("public static String ",,B149,,"=","""",W149,""";")</f>
        <v>public static String SPRINT_START_DATE="sprintName";</v>
      </c>
      <c r="Z149" s="7" t="str">
        <f>CONCATENATE("private String ",W149,"=","""""",";")</f>
        <v>private String sprintName="";</v>
      </c>
    </row>
    <row r="150" spans="2:26" ht="19.2" x14ac:dyDescent="0.45">
      <c r="B150" s="1" t="s">
        <v>360</v>
      </c>
      <c r="C150" s="1" t="s">
        <v>1</v>
      </c>
      <c r="D150" s="4">
        <v>40</v>
      </c>
      <c r="I150">
        <f>I141</f>
        <v>0</v>
      </c>
      <c r="J150" t="s">
        <v>395</v>
      </c>
      <c r="K150" s="36" t="s">
        <v>691</v>
      </c>
      <c r="L150" s="12"/>
      <c r="M150" s="18" t="str">
        <f t="shared" si="71"/>
        <v>SPRINT_NAME,</v>
      </c>
      <c r="N150" s="5" t="s">
        <v>652</v>
      </c>
      <c r="O150" s="1" t="s">
        <v>366</v>
      </c>
      <c r="P150" t="s">
        <v>0</v>
      </c>
      <c r="W150" s="17" t="str">
        <f t="shared" si="67"/>
        <v>sprintName</v>
      </c>
      <c r="X150" s="3" t="str">
        <f t="shared" si="68"/>
        <v>"sprintName":"",</v>
      </c>
      <c r="Y150" s="22" t="str">
        <f t="shared" si="72"/>
        <v>public static String SPRINT_NAME="sprintName";</v>
      </c>
      <c r="Z150" s="7" t="str">
        <f t="shared" si="70"/>
        <v>private String sprintName="";</v>
      </c>
    </row>
    <row r="151" spans="2:26" ht="19.2" x14ac:dyDescent="0.45">
      <c r="B151" s="1" t="s">
        <v>457</v>
      </c>
      <c r="C151" s="1" t="s">
        <v>1</v>
      </c>
      <c r="D151" s="4">
        <v>40</v>
      </c>
      <c r="I151" t="e">
        <f>I142</f>
        <v>#REF!</v>
      </c>
      <c r="J151" t="s">
        <v>395</v>
      </c>
      <c r="K151" s="36" t="s">
        <v>667</v>
      </c>
      <c r="L151" s="12"/>
      <c r="M151" s="18" t="str">
        <f t="shared" si="71"/>
        <v>LABEL_NAME,</v>
      </c>
      <c r="N151" s="5" t="s">
        <v>653</v>
      </c>
      <c r="O151" s="1" t="s">
        <v>61</v>
      </c>
      <c r="P151" t="s">
        <v>0</v>
      </c>
      <c r="W151" s="17" t="str">
        <f t="shared" si="67"/>
        <v>labelName</v>
      </c>
      <c r="X151" s="3" t="str">
        <f t="shared" si="68"/>
        <v>"labelName":"",</v>
      </c>
      <c r="Y151" s="22" t="str">
        <f t="shared" si="72"/>
        <v>public static String LABEL_NAME="labelName";</v>
      </c>
      <c r="Z151" s="7" t="str">
        <f t="shared" si="70"/>
        <v>private String labelName="";</v>
      </c>
    </row>
    <row r="152" spans="2:26" ht="19.2" x14ac:dyDescent="0.45">
      <c r="B152" s="1" t="s">
        <v>341</v>
      </c>
      <c r="C152" s="1" t="s">
        <v>1</v>
      </c>
      <c r="D152" s="4">
        <v>40</v>
      </c>
      <c r="I152" t="e">
        <f>I142</f>
        <v>#REF!</v>
      </c>
      <c r="J152" t="s">
        <v>395</v>
      </c>
      <c r="K152" t="s">
        <v>653</v>
      </c>
      <c r="L152" s="12"/>
      <c r="M152" s="18" t="str">
        <f>CONCATENATE(B153,",")</f>
        <v>FK_ASSIGNEE_ID,</v>
      </c>
      <c r="N152" s="5" t="s">
        <v>654</v>
      </c>
      <c r="O152" s="1" t="s">
        <v>344</v>
      </c>
      <c r="P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assigneeName</v>
      </c>
      <c r="X152" s="3" t="str">
        <f>CONCATENATE("""",W152,"""",":","""","""",",")</f>
        <v>"assigneeName":"",</v>
      </c>
      <c r="Y152" s="22" t="str">
        <f>CONCATENATE("public static String ",,B153,,"=","""",W152,""";")</f>
        <v>public static String FK_ASSIGNEE_ID="assigneeName";</v>
      </c>
      <c r="Z152" s="7" t="str">
        <f t="shared" si="70"/>
        <v>private String assigneeName="";</v>
      </c>
    </row>
    <row r="153" spans="2:26" ht="19.2" x14ac:dyDescent="0.45">
      <c r="B153" s="1" t="s">
        <v>399</v>
      </c>
      <c r="C153" s="1" t="s">
        <v>1</v>
      </c>
      <c r="D153" s="4">
        <v>40</v>
      </c>
      <c r="I153" t="e">
        <f>I142</f>
        <v>#REF!</v>
      </c>
      <c r="J153" t="s">
        <v>395</v>
      </c>
      <c r="K153" t="s">
        <v>666</v>
      </c>
      <c r="L153" s="12"/>
      <c r="M153" s="18" t="e">
        <f>CONCATENATE(#REF!,",")</f>
        <v>#REF!</v>
      </c>
      <c r="N153" s="5" t="s">
        <v>654</v>
      </c>
      <c r="O153" s="1" t="s">
        <v>10</v>
      </c>
      <c r="P153" t="s">
        <v>344</v>
      </c>
      <c r="Q153" t="s">
        <v>2</v>
      </c>
      <c r="W153" s="17" t="str">
        <f>CONCATENATE(,LOWER(O153),UPPER(LEFT(P153,1)),LOWER(RIGHT(P153,LEN(P153)-IF(LEN(P153)&gt;0,1,LEN(P153)))),UPPER(LEFT(Q153,1)),LOWER(RIGHT(Q153,LEN(Q153)-IF(LEN(Q153)&gt;0,1,LEN(Q153)))),UPPER(LEFT(R153,1)),LOWER(RIGHT(R153,LEN(R153)-IF(LEN(R153)&gt;0,1,LEN(R153)))),UPPER(LEFT(S153,1)),LOWER(RIGHT(S153,LEN(S153)-IF(LEN(S153)&gt;0,1,LEN(S153)))),UPPER(LEFT(T153,1)),LOWER(RIGHT(T153,LEN(T153)-IF(LEN(T153)&gt;0,1,LEN(T153)))),UPPER(LEFT(U153,1)),LOWER(RIGHT(U153,LEN(U153)-IF(LEN(U153)&gt;0,1,LEN(U153)))),UPPER(LEFT(V153,1)),LOWER(RIGHT(V153,LEN(V153)-IF(LEN(V153)&gt;0,1,LEN(V153)))))</f>
        <v>fkAssigneeId</v>
      </c>
      <c r="X153" s="3" t="str">
        <f>CONCATENATE("""",W153,"""",":","""","""",",")</f>
        <v>"fkAssigneeId":"",</v>
      </c>
      <c r="Y153" s="22" t="e">
        <f>CONCATENATE("public static String ",,#REF!,,"=","""",W153,""";")</f>
        <v>#REF!</v>
      </c>
      <c r="Z153" s="7" t="str">
        <f t="shared" si="70"/>
        <v>private String fkAssigneeId="";</v>
      </c>
    </row>
    <row r="154" spans="2:26" ht="19.2" x14ac:dyDescent="0.45">
      <c r="B154" s="1" t="s">
        <v>331</v>
      </c>
      <c r="C154" s="1" t="s">
        <v>1</v>
      </c>
      <c r="D154" s="4">
        <v>40</v>
      </c>
      <c r="I154" t="e">
        <f>I143</f>
        <v>#REF!</v>
      </c>
      <c r="J154" t="s">
        <v>395</v>
      </c>
      <c r="K154" s="21" t="s">
        <v>654</v>
      </c>
      <c r="L154" s="12"/>
      <c r="M154" s="18" t="str">
        <f>CONCATENATE(B154,",")</f>
        <v>TASK_TYPE_NAME,</v>
      </c>
      <c r="N154" s="5" t="s">
        <v>655</v>
      </c>
      <c r="O154" s="1" t="s">
        <v>311</v>
      </c>
      <c r="P154" t="s">
        <v>51</v>
      </c>
      <c r="Q154" t="s">
        <v>0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taskTypeName</v>
      </c>
      <c r="X154" s="3" t="str">
        <f>CONCATENATE("""",W154,"""",":","""","""",",")</f>
        <v>"taskTypeName":"",</v>
      </c>
      <c r="Y154" s="22" t="str">
        <f>CONCATENATE("public static String ",,B154,,"=","""",W154,""";")</f>
        <v>public static String TASK_TYPE_NAME="taskTypeName";</v>
      </c>
      <c r="Z154" s="7" t="str">
        <f>CONCATENATE("private String ",W154,"=","""""",";")</f>
        <v>private String taskTypeName="";</v>
      </c>
    </row>
    <row r="155" spans="2:26" ht="19.2" x14ac:dyDescent="0.45">
      <c r="B155" s="1" t="s">
        <v>272</v>
      </c>
      <c r="C155" s="1" t="s">
        <v>1</v>
      </c>
      <c r="D155" s="4">
        <v>40</v>
      </c>
      <c r="I155" t="e">
        <f>I144</f>
        <v>#REF!</v>
      </c>
      <c r="J155" t="s">
        <v>395</v>
      </c>
      <c r="K155" s="21" t="s">
        <v>682</v>
      </c>
      <c r="L155" s="12"/>
      <c r="M155" s="18" t="str">
        <f t="shared" si="71"/>
        <v>FK_TASK_TYPE_ID,</v>
      </c>
      <c r="N155" s="5" t="s">
        <v>655</v>
      </c>
      <c r="O155" s="1" t="s">
        <v>10</v>
      </c>
      <c r="P155" t="s">
        <v>311</v>
      </c>
      <c r="Q155" t="s">
        <v>51</v>
      </c>
      <c r="R155" t="s">
        <v>2</v>
      </c>
      <c r="W155" s="17" t="str">
        <f t="shared" si="67"/>
        <v>fkTaskTypeId</v>
      </c>
      <c r="X155" s="3" t="str">
        <f t="shared" si="68"/>
        <v>"fkTaskTypeId":"",</v>
      </c>
      <c r="Y155" s="22" t="str">
        <f>CONCATENATE("public static String ",,B155,,"=","""",W155,""";")</f>
        <v>public static String FK_TASK_TYPE_ID="fkTaskTypeId";</v>
      </c>
      <c r="Z155" s="7" t="str">
        <f t="shared" si="70"/>
        <v>private String fkTaskTypeId="";</v>
      </c>
    </row>
    <row r="156" spans="2:26" ht="19.2" x14ac:dyDescent="0.45">
      <c r="B156" s="1" t="s">
        <v>416</v>
      </c>
      <c r="C156" s="1" t="s">
        <v>1</v>
      </c>
      <c r="D156" s="4">
        <v>3000</v>
      </c>
      <c r="I156" t="e">
        <f>I143</f>
        <v>#REF!</v>
      </c>
      <c r="J156" t="s">
        <v>395</v>
      </c>
      <c r="K156" s="21" t="s">
        <v>683</v>
      </c>
      <c r="L156" s="12"/>
      <c r="M156" s="18" t="str">
        <f>CONCATENATE(B160,",")</f>
        <v>IS_BOUNDED,</v>
      </c>
      <c r="N156" s="5" t="s">
        <v>484</v>
      </c>
      <c r="O156" s="1" t="s">
        <v>311</v>
      </c>
      <c r="P156" t="s">
        <v>3</v>
      </c>
      <c r="W156" s="17" t="str">
        <f>CONCATENATE(,LOWER(O156),UPPER(LEFT(P156,1)),LOWER(RIGHT(P156,LEN(P156)-IF(LEN(P156)&gt;0,1,LEN(P156)))),UPPER(LEFT(Q156,1)),LOWER(RIGHT(Q156,LEN(Q156)-IF(LEN(Q156)&gt;0,1,LEN(Q156)))),UPPER(LEFT(R156,1)),LOWER(RIGHT(R156,LEN(R156)-IF(LEN(R156)&gt;0,1,LEN(R156)))),UPPER(LEFT(S156,1)),LOWER(RIGHT(S156,LEN(S156)-IF(LEN(S156)&gt;0,1,LEN(S156)))),UPPER(LEFT(T156,1)),LOWER(RIGHT(T156,LEN(T156)-IF(LEN(T156)&gt;0,1,LEN(T156)))),UPPER(LEFT(U156,1)),LOWER(RIGHT(U156,LEN(U156)-IF(LEN(U156)&gt;0,1,LEN(U156)))),UPPER(LEFT(V156,1)),LOWER(RIGHT(V156,LEN(V156)-IF(LEN(V156)&gt;0,1,LEN(V156)))))</f>
        <v>taskStatus</v>
      </c>
      <c r="X156" s="3" t="str">
        <f>CONCATENATE("""",W156,"""",":","""","""",",")</f>
        <v>"taskStatus":"",</v>
      </c>
      <c r="Y156" s="22" t="str">
        <f>CONCATENATE("public static String ",,B156,,"=","""",W156,""";")</f>
        <v>public static String TASK_STATUS="taskStatus";</v>
      </c>
      <c r="Z156" s="7" t="str">
        <f>CONCATENATE("private String ",W156,"=","""""",";")</f>
        <v>private String taskStatus="";</v>
      </c>
    </row>
    <row r="157" spans="2:26" ht="19.2" x14ac:dyDescent="0.45">
      <c r="B157" s="1" t="s">
        <v>393</v>
      </c>
      <c r="C157" s="1" t="s">
        <v>1</v>
      </c>
      <c r="D157" s="4">
        <v>3000</v>
      </c>
      <c r="I157" t="e">
        <f>I144</f>
        <v>#REF!</v>
      </c>
      <c r="J157" t="s">
        <v>395</v>
      </c>
      <c r="K157" s="21" t="s">
        <v>655</v>
      </c>
      <c r="L157" s="12"/>
      <c r="M157" s="18" t="str">
        <f>CONCATENATE(B161,",")</f>
        <v>DESCRIPTION_SOURCED,</v>
      </c>
      <c r="N157" s="5" t="s">
        <v>484</v>
      </c>
      <c r="O157" s="1" t="s">
        <v>112</v>
      </c>
      <c r="P157" t="s">
        <v>394</v>
      </c>
      <c r="W157" s="17" t="str">
        <f t="shared" si="67"/>
        <v>isSourced</v>
      </c>
      <c r="X157" s="3" t="str">
        <f t="shared" si="68"/>
        <v>"isSourced":"",</v>
      </c>
      <c r="Y157" s="22" t="str">
        <f>CONCATENATE("public static String ",,B161,,"=","""",W157,""";")</f>
        <v>public static String DESCRIPTION_SOURCED="isSourced";</v>
      </c>
      <c r="Z157" s="7" t="str">
        <f t="shared" si="70"/>
        <v>private String isSourced="";</v>
      </c>
    </row>
    <row r="158" spans="2:26" ht="19.2" x14ac:dyDescent="0.45">
      <c r="B158" s="10" t="s">
        <v>490</v>
      </c>
      <c r="C158" s="1" t="s">
        <v>1</v>
      </c>
      <c r="D158" s="4">
        <v>3000</v>
      </c>
      <c r="I158" t="e">
        <f>#REF!</f>
        <v>#REF!</v>
      </c>
      <c r="K158" s="21" t="s">
        <v>484</v>
      </c>
      <c r="L158" s="12"/>
      <c r="M158" s="18" t="str">
        <f>CONCATENATE(B158,",")</f>
        <v>SOURCED_NAME,</v>
      </c>
      <c r="N158" s="5" t="s">
        <v>508</v>
      </c>
      <c r="O158" s="1" t="s">
        <v>394</v>
      </c>
      <c r="P158" t="s">
        <v>0</v>
      </c>
      <c r="W158" s="17" t="str">
        <f t="shared" si="67"/>
        <v>sourcedName</v>
      </c>
      <c r="X158" s="3" t="str">
        <f t="shared" si="68"/>
        <v>"sourcedName":"",</v>
      </c>
      <c r="Y158" s="22" t="str">
        <f>CONCATENATE("public static String ",,B158,,"=","""",W158,""";")</f>
        <v>public static String SOURCED_NAME="sourcedName";</v>
      </c>
      <c r="Z158" s="7" t="str">
        <f t="shared" si="70"/>
        <v>private String sourcedName="";</v>
      </c>
    </row>
    <row r="159" spans="2:26" ht="30.6" x14ac:dyDescent="0.45">
      <c r="B159" s="1" t="s">
        <v>507</v>
      </c>
      <c r="C159" s="1" t="s">
        <v>1</v>
      </c>
      <c r="D159" s="4">
        <v>3000</v>
      </c>
      <c r="I159" t="e">
        <f>#REF!</f>
        <v>#REF!</v>
      </c>
      <c r="K159" s="21" t="s">
        <v>508</v>
      </c>
      <c r="L159" s="12"/>
      <c r="M159" s="18" t="str">
        <f>CONCATENATE(B159,",")</f>
        <v>IS_INITIAL,</v>
      </c>
      <c r="N159" s="5" t="s">
        <v>509</v>
      </c>
      <c r="O159" s="1" t="s">
        <v>112</v>
      </c>
      <c r="P159" t="s">
        <v>506</v>
      </c>
      <c r="W159" s="17" t="str">
        <f t="shared" si="67"/>
        <v>isInitial</v>
      </c>
      <c r="X159" s="3" t="str">
        <f t="shared" si="68"/>
        <v>"isInitial":"",</v>
      </c>
      <c r="Y159" s="22" t="str">
        <f>CONCATENATE("public static String ",,B159,,"=","""",W159,""";")</f>
        <v>public static String IS_INITIAL="isInitial";</v>
      </c>
      <c r="Z159" s="7" t="str">
        <f t="shared" si="70"/>
        <v>private String isInitial="";</v>
      </c>
    </row>
    <row r="160" spans="2:26" ht="19.2" x14ac:dyDescent="0.45">
      <c r="B160" s="1" t="s">
        <v>488</v>
      </c>
      <c r="C160" s="1"/>
      <c r="D160" s="8"/>
      <c r="K160" s="21" t="s">
        <v>509</v>
      </c>
      <c r="M160" s="18"/>
      <c r="N160" s="33" t="s">
        <v>656</v>
      </c>
      <c r="O160" s="1" t="s">
        <v>112</v>
      </c>
      <c r="P160" t="s">
        <v>665</v>
      </c>
      <c r="W160" s="17" t="str">
        <f t="shared" si="67"/>
        <v>isBounded</v>
      </c>
      <c r="X160" s="3" t="str">
        <f t="shared" si="68"/>
        <v>"isBounded":"",</v>
      </c>
      <c r="Y160" s="22" t="str">
        <f>CONCATENATE("public static String ",,B160,,"=","""",W160,""";")</f>
        <v>public static String IS_BOUNDED="isBounded";</v>
      </c>
      <c r="Z160" s="7" t="str">
        <f t="shared" si="70"/>
        <v>private String isBounded="";</v>
      </c>
    </row>
    <row r="161" spans="2:26" ht="19.2" x14ac:dyDescent="0.45">
      <c r="B161" s="1" t="s">
        <v>396</v>
      </c>
      <c r="C161" s="1" t="s">
        <v>1</v>
      </c>
      <c r="D161" s="4">
        <v>3000</v>
      </c>
      <c r="I161" t="e">
        <f>#REF!</f>
        <v>#REF!</v>
      </c>
      <c r="K161" s="21" t="s">
        <v>656</v>
      </c>
      <c r="L161" s="12"/>
      <c r="M161" s="18" t="e">
        <f>CONCATENATE(#REF!,",")</f>
        <v>#REF!</v>
      </c>
      <c r="N161" s="5" t="s">
        <v>657</v>
      </c>
      <c r="O161" s="1" t="s">
        <v>14</v>
      </c>
      <c r="P161" t="s">
        <v>394</v>
      </c>
      <c r="W161" s="17" t="str">
        <f t="shared" si="67"/>
        <v>descriptionSourced</v>
      </c>
      <c r="X161" s="3" t="str">
        <f t="shared" si="68"/>
        <v>"descriptionSourced":"",</v>
      </c>
      <c r="Y161" s="22" t="e">
        <f>CONCATENATE("public static String ",,#REF!,,"=","""",W161,""";")</f>
        <v>#REF!</v>
      </c>
      <c r="Z161" s="7" t="str">
        <f t="shared" si="70"/>
        <v>private String descriptionSourced="";</v>
      </c>
    </row>
    <row r="162" spans="2:26" ht="19.2" x14ac:dyDescent="0.45">
      <c r="B162" s="1" t="s">
        <v>489</v>
      </c>
      <c r="C162" s="1"/>
      <c r="D162" s="8"/>
      <c r="K162" s="21" t="s">
        <v>657</v>
      </c>
      <c r="M162" s="18"/>
      <c r="N162" s="33" t="s">
        <v>658</v>
      </c>
      <c r="O162" s="1" t="s">
        <v>489</v>
      </c>
      <c r="W162" s="17" t="str">
        <f t="shared" si="67"/>
        <v xml:space="preserve">description </v>
      </c>
    </row>
    <row r="163" spans="2:26" ht="59.4" x14ac:dyDescent="0.45">
      <c r="C163" s="1"/>
      <c r="D163" s="8"/>
      <c r="K163" s="21" t="s">
        <v>690</v>
      </c>
      <c r="M163" s="18"/>
      <c r="N163" s="31" t="s">
        <v>659</v>
      </c>
      <c r="O163" s="1"/>
      <c r="W163" s="17"/>
    </row>
    <row r="164" spans="2:26" ht="19.2" x14ac:dyDescent="0.45">
      <c r="C164" s="14"/>
      <c r="D164" s="9"/>
      <c r="M164" s="20"/>
      <c r="N164" s="5" t="s">
        <v>660</v>
      </c>
      <c r="W164" s="17"/>
    </row>
    <row r="165" spans="2:26" ht="19.2" x14ac:dyDescent="0.45">
      <c r="C165" s="14"/>
      <c r="D165" s="9"/>
      <c r="M165" s="20"/>
      <c r="N165" s="5" t="s">
        <v>661</v>
      </c>
      <c r="W165" s="17"/>
    </row>
    <row r="166" spans="2:26" ht="19.2" x14ac:dyDescent="0.45">
      <c r="C166" s="14"/>
      <c r="D166" s="9"/>
      <c r="M166" s="20"/>
      <c r="W166" s="17"/>
    </row>
    <row r="168" spans="2:26" x14ac:dyDescent="0.3">
      <c r="B168" s="2" t="s">
        <v>283</v>
      </c>
      <c r="I168" t="str">
        <f>CONCATENATE("ALTER TABLE"," ",B168)</f>
        <v>ALTER TABLE TM_TASK_TYPE</v>
      </c>
      <c r="N168" s="5" t="str">
        <f>CONCATENATE("CREATE TABLE ",B168," ","(")</f>
        <v>CREATE TABLE TM_TASK_TYPE (</v>
      </c>
    </row>
    <row r="169" spans="2:26" ht="19.2" x14ac:dyDescent="0.45">
      <c r="B169" s="1" t="s">
        <v>2</v>
      </c>
      <c r="C169" s="1" t="s">
        <v>1</v>
      </c>
      <c r="D169" s="4">
        <v>30</v>
      </c>
      <c r="E169" s="24" t="s">
        <v>113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ID VARCHAR(30) NOT NULL ;</v>
      </c>
      <c r="K169" s="21" t="str">
        <f>CONCATENATE(LEFT(CONCATENATE("  ALTER COLUMN  "," ",N169,";"),LEN(CONCATENATE("  ALTER COLUMN  "," ",N169,";"))-2),";")</f>
        <v xml:space="preserve">  ALTER COLUMN   ID VARCHAR(30) NOT NULL ;</v>
      </c>
      <c r="L169" s="12"/>
      <c r="M169" s="18" t="str">
        <f t="shared" ref="M169:M180" si="73">CONCATENATE(B169,",")</f>
        <v>ID,</v>
      </c>
      <c r="N169" s="5" t="str">
        <f>CONCATENATE(B169," ",C169,"(",D169,") ",E169," ,")</f>
        <v>ID VARCHAR(30) NOT NULL ,</v>
      </c>
      <c r="O169" s="1" t="s">
        <v>2</v>
      </c>
      <c r="P169" s="6"/>
      <c r="Q169" s="6"/>
      <c r="R169" s="6"/>
      <c r="S169" s="6"/>
      <c r="T169" s="6"/>
      <c r="U169" s="6"/>
      <c r="V169" s="6"/>
      <c r="W169" s="17" t="str">
        <f t="shared" ref="W169:W180" si="74"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id</v>
      </c>
      <c r="X169" s="3" t="str">
        <f t="shared" ref="X169:X180" si="75">CONCATENATE("""",W169,"""",":","""","""",",")</f>
        <v>"id":"",</v>
      </c>
      <c r="Y169" s="22" t="str">
        <f t="shared" ref="Y169:Y180" si="76">CONCATENATE("public static String ",,B169,,"=","""",W169,""";")</f>
        <v>public static String ID="id";</v>
      </c>
      <c r="Z169" s="7" t="str">
        <f t="shared" ref="Z169:Z180" si="77">CONCATENATE("private String ",W169,"=","""""",";")</f>
        <v>private String id="";</v>
      </c>
    </row>
    <row r="170" spans="2:26" ht="19.2" x14ac:dyDescent="0.45">
      <c r="B170" s="1" t="s">
        <v>3</v>
      </c>
      <c r="C170" s="1" t="s">
        <v>1</v>
      </c>
      <c r="D170" s="4">
        <v>10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STATUS VARCHAR(10);</v>
      </c>
      <c r="K170" s="21" t="str">
        <f>CONCATENATE(LEFT(CONCATENATE("  ALTER COLUMN  "," ",N170,";"),LEN(CONCATENATE("  ALTER COLUMN  "," ",N170,";"))-2),";")</f>
        <v xml:space="preserve">  ALTER COLUMN   STATUS VARCHAR(10);</v>
      </c>
      <c r="L170" s="12"/>
      <c r="M170" s="18" t="str">
        <f t="shared" si="73"/>
        <v>STATUS,</v>
      </c>
      <c r="N170" s="5" t="str">
        <f t="shared" ref="N170:N180" si="78">CONCATENATE(B170," ",C170,"(",D170,")",",")</f>
        <v>STATUS VARCHAR(10),</v>
      </c>
      <c r="O170" s="1" t="s">
        <v>3</v>
      </c>
      <c r="W170" s="17" t="str">
        <f t="shared" si="74"/>
        <v>status</v>
      </c>
      <c r="X170" s="3" t="str">
        <f t="shared" si="75"/>
        <v>"status":"",</v>
      </c>
      <c r="Y170" s="22" t="str">
        <f t="shared" si="76"/>
        <v>public static String STATUS="status";</v>
      </c>
      <c r="Z170" s="7" t="str">
        <f t="shared" si="77"/>
        <v>private String status="";</v>
      </c>
    </row>
    <row r="171" spans="2:26" ht="19.2" x14ac:dyDescent="0.45">
      <c r="B171" s="1" t="s">
        <v>4</v>
      </c>
      <c r="C171" s="1" t="s">
        <v>1</v>
      </c>
      <c r="D171" s="4">
        <v>30</v>
      </c>
      <c r="I171" t="str">
        <f>I170</f>
        <v>ALTER TABLE TM_TASK_TYPE</v>
      </c>
      <c r="J171" t="str">
        <f>CONCATENATE(LEFT(CONCATENATE(" ADD "," ",N171,";"),LEN(CONCATENATE(" ADD "," ",N171,";"))-2),";")</f>
        <v xml:space="preserve"> ADD  INSERT_DATE VARCHAR(30);</v>
      </c>
      <c r="K171" s="21" t="str">
        <f>CONCATENATE(LEFT(CONCATENATE("  ALTER COLUMN  "," ",N171,";"),LEN(CONCATENATE("  ALTER COLUMN  "," ",N171,";"))-2),";")</f>
        <v xml:space="preserve">  ALTER COLUMN   INSERT_DATE VARCHAR(30);</v>
      </c>
      <c r="L171" s="12"/>
      <c r="M171" s="18" t="str">
        <f t="shared" si="73"/>
        <v>INSERT_DATE,</v>
      </c>
      <c r="N171" s="5" t="str">
        <f t="shared" si="78"/>
        <v>INSERT_DATE VARCHAR(30),</v>
      </c>
      <c r="O171" s="1" t="s">
        <v>7</v>
      </c>
      <c r="P171" t="s">
        <v>8</v>
      </c>
      <c r="W171" s="17" t="str">
        <f t="shared" si="74"/>
        <v>insertDate</v>
      </c>
      <c r="X171" s="3" t="str">
        <f t="shared" si="75"/>
        <v>"insertDate":"",</v>
      </c>
      <c r="Y171" s="22" t="str">
        <f t="shared" si="76"/>
        <v>public static String INSERT_DATE="insertDate";</v>
      </c>
      <c r="Z171" s="7" t="str">
        <f t="shared" si="77"/>
        <v>private String insertDate="";</v>
      </c>
    </row>
    <row r="172" spans="2:26" ht="19.2" x14ac:dyDescent="0.45">
      <c r="B172" s="1" t="s">
        <v>5</v>
      </c>
      <c r="C172" s="1" t="s">
        <v>1</v>
      </c>
      <c r="D172" s="4">
        <v>30</v>
      </c>
      <c r="I172" t="str">
        <f>I171</f>
        <v>ALTER TABLE TM_TASK_TYPE</v>
      </c>
      <c r="J172" t="str">
        <f>CONCATENATE(LEFT(CONCATENATE(" ADD "," ",N172,";"),LEN(CONCATENATE(" ADD "," ",N172,";"))-2),";")</f>
        <v xml:space="preserve"> ADD  MODIFICATION_DATE VARCHAR(30);</v>
      </c>
      <c r="K172" s="21" t="str">
        <f>CONCATENATE(LEFT(CONCATENATE("  ALTER COLUMN  "," ",N172,";"),LEN(CONCATENATE("  ALTER COLUMN  "," ",N172,";"))-2),";")</f>
        <v xml:space="preserve">  ALTER COLUMN   MODIFICATION_DATE VARCHAR(30);</v>
      </c>
      <c r="L172" s="12"/>
      <c r="M172" s="18" t="str">
        <f t="shared" si="73"/>
        <v>MODIFICATION_DATE,</v>
      </c>
      <c r="N172" s="5" t="str">
        <f t="shared" si="78"/>
        <v>MODIFICATION_DATE VARCHAR(30),</v>
      </c>
      <c r="O172" s="1" t="s">
        <v>9</v>
      </c>
      <c r="P172" t="s">
        <v>8</v>
      </c>
      <c r="W172" s="17" t="str">
        <f t="shared" si="74"/>
        <v>modificationDate</v>
      </c>
      <c r="X172" s="3" t="str">
        <f t="shared" si="75"/>
        <v>"modificationDate":"",</v>
      </c>
      <c r="Y172" s="22" t="str">
        <f t="shared" si="76"/>
        <v>public static String MODIFICATION_DATE="modificationDate";</v>
      </c>
      <c r="Z172" s="7" t="str">
        <f t="shared" si="77"/>
        <v>private String modificationDate="";</v>
      </c>
    </row>
    <row r="173" spans="2:26" ht="19.2" x14ac:dyDescent="0.45">
      <c r="B173" s="1" t="s">
        <v>284</v>
      </c>
      <c r="C173" s="1" t="s">
        <v>1</v>
      </c>
      <c r="D173" s="4">
        <v>222</v>
      </c>
      <c r="I173" t="e">
        <f>#REF!</f>
        <v>#REF!</v>
      </c>
      <c r="J173" t="str">
        <f>CONCATENATE(LEFT(CONCATENATE(" ADD "," ",N173,";"),LEN(CONCATENATE(" ADD "," ",N173,";"))-2),";")</f>
        <v xml:space="preserve"> ADD  TYPE_NAME VARCHAR(222);</v>
      </c>
      <c r="K173" s="21" t="str">
        <f>CONCATENATE(LEFT(CONCATENATE("  ALTER COLUMN  "," ",N173,";"),LEN(CONCATENATE("  ALTER COLUMN  "," ",N173,";"))-2),";")</f>
        <v xml:space="preserve">  ALTER COLUMN   TYPE_NAME VARCHAR(222);</v>
      </c>
      <c r="L173" s="12"/>
      <c r="M173" s="18" t="str">
        <f t="shared" si="73"/>
        <v>TYPE_NAME,</v>
      </c>
      <c r="N173" s="5" t="str">
        <f t="shared" si="78"/>
        <v>TYPE_NAME VARCHAR(222),</v>
      </c>
      <c r="O173" s="1" t="s">
        <v>51</v>
      </c>
      <c r="P173" t="s">
        <v>0</v>
      </c>
      <c r="W173" s="17" t="str">
        <f>CONCATENATE(,LOWER(O173),UPPER(LEFT(P173,1)),LOWER(RIGHT(P173,LEN(P173)-IF(LEN(P173)&gt;0,1,LEN(P173)))),UPPER(LEFT(Q173,1)),LOWER(RIGHT(Q173,LEN(Q173)-IF(LEN(Q173)&gt;0,1,LEN(Q173)))),UPPER(LEFT(R173,1)),LOWER(RIGHT(R173,LEN(R173)-IF(LEN(R173)&gt;0,1,LEN(R173)))),UPPER(LEFT(S173,1)),LOWER(RIGHT(S173,LEN(S173)-IF(LEN(S173)&gt;0,1,LEN(S173)))),UPPER(LEFT(T173,1)),LOWER(RIGHT(T173,LEN(T173)-IF(LEN(T173)&gt;0,1,LEN(T173)))),UPPER(LEFT(U173,1)),LOWER(RIGHT(U173,LEN(U173)-IF(LEN(U173)&gt;0,1,LEN(U173)))),UPPER(LEFT(V173,1)),LOWER(RIGHT(V173,LEN(V173)-IF(LEN(V173)&gt;0,1,LEN(V173)))))</f>
        <v>typeName</v>
      </c>
      <c r="X173" s="3" t="str">
        <f t="shared" si="75"/>
        <v>"typeName":"",</v>
      </c>
      <c r="Y173" s="22" t="str">
        <f t="shared" si="76"/>
        <v>public static String TYPE_NAME="typeName";</v>
      </c>
      <c r="Z173" s="7" t="str">
        <f t="shared" si="77"/>
        <v>private String typeName="";</v>
      </c>
    </row>
    <row r="174" spans="2:26" ht="19.2" x14ac:dyDescent="0.45">
      <c r="B174" s="1" t="s">
        <v>285</v>
      </c>
      <c r="C174" s="1" t="s">
        <v>1</v>
      </c>
      <c r="D174" s="4">
        <v>12</v>
      </c>
      <c r="L174" s="12"/>
      <c r="M174" s="18" t="str">
        <f t="shared" si="73"/>
        <v>TYPE_STATUS,</v>
      </c>
      <c r="N174" s="5" t="str">
        <f t="shared" si="78"/>
        <v>TYPE_STATUS VARCHAR(12),</v>
      </c>
      <c r="O174" s="1" t="s">
        <v>51</v>
      </c>
      <c r="P174" t="s">
        <v>3</v>
      </c>
      <c r="W174" s="17" t="str">
        <f t="shared" si="74"/>
        <v>typeStatus</v>
      </c>
      <c r="X174" s="3" t="str">
        <f t="shared" si="75"/>
        <v>"typeStatus":"",</v>
      </c>
      <c r="Y174" s="22" t="str">
        <f t="shared" si="76"/>
        <v>public static String TYPE_STATUS="typeStatus";</v>
      </c>
      <c r="Z174" s="7" t="str">
        <f t="shared" si="77"/>
        <v>private String typeStatus="";</v>
      </c>
    </row>
    <row r="175" spans="2:26" ht="19.2" x14ac:dyDescent="0.45">
      <c r="B175" s="10" t="s">
        <v>398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DEPENDENT_TASK_TYPE_1_ID VARCHAR(43);</v>
      </c>
      <c r="K175" s="21" t="str">
        <f>CONCATENATE(LEFT(CONCATENATE("  ALTER COLUMN  "," ",N175,";"),LEN(CONCATENATE("  ALTER COLUMN  "," ",N175,";"))-2),";")</f>
        <v xml:space="preserve">  ALTER COLUMN   DEPENDENT_TASK_TYPE_1_ID VARCHAR(43);</v>
      </c>
      <c r="L175" s="12"/>
      <c r="M175" s="18" t="str">
        <f t="shared" si="73"/>
        <v>DEPENDENT_TASK_TYPE_1_ID,</v>
      </c>
      <c r="N175" s="5" t="str">
        <f t="shared" si="78"/>
        <v>DEPENDENT_TASK_TYPE_1_ID VARCHAR(43),</v>
      </c>
      <c r="O175" s="1" t="s">
        <v>282</v>
      </c>
      <c r="P175" t="s">
        <v>128</v>
      </c>
      <c r="W175" s="17" t="str">
        <f t="shared" si="74"/>
        <v>createdBy</v>
      </c>
      <c r="X175" s="3" t="str">
        <f t="shared" si="75"/>
        <v>"createdBy":"",</v>
      </c>
      <c r="Y175" s="22" t="str">
        <f t="shared" si="76"/>
        <v>public static String DEPENDENT_TASK_TYPE_1_ID="createdBy";</v>
      </c>
      <c r="Z175" s="7" t="str">
        <f t="shared" si="77"/>
        <v>private String createdBy="";</v>
      </c>
    </row>
    <row r="176" spans="2:26" ht="19.2" x14ac:dyDescent="0.45">
      <c r="B176" s="10" t="s">
        <v>397</v>
      </c>
      <c r="C176" s="1" t="s">
        <v>1</v>
      </c>
      <c r="D176" s="4">
        <v>43</v>
      </c>
      <c r="I176" t="e">
        <f>#REF!</f>
        <v>#REF!</v>
      </c>
      <c r="J176" t="str">
        <f>CONCATENATE(LEFT(CONCATENATE(" ADD "," ",N176,";"),LEN(CONCATENATE(" ADD "," ",N176,";"))-2),";")</f>
        <v xml:space="preserve"> ADD  DEPENDENT_TASK_TYPE_2_ID VARCHAR(43);</v>
      </c>
      <c r="K176" s="21" t="str">
        <f>CONCATENATE(LEFT(CONCATENATE("  ALTER COLUMN  "," ",N176,";"),LEN(CONCATENATE("  ALTER COLUMN  "," ",N176,";"))-2),";")</f>
        <v xml:space="preserve">  ALTER COLUMN   DEPENDENT_TASK_TYPE_2_ID VARCHAR(43);</v>
      </c>
      <c r="L176" s="12"/>
      <c r="M176" s="18" t="str">
        <f>CONCATENATE(B176,",")</f>
        <v>DEPENDENT_TASK_TYPE_2_ID,</v>
      </c>
      <c r="N176" s="5" t="str">
        <f>CONCATENATE(B176," ",C176,"(",D176,")",",")</f>
        <v>DEPENDENT_TASK_TYPE_2_ID VARCHAR(43),</v>
      </c>
      <c r="O176" s="1" t="s">
        <v>282</v>
      </c>
      <c r="P176" t="s">
        <v>128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createdBy</v>
      </c>
      <c r="X176" s="3" t="str">
        <f>CONCATENATE("""",W176,"""",":","""","""",",")</f>
        <v>"createdBy":"",</v>
      </c>
      <c r="Y176" s="22" t="str">
        <f>CONCATENATE("public static String ",,B176,,"=","""",W176,""";")</f>
        <v>public static String DEPENDENT_TASK_TYPE_2_ID="createdBy";</v>
      </c>
      <c r="Z176" s="7" t="str">
        <f>CONCATENATE("private String ",W176,"=","""""",";")</f>
        <v>private String createdBy="";</v>
      </c>
    </row>
    <row r="177" spans="2:26" ht="19.2" x14ac:dyDescent="0.45">
      <c r="B177" s="10" t="s">
        <v>262</v>
      </c>
      <c r="C177" s="1" t="s">
        <v>1</v>
      </c>
      <c r="D177" s="4">
        <v>43</v>
      </c>
      <c r="I177" t="e">
        <f>#REF!</f>
        <v>#REF!</v>
      </c>
      <c r="J177" t="str">
        <f>CONCATENATE(LEFT(CONCATENATE(" ADD "," ",N177,";"),LEN(CONCATENATE(" ADD "," ",N177,";"))-2),";")</f>
        <v xml:space="preserve"> ADD  CREATED_BY VARCHAR(43);</v>
      </c>
      <c r="K177" s="21" t="str">
        <f>CONCATENATE(LEFT(CONCATENATE("  ALTER COLUMN  "," ",N177,";"),LEN(CONCATENATE("  ALTER COLUMN  "," ",N177,";"))-2),";")</f>
        <v xml:space="preserve">  ALTER COLUMN   CREATED_BY VARCHAR(43);</v>
      </c>
      <c r="L177" s="12"/>
      <c r="M177" s="18" t="str">
        <f t="shared" si="73"/>
        <v>CREATED_BY,</v>
      </c>
      <c r="N177" s="5" t="str">
        <f t="shared" si="78"/>
        <v>CREATED_BY VARCHAR(43),</v>
      </c>
      <c r="O177" s="1" t="s">
        <v>282</v>
      </c>
      <c r="P177" t="s">
        <v>128</v>
      </c>
      <c r="W177" s="17" t="str">
        <f t="shared" si="74"/>
        <v>createdBy</v>
      </c>
      <c r="X177" s="3" t="str">
        <f t="shared" si="75"/>
        <v>"createdBy":"",</v>
      </c>
      <c r="Y177" s="22" t="str">
        <f t="shared" si="76"/>
        <v>public static String CREATED_BY="createdBy";</v>
      </c>
      <c r="Z177" s="7" t="str">
        <f t="shared" si="77"/>
        <v>private String createdBy="";</v>
      </c>
    </row>
    <row r="178" spans="2:26" ht="19.2" x14ac:dyDescent="0.45">
      <c r="B178" s="1" t="s">
        <v>263</v>
      </c>
      <c r="C178" s="1" t="s">
        <v>1</v>
      </c>
      <c r="D178" s="4">
        <v>30</v>
      </c>
      <c r="I178" t="e">
        <f>I23</f>
        <v>#REF!</v>
      </c>
      <c r="J178" t="str">
        <f>CONCATENATE(LEFT(CONCATENATE(" ADD "," ",N178,";"),LEN(CONCATENATE(" ADD "," ",N178,";"))-2),";")</f>
        <v xml:space="preserve"> ADD  CREATED_DATE VARCHAR(30);</v>
      </c>
      <c r="K178" s="21" t="str">
        <f>CONCATENATE(LEFT(CONCATENATE("  ALTER COLUMN  "," ",N178,";"),LEN(CONCATENATE("  ALTER COLUMN  "," ",N178,";"))-2),";")</f>
        <v xml:space="preserve">  ALTER COLUMN   CREATED_DATE VARCHAR(30);</v>
      </c>
      <c r="L178" s="12"/>
      <c r="M178" s="18" t="str">
        <f t="shared" si="73"/>
        <v>CREATED_DATE,</v>
      </c>
      <c r="N178" s="5" t="str">
        <f t="shared" si="78"/>
        <v>CREATED_DATE VARCHAR(30),</v>
      </c>
      <c r="O178" s="1" t="s">
        <v>282</v>
      </c>
      <c r="P178" t="s">
        <v>8</v>
      </c>
      <c r="W178" s="17" t="str">
        <f t="shared" si="74"/>
        <v>createdDate</v>
      </c>
      <c r="X178" s="3" t="str">
        <f t="shared" si="75"/>
        <v>"createdDate":"",</v>
      </c>
      <c r="Y178" s="22" t="str">
        <f t="shared" si="76"/>
        <v>public static String CREATED_DATE="createdDate";</v>
      </c>
      <c r="Z178" s="7" t="str">
        <f t="shared" si="77"/>
        <v>private String createdDate="";</v>
      </c>
    </row>
    <row r="179" spans="2:26" ht="19.2" x14ac:dyDescent="0.45">
      <c r="B179" s="1" t="s">
        <v>264</v>
      </c>
      <c r="C179" s="1" t="s">
        <v>1</v>
      </c>
      <c r="D179" s="4">
        <v>12</v>
      </c>
      <c r="L179" s="12"/>
      <c r="M179" s="18" t="str">
        <f t="shared" si="73"/>
        <v>CREATED_TIME,</v>
      </c>
      <c r="N179" s="5" t="str">
        <f t="shared" si="78"/>
        <v>CREATED_TIME VARCHAR(12),</v>
      </c>
      <c r="O179" s="1" t="s">
        <v>282</v>
      </c>
      <c r="P179" t="s">
        <v>133</v>
      </c>
      <c r="W179" s="17" t="str">
        <f t="shared" si="74"/>
        <v>createdTime</v>
      </c>
      <c r="X179" s="3" t="str">
        <f t="shared" si="75"/>
        <v>"createdTime":"",</v>
      </c>
      <c r="Y179" s="22" t="str">
        <f t="shared" si="76"/>
        <v>public static String CREATED_TIME="createdTime";</v>
      </c>
      <c r="Z179" s="7" t="str">
        <f t="shared" si="77"/>
        <v>private String createdTime="";</v>
      </c>
    </row>
    <row r="180" spans="2:26" ht="19.2" x14ac:dyDescent="0.45">
      <c r="B180" s="1" t="s">
        <v>14</v>
      </c>
      <c r="C180" s="1" t="s">
        <v>1</v>
      </c>
      <c r="D180" s="4">
        <v>3000</v>
      </c>
      <c r="I180" t="e">
        <f>I23</f>
        <v>#REF!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 t="shared" si="73"/>
        <v>DESCRIPTION,</v>
      </c>
      <c r="N180" s="5" t="str">
        <f t="shared" si="78"/>
        <v>DESCRIPTION VARCHAR(3000),</v>
      </c>
      <c r="O180" s="1" t="s">
        <v>14</v>
      </c>
      <c r="W180" s="17" t="str">
        <f t="shared" si="74"/>
        <v>description</v>
      </c>
      <c r="X180" s="3" t="str">
        <f t="shared" si="75"/>
        <v>"description":"",</v>
      </c>
      <c r="Y180" s="22" t="str">
        <f t="shared" si="76"/>
        <v>public static String DESCRIPTION="description";</v>
      </c>
      <c r="Z180" s="7" t="str">
        <f t="shared" si="77"/>
        <v>private String description="";</v>
      </c>
    </row>
    <row r="181" spans="2:26" ht="19.2" x14ac:dyDescent="0.45">
      <c r="C181" s="1"/>
      <c r="D181" s="8"/>
      <c r="M181" s="18"/>
      <c r="N181" s="33" t="s">
        <v>130</v>
      </c>
      <c r="O181" s="1"/>
      <c r="W181" s="17"/>
    </row>
    <row r="182" spans="2:26" ht="19.2" x14ac:dyDescent="0.45">
      <c r="C182" s="1"/>
      <c r="D182" s="8"/>
      <c r="M182" s="18"/>
      <c r="N182" s="31" t="s">
        <v>126</v>
      </c>
      <c r="O182" s="1"/>
      <c r="W182" s="17"/>
    </row>
    <row r="183" spans="2:26" ht="19.2" x14ac:dyDescent="0.45">
      <c r="C183" s="14"/>
      <c r="D183" s="9"/>
      <c r="M183" s="20"/>
      <c r="W183" s="17"/>
    </row>
    <row r="185" spans="2:26" x14ac:dyDescent="0.3">
      <c r="B185" s="2" t="s">
        <v>286</v>
      </c>
      <c r="I185" t="str">
        <f>CONCATENATE("ALTER TABLE"," ",B185)</f>
        <v>ALTER TABLE TM_PROJECT</v>
      </c>
      <c r="N185" s="5" t="str">
        <f>CONCATENATE("CREATE TABLE ",B185," ","(")</f>
        <v>CREATE TABLE TM_PROJECT (</v>
      </c>
    </row>
    <row r="186" spans="2:26" ht="19.2" x14ac:dyDescent="0.45">
      <c r="B186" s="1" t="s">
        <v>2</v>
      </c>
      <c r="C186" s="1" t="s">
        <v>1</v>
      </c>
      <c r="D186" s="4">
        <v>30</v>
      </c>
      <c r="E186" s="24" t="s">
        <v>113</v>
      </c>
      <c r="I186" t="str">
        <f>I185</f>
        <v>ALTER TABLE TM_PROJECT</v>
      </c>
      <c r="J186" t="str">
        <f t="shared" ref="J186:J191" si="79">CONCATENATE(LEFT(CONCATENATE(" ADD "," ",N186,";"),LEN(CONCATENATE(" ADD "," ",N186,";"))-2),";")</f>
        <v xml:space="preserve"> ADD  ID VARCHAR(30) NOT NULL ;</v>
      </c>
      <c r="K186" s="21" t="str">
        <f t="shared" ref="K186:K191" si="80">CONCATENATE(LEFT(CONCATENATE("  ALTER COLUMN  "," ",N186,";"),LEN(CONCATENATE("  ALTER COLUMN  "," ",N186,";"))-2),";")</f>
        <v xml:space="preserve">  ALTER COLUMN   ID VARCHAR(30) NOT NULL ;</v>
      </c>
      <c r="L186" s="12"/>
      <c r="M186" s="18" t="str">
        <f t="shared" ref="M186:M196" si="81">CONCATENATE(B186,",")</f>
        <v>ID,</v>
      </c>
      <c r="N186" s="5" t="str">
        <f>CONCATENATE(B186," ",C186,"(",D186,") ",E186," ,")</f>
        <v>ID VARCHAR(30) NOT NULL ,</v>
      </c>
      <c r="O186" s="1" t="s">
        <v>2</v>
      </c>
      <c r="P186" s="6"/>
      <c r="Q186" s="6"/>
      <c r="R186" s="6"/>
      <c r="S186" s="6"/>
      <c r="T186" s="6"/>
      <c r="U186" s="6"/>
      <c r="V186" s="6"/>
      <c r="W186" s="17" t="str">
        <f t="shared" ref="W186:W196" si="82"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id</v>
      </c>
      <c r="X186" s="3" t="str">
        <f t="shared" ref="X186:X196" si="83">CONCATENATE("""",W186,"""",":","""","""",",")</f>
        <v>"id":"",</v>
      </c>
      <c r="Y186" s="22" t="str">
        <f t="shared" ref="Y186:Y196" si="84">CONCATENATE("public static String ",,B186,,"=","""",W186,""";")</f>
        <v>public static String ID="id";</v>
      </c>
      <c r="Z186" s="7" t="str">
        <f t="shared" ref="Z186:Z196" si="85">CONCATENATE("private String ",W186,"=","""""",";")</f>
        <v>private String id="";</v>
      </c>
    </row>
    <row r="187" spans="2:26" ht="19.2" x14ac:dyDescent="0.45">
      <c r="B187" s="1" t="s">
        <v>3</v>
      </c>
      <c r="C187" s="1" t="s">
        <v>1</v>
      </c>
      <c r="D187" s="4">
        <v>10</v>
      </c>
      <c r="I187" t="str">
        <f>I186</f>
        <v>ALTER TABLE TM_PROJECT</v>
      </c>
      <c r="J187" t="str">
        <f t="shared" si="79"/>
        <v xml:space="preserve"> ADD  STATUS VARCHAR(10);</v>
      </c>
      <c r="K187" s="21" t="str">
        <f t="shared" si="80"/>
        <v xml:space="preserve">  ALTER COLUMN   STATUS VARCHAR(10);</v>
      </c>
      <c r="L187" s="12"/>
      <c r="M187" s="18" t="str">
        <f t="shared" si="81"/>
        <v>STATUS,</v>
      </c>
      <c r="N187" s="5" t="str">
        <f t="shared" ref="N187:N196" si="86">CONCATENATE(B187," ",C187,"(",D187,")",",")</f>
        <v>STATUS VARCHAR(10),</v>
      </c>
      <c r="O187" s="1" t="s">
        <v>3</v>
      </c>
      <c r="W187" s="17" t="str">
        <f t="shared" si="82"/>
        <v>status</v>
      </c>
      <c r="X187" s="3" t="str">
        <f t="shared" si="83"/>
        <v>"status":"",</v>
      </c>
      <c r="Y187" s="22" t="str">
        <f t="shared" si="84"/>
        <v>public static String STATUS="status";</v>
      </c>
      <c r="Z187" s="7" t="str">
        <f t="shared" si="85"/>
        <v>private String status="";</v>
      </c>
    </row>
    <row r="188" spans="2:26" ht="19.2" x14ac:dyDescent="0.45">
      <c r="B188" s="1" t="s">
        <v>4</v>
      </c>
      <c r="C188" s="1" t="s">
        <v>1</v>
      </c>
      <c r="D188" s="4">
        <v>30</v>
      </c>
      <c r="I188" t="str">
        <f>I187</f>
        <v>ALTER TABLE TM_PROJECT</v>
      </c>
      <c r="J188" t="str">
        <f t="shared" si="79"/>
        <v xml:space="preserve"> ADD  INSERT_DATE VARCHAR(30);</v>
      </c>
      <c r="K188" s="21" t="str">
        <f t="shared" si="80"/>
        <v xml:space="preserve">  ALTER COLUMN   INSERT_DATE VARCHAR(30);</v>
      </c>
      <c r="L188" s="12"/>
      <c r="M188" s="18" t="str">
        <f t="shared" si="81"/>
        <v>INSERT_DATE,</v>
      </c>
      <c r="N188" s="5" t="str">
        <f t="shared" si="86"/>
        <v>INSERT_DATE VARCHAR(30),</v>
      </c>
      <c r="O188" s="1" t="s">
        <v>7</v>
      </c>
      <c r="P188" t="s">
        <v>8</v>
      </c>
      <c r="W188" s="17" t="str">
        <f t="shared" si="82"/>
        <v>insertDate</v>
      </c>
      <c r="X188" s="3" t="str">
        <f t="shared" si="83"/>
        <v>"insertDate":"",</v>
      </c>
      <c r="Y188" s="22" t="str">
        <f t="shared" si="84"/>
        <v>public static String INSERT_DATE="insertDate";</v>
      </c>
      <c r="Z188" s="7" t="str">
        <f t="shared" si="85"/>
        <v>private String insertDate="";</v>
      </c>
    </row>
    <row r="189" spans="2:26" ht="19.2" x14ac:dyDescent="0.45">
      <c r="B189" s="1" t="s">
        <v>5</v>
      </c>
      <c r="C189" s="1" t="s">
        <v>1</v>
      </c>
      <c r="D189" s="4">
        <v>30</v>
      </c>
      <c r="I189" t="str">
        <f>I188</f>
        <v>ALTER TABLE TM_PROJECT</v>
      </c>
      <c r="J189" t="str">
        <f t="shared" si="79"/>
        <v xml:space="preserve"> ADD  MODIFICATION_DATE VARCHAR(30);</v>
      </c>
      <c r="K189" s="21" t="str">
        <f t="shared" si="80"/>
        <v xml:space="preserve">  ALTER COLUMN   MODIFICATION_DATE VARCHAR(30);</v>
      </c>
      <c r="L189" s="12"/>
      <c r="M189" s="18" t="str">
        <f t="shared" si="81"/>
        <v>MODIFICATION_DATE,</v>
      </c>
      <c r="N189" s="5" t="str">
        <f t="shared" si="86"/>
        <v>MODIFICATION_DATE VARCHAR(30),</v>
      </c>
      <c r="O189" s="1" t="s">
        <v>9</v>
      </c>
      <c r="P189" t="s">
        <v>8</v>
      </c>
      <c r="W189" s="17" t="str">
        <f t="shared" si="82"/>
        <v>modificationDate</v>
      </c>
      <c r="X189" s="3" t="str">
        <f t="shared" si="83"/>
        <v>"modificationDate":"",</v>
      </c>
      <c r="Y189" s="22" t="str">
        <f t="shared" si="84"/>
        <v>public static String MODIFICATION_DATE="modificationDate";</v>
      </c>
      <c r="Z189" s="7" t="str">
        <f t="shared" si="85"/>
        <v>private String modificationDate="";</v>
      </c>
    </row>
    <row r="190" spans="2:26" ht="19.2" x14ac:dyDescent="0.45">
      <c r="B190" s="1" t="s">
        <v>696</v>
      </c>
      <c r="C190" s="1" t="s">
        <v>1</v>
      </c>
      <c r="D190" s="4">
        <v>300</v>
      </c>
      <c r="I190" t="str">
        <f>I189</f>
        <v>ALTER TABLE TM_PROJECT</v>
      </c>
      <c r="J190" t="str">
        <f t="shared" si="79"/>
        <v xml:space="preserve"> ADD  PROJECT_CODE VARCHAR(300);</v>
      </c>
      <c r="K190" s="21" t="str">
        <f t="shared" si="80"/>
        <v xml:space="preserve">  ALTER COLUMN   PROJECT_CODE VARCHAR(300);</v>
      </c>
      <c r="L190" s="12"/>
      <c r="M190" s="18" t="str">
        <f>CONCATENATE(B190,",")</f>
        <v>PROJECT_CODE,</v>
      </c>
      <c r="N190" s="5" t="str">
        <f>CONCATENATE(B190," ",C190,"(",D190,")",",")</f>
        <v>PROJECT_CODE VARCHAR(300),</v>
      </c>
      <c r="O190" s="1" t="s">
        <v>288</v>
      </c>
      <c r="P190" t="s">
        <v>18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projectCode</v>
      </c>
      <c r="X190" s="3" t="str">
        <f>CONCATENATE("""",W190,"""",":","""","""",",")</f>
        <v>"projectCode":"",</v>
      </c>
      <c r="Y190" s="22" t="str">
        <f>CONCATENATE("public static String ",,B190,,"=","""",W190,""";")</f>
        <v>public static String PROJECT_CODE="projectCode";</v>
      </c>
      <c r="Z190" s="7" t="str">
        <f>CONCATENATE("private String ",W190,"=","""""",";")</f>
        <v>private String projectCode="";</v>
      </c>
    </row>
    <row r="191" spans="2:26" ht="19.2" x14ac:dyDescent="0.45">
      <c r="B191" s="1" t="s">
        <v>287</v>
      </c>
      <c r="C191" s="1" t="s">
        <v>1</v>
      </c>
      <c r="D191" s="4">
        <v>300</v>
      </c>
      <c r="I191" t="e">
        <f>#REF!</f>
        <v>#REF!</v>
      </c>
      <c r="J191" t="str">
        <f t="shared" si="79"/>
        <v xml:space="preserve"> ADD  PROJECT_NAME VARCHAR(300);</v>
      </c>
      <c r="K191" s="21" t="str">
        <f t="shared" si="80"/>
        <v xml:space="preserve">  ALTER COLUMN   PROJECT_NAME VARCHAR(300);</v>
      </c>
      <c r="L191" s="12"/>
      <c r="M191" s="18" t="str">
        <f t="shared" si="81"/>
        <v>PROJECT_NAME,</v>
      </c>
      <c r="N191" s="5" t="str">
        <f t="shared" si="86"/>
        <v>PROJECT_NAME VARCHAR(300),</v>
      </c>
      <c r="O191" s="1" t="s">
        <v>288</v>
      </c>
      <c r="P191" t="s">
        <v>0</v>
      </c>
      <c r="W191" s="17" t="str">
        <f t="shared" si="82"/>
        <v>projectName</v>
      </c>
      <c r="X191" s="3" t="str">
        <f t="shared" si="83"/>
        <v>"projectName":"",</v>
      </c>
      <c r="Y191" s="22" t="str">
        <f t="shared" si="84"/>
        <v>public static String PROJECT_NAME="projectName";</v>
      </c>
      <c r="Z191" s="7" t="str">
        <f t="shared" si="85"/>
        <v>private String projectName="";</v>
      </c>
    </row>
    <row r="192" spans="2:26" ht="19.2" x14ac:dyDescent="0.45">
      <c r="B192" s="1" t="s">
        <v>265</v>
      </c>
      <c r="C192" s="1" t="s">
        <v>1</v>
      </c>
      <c r="D192" s="4">
        <v>20</v>
      </c>
      <c r="L192" s="12"/>
      <c r="M192" s="18" t="str">
        <f t="shared" si="81"/>
        <v>START_DATE,</v>
      </c>
      <c r="N192" s="5" t="str">
        <f t="shared" si="86"/>
        <v>START_DATE VARCHAR(20),</v>
      </c>
      <c r="O192" s="1" t="s">
        <v>289</v>
      </c>
      <c r="P192" t="s">
        <v>8</v>
      </c>
      <c r="W192" s="17" t="str">
        <f t="shared" si="82"/>
        <v>startDate</v>
      </c>
      <c r="X192" s="3" t="str">
        <f t="shared" si="83"/>
        <v>"startDate":"",</v>
      </c>
      <c r="Y192" s="22" t="str">
        <f t="shared" si="84"/>
        <v>public static String START_DATE="startDate";</v>
      </c>
      <c r="Z192" s="7" t="str">
        <f t="shared" si="85"/>
        <v>private String startDate="";</v>
      </c>
    </row>
    <row r="193" spans="2:26" ht="19.2" x14ac:dyDescent="0.45">
      <c r="B193" s="10" t="s">
        <v>267</v>
      </c>
      <c r="C193" s="1" t="s">
        <v>1</v>
      </c>
      <c r="D193" s="4">
        <v>43</v>
      </c>
      <c r="I193" t="e">
        <f>#REF!</f>
        <v>#REF!</v>
      </c>
      <c r="J193" t="str">
        <f>CONCATENATE(LEFT(CONCATENATE(" ADD "," ",N193,";"),LEN(CONCATENATE(" ADD "," ",N193,";"))-2),";")</f>
        <v xml:space="preserve"> ADD  END_DATE VARCHAR(43);</v>
      </c>
      <c r="K193" s="21" t="str">
        <f>CONCATENATE(LEFT(CONCATENATE("  ALTER COLUMN  "," ",N193,";"),LEN(CONCATENATE("  ALTER COLUMN  "," ",N193,";"))-2),";")</f>
        <v xml:space="preserve">  ALTER COLUMN   END_DATE VARCHAR(43);</v>
      </c>
      <c r="L193" s="12"/>
      <c r="M193" s="18" t="str">
        <f t="shared" si="81"/>
        <v>END_DATE,</v>
      </c>
      <c r="N193" s="5" t="str">
        <f t="shared" si="86"/>
        <v>END_DATE VARCHAR(43),</v>
      </c>
      <c r="O193" s="1" t="s">
        <v>290</v>
      </c>
      <c r="P193" t="s">
        <v>8</v>
      </c>
      <c r="W193" s="17" t="str">
        <f t="shared" si="82"/>
        <v>endDate</v>
      </c>
      <c r="X193" s="3" t="str">
        <f t="shared" si="83"/>
        <v>"endDate":"",</v>
      </c>
      <c r="Y193" s="22" t="str">
        <f t="shared" si="84"/>
        <v>public static String END_DATE="endDate";</v>
      </c>
      <c r="Z193" s="7" t="str">
        <f t="shared" si="85"/>
        <v>private String endDate="";</v>
      </c>
    </row>
    <row r="194" spans="2:26" ht="19.2" x14ac:dyDescent="0.45">
      <c r="B194" s="10" t="s">
        <v>291</v>
      </c>
      <c r="C194" s="1" t="s">
        <v>1</v>
      </c>
      <c r="D194" s="4">
        <v>40</v>
      </c>
      <c r="I194" t="e">
        <f>#REF!</f>
        <v>#REF!</v>
      </c>
      <c r="J194" t="str">
        <f>CONCATENATE(LEFT(CONCATENATE(" ADD "," ",N194,";"),LEN(CONCATENATE(" ADD "," ",N194,";"))-2),";")</f>
        <v xml:space="preserve"> ADD  FK_NETWORK_ID VARCHAR(40);</v>
      </c>
      <c r="K194" s="21" t="str">
        <f>CONCATENATE(LEFT(CONCATENATE("  ALTER COLUMN  "," ",N194,";"),LEN(CONCATENATE("  ALTER COLUMN  "," ",N194,";"))-2),";")</f>
        <v xml:space="preserve">  ALTER COLUMN   FK_NETWORK_ID VARCHAR(40);</v>
      </c>
      <c r="L194" s="12"/>
      <c r="M194" s="18" t="str">
        <f t="shared" si="81"/>
        <v>FK_NETWORK_ID,</v>
      </c>
      <c r="N194" s="5" t="str">
        <f t="shared" si="86"/>
        <v>FK_NETWORK_ID VARCHAR(40),</v>
      </c>
      <c r="O194" s="1" t="s">
        <v>10</v>
      </c>
      <c r="P194" t="s">
        <v>281</v>
      </c>
      <c r="Q194" t="s">
        <v>2</v>
      </c>
      <c r="W194" s="17" t="str">
        <f t="shared" si="82"/>
        <v>fkNetworkId</v>
      </c>
      <c r="X194" s="3" t="str">
        <f t="shared" si="83"/>
        <v>"fkNetworkId":"",</v>
      </c>
      <c r="Y194" s="22" t="str">
        <f t="shared" si="84"/>
        <v>public static String FK_NETWORK_ID="fkNetworkId";</v>
      </c>
      <c r="Z194" s="7" t="str">
        <f t="shared" si="85"/>
        <v>private String fkNetworkId="";</v>
      </c>
    </row>
    <row r="195" spans="2:26" ht="19.2" x14ac:dyDescent="0.45">
      <c r="B195" s="1" t="s">
        <v>181</v>
      </c>
      <c r="C195" s="1" t="s">
        <v>1</v>
      </c>
      <c r="D195" s="4">
        <v>300</v>
      </c>
      <c r="I195" t="e">
        <f>I20</f>
        <v>#REF!</v>
      </c>
      <c r="J195" t="str">
        <f>CONCATENATE(LEFT(CONCATENATE(" ADD "," ",N195,";"),LEN(CONCATENATE(" ADD "," ",N195,";"))-2),";")</f>
        <v xml:space="preserve"> ADD  PURPOSE VARCHAR(300);</v>
      </c>
      <c r="K195" s="21" t="str">
        <f>CONCATENATE(LEFT(CONCATENATE("  ALTER COLUMN  "," ",N195,";"),LEN(CONCATENATE("  ALTER COLUMN  "," ",N195,";"))-2),";")</f>
        <v xml:space="preserve">  ALTER COLUMN   PURPOSE VARCHAR(300);</v>
      </c>
      <c r="L195" s="12"/>
      <c r="M195" s="18" t="str">
        <f t="shared" si="81"/>
        <v>PURPOSE,</v>
      </c>
      <c r="N195" s="5" t="str">
        <f t="shared" si="86"/>
        <v>PURPOSE VARCHAR(300),</v>
      </c>
      <c r="O195" s="1" t="s">
        <v>181</v>
      </c>
      <c r="W195" s="17" t="str">
        <f t="shared" si="82"/>
        <v>purpose</v>
      </c>
      <c r="X195" s="3" t="str">
        <f t="shared" si="83"/>
        <v>"purpose":"",</v>
      </c>
      <c r="Y195" s="22" t="str">
        <f t="shared" si="84"/>
        <v>public static String PURPOSE="purpose";</v>
      </c>
      <c r="Z195" s="7" t="str">
        <f t="shared" si="85"/>
        <v>private String purpose="";</v>
      </c>
    </row>
    <row r="196" spans="2:26" ht="19.2" x14ac:dyDescent="0.45">
      <c r="B196" s="1" t="s">
        <v>14</v>
      </c>
      <c r="C196" s="1" t="s">
        <v>1</v>
      </c>
      <c r="D196" s="4">
        <v>3000</v>
      </c>
      <c r="I196">
        <f>I24</f>
        <v>0</v>
      </c>
      <c r="J196" t="str">
        <f>CONCATENATE(LEFT(CONCATENATE(" ADD "," ",N196,";"),LEN(CONCATENATE(" ADD "," ",N196,";"))-2),";")</f>
        <v xml:space="preserve"> ADD  DESCRIPTION VARCHAR(3000);</v>
      </c>
      <c r="K196" s="21" t="str">
        <f>CONCATENATE(LEFT(CONCATENATE("  ALTER COLUMN  "," ",N196,";"),LEN(CONCATENATE("  ALTER COLUMN  "," ",N196,";"))-2),";")</f>
        <v xml:space="preserve">  ALTER COLUMN   DESCRIPTION VARCHAR(3000);</v>
      </c>
      <c r="L196" s="12"/>
      <c r="M196" s="18" t="str">
        <f t="shared" si="81"/>
        <v>DESCRIPTION,</v>
      </c>
      <c r="N196" s="5" t="str">
        <f t="shared" si="86"/>
        <v>DESCRIPTION VARCHAR(3000),</v>
      </c>
      <c r="O196" s="1" t="s">
        <v>14</v>
      </c>
      <c r="W196" s="17" t="str">
        <f t="shared" si="82"/>
        <v>description</v>
      </c>
      <c r="X196" s="3" t="str">
        <f t="shared" si="83"/>
        <v>"description":"",</v>
      </c>
      <c r="Y196" s="22" t="str">
        <f t="shared" si="84"/>
        <v>public static String DESCRIPTION="description";</v>
      </c>
      <c r="Z196" s="7" t="str">
        <f t="shared" si="85"/>
        <v>private String description="";</v>
      </c>
    </row>
    <row r="197" spans="2:26" ht="19.2" x14ac:dyDescent="0.45">
      <c r="C197" s="1"/>
      <c r="D197" s="8"/>
      <c r="M197" s="18"/>
      <c r="N197" s="33" t="s">
        <v>130</v>
      </c>
      <c r="O197" s="1"/>
      <c r="W197" s="17"/>
    </row>
    <row r="198" spans="2:26" ht="19.2" x14ac:dyDescent="0.45">
      <c r="C198" s="1"/>
      <c r="D198" s="8"/>
      <c r="M198" s="18"/>
      <c r="N198" s="31" t="s">
        <v>126</v>
      </c>
      <c r="O198" s="1"/>
      <c r="W198" s="17"/>
    </row>
    <row r="199" spans="2:26" ht="19.2" x14ac:dyDescent="0.45">
      <c r="C199" s="14"/>
      <c r="D199" s="9"/>
      <c r="M199" s="20"/>
      <c r="W199" s="17"/>
    </row>
    <row r="200" spans="2:26" x14ac:dyDescent="0.3">
      <c r="B200" s="2" t="s">
        <v>346</v>
      </c>
      <c r="I200" t="str">
        <f>CONCATENATE("ALTER TABLE"," ",B200)</f>
        <v>ALTER TABLE TM_PROJECT_PERMISSION</v>
      </c>
      <c r="N200" s="5" t="str">
        <f>CONCATENATE("CREATE TABLE ",B200," ","(")</f>
        <v>CREATE TABLE TM_PROJECT_PERMISSION (</v>
      </c>
    </row>
    <row r="201" spans="2:26" ht="19.2" x14ac:dyDescent="0.45">
      <c r="B201" s="1" t="s">
        <v>2</v>
      </c>
      <c r="C201" s="1" t="s">
        <v>1</v>
      </c>
      <c r="D201" s="4">
        <v>30</v>
      </c>
      <c r="E201" s="24" t="s">
        <v>113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ID VARCHAR(30) NOT NULL ;</v>
      </c>
      <c r="K201" s="21" t="str">
        <f>CONCATENATE(LEFT(CONCATENATE("  ALTER COLUMN  "," ",N201,";"),LEN(CONCATENATE("  ALTER COLUMN  "," ",N201,";"))-2),";")</f>
        <v xml:space="preserve">  ALTER COLUMN   ID VARCHAR(30) NOT NULL ;</v>
      </c>
      <c r="L201" s="12"/>
      <c r="M201" s="18" t="str">
        <f t="shared" ref="M201:M207" si="87">CONCATENATE(B201,",")</f>
        <v>ID,</v>
      </c>
      <c r="N201" s="5" t="str">
        <f>CONCATENATE(B201," ",C201,"(",D201,") ",E201," ,")</f>
        <v>ID VARCHAR(30) NOT NULL ,</v>
      </c>
      <c r="O201" s="1" t="s">
        <v>2</v>
      </c>
      <c r="P201" s="6"/>
      <c r="Q201" s="6"/>
      <c r="R201" s="6"/>
      <c r="S201" s="6"/>
      <c r="T201" s="6"/>
      <c r="U201" s="6"/>
      <c r="V201" s="6"/>
      <c r="W201" s="17" t="str">
        <f t="shared" ref="W201:W207" si="88"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id</v>
      </c>
      <c r="X201" s="3" t="str">
        <f t="shared" ref="X201:X207" si="89">CONCATENATE("""",W201,"""",":","""","""",",")</f>
        <v>"id":"",</v>
      </c>
      <c r="Y201" s="22" t="str">
        <f t="shared" ref="Y201:Y207" si="90">CONCATENATE("public static String ",,B201,,"=","""",W201,""";")</f>
        <v>public static String ID="id";</v>
      </c>
      <c r="Z201" s="7" t="str">
        <f t="shared" ref="Z201:Z207" si="91">CONCATENATE("private String ",W201,"=","""""",";")</f>
        <v>private String id="";</v>
      </c>
    </row>
    <row r="202" spans="2:26" ht="19.2" x14ac:dyDescent="0.45">
      <c r="B202" s="1" t="s">
        <v>3</v>
      </c>
      <c r="C202" s="1" t="s">
        <v>1</v>
      </c>
      <c r="D202" s="4">
        <v>10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STATUS VARCHAR(10);</v>
      </c>
      <c r="K202" s="21" t="str">
        <f>CONCATENATE(LEFT(CONCATENATE("  ALTER COLUMN  "," ",N202,";"),LEN(CONCATENATE("  ALTER COLUMN  "," ",N202,";"))-2),";")</f>
        <v xml:space="preserve">  ALTER COLUMN   STATUS VARCHAR(10);</v>
      </c>
      <c r="L202" s="12"/>
      <c r="M202" s="18" t="str">
        <f t="shared" si="87"/>
        <v>STATUS,</v>
      </c>
      <c r="N202" s="5" t="str">
        <f t="shared" ref="N202:N207" si="92">CONCATENATE(B202," ",C202,"(",D202,")",",")</f>
        <v>STATUS VARCHAR(10),</v>
      </c>
      <c r="O202" s="1" t="s">
        <v>3</v>
      </c>
      <c r="W202" s="17" t="str">
        <f t="shared" si="88"/>
        <v>status</v>
      </c>
      <c r="X202" s="3" t="str">
        <f t="shared" si="89"/>
        <v>"status":"",</v>
      </c>
      <c r="Y202" s="22" t="str">
        <f t="shared" si="90"/>
        <v>public static String STATUS="status";</v>
      </c>
      <c r="Z202" s="7" t="str">
        <f t="shared" si="91"/>
        <v>private String status="";</v>
      </c>
    </row>
    <row r="203" spans="2:26" ht="19.2" x14ac:dyDescent="0.45">
      <c r="B203" s="1" t="s">
        <v>4</v>
      </c>
      <c r="C203" s="1" t="s">
        <v>1</v>
      </c>
      <c r="D203" s="4">
        <v>30</v>
      </c>
      <c r="I203" t="str">
        <f>I202</f>
        <v>ALTER TABLE TM_PROJECT_PERMISSION</v>
      </c>
      <c r="J203" t="str">
        <f>CONCATENATE(LEFT(CONCATENATE(" ADD "," ",N203,";"),LEN(CONCATENATE(" ADD "," ",N203,";"))-2),";")</f>
        <v xml:space="preserve"> ADD  INSERT_DATE VARCHAR(30);</v>
      </c>
      <c r="K203" s="21" t="str">
        <f>CONCATENATE(LEFT(CONCATENATE("  ALTER COLUMN  "," ",N203,";"),LEN(CONCATENATE("  ALTER COLUMN  "," ",N203,";"))-2),";")</f>
        <v xml:space="preserve">  ALTER COLUMN   INSERT_DATE VARCHAR(30);</v>
      </c>
      <c r="L203" s="12"/>
      <c r="M203" s="18" t="str">
        <f t="shared" si="87"/>
        <v>INSERT_DATE,</v>
      </c>
      <c r="N203" s="5" t="str">
        <f t="shared" si="92"/>
        <v>INSERT_DATE VARCHAR(30),</v>
      </c>
      <c r="O203" s="1" t="s">
        <v>7</v>
      </c>
      <c r="P203" t="s">
        <v>8</v>
      </c>
      <c r="W203" s="17" t="str">
        <f t="shared" si="88"/>
        <v>insertDate</v>
      </c>
      <c r="X203" s="3" t="str">
        <f t="shared" si="89"/>
        <v>"insertDate":"",</v>
      </c>
      <c r="Y203" s="22" t="str">
        <f t="shared" si="90"/>
        <v>public static String INSERT_DATE="insertDate";</v>
      </c>
      <c r="Z203" s="7" t="str">
        <f t="shared" si="91"/>
        <v>private String insertDate="";</v>
      </c>
    </row>
    <row r="204" spans="2:26" ht="19.2" x14ac:dyDescent="0.45">
      <c r="B204" s="1" t="s">
        <v>5</v>
      </c>
      <c r="C204" s="1" t="s">
        <v>1</v>
      </c>
      <c r="D204" s="4">
        <v>30</v>
      </c>
      <c r="I204" t="str">
        <f>I203</f>
        <v>ALTER TABLE TM_PROJECT_PERMISSION</v>
      </c>
      <c r="J204" t="str">
        <f>CONCATENATE(LEFT(CONCATENATE(" ADD "," ",N204,";"),LEN(CONCATENATE(" ADD "," ",N204,";"))-2),";")</f>
        <v xml:space="preserve"> ADD  MODIFICATION_DATE VARCHAR(30);</v>
      </c>
      <c r="K204" s="21" t="str">
        <f>CONCATENATE(LEFT(CONCATENATE("  ALTER COLUMN  "," ",N204,";"),LEN(CONCATENATE("  ALTER COLUMN  "," ",N204,";"))-2),";")</f>
        <v xml:space="preserve">  ALTER COLUMN   MODIFICATION_DATE VARCHAR(30);</v>
      </c>
      <c r="L204" s="12"/>
      <c r="M204" s="18" t="str">
        <f t="shared" si="87"/>
        <v>MODIFICATION_DATE,</v>
      </c>
      <c r="N204" s="5" t="str">
        <f t="shared" si="92"/>
        <v>MODIFICATION_DATE VARCHAR(30),</v>
      </c>
      <c r="O204" s="1" t="s">
        <v>9</v>
      </c>
      <c r="P204" t="s">
        <v>8</v>
      </c>
      <c r="W204" s="17" t="str">
        <f t="shared" si="88"/>
        <v>modificationDate</v>
      </c>
      <c r="X204" s="3" t="str">
        <f t="shared" si="89"/>
        <v>"modificationDate":"",</v>
      </c>
      <c r="Y204" s="22" t="str">
        <f t="shared" si="90"/>
        <v>public static String MODIFICATION_DATE="modificationDate";</v>
      </c>
      <c r="Z204" s="7" t="str">
        <f t="shared" si="91"/>
        <v>private String modificationDate="";</v>
      </c>
    </row>
    <row r="205" spans="2:26" ht="19.2" x14ac:dyDescent="0.45">
      <c r="B205" s="1" t="s">
        <v>274</v>
      </c>
      <c r="C205" s="1" t="s">
        <v>1</v>
      </c>
      <c r="D205" s="4">
        <v>300</v>
      </c>
      <c r="I205">
        <f>I24</f>
        <v>0</v>
      </c>
      <c r="J205" t="str">
        <f>CONCATENATE(LEFT(CONCATENATE(" ADD "," ",N205,";"),LEN(CONCATENATE(" ADD "," ",N205,";"))-2),";")</f>
        <v xml:space="preserve"> ADD  FK_PROJECT_ID VARCHAR(300);</v>
      </c>
      <c r="K205" s="21" t="str">
        <f>CONCATENATE(LEFT(CONCATENATE("  ALTER COLUMN  "," ",N205,";"),LEN(CONCATENATE("  ALTER COLUMN  "," ",N205,";"))-2),";")</f>
        <v xml:space="preserve">  ALTER COLUMN   FK_PROJECT_ID VARCHAR(300);</v>
      </c>
      <c r="L205" s="12"/>
      <c r="M205" s="18" t="str">
        <f t="shared" si="87"/>
        <v>FK_PROJECT_ID,</v>
      </c>
      <c r="N205" s="5" t="str">
        <f t="shared" si="92"/>
        <v>FK_PROJECT_ID VARCHAR(300),</v>
      </c>
      <c r="O205" s="1" t="s">
        <v>10</v>
      </c>
      <c r="P205" t="s">
        <v>288</v>
      </c>
      <c r="Q205" t="s">
        <v>2</v>
      </c>
      <c r="W205" s="17" t="str">
        <f t="shared" si="88"/>
        <v>fkProjectId</v>
      </c>
      <c r="X205" s="3" t="str">
        <f t="shared" si="89"/>
        <v>"fkProjectId":"",</v>
      </c>
      <c r="Y205" s="22" t="str">
        <f t="shared" si="90"/>
        <v>public static String FK_PROJECT_ID="fkProjectId";</v>
      </c>
      <c r="Z205" s="7" t="str">
        <f t="shared" si="91"/>
        <v>private String fkProjectId="";</v>
      </c>
    </row>
    <row r="206" spans="2:26" ht="19.2" x14ac:dyDescent="0.45">
      <c r="B206" s="1" t="s">
        <v>11</v>
      </c>
      <c r="C206" s="1" t="s">
        <v>1</v>
      </c>
      <c r="D206" s="4">
        <v>45</v>
      </c>
      <c r="L206" s="12"/>
      <c r="M206" s="18" t="str">
        <f>CONCATENATE(B206,",")</f>
        <v>FK_USER_ID,</v>
      </c>
      <c r="N206" s="5" t="str">
        <f>CONCATENATE(B206," ",C206,"(",D206,")",",")</f>
        <v>FK_USER_ID VARCHAR(45),</v>
      </c>
      <c r="O206" s="1" t="s">
        <v>10</v>
      </c>
      <c r="P206" t="s">
        <v>12</v>
      </c>
      <c r="W206" s="17" t="str">
        <f t="shared" si="88"/>
        <v>fkUser</v>
      </c>
      <c r="X206" s="3" t="str">
        <f>CONCATENATE("""",W206,"""",":","""","""",",")</f>
        <v>"fkUser":"",</v>
      </c>
      <c r="Y206" s="22" t="str">
        <f>CONCATENATE("public static String ",,B206,,"=","""",W206,""";")</f>
        <v>public static String FK_USER_ID="fkUser";</v>
      </c>
      <c r="Z206" s="7" t="str">
        <f>CONCATENATE("private String ",W206,"=","""""",";")</f>
        <v>private String fkUser="";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>
        <f>I179</f>
        <v>0</v>
      </c>
      <c r="J207" t="str">
        <f>CONCATENATE(LEFT(CONCATENATE(" ADD "," ",N207,";"),LEN(CONCATENATE(" ADD "," ",N207,";"))-2),";")</f>
        <v xml:space="preserve"> ADD  DESCRIPTION VARCHAR(3000);</v>
      </c>
      <c r="K207" s="21" t="str">
        <f>CONCATENATE(LEFT(CONCATENATE("  ALTER COLUMN  "," ",N207,";"),LEN(CONCATENATE("  ALTER COLUMN  "," ",N207,";"))-2),";")</f>
        <v xml:space="preserve">  ALTER COLUMN   DESCRIPTION VARCHAR(3000);</v>
      </c>
      <c r="L207" s="12"/>
      <c r="M207" s="18" t="str">
        <f t="shared" si="87"/>
        <v>DESCRIPTION,</v>
      </c>
      <c r="N207" s="5" t="str">
        <f t="shared" si="92"/>
        <v>DESCRIPTION VARCHAR(3000),</v>
      </c>
      <c r="O207" s="1" t="s">
        <v>14</v>
      </c>
      <c r="W207" s="17" t="str">
        <f t="shared" si="88"/>
        <v>description</v>
      </c>
      <c r="X207" s="3" t="str">
        <f t="shared" si="89"/>
        <v>"description":"",</v>
      </c>
      <c r="Y207" s="22" t="str">
        <f t="shared" si="90"/>
        <v>public static String DESCRIPTION="description";</v>
      </c>
      <c r="Z207" s="7" t="str">
        <f t="shared" si="91"/>
        <v>private String description="";</v>
      </c>
    </row>
    <row r="208" spans="2:26" ht="19.2" x14ac:dyDescent="0.45">
      <c r="C208" s="1"/>
      <c r="D208" s="8"/>
      <c r="M208" s="18"/>
      <c r="N208" s="33" t="s">
        <v>130</v>
      </c>
      <c r="O208" s="1"/>
      <c r="W208" s="17"/>
    </row>
    <row r="209" spans="2:26" ht="19.2" x14ac:dyDescent="0.45">
      <c r="C209" s="1"/>
      <c r="D209" s="8"/>
      <c r="M209" s="18"/>
      <c r="N209" s="31" t="s">
        <v>126</v>
      </c>
      <c r="O209" s="1"/>
      <c r="W209" s="17"/>
    </row>
    <row r="210" spans="2:26" x14ac:dyDescent="0.3">
      <c r="B210" s="2" t="s">
        <v>348</v>
      </c>
      <c r="I210" t="str">
        <f>CONCATENATE("ALTER TABLE"," ",B210)</f>
        <v>ALTER TABLE TM_PROJECT_PERMISSION_LIST</v>
      </c>
      <c r="J210" t="s">
        <v>293</v>
      </c>
      <c r="K210" s="26" t="str">
        <f>CONCATENATE(J210," VIEW ",B210," AS SELECT")</f>
        <v>create OR REPLACE VIEW TM_PROJECT_PERMISSION_LIST AS SELECT</v>
      </c>
      <c r="N210" s="5" t="str">
        <f>CONCATENATE("CREATE TABLE ",B210," ","(")</f>
        <v>CREATE TABLE TM_PROJECT_PERMISSION_LIST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TM_PROJECT_PERMISSION_LIST</v>
      </c>
      <c r="K211" s="25" t="str">
        <f>CONCATENATE(B211,",")</f>
        <v>ID,</v>
      </c>
      <c r="L211" s="12"/>
      <c r="M211" s="18" t="str">
        <f t="shared" ref="M211:M219" si="93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9" si="94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19" si="95">CONCATENATE("""",W211,"""",":","""","""",",")</f>
        <v>"id":"",</v>
      </c>
      <c r="Y211" s="22" t="str">
        <f t="shared" ref="Y211:Y219" si="96">CONCATENATE("public static String ",,B211,,"=","""",W211,""";")</f>
        <v>public static String ID="id";</v>
      </c>
      <c r="Z211" s="7" t="str">
        <f t="shared" ref="Z211:Z219" si="97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TM_PROJECT_PERMISSION_LIST</v>
      </c>
      <c r="K212" s="25" t="str">
        <f>CONCATENATE(B212,",")</f>
        <v>STATUS,</v>
      </c>
      <c r="L212" s="12"/>
      <c r="M212" s="18" t="str">
        <f t="shared" si="93"/>
        <v>STATUS,</v>
      </c>
      <c r="N212" s="5" t="str">
        <f t="shared" ref="N212:N219" si="98">CONCATENATE(B212," ",C212,"(",D212,")",",")</f>
        <v>STATUS VARCHAR(10),</v>
      </c>
      <c r="O212" s="1" t="s">
        <v>3</v>
      </c>
      <c r="W212" s="17" t="str">
        <f t="shared" si="94"/>
        <v>status</v>
      </c>
      <c r="X212" s="3" t="str">
        <f t="shared" si="95"/>
        <v>"status":"",</v>
      </c>
      <c r="Y212" s="22" t="str">
        <f t="shared" si="96"/>
        <v>public static String STATUS="status";</v>
      </c>
      <c r="Z212" s="7" t="str">
        <f t="shared" si="97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TM_PROJECT_PERMISSION_LIST</v>
      </c>
      <c r="K213" s="25" t="str">
        <f>CONCATENATE(B213,",")</f>
        <v>INSERT_DATE,</v>
      </c>
      <c r="L213" s="12"/>
      <c r="M213" s="18" t="str">
        <f t="shared" si="93"/>
        <v>INSERT_DATE,</v>
      </c>
      <c r="N213" s="5" t="str">
        <f t="shared" si="98"/>
        <v>INSERT_DATE VARCHAR(30),</v>
      </c>
      <c r="O213" s="1" t="s">
        <v>7</v>
      </c>
      <c r="P213" t="s">
        <v>8</v>
      </c>
      <c r="W213" s="17" t="str">
        <f t="shared" si="94"/>
        <v>insertDate</v>
      </c>
      <c r="X213" s="3" t="str">
        <f t="shared" si="95"/>
        <v>"insertDate":"",</v>
      </c>
      <c r="Y213" s="22" t="str">
        <f t="shared" si="96"/>
        <v>public static String INSERT_DATE="insertDate";</v>
      </c>
      <c r="Z213" s="7" t="str">
        <f t="shared" si="97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TM_PROJECT_PERMISSION_LIST</v>
      </c>
      <c r="K214" s="25" t="str">
        <f>CONCATENATE(B214,",")</f>
        <v>MODIFICATION_DATE,</v>
      </c>
      <c r="L214" s="12"/>
      <c r="M214" s="18" t="str">
        <f t="shared" si="93"/>
        <v>MODIFICATION_DATE,</v>
      </c>
      <c r="N214" s="5" t="str">
        <f t="shared" si="98"/>
        <v>MODIFICATION_DATE VARCHAR(30),</v>
      </c>
      <c r="O214" s="1" t="s">
        <v>9</v>
      </c>
      <c r="P214" t="s">
        <v>8</v>
      </c>
      <c r="W214" s="17" t="str">
        <f t="shared" si="94"/>
        <v>modificationDate</v>
      </c>
      <c r="X214" s="3" t="str">
        <f t="shared" si="95"/>
        <v>"modificationDate":"",</v>
      </c>
      <c r="Y214" s="22" t="str">
        <f t="shared" si="96"/>
        <v>public static String MODIFICATION_DATE="modificationDate";</v>
      </c>
      <c r="Z214" s="7" t="str">
        <f t="shared" si="97"/>
        <v>private String modificationDate="";</v>
      </c>
    </row>
    <row r="215" spans="2:26" ht="19.2" x14ac:dyDescent="0.45">
      <c r="B215" s="1" t="s">
        <v>274</v>
      </c>
      <c r="C215" s="1" t="s">
        <v>1</v>
      </c>
      <c r="D215" s="4">
        <v>300</v>
      </c>
      <c r="I215" t="str">
        <f>I172</f>
        <v>ALTER TABLE TM_TASK_TYPE</v>
      </c>
      <c r="K215" s="25" t="str">
        <f>CONCATENATE(B215,",")</f>
        <v>FK_PROJECT_ID,</v>
      </c>
      <c r="L215" s="12"/>
      <c r="M215" s="18" t="str">
        <f>CONCATENATE(B215,",")</f>
        <v>FK_PROJECT_ID,</v>
      </c>
      <c r="N215" s="5" t="str">
        <f>CONCATENATE(B215," ",C215,"(",D215,")",",")</f>
        <v>FK_PROJECT_ID VARCHAR(300),</v>
      </c>
      <c r="O215" s="1" t="s">
        <v>10</v>
      </c>
      <c r="P215" t="s">
        <v>288</v>
      </c>
      <c r="Q215" t="s">
        <v>2</v>
      </c>
      <c r="W215" s="17" t="str">
        <f t="shared" si="94"/>
        <v>fkProjectId</v>
      </c>
      <c r="X215" s="3" t="str">
        <f>CONCATENATE("""",W215,"""",":","""","""",",")</f>
        <v>"fkProjectId":"",</v>
      </c>
      <c r="Y215" s="22" t="str">
        <f>CONCATENATE("public static String ",,B215,,"=","""",W215,""";")</f>
        <v>public static String FK_PROJECT_ID="fkProjectId";</v>
      </c>
      <c r="Z215" s="7" t="str">
        <f>CONCATENATE("private String ",W215,"=","""""",";")</f>
        <v>private String fkProjectId="";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 t="e">
        <f>I173</f>
        <v>#REF!</v>
      </c>
      <c r="J216" s="23"/>
      <c r="K216" s="25" t="s">
        <v>382</v>
      </c>
      <c r="L216" s="12"/>
      <c r="M216" s="18" t="str">
        <f t="shared" si="93"/>
        <v>PROJECT_NAME,</v>
      </c>
      <c r="N216" s="5" t="str">
        <f t="shared" si="98"/>
        <v>PROJECT_NAME VARCHAR(300),</v>
      </c>
      <c r="O216" s="1" t="s">
        <v>288</v>
      </c>
      <c r="P216" t="s">
        <v>0</v>
      </c>
      <c r="W216" s="17" t="str">
        <f t="shared" si="94"/>
        <v>projectName</v>
      </c>
      <c r="X216" s="3" t="str">
        <f t="shared" si="95"/>
        <v>"projectName":"",</v>
      </c>
      <c r="Y216" s="22" t="str">
        <f t="shared" si="96"/>
        <v>public static String PROJECT_NAME="projectName";</v>
      </c>
      <c r="Z216" s="7" t="str">
        <f t="shared" si="97"/>
        <v>private String projectName="";</v>
      </c>
    </row>
    <row r="217" spans="2:26" ht="19.2" x14ac:dyDescent="0.45">
      <c r="B217" s="1" t="s">
        <v>11</v>
      </c>
      <c r="C217" s="1" t="s">
        <v>1</v>
      </c>
      <c r="D217" s="4">
        <v>45</v>
      </c>
      <c r="K217" s="25" t="str">
        <f>CONCATENATE(B217,",")</f>
        <v>FK_USER_ID,</v>
      </c>
      <c r="L217" s="12"/>
      <c r="M217" s="18" t="str">
        <f>CONCATENATE(B217,",")</f>
        <v>FK_USER_ID,</v>
      </c>
      <c r="N217" s="5" t="str">
        <f>CONCATENATE(B217," ",C217,"(",D217,")",",")</f>
        <v>FK_USER_ID VARCHAR(45),</v>
      </c>
      <c r="O217" s="1" t="s">
        <v>10</v>
      </c>
      <c r="P217" t="s">
        <v>12</v>
      </c>
      <c r="R217" t="s">
        <v>349</v>
      </c>
      <c r="W217" s="17" t="str">
        <f t="shared" si="94"/>
        <v>fkUserId</v>
      </c>
      <c r="X217" s="3" t="str">
        <f>CONCATENATE("""",W217,"""",":","""","""",",")</f>
        <v>"fkUserId":"",</v>
      </c>
      <c r="Y217" s="22" t="str">
        <f>CONCATENATE("public static String ",,B217,,"=","""",W217,""";")</f>
        <v>public static String FK_USER_ID="fkUserId";</v>
      </c>
      <c r="Z217" s="7" t="str">
        <f>CONCATENATE("private String ",W217,"=","""""",";")</f>
        <v>private String fkUserId="";</v>
      </c>
    </row>
    <row r="218" spans="2:26" ht="19.2" x14ac:dyDescent="0.45">
      <c r="B218" s="1" t="s">
        <v>347</v>
      </c>
      <c r="C218" s="1" t="s">
        <v>1</v>
      </c>
      <c r="D218" s="4">
        <v>45</v>
      </c>
      <c r="K218" s="25" t="s">
        <v>441</v>
      </c>
      <c r="L218" s="12"/>
      <c r="M218" s="18" t="str">
        <f t="shared" si="93"/>
        <v>USER_NAME,</v>
      </c>
      <c r="N218" s="5" t="str">
        <f t="shared" si="98"/>
        <v>USER_NAME VARCHAR(45),</v>
      </c>
      <c r="O218" s="1" t="s">
        <v>12</v>
      </c>
      <c r="P218" t="s">
        <v>0</v>
      </c>
      <c r="W218" s="17" t="str">
        <f t="shared" si="94"/>
        <v>userName</v>
      </c>
      <c r="X218" s="3" t="str">
        <f t="shared" si="95"/>
        <v>"userName":"",</v>
      </c>
      <c r="Y218" s="22" t="str">
        <f t="shared" si="96"/>
        <v>public static String USER_NAME="userName";</v>
      </c>
      <c r="Z218" s="7" t="str">
        <f t="shared" si="97"/>
        <v>private String userName="";</v>
      </c>
    </row>
    <row r="219" spans="2:26" ht="19.2" x14ac:dyDescent="0.45">
      <c r="B219" s="1" t="s">
        <v>14</v>
      </c>
      <c r="C219" s="1" t="s">
        <v>1</v>
      </c>
      <c r="D219" s="4">
        <v>3000</v>
      </c>
      <c r="I219" t="str">
        <f>I189</f>
        <v>ALTER TABLE TM_PROJECT</v>
      </c>
      <c r="K219" s="25" t="str">
        <f>CONCATENATE(B219,"")</f>
        <v>DESCRIPTION</v>
      </c>
      <c r="L219" s="12"/>
      <c r="M219" s="18" t="str">
        <f t="shared" si="93"/>
        <v>DESCRIPTION,</v>
      </c>
      <c r="N219" s="5" t="str">
        <f t="shared" si="98"/>
        <v>DESCRIPTION VARCHAR(3000),</v>
      </c>
      <c r="O219" s="1" t="s">
        <v>14</v>
      </c>
      <c r="W219" s="17" t="str">
        <f t="shared" si="94"/>
        <v>description</v>
      </c>
      <c r="X219" s="3" t="str">
        <f t="shared" si="95"/>
        <v>"description":"",</v>
      </c>
      <c r="Y219" s="22" t="str">
        <f t="shared" si="96"/>
        <v>public static String DESCRIPTION="description";</v>
      </c>
      <c r="Z219" s="7" t="str">
        <f t="shared" si="97"/>
        <v>private String description="";</v>
      </c>
    </row>
    <row r="220" spans="2:26" ht="19.2" x14ac:dyDescent="0.45">
      <c r="C220" s="14"/>
      <c r="D220" s="9"/>
      <c r="K220" s="29" t="str">
        <f>CONCATENATE(" FROM ",LEFT(B210,LEN(B210)-5)," T")</f>
        <v xml:space="preserve"> FROM TM_PROJECT_PERMISSION T</v>
      </c>
      <c r="M220" s="20"/>
      <c r="W220" s="17"/>
    </row>
    <row r="221" spans="2:26" ht="19.2" x14ac:dyDescent="0.45">
      <c r="C221" s="14"/>
      <c r="D221" s="9"/>
      <c r="K221" s="29"/>
      <c r="M221" s="20"/>
      <c r="W221" s="17"/>
    </row>
    <row r="222" spans="2:26" x14ac:dyDescent="0.3">
      <c r="B222" s="2" t="s">
        <v>292</v>
      </c>
      <c r="I222" t="str">
        <f>CONCATENATE("ALTER TABLE"," ",B222)</f>
        <v>ALTER TABLE TM_PROJECT_LIST</v>
      </c>
      <c r="J222" t="s">
        <v>293</v>
      </c>
      <c r="K222" s="26" t="str">
        <f>CONCATENATE(J222," VIEW ",B222," AS SELECT")</f>
        <v>create OR REPLACE VIEW TM_PROJECT_LIST AS SELECT</v>
      </c>
      <c r="N222" s="5" t="str">
        <f>CONCATENATE("CREATE TABLE ",B222," ","(")</f>
        <v>CREATE TABLE TM_PROJECT_LIST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TM_PROJECT_LIST</v>
      </c>
      <c r="K223" s="25" t="str">
        <f t="shared" ref="K223:K231" si="99">CONCATENATE(B223,",")</f>
        <v>ID,</v>
      </c>
      <c r="L223" s="12"/>
      <c r="M223" s="18" t="str">
        <f t="shared" ref="M223:M234" si="100"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8" si="101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34" si="102">CONCATENATE("""",W223,"""",":","""","""",",")</f>
        <v>"id":"",</v>
      </c>
      <c r="Y223" s="22" t="str">
        <f t="shared" ref="Y223:Y234" si="103">CONCATENATE("public static String ",,B223,,"=","""",W223,""";")</f>
        <v>public static String ID="id";</v>
      </c>
      <c r="Z223" s="7" t="str">
        <f t="shared" ref="Z223:Z234" si="104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TM_PROJECT_LIST</v>
      </c>
      <c r="K224" s="25" t="str">
        <f t="shared" si="99"/>
        <v>STATUS,</v>
      </c>
      <c r="L224" s="12"/>
      <c r="M224" s="18" t="str">
        <f t="shared" si="100"/>
        <v>STATUS,</v>
      </c>
      <c r="N224" s="5" t="str">
        <f t="shared" ref="N224:N234" si="105">CONCATENATE(B224," ",C224,"(",D224,")",",")</f>
        <v>STATUS VARCHAR(10),</v>
      </c>
      <c r="O224" s="1" t="s">
        <v>3</v>
      </c>
      <c r="W224" s="17" t="str">
        <f t="shared" si="101"/>
        <v>status</v>
      </c>
      <c r="X224" s="3" t="str">
        <f t="shared" si="102"/>
        <v>"status":"",</v>
      </c>
      <c r="Y224" s="22" t="str">
        <f t="shared" si="103"/>
        <v>public static String STATUS="status";</v>
      </c>
      <c r="Z224" s="7" t="str">
        <f t="shared" si="104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TM_PROJECT_LIST</v>
      </c>
      <c r="K225" s="25" t="str">
        <f t="shared" si="99"/>
        <v>INSERT_DATE,</v>
      </c>
      <c r="L225" s="12"/>
      <c r="M225" s="18" t="str">
        <f t="shared" si="100"/>
        <v>INSERT_DATE,</v>
      </c>
      <c r="N225" s="5" t="str">
        <f t="shared" si="105"/>
        <v>INSERT_DATE VARCHAR(30),</v>
      </c>
      <c r="O225" s="1" t="s">
        <v>7</v>
      </c>
      <c r="P225" t="s">
        <v>8</v>
      </c>
      <c r="W225" s="17" t="str">
        <f t="shared" si="101"/>
        <v>insertDate</v>
      </c>
      <c r="X225" s="3" t="str">
        <f t="shared" si="102"/>
        <v>"insertDate":"",</v>
      </c>
      <c r="Y225" s="22" t="str">
        <f t="shared" si="103"/>
        <v>public static String INSERT_DATE="insertDate";</v>
      </c>
      <c r="Z225" s="7" t="str">
        <f t="shared" si="104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TM_PROJECT_LIST</v>
      </c>
      <c r="K226" s="25" t="str">
        <f t="shared" si="99"/>
        <v>MODIFICATION_DATE,</v>
      </c>
      <c r="L226" s="12"/>
      <c r="M226" s="18" t="str">
        <f t="shared" si="100"/>
        <v>MODIFICATION_DATE,</v>
      </c>
      <c r="N226" s="5" t="str">
        <f t="shared" si="105"/>
        <v>MODIFICATION_DATE VARCHAR(30),</v>
      </c>
      <c r="O226" s="1" t="s">
        <v>9</v>
      </c>
      <c r="P226" t="s">
        <v>8</v>
      </c>
      <c r="W226" s="17" t="str">
        <f t="shared" si="101"/>
        <v>modificationDate</v>
      </c>
      <c r="X226" s="3" t="str">
        <f t="shared" si="102"/>
        <v>"modificationDate":"",</v>
      </c>
      <c r="Y226" s="22" t="str">
        <f t="shared" si="103"/>
        <v>public static String MODIFICATION_DATE="modificationDate";</v>
      </c>
      <c r="Z226" s="7" t="str">
        <f t="shared" si="104"/>
        <v>private String modificationDate="";</v>
      </c>
    </row>
    <row r="227" spans="2:26" ht="19.2" x14ac:dyDescent="0.45">
      <c r="B227" s="1" t="s">
        <v>696</v>
      </c>
      <c r="C227" s="1" t="s">
        <v>1</v>
      </c>
      <c r="D227" s="4">
        <v>300</v>
      </c>
      <c r="I227" t="str">
        <f>I226</f>
        <v>ALTER TABLE TM_PROJECT_LIST</v>
      </c>
      <c r="J227" t="str">
        <f>CONCATENATE(LEFT(CONCATENATE(" ADD "," ",N227,";"),LEN(CONCATENATE(" ADD "," ",N227,";"))-2),";")</f>
        <v xml:space="preserve"> ADD  PROJECT_CODE VARCHAR(300);</v>
      </c>
      <c r="K227" s="25" t="str">
        <f t="shared" si="99"/>
        <v>PROJECT_CODE,</v>
      </c>
      <c r="L227" s="12"/>
      <c r="M227" s="18" t="str">
        <f t="shared" si="100"/>
        <v>PROJECT_CODE,</v>
      </c>
      <c r="N227" s="5" t="str">
        <f t="shared" si="105"/>
        <v>PROJECT_CODE VARCHAR(300),</v>
      </c>
      <c r="O227" s="1" t="s">
        <v>288</v>
      </c>
      <c r="P227" t="s">
        <v>18</v>
      </c>
      <c r="W227" s="17" t="str">
        <f t="shared" si="101"/>
        <v>projectCode</v>
      </c>
      <c r="X227" s="3" t="str">
        <f t="shared" si="102"/>
        <v>"projectCode":"",</v>
      </c>
      <c r="Y227" s="22" t="str">
        <f t="shared" si="103"/>
        <v>public static String PROJECT_CODE="projectCode";</v>
      </c>
      <c r="Z227" s="7" t="str">
        <f t="shared" si="104"/>
        <v>private String projectCode="";</v>
      </c>
    </row>
    <row r="228" spans="2:26" ht="19.2" x14ac:dyDescent="0.45">
      <c r="B228" s="1" t="s">
        <v>287</v>
      </c>
      <c r="C228" s="1" t="s">
        <v>1</v>
      </c>
      <c r="D228" s="4">
        <v>300</v>
      </c>
      <c r="I228">
        <f>I179</f>
        <v>0</v>
      </c>
      <c r="K228" s="25" t="str">
        <f t="shared" si="99"/>
        <v>PROJECT_NAME,</v>
      </c>
      <c r="L228" s="12"/>
      <c r="M228" s="18" t="str">
        <f t="shared" si="100"/>
        <v>PROJECT_NAME,</v>
      </c>
      <c r="N228" s="5" t="str">
        <f t="shared" si="105"/>
        <v>PROJECT_NAME VARCHAR(300),</v>
      </c>
      <c r="O228" s="1" t="s">
        <v>288</v>
      </c>
      <c r="P228" t="s">
        <v>0</v>
      </c>
      <c r="W228" s="17" t="str">
        <f t="shared" si="101"/>
        <v>projectName</v>
      </c>
      <c r="X228" s="3" t="str">
        <f t="shared" si="102"/>
        <v>"projectName":"",</v>
      </c>
      <c r="Y228" s="22" t="str">
        <f t="shared" si="103"/>
        <v>public static String PROJECT_NAME="projectName";</v>
      </c>
      <c r="Z228" s="7" t="str">
        <f t="shared" si="104"/>
        <v>private String projectName="";</v>
      </c>
    </row>
    <row r="229" spans="2:26" ht="19.2" x14ac:dyDescent="0.45">
      <c r="B229" s="1" t="s">
        <v>265</v>
      </c>
      <c r="C229" s="1" t="s">
        <v>1</v>
      </c>
      <c r="D229" s="4">
        <v>20</v>
      </c>
      <c r="J229" s="23"/>
      <c r="K229" s="25" t="str">
        <f t="shared" si="99"/>
        <v>START_DATE,</v>
      </c>
      <c r="L229" s="12"/>
      <c r="M229" s="18" t="str">
        <f t="shared" si="100"/>
        <v>START_DATE,</v>
      </c>
      <c r="N229" s="5" t="str">
        <f t="shared" si="105"/>
        <v>START_DATE VARCHAR(20),</v>
      </c>
      <c r="O229" s="1" t="s">
        <v>289</v>
      </c>
      <c r="P229" t="s">
        <v>8</v>
      </c>
      <c r="W229" s="17" t="str">
        <f t="shared" ref="W229:W234" si="106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startDate</v>
      </c>
      <c r="X229" s="3" t="str">
        <f t="shared" si="102"/>
        <v>"startDate":"",</v>
      </c>
      <c r="Y229" s="22" t="str">
        <f t="shared" si="103"/>
        <v>public static String START_DATE="startDate";</v>
      </c>
      <c r="Z229" s="7" t="str">
        <f t="shared" si="104"/>
        <v>private String startDate="";</v>
      </c>
    </row>
    <row r="230" spans="2:26" ht="19.2" x14ac:dyDescent="0.45">
      <c r="B230" s="10" t="s">
        <v>267</v>
      </c>
      <c r="C230" s="1" t="s">
        <v>1</v>
      </c>
      <c r="D230" s="4">
        <v>43</v>
      </c>
      <c r="I230" t="e">
        <f>I173</f>
        <v>#REF!</v>
      </c>
      <c r="K230" s="25" t="str">
        <f t="shared" si="99"/>
        <v>END_DATE,</v>
      </c>
      <c r="L230" s="12"/>
      <c r="M230" s="18" t="str">
        <f t="shared" si="100"/>
        <v>END_DATE,</v>
      </c>
      <c r="N230" s="5" t="str">
        <f t="shared" si="105"/>
        <v>END_DATE VARCHAR(43),</v>
      </c>
      <c r="O230" s="1" t="s">
        <v>290</v>
      </c>
      <c r="P230" t="s">
        <v>8</v>
      </c>
      <c r="W230" s="17" t="str">
        <f t="shared" si="106"/>
        <v>endDate</v>
      </c>
      <c r="X230" s="3" t="str">
        <f t="shared" si="102"/>
        <v>"endDate":"",</v>
      </c>
      <c r="Y230" s="22" t="str">
        <f t="shared" si="103"/>
        <v>public static String END_DATE="endDate";</v>
      </c>
      <c r="Z230" s="7" t="str">
        <f t="shared" si="104"/>
        <v>private String endDate="";</v>
      </c>
    </row>
    <row r="231" spans="2:26" ht="19.2" x14ac:dyDescent="0.45">
      <c r="B231" s="10" t="s">
        <v>291</v>
      </c>
      <c r="C231" s="1" t="s">
        <v>1</v>
      </c>
      <c r="D231" s="4">
        <v>40</v>
      </c>
      <c r="I231" t="e">
        <f>I173</f>
        <v>#REF!</v>
      </c>
      <c r="K231" s="25" t="str">
        <f t="shared" si="99"/>
        <v>FK_NETWORK_ID,</v>
      </c>
      <c r="L231" s="12"/>
      <c r="M231" s="18" t="str">
        <f>CONCATENATE(B231,",")</f>
        <v>FK_NETWORK_ID,</v>
      </c>
      <c r="N231" s="5" t="str">
        <f>CONCATENATE(B231," ",C231,"(",D231,")",",")</f>
        <v>FK_NETWORK_ID VARCHAR(40),</v>
      </c>
      <c r="O231" s="1" t="s">
        <v>10</v>
      </c>
      <c r="P231" t="s">
        <v>281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fkNetworkId</v>
      </c>
      <c r="X231" s="3" t="str">
        <f>CONCATENATE("""",W231,"""",":","""","""",",")</f>
        <v>"fkNetworkId":"",</v>
      </c>
      <c r="Y231" s="22" t="str">
        <f>CONCATENATE("public static String ",,B231,,"=","""",W231,""";")</f>
        <v>public static String FK_NETWORK_ID="fkNetworkId";</v>
      </c>
      <c r="Z231" s="7" t="str">
        <f>CONCATENATE("private String ",W231,"=","""""",";")</f>
        <v>private String fkNetworkId="";</v>
      </c>
    </row>
    <row r="232" spans="2:26" ht="19.2" x14ac:dyDescent="0.45">
      <c r="B232" s="10" t="s">
        <v>279</v>
      </c>
      <c r="C232" s="1" t="s">
        <v>1</v>
      </c>
      <c r="D232" s="4">
        <v>40</v>
      </c>
      <c r="I232">
        <f>I174</f>
        <v>0</v>
      </c>
      <c r="K232" s="35" t="s">
        <v>381</v>
      </c>
      <c r="L232" s="12"/>
      <c r="M232" s="18" t="str">
        <f t="shared" si="100"/>
        <v>NETWORK_NAME,</v>
      </c>
      <c r="N232" s="5" t="str">
        <f t="shared" si="105"/>
        <v>NETWORK_NAME VARCHAR(40),</v>
      </c>
      <c r="O232" s="1" t="s">
        <v>281</v>
      </c>
      <c r="P232" t="s">
        <v>0</v>
      </c>
      <c r="W232" s="17" t="str">
        <f t="shared" si="106"/>
        <v>networkName</v>
      </c>
      <c r="X232" s="3" t="str">
        <f t="shared" si="102"/>
        <v>"networkName":"",</v>
      </c>
      <c r="Y232" s="22" t="str">
        <f t="shared" si="103"/>
        <v>public static String NETWORK_NAME="networkName";</v>
      </c>
      <c r="Z232" s="7" t="str">
        <f t="shared" si="104"/>
        <v>private String networkName="";</v>
      </c>
    </row>
    <row r="233" spans="2:26" ht="19.2" x14ac:dyDescent="0.45">
      <c r="B233" s="1" t="s">
        <v>181</v>
      </c>
      <c r="C233" s="1" t="s">
        <v>1</v>
      </c>
      <c r="D233" s="4">
        <v>300</v>
      </c>
      <c r="I233" t="str">
        <f>I204</f>
        <v>ALTER TABLE TM_PROJECT_PERMISSION</v>
      </c>
      <c r="K233" s="25" t="str">
        <f>CONCATENATE(B233,",")</f>
        <v>PURPOSE,</v>
      </c>
      <c r="L233" s="12"/>
      <c r="M233" s="18" t="str">
        <f t="shared" si="100"/>
        <v>PURPOSE,</v>
      </c>
      <c r="N233" s="5" t="str">
        <f t="shared" si="105"/>
        <v>PURPOSE VARCHAR(300),</v>
      </c>
      <c r="O233" s="1" t="s">
        <v>181</v>
      </c>
      <c r="W233" s="17" t="str">
        <f t="shared" si="106"/>
        <v>purpose</v>
      </c>
      <c r="X233" s="3" t="str">
        <f t="shared" si="102"/>
        <v>"purpose":"",</v>
      </c>
      <c r="Y233" s="22" t="str">
        <f t="shared" si="103"/>
        <v>public static String PURPOSE="purpose";</v>
      </c>
      <c r="Z233" s="7" t="str">
        <f t="shared" si="104"/>
        <v>private String purpose="";</v>
      </c>
    </row>
    <row r="234" spans="2:26" ht="19.2" x14ac:dyDescent="0.45">
      <c r="B234" s="1" t="s">
        <v>14</v>
      </c>
      <c r="C234" s="1" t="s">
        <v>1</v>
      </c>
      <c r="D234" s="4">
        <v>3000</v>
      </c>
      <c r="I234" t="e">
        <f>#REF!</f>
        <v>#REF!</v>
      </c>
      <c r="K234" s="25" t="str">
        <f>CONCATENATE(B234,"")</f>
        <v>DESCRIPTION</v>
      </c>
      <c r="L234" s="12"/>
      <c r="M234" s="18" t="str">
        <f t="shared" si="100"/>
        <v>DESCRIPTION,</v>
      </c>
      <c r="N234" s="5" t="str">
        <f t="shared" si="105"/>
        <v>DESCRIPTION VARCHAR(3000),</v>
      </c>
      <c r="O234" s="1" t="s">
        <v>14</v>
      </c>
      <c r="W234" s="17" t="str">
        <f t="shared" si="106"/>
        <v>description</v>
      </c>
      <c r="X234" s="3" t="str">
        <f t="shared" si="102"/>
        <v>"description":"",</v>
      </c>
      <c r="Y234" s="22" t="str">
        <f t="shared" si="103"/>
        <v>public static String DESCRIPTION="description";</v>
      </c>
      <c r="Z234" s="7" t="str">
        <f t="shared" si="104"/>
        <v>private String description="";</v>
      </c>
    </row>
    <row r="235" spans="2:26" x14ac:dyDescent="0.3">
      <c r="K235" s="29" t="str">
        <f>CONCATENATE(" FROM ",LEFT(B222,LEN(B222)-5)," T")</f>
        <v xml:space="preserve"> FROM TM_PROJECT T</v>
      </c>
    </row>
    <row r="236" spans="2:26" x14ac:dyDescent="0.3">
      <c r="K236" s="29"/>
    </row>
    <row r="237" spans="2:26" x14ac:dyDescent="0.3">
      <c r="K237" s="29"/>
    </row>
    <row r="238" spans="2:26" x14ac:dyDescent="0.3">
      <c r="K238" s="29"/>
    </row>
    <row r="239" spans="2:26" x14ac:dyDescent="0.3">
      <c r="K239" s="29"/>
    </row>
    <row r="240" spans="2:26" x14ac:dyDescent="0.3">
      <c r="B240" s="2" t="s">
        <v>294</v>
      </c>
      <c r="I240" t="str">
        <f>CONCATENATE("ALTER TABLE"," ",B240)</f>
        <v>ALTER TABLE TM_PROGRESS</v>
      </c>
      <c r="N240" s="5" t="str">
        <f>CONCATENATE("CREATE TABLE ",B240," ","(")</f>
        <v>CREATE TABLE TM_PROGRESS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107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8">CONCATENATE("""",W241,"""",":","""","""",",")</f>
        <v>"id":"",</v>
      </c>
      <c r="Y241" s="22" t="str">
        <f t="shared" ref="Y241:Y247" si="109">CONCATENATE("public static String ",,B241,,"=","""",W241,""";")</f>
        <v>public static String ID="id";</v>
      </c>
      <c r="Z241" s="7" t="str">
        <f t="shared" ref="Z241:Z247" si="110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11">CONCATENATE(B242," ",C242,"(",D242,")",",")</f>
        <v>STATUS VARCHAR(10),</v>
      </c>
      <c r="O242" s="1" t="s">
        <v>3</v>
      </c>
      <c r="W242" s="17" t="str">
        <f t="shared" si="107"/>
        <v>status</v>
      </c>
      <c r="X242" s="3" t="str">
        <f t="shared" si="108"/>
        <v>"status":"",</v>
      </c>
      <c r="Y242" s="22" t="str">
        <f t="shared" si="109"/>
        <v>public static String STATUS="status";</v>
      </c>
      <c r="Z242" s="7" t="str">
        <f t="shared" si="110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TM_PROGRESS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11"/>
        <v>INSERT_DATE VARCHAR(30),</v>
      </c>
      <c r="O243" s="1" t="s">
        <v>7</v>
      </c>
      <c r="P243" t="s">
        <v>8</v>
      </c>
      <c r="W243" s="17" t="str">
        <f t="shared" si="107"/>
        <v>insertDate</v>
      </c>
      <c r="X243" s="3" t="str">
        <f t="shared" si="108"/>
        <v>"insertDate":"",</v>
      </c>
      <c r="Y243" s="22" t="str">
        <f t="shared" si="109"/>
        <v>public static String INSERT_DATE="insertDate";</v>
      </c>
      <c r="Z243" s="7" t="str">
        <f t="shared" si="110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TM_PROGRESS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11"/>
        <v>MODIFICATION_DATE VARCHAR(30),</v>
      </c>
      <c r="O244" s="1" t="s">
        <v>9</v>
      </c>
      <c r="P244" t="s">
        <v>8</v>
      </c>
      <c r="W244" s="17" t="str">
        <f t="shared" si="107"/>
        <v>modificationDate</v>
      </c>
      <c r="X244" s="3" t="str">
        <f t="shared" si="108"/>
        <v>"modificationDate":"",</v>
      </c>
      <c r="Y244" s="22" t="str">
        <f t="shared" si="109"/>
        <v>public static String MODIFICATION_DATE="modificationDate";</v>
      </c>
      <c r="Z244" s="7" t="str">
        <f t="shared" si="110"/>
        <v>private String modificationDate="";</v>
      </c>
    </row>
    <row r="245" spans="2:26" ht="19.2" x14ac:dyDescent="0.45">
      <c r="B245" s="1" t="s">
        <v>295</v>
      </c>
      <c r="C245" s="1" t="s">
        <v>1</v>
      </c>
      <c r="D245" s="4">
        <v>222</v>
      </c>
      <c r="I245">
        <f>I183</f>
        <v>0</v>
      </c>
      <c r="J245" t="str">
        <f>CONCATENATE(LEFT(CONCATENATE(" ADD "," ",N245,";"),LEN(CONCATENATE(" ADD "," ",N245,";"))-2),";")</f>
        <v xml:space="preserve"> ADD  PROGRESS_CODE VARCHAR(222);</v>
      </c>
      <c r="K245" s="21" t="str">
        <f>CONCATENATE(LEFT(CONCATENATE("  ALTER COLUMN  "," ",N245,";"),LEN(CONCATENATE("  ALTER COLUMN  "," ",N245,";"))-2),";")</f>
        <v xml:space="preserve">  ALTER COLUMN   PROGRESS_CODE VARCHAR(222);</v>
      </c>
      <c r="L245" s="12"/>
      <c r="M245" s="18" t="str">
        <f>CONCATENATE(B245,",")</f>
        <v>PROGRESS_CODE,</v>
      </c>
      <c r="N245" s="5" t="str">
        <f t="shared" si="111"/>
        <v>PROGRESS_CODE VARCHAR(222),</v>
      </c>
      <c r="O245" s="1" t="s">
        <v>297</v>
      </c>
      <c r="P245" t="s">
        <v>18</v>
      </c>
      <c r="W245" s="17" t="str">
        <f t="shared" si="107"/>
        <v>progressCode</v>
      </c>
      <c r="X245" s="3" t="str">
        <f t="shared" si="108"/>
        <v>"progressCode":"",</v>
      </c>
      <c r="Y245" s="22" t="str">
        <f t="shared" si="109"/>
        <v>public static String PROGRESS_CODE="progressCode";</v>
      </c>
      <c r="Z245" s="7" t="str">
        <f t="shared" si="110"/>
        <v>private String progressCode="";</v>
      </c>
    </row>
    <row r="246" spans="2:26" ht="19.2" x14ac:dyDescent="0.45">
      <c r="B246" s="1" t="s">
        <v>296</v>
      </c>
      <c r="C246" s="1" t="s">
        <v>1</v>
      </c>
      <c r="D246" s="4">
        <v>444</v>
      </c>
      <c r="L246" s="12"/>
      <c r="M246" s="18"/>
      <c r="N246" s="5" t="str">
        <f t="shared" si="111"/>
        <v>PROGRESS_NAME VARCHAR(444),</v>
      </c>
      <c r="O246" s="1" t="s">
        <v>297</v>
      </c>
      <c r="P246" t="s">
        <v>0</v>
      </c>
      <c r="W246" s="17" t="str">
        <f t="shared" si="107"/>
        <v>progressName</v>
      </c>
      <c r="X246" s="3" t="str">
        <f t="shared" si="108"/>
        <v>"progressName":"",</v>
      </c>
      <c r="Y246" s="22" t="str">
        <f t="shared" si="109"/>
        <v>public static String PROGRESS_NAME="progressName";</v>
      </c>
      <c r="Z246" s="7" t="str">
        <f t="shared" si="110"/>
        <v>private String progressName="";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>
        <f>I209</f>
        <v>0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11"/>
        <v>DESCRIPTION VARCHAR(3000),</v>
      </c>
      <c r="O247" s="1" t="s">
        <v>14</v>
      </c>
      <c r="W247" s="17" t="str">
        <f t="shared" si="107"/>
        <v>description</v>
      </c>
      <c r="X247" s="3" t="str">
        <f t="shared" si="108"/>
        <v>"description":"",</v>
      </c>
      <c r="Y247" s="22" t="str">
        <f t="shared" si="109"/>
        <v>public static String DESCRIPTION="description";</v>
      </c>
      <c r="Z247" s="7" t="str">
        <f t="shared" si="110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3" spans="2:26" x14ac:dyDescent="0.3">
      <c r="B253" s="2" t="s">
        <v>298</v>
      </c>
      <c r="I253" t="str">
        <f>CONCATENATE("ALTER TABLE"," ",B253)</f>
        <v>ALTER TABLE TM_TASK_STATUS</v>
      </c>
      <c r="N253" s="5" t="str">
        <f>CONCATENATE("CREATE TABLE ",B253," ","(")</f>
        <v>CREATE TABLE TM_TASK_STATUS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 t="shared" ref="I254:I260" si="112">I253</f>
        <v>ALTER TABLE TM_TASK_STATUS</v>
      </c>
      <c r="J254" t="str">
        <f t="shared" ref="J254:J260" si="113"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14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15">CONCATENATE("""",W254,"""",":","""","""",",")</f>
        <v>"id":"",</v>
      </c>
      <c r="Y254" s="22" t="str">
        <f t="shared" ref="Y254:Y260" si="116">CONCATENATE("public static String ",,B254,,"=","""",W254,""";")</f>
        <v>public static String ID="id";</v>
      </c>
      <c r="Z254" s="7" t="str">
        <f t="shared" ref="Z254:Z260" si="117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 t="shared" si="112"/>
        <v>ALTER TABLE TM_TASK_STATUS</v>
      </c>
      <c r="J255" t="str">
        <f t="shared" si="113"/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18">CONCATENATE(B255," ",C255,"(",D255,")",",")</f>
        <v>STATUS VARCHAR(10),</v>
      </c>
      <c r="O255" s="1" t="s">
        <v>3</v>
      </c>
      <c r="W255" s="17" t="str">
        <f t="shared" si="114"/>
        <v>status</v>
      </c>
      <c r="X255" s="3" t="str">
        <f t="shared" si="115"/>
        <v>"status":"",</v>
      </c>
      <c r="Y255" s="22" t="str">
        <f t="shared" si="116"/>
        <v>public static String STATUS="status";</v>
      </c>
      <c r="Z255" s="7" t="str">
        <f t="shared" si="117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 t="shared" si="112"/>
        <v>ALTER TABLE TM_TASK_STATUS</v>
      </c>
      <c r="J256" t="str">
        <f t="shared" si="113"/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18"/>
        <v>INSERT_DATE VARCHAR(30),</v>
      </c>
      <c r="O256" s="1" t="s">
        <v>7</v>
      </c>
      <c r="P256" t="s">
        <v>8</v>
      </c>
      <c r="W256" s="17" t="str">
        <f t="shared" si="114"/>
        <v>insertDate</v>
      </c>
      <c r="X256" s="3" t="str">
        <f t="shared" si="115"/>
        <v>"insertDate":"",</v>
      </c>
      <c r="Y256" s="22" t="str">
        <f t="shared" si="116"/>
        <v>public static String INSERT_DATE="insertDate";</v>
      </c>
      <c r="Z256" s="7" t="str">
        <f t="shared" si="117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 t="shared" si="112"/>
        <v>ALTER TABLE TM_TASK_STATUS</v>
      </c>
      <c r="J257" t="str">
        <f t="shared" si="113"/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18"/>
        <v>MODIFICATION_DATE VARCHAR(30),</v>
      </c>
      <c r="O257" s="1" t="s">
        <v>9</v>
      </c>
      <c r="P257" t="s">
        <v>8</v>
      </c>
      <c r="W257" s="17" t="str">
        <f t="shared" si="114"/>
        <v>modificationDate</v>
      </c>
      <c r="X257" s="3" t="str">
        <f t="shared" si="115"/>
        <v>"modificationDate":"",</v>
      </c>
      <c r="Y257" s="22" t="str">
        <f t="shared" si="116"/>
        <v>public static String MODIFICATION_DATE="modificationDate";</v>
      </c>
      <c r="Z257" s="7" t="str">
        <f t="shared" si="117"/>
        <v>private String modificationDate="";</v>
      </c>
    </row>
    <row r="258" spans="2:26" ht="19.2" x14ac:dyDescent="0.45">
      <c r="B258" s="1" t="s">
        <v>299</v>
      </c>
      <c r="C258" s="1" t="s">
        <v>1</v>
      </c>
      <c r="D258" s="4">
        <v>222</v>
      </c>
      <c r="I258" t="str">
        <f t="shared" si="112"/>
        <v>ALTER TABLE TM_TASK_STATUS</v>
      </c>
      <c r="J258" t="str">
        <f t="shared" si="113"/>
        <v xml:space="preserve"> ADD  STATUS_CODE VARCHAR(222);</v>
      </c>
      <c r="K258" s="21" t="str">
        <f>CONCATENATE(LEFT(CONCATENATE("  ALTER COLUMN  "," ",N258,";"),LEN(CONCATENATE("  ALTER COLUMN  "," ",N258,";"))-2),";")</f>
        <v xml:space="preserve">  ALTER COLUMN   STATUS_CODE VARCHAR(222);</v>
      </c>
      <c r="L258" s="12"/>
      <c r="M258" s="18" t="str">
        <f>CONCATENATE(B258,",")</f>
        <v>STATUS_CODE,</v>
      </c>
      <c r="N258" s="5" t="str">
        <f t="shared" si="118"/>
        <v>STATUS_CODE VARCHAR(222),</v>
      </c>
      <c r="O258" s="1" t="s">
        <v>3</v>
      </c>
      <c r="P258" t="s">
        <v>18</v>
      </c>
      <c r="W258" s="17" t="str">
        <f t="shared" si="114"/>
        <v>statusCode</v>
      </c>
      <c r="X258" s="3" t="str">
        <f t="shared" si="115"/>
        <v>"statusCode":"",</v>
      </c>
      <c r="Y258" s="22" t="str">
        <f t="shared" si="116"/>
        <v>public static String STATUS_CODE="statusCode";</v>
      </c>
      <c r="Z258" s="7" t="str">
        <f t="shared" si="117"/>
        <v>private String statusCode="";</v>
      </c>
    </row>
    <row r="259" spans="2:26" ht="19.2" x14ac:dyDescent="0.45">
      <c r="B259" s="1" t="s">
        <v>300</v>
      </c>
      <c r="C259" s="1" t="s">
        <v>1</v>
      </c>
      <c r="D259" s="4">
        <v>444</v>
      </c>
      <c r="I259" t="str">
        <f t="shared" si="112"/>
        <v>ALTER TABLE TM_TASK_STATUS</v>
      </c>
      <c r="J259" t="str">
        <f t="shared" si="113"/>
        <v xml:space="preserve"> ADD  STATUS_NAME VARCHAR(444);</v>
      </c>
      <c r="L259" s="12"/>
      <c r="M259" s="18"/>
      <c r="N259" s="5" t="str">
        <f t="shared" si="118"/>
        <v>STATUS_NAME VARCHAR(444),</v>
      </c>
      <c r="O259" s="1" t="s">
        <v>3</v>
      </c>
      <c r="P259" t="s">
        <v>0</v>
      </c>
      <c r="W259" s="17" t="str">
        <f t="shared" si="114"/>
        <v>statusName</v>
      </c>
      <c r="X259" s="3" t="str">
        <f t="shared" si="115"/>
        <v>"statusName":"",</v>
      </c>
      <c r="Y259" s="22" t="str">
        <f t="shared" si="116"/>
        <v>public static String STATUS_NAME="statusName";</v>
      </c>
      <c r="Z259" s="7" t="str">
        <f t="shared" si="117"/>
        <v>private String statusName="";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 t="str">
        <f t="shared" si="112"/>
        <v>ALTER TABLE TM_TASK_STATUS</v>
      </c>
      <c r="J260" t="str">
        <f t="shared" si="113"/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18"/>
        <v>DESCRIPTION VARCHAR(3000),</v>
      </c>
      <c r="O260" s="1" t="s">
        <v>14</v>
      </c>
      <c r="W260" s="17" t="str">
        <f t="shared" si="114"/>
        <v>description</v>
      </c>
      <c r="X260" s="3" t="str">
        <f t="shared" si="115"/>
        <v>"description":"",</v>
      </c>
      <c r="Y260" s="22" t="str">
        <f t="shared" si="116"/>
        <v>public static String DESCRIPTION="description";</v>
      </c>
      <c r="Z260" s="7" t="str">
        <f t="shared" si="117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5" spans="2:26" x14ac:dyDescent="0.3">
      <c r="B265" s="2" t="s">
        <v>302</v>
      </c>
      <c r="I265" t="str">
        <f>CONCATENATE("ALTER TABLE"," ",B265)</f>
        <v>ALTER TABLE TM_TASK_PRIORITY</v>
      </c>
      <c r="N265" s="5" t="str">
        <f>CONCATENATE("CREATE TABLE ",B265," ","(")</f>
        <v>CREATE TABLE TM_TASK_PRIORITY (</v>
      </c>
    </row>
    <row r="266" spans="2:26" ht="19.2" x14ac:dyDescent="0.45">
      <c r="B266" s="1" t="s">
        <v>2</v>
      </c>
      <c r="C266" s="1" t="s">
        <v>1</v>
      </c>
      <c r="D266" s="4">
        <v>30</v>
      </c>
      <c r="E266" s="24" t="s">
        <v>113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ID VARCHAR(30) NOT NULL ;</v>
      </c>
      <c r="K266" s="21" t="str">
        <f>CONCATENATE(LEFT(CONCATENATE("  ALTER COLUMN  "," ",N266,";"),LEN(CONCATENATE("  ALTER COLUMN  "," ",N266,";"))-2),";")</f>
        <v xml:space="preserve">  ALTER COLUMN   ID VARCHAR(30) NOT NULL ;</v>
      </c>
      <c r="L266" s="12"/>
      <c r="M266" s="18" t="str">
        <f>CONCATENATE(B266,",")</f>
        <v>ID,</v>
      </c>
      <c r="N266" s="5" t="str">
        <f>CONCATENATE(B266," ",C266,"(",D266,") ",E266," ,")</f>
        <v>ID VARCHAR(30) NOT NULL ,</v>
      </c>
      <c r="O266" s="1" t="s">
        <v>2</v>
      </c>
      <c r="P266" s="6"/>
      <c r="Q266" s="6"/>
      <c r="R266" s="6"/>
      <c r="S266" s="6"/>
      <c r="T266" s="6"/>
      <c r="U266" s="6"/>
      <c r="V266" s="6"/>
      <c r="W266" s="17" t="str">
        <f t="shared" ref="W266:W272" si="119">CONCATENATE(,LOWER(O266),UPPER(LEFT(P266,1)),LOWER(RIGHT(P266,LEN(P266)-IF(LEN(P266)&gt;0,1,LEN(P266)))),UPPER(LEFT(Q266,1)),LOWER(RIGHT(Q266,LEN(Q266)-IF(LEN(Q266)&gt;0,1,LEN(Q266)))),UPPER(LEFT(R266,1)),LOWER(RIGHT(R266,LEN(R266)-IF(LEN(R266)&gt;0,1,LEN(R266)))),UPPER(LEFT(S266,1)),LOWER(RIGHT(S266,LEN(S266)-IF(LEN(S266)&gt;0,1,LEN(S266)))),UPPER(LEFT(T266,1)),LOWER(RIGHT(T266,LEN(T266)-IF(LEN(T266)&gt;0,1,LEN(T266)))),UPPER(LEFT(U266,1)),LOWER(RIGHT(U266,LEN(U266)-IF(LEN(U266)&gt;0,1,LEN(U266)))),UPPER(LEFT(V266,1)),LOWER(RIGHT(V266,LEN(V266)-IF(LEN(V266)&gt;0,1,LEN(V266)))))</f>
        <v>id</v>
      </c>
      <c r="X266" s="3" t="str">
        <f t="shared" ref="X266:X272" si="120">CONCATENATE("""",W266,"""",":","""","""",",")</f>
        <v>"id":"",</v>
      </c>
      <c r="Y266" s="22" t="str">
        <f t="shared" ref="Y266:Y272" si="121">CONCATENATE("public static String ",,B266,,"=","""",W266,""";")</f>
        <v>public static String ID="id";</v>
      </c>
      <c r="Z266" s="7" t="str">
        <f t="shared" ref="Z266:Z272" si="122">CONCATENATE("private String ",W266,"=","""""",";")</f>
        <v>private String id="";</v>
      </c>
    </row>
    <row r="267" spans="2:26" ht="19.2" x14ac:dyDescent="0.45">
      <c r="B267" s="1" t="s">
        <v>3</v>
      </c>
      <c r="C267" s="1" t="s">
        <v>1</v>
      </c>
      <c r="D267" s="4">
        <v>10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STATUS VARCHAR(10);</v>
      </c>
      <c r="K267" s="21" t="str">
        <f>CONCATENATE(LEFT(CONCATENATE("  ALTER COLUMN  "," ",N267,";"),LEN(CONCATENATE("  ALTER COLUMN  "," ",N267,";"))-2),";")</f>
        <v xml:space="preserve">  ALTER COLUMN   STATUS VARCHAR(10);</v>
      </c>
      <c r="L267" s="12"/>
      <c r="M267" s="18" t="str">
        <f>CONCATENATE(B267,",")</f>
        <v>STATUS,</v>
      </c>
      <c r="N267" s="5" t="str">
        <f t="shared" ref="N267:N272" si="123">CONCATENATE(B267," ",C267,"(",D267,")",",")</f>
        <v>STATUS VARCHAR(10),</v>
      </c>
      <c r="O267" s="1" t="s">
        <v>3</v>
      </c>
      <c r="W267" s="17" t="str">
        <f t="shared" si="119"/>
        <v>status</v>
      </c>
      <c r="X267" s="3" t="str">
        <f t="shared" si="120"/>
        <v>"status":"",</v>
      </c>
      <c r="Y267" s="22" t="str">
        <f t="shared" si="121"/>
        <v>public static String STATUS="status";</v>
      </c>
      <c r="Z267" s="7" t="str">
        <f t="shared" si="122"/>
        <v>private String status="";</v>
      </c>
    </row>
    <row r="268" spans="2:26" ht="19.2" x14ac:dyDescent="0.45">
      <c r="B268" s="1" t="s">
        <v>4</v>
      </c>
      <c r="C268" s="1" t="s">
        <v>1</v>
      </c>
      <c r="D268" s="4">
        <v>30</v>
      </c>
      <c r="I268" t="str">
        <f>I267</f>
        <v>ALTER TABLE TM_TASK_PRIORITY</v>
      </c>
      <c r="J268" t="str">
        <f>CONCATENATE(LEFT(CONCATENATE(" ADD "," ",N268,";"),LEN(CONCATENATE(" ADD "," ",N268,";"))-2),";")</f>
        <v xml:space="preserve"> ADD  INSERT_DATE VARCHAR(30);</v>
      </c>
      <c r="K268" s="21" t="str">
        <f>CONCATENATE(LEFT(CONCATENATE("  ALTER COLUMN  "," ",N268,";"),LEN(CONCATENATE("  ALTER COLUMN  "," ",N268,";"))-2),";")</f>
        <v xml:space="preserve">  ALTER COLUMN   INSERT_DATE VARCHAR(30);</v>
      </c>
      <c r="L268" s="12"/>
      <c r="M268" s="18" t="str">
        <f>CONCATENATE(B268,",")</f>
        <v>INSERT_DATE,</v>
      </c>
      <c r="N268" s="5" t="str">
        <f t="shared" si="123"/>
        <v>INSERT_DATE VARCHAR(30),</v>
      </c>
      <c r="O268" s="1" t="s">
        <v>7</v>
      </c>
      <c r="P268" t="s">
        <v>8</v>
      </c>
      <c r="W268" s="17" t="str">
        <f t="shared" si="119"/>
        <v>insertDate</v>
      </c>
      <c r="X268" s="3" t="str">
        <f t="shared" si="120"/>
        <v>"insertDate":"",</v>
      </c>
      <c r="Y268" s="22" t="str">
        <f t="shared" si="121"/>
        <v>public static String INSERT_DATE="insertDate";</v>
      </c>
      <c r="Z268" s="7" t="str">
        <f t="shared" si="122"/>
        <v>private String insertDate="";</v>
      </c>
    </row>
    <row r="269" spans="2:26" ht="19.2" x14ac:dyDescent="0.45">
      <c r="B269" s="1" t="s">
        <v>5</v>
      </c>
      <c r="C269" s="1" t="s">
        <v>1</v>
      </c>
      <c r="D269" s="4">
        <v>30</v>
      </c>
      <c r="I269" t="str">
        <f>I268</f>
        <v>ALTER TABLE TM_TASK_PRIORITY</v>
      </c>
      <c r="J269" t="str">
        <f>CONCATENATE(LEFT(CONCATENATE(" ADD "," ",N269,";"),LEN(CONCATENATE(" ADD "," ",N269,";"))-2),";")</f>
        <v xml:space="preserve"> ADD  MODIFICATION_DATE VARCHAR(30);</v>
      </c>
      <c r="K269" s="21" t="str">
        <f>CONCATENATE(LEFT(CONCATENATE("  ALTER COLUMN  "," ",N269,";"),LEN(CONCATENATE("  ALTER COLUMN  "," ",N269,";"))-2),";")</f>
        <v xml:space="preserve">  ALTER COLUMN   MODIFICATION_DATE VARCHAR(30);</v>
      </c>
      <c r="L269" s="12"/>
      <c r="M269" s="18" t="str">
        <f>CONCATENATE(B269,",")</f>
        <v>MODIFICATION_DATE,</v>
      </c>
      <c r="N269" s="5" t="str">
        <f t="shared" si="123"/>
        <v>MODIFICATION_DATE VARCHAR(30),</v>
      </c>
      <c r="O269" s="1" t="s">
        <v>9</v>
      </c>
      <c r="P269" t="s">
        <v>8</v>
      </c>
      <c r="W269" s="17" t="str">
        <f t="shared" si="119"/>
        <v>modificationDate</v>
      </c>
      <c r="X269" s="3" t="str">
        <f t="shared" si="120"/>
        <v>"modificationDate":"",</v>
      </c>
      <c r="Y269" s="22" t="str">
        <f t="shared" si="121"/>
        <v>public static String MODIFICATION_DATE="modificationDate";</v>
      </c>
      <c r="Z269" s="7" t="str">
        <f t="shared" si="122"/>
        <v>private String modificationDate="";</v>
      </c>
    </row>
    <row r="270" spans="2:26" ht="19.2" x14ac:dyDescent="0.45">
      <c r="B270" s="1" t="s">
        <v>303</v>
      </c>
      <c r="C270" s="1" t="s">
        <v>1</v>
      </c>
      <c r="D270" s="4">
        <v>222</v>
      </c>
      <c r="I270">
        <f>I232</f>
        <v>0</v>
      </c>
      <c r="J270" t="str">
        <f>CONCATENATE(LEFT(CONCATENATE(" ADD "," ",N270,";"),LEN(CONCATENATE(" ADD "," ",N270,";"))-2),";")</f>
        <v xml:space="preserve"> ADD  PRIORITY_CODE VARCHAR(222);</v>
      </c>
      <c r="K270" s="21" t="str">
        <f>CONCATENATE(LEFT(CONCATENATE("  ALTER COLUMN  "," ",N270,";"),LEN(CONCATENATE("  ALTER COLUMN  "," ",N270,";"))-2),";")</f>
        <v xml:space="preserve">  ALTER COLUMN   PRIORITY_CODE VARCHAR(222);</v>
      </c>
      <c r="L270" s="12"/>
      <c r="M270" s="18" t="str">
        <f>CONCATENATE(B270,",")</f>
        <v>PRIORITY_CODE,</v>
      </c>
      <c r="N270" s="5" t="str">
        <f t="shared" si="123"/>
        <v>PRIORITY_CODE VARCHAR(222),</v>
      </c>
      <c r="O270" s="1" t="s">
        <v>305</v>
      </c>
      <c r="P270" t="s">
        <v>18</v>
      </c>
      <c r="W270" s="17" t="str">
        <f t="shared" si="119"/>
        <v>priorityCode</v>
      </c>
      <c r="X270" s="3" t="str">
        <f t="shared" si="120"/>
        <v>"priorityCode":"",</v>
      </c>
      <c r="Y270" s="22" t="str">
        <f t="shared" si="121"/>
        <v>public static String PRIORITY_CODE="priorityCode";</v>
      </c>
      <c r="Z270" s="7" t="str">
        <f t="shared" si="122"/>
        <v>private String priorityCode="";</v>
      </c>
    </row>
    <row r="271" spans="2:26" ht="19.2" x14ac:dyDescent="0.45">
      <c r="B271" s="1" t="s">
        <v>304</v>
      </c>
      <c r="C271" s="1" t="s">
        <v>1</v>
      </c>
      <c r="D271" s="4">
        <v>444</v>
      </c>
      <c r="L271" s="12"/>
      <c r="M271" s="18"/>
      <c r="N271" s="5" t="str">
        <f t="shared" si="123"/>
        <v>PRIORITY_NAME VARCHAR(444),</v>
      </c>
      <c r="O271" s="1" t="s">
        <v>305</v>
      </c>
      <c r="P271" t="s">
        <v>0</v>
      </c>
      <c r="W271" s="17" t="str">
        <f t="shared" si="119"/>
        <v>priorityName</v>
      </c>
      <c r="X271" s="3" t="str">
        <f t="shared" si="120"/>
        <v>"priorityName":"",</v>
      </c>
      <c r="Y271" s="22" t="str">
        <f t="shared" si="121"/>
        <v>public static String PRIORITY_NAME="priorityName";</v>
      </c>
      <c r="Z271" s="7" t="str">
        <f t="shared" si="122"/>
        <v>private String priorityName="";</v>
      </c>
    </row>
    <row r="272" spans="2:26" ht="19.2" x14ac:dyDescent="0.45">
      <c r="B272" s="1" t="s">
        <v>14</v>
      </c>
      <c r="C272" s="1" t="s">
        <v>1</v>
      </c>
      <c r="D272" s="4">
        <v>3000</v>
      </c>
      <c r="I272">
        <f>I246</f>
        <v>0</v>
      </c>
      <c r="J272" t="str">
        <f>CONCATENATE(LEFT(CONCATENATE(" ADD "," ",N272,";"),LEN(CONCATENATE(" ADD "," ",N272,";"))-2),";")</f>
        <v xml:space="preserve"> ADD  DESCRIPTION VARCHAR(3000);</v>
      </c>
      <c r="K272" s="21" t="str">
        <f>CONCATENATE(LEFT(CONCATENATE("  ALTER COLUMN  "," ",N272,";"),LEN(CONCATENATE("  ALTER COLUMN  "," ",N272,";"))-2),";")</f>
        <v xml:space="preserve">  ALTER COLUMN   DESCRIPTION VARCHAR(3000);</v>
      </c>
      <c r="L272" s="12"/>
      <c r="M272" s="18" t="str">
        <f>CONCATENATE(B272,",")</f>
        <v>DESCRIPTION,</v>
      </c>
      <c r="N272" s="5" t="str">
        <f t="shared" si="123"/>
        <v>DESCRIPTION VARCHAR(3000),</v>
      </c>
      <c r="O272" s="1" t="s">
        <v>14</v>
      </c>
      <c r="W272" s="17" t="str">
        <f t="shared" si="119"/>
        <v>description</v>
      </c>
      <c r="X272" s="3" t="str">
        <f t="shared" si="120"/>
        <v>"description":"",</v>
      </c>
      <c r="Y272" s="22" t="str">
        <f t="shared" si="121"/>
        <v>public static String DESCRIPTION="description";</v>
      </c>
      <c r="Z272" s="7" t="str">
        <f t="shared" si="122"/>
        <v>private String description="";</v>
      </c>
    </row>
    <row r="273" spans="2:26" ht="19.2" x14ac:dyDescent="0.45">
      <c r="C273" s="1"/>
      <c r="D273" s="8"/>
      <c r="M273" s="18"/>
      <c r="N273" s="33" t="s">
        <v>130</v>
      </c>
      <c r="O273" s="1"/>
      <c r="W273" s="17"/>
    </row>
    <row r="274" spans="2:26" ht="19.2" x14ac:dyDescent="0.45">
      <c r="C274" s="1"/>
      <c r="D274" s="8"/>
      <c r="M274" s="18"/>
      <c r="N274" s="31" t="s">
        <v>126</v>
      </c>
      <c r="O274" s="1"/>
      <c r="W274" s="17"/>
    </row>
    <row r="275" spans="2:26" ht="19.2" x14ac:dyDescent="0.45">
      <c r="C275" s="14"/>
      <c r="D275" s="9"/>
      <c r="M275" s="20"/>
      <c r="W275" s="17"/>
    </row>
    <row r="276" spans="2:26" x14ac:dyDescent="0.3">
      <c r="B276" s="2" t="s">
        <v>307</v>
      </c>
      <c r="I276" t="str">
        <f>CONCATENATE("ALTER TABLE"," ",B276)</f>
        <v>ALTER TABLE TM_TASK_CATEGORY</v>
      </c>
      <c r="N276" s="5" t="str">
        <f>CONCATENATE("CREATE TABLE ",B276," ","(")</f>
        <v>CREATE TABLE TM_TASK_CATEGORY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24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25">CONCATENATE("""",W277,"""",":","""","""",",")</f>
        <v>"id":"",</v>
      </c>
      <c r="Y277" s="22" t="str">
        <f t="shared" ref="Y277:Y283" si="126">CONCATENATE("public static String ",,B277,,"=","""",W277,""";")</f>
        <v>public static String ID="id";</v>
      </c>
      <c r="Z277" s="7" t="str">
        <f t="shared" ref="Z277:Z283" si="127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28">CONCATENATE(B278," ",C278,"(",D278,")",",")</f>
        <v>STATUS VARCHAR(10),</v>
      </c>
      <c r="O278" s="1" t="s">
        <v>3</v>
      </c>
      <c r="W278" s="17" t="str">
        <f t="shared" si="124"/>
        <v>status</v>
      </c>
      <c r="X278" s="3" t="str">
        <f t="shared" si="125"/>
        <v>"status":"",</v>
      </c>
      <c r="Y278" s="22" t="str">
        <f t="shared" si="126"/>
        <v>public static String STATUS="status";</v>
      </c>
      <c r="Z278" s="7" t="str">
        <f t="shared" si="127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TM_TASK_CATEGORY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28"/>
        <v>INSERT_DATE VARCHAR(30),</v>
      </c>
      <c r="O279" s="1" t="s">
        <v>7</v>
      </c>
      <c r="P279" t="s">
        <v>8</v>
      </c>
      <c r="W279" s="17" t="str">
        <f t="shared" si="124"/>
        <v>insertDate</v>
      </c>
      <c r="X279" s="3" t="str">
        <f t="shared" si="125"/>
        <v>"insertDate":"",</v>
      </c>
      <c r="Y279" s="22" t="str">
        <f t="shared" si="126"/>
        <v>public static String INSERT_DATE="insertDate";</v>
      </c>
      <c r="Z279" s="7" t="str">
        <f t="shared" si="127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TM_TASK_CATEGORY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28"/>
        <v>MODIFICATION_DATE VARCHAR(30),</v>
      </c>
      <c r="O280" s="1" t="s">
        <v>9</v>
      </c>
      <c r="P280" t="s">
        <v>8</v>
      </c>
      <c r="W280" s="17" t="str">
        <f t="shared" si="124"/>
        <v>modificationDate</v>
      </c>
      <c r="X280" s="3" t="str">
        <f t="shared" si="125"/>
        <v>"modificationDate":"",</v>
      </c>
      <c r="Y280" s="22" t="str">
        <f t="shared" si="126"/>
        <v>public static String MODIFICATION_DATE="modificationDate";</v>
      </c>
      <c r="Z280" s="7" t="str">
        <f t="shared" si="127"/>
        <v>private String modificationDate="";</v>
      </c>
    </row>
    <row r="281" spans="2:26" ht="19.2" x14ac:dyDescent="0.45">
      <c r="B281" s="1" t="s">
        <v>308</v>
      </c>
      <c r="C281" s="1" t="s">
        <v>1</v>
      </c>
      <c r="D281" s="4">
        <v>222</v>
      </c>
      <c r="I281" t="str">
        <f>I243</f>
        <v>ALTER TABLE TM_PROGRESS</v>
      </c>
      <c r="J281" t="str">
        <f>CONCATENATE(LEFT(CONCATENATE(" ADD "," ",N281,";"),LEN(CONCATENATE(" ADD "," ",N281,";"))-2),";")</f>
        <v xml:space="preserve"> ADD  CATEGORY_CODE VARCHAR(222);</v>
      </c>
      <c r="K281" s="21" t="str">
        <f>CONCATENATE(LEFT(CONCATENATE("  ALTER COLUMN  "," ",N281,";"),LEN(CONCATENATE("  ALTER COLUMN  "," ",N281,";"))-2),";")</f>
        <v xml:space="preserve">  ALTER COLUMN   CATEGORY_CODE VARCHAR(222);</v>
      </c>
      <c r="L281" s="12"/>
      <c r="M281" s="18" t="str">
        <f>CONCATENATE(B281,",")</f>
        <v>CATEGORY_CODE,</v>
      </c>
      <c r="N281" s="5" t="str">
        <f t="shared" si="128"/>
        <v>CATEGORY_CODE VARCHAR(222),</v>
      </c>
      <c r="O281" s="1" t="s">
        <v>310</v>
      </c>
      <c r="P281" t="s">
        <v>18</v>
      </c>
      <c r="W281" s="17" t="str">
        <f t="shared" si="124"/>
        <v>categoryCode</v>
      </c>
      <c r="X281" s="3" t="str">
        <f t="shared" si="125"/>
        <v>"categoryCode":"",</v>
      </c>
      <c r="Y281" s="22" t="str">
        <f t="shared" si="126"/>
        <v>public static String CATEGORY_CODE="categoryCode";</v>
      </c>
      <c r="Z281" s="7" t="str">
        <f t="shared" si="127"/>
        <v>private String categoryCode="";</v>
      </c>
    </row>
    <row r="282" spans="2:26" ht="19.2" x14ac:dyDescent="0.45">
      <c r="B282" s="1" t="s">
        <v>309</v>
      </c>
      <c r="C282" s="1" t="s">
        <v>1</v>
      </c>
      <c r="D282" s="4">
        <v>444</v>
      </c>
      <c r="L282" s="12"/>
      <c r="M282" s="18"/>
      <c r="N282" s="5" t="str">
        <f t="shared" si="128"/>
        <v>CATEGORY_NAME VARCHAR(444),</v>
      </c>
      <c r="O282" s="1" t="s">
        <v>310</v>
      </c>
      <c r="P282" t="s">
        <v>0</v>
      </c>
      <c r="W282" s="17" t="str">
        <f t="shared" si="124"/>
        <v>categoryName</v>
      </c>
      <c r="X282" s="3" t="str">
        <f t="shared" si="125"/>
        <v>"categoryName":"",</v>
      </c>
      <c r="Y282" s="22" t="str">
        <f t="shared" si="126"/>
        <v>public static String CATEGORY_NAME="categoryName";</v>
      </c>
      <c r="Z282" s="7" t="str">
        <f t="shared" si="127"/>
        <v>private String categoryName="";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TM_TASK_STATUS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28"/>
        <v>DESCRIPTION VARCHAR(3000),</v>
      </c>
      <c r="O283" s="1" t="s">
        <v>14</v>
      </c>
      <c r="W283" s="17" t="str">
        <f t="shared" si="124"/>
        <v>description</v>
      </c>
      <c r="X283" s="3" t="str">
        <f t="shared" si="125"/>
        <v>"description":"",</v>
      </c>
      <c r="Y283" s="22" t="str">
        <f t="shared" si="126"/>
        <v>public static String DESCRIPTION="description";</v>
      </c>
      <c r="Z283" s="7" t="str">
        <f t="shared" si="127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8" spans="2:26" x14ac:dyDescent="0.3">
      <c r="B288" s="2" t="s">
        <v>317</v>
      </c>
      <c r="I288" t="str">
        <f>CONCATENATE("ALTER TABLE"," ",B288)</f>
        <v>ALTER TABLE TM_TASK_ASSIGNEE</v>
      </c>
      <c r="N288" s="5" t="str">
        <f>CONCATENATE("CREATE TABLE ",B288," ","(")</f>
        <v>CREATE TABLE TM_TASK_ASSIGNEE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5" si="129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5" si="130">CONCATENATE("""",W289,"""",":","""","""",",")</f>
        <v>"id":"",</v>
      </c>
      <c r="Y289" s="22" t="str">
        <f t="shared" ref="Y289:Y295" si="131">CONCATENATE("public static String ",,B289,,"=","""",W289,""";")</f>
        <v>public static String ID="id";</v>
      </c>
      <c r="Z289" s="7" t="str">
        <f t="shared" ref="Z289:Z295" si="132">CONCATENATE("private String ",W289,"=","""""",";")</f>
        <v>private String id="";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5" si="133">CONCATENATE(B290," ",C290,"(",D290,")",",")</f>
        <v>STATUS VARCHAR(10),</v>
      </c>
      <c r="O290" s="1" t="s">
        <v>3</v>
      </c>
      <c r="W290" s="17" t="str">
        <f t="shared" si="129"/>
        <v>status</v>
      </c>
      <c r="X290" s="3" t="str">
        <f t="shared" si="130"/>
        <v>"status":"",</v>
      </c>
      <c r="Y290" s="22" t="str">
        <f t="shared" si="131"/>
        <v>public static String STATUS="status";</v>
      </c>
      <c r="Z290" s="7" t="str">
        <f t="shared" si="132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TM_TASK_ASSIGNEE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33"/>
        <v>INSERT_DATE VARCHAR(30),</v>
      </c>
      <c r="O291" s="1" t="s">
        <v>7</v>
      </c>
      <c r="P291" t="s">
        <v>8</v>
      </c>
      <c r="W291" s="17" t="str">
        <f t="shared" si="129"/>
        <v>insertDate</v>
      </c>
      <c r="X291" s="3" t="str">
        <f t="shared" si="130"/>
        <v>"insertDate":"",</v>
      </c>
      <c r="Y291" s="22" t="str">
        <f t="shared" si="131"/>
        <v>public static String INSERT_DATE="insertDate";</v>
      </c>
      <c r="Z291" s="7" t="str">
        <f t="shared" si="132"/>
        <v>private String insertDate="";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TM_TASK_ASSIGNEE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33"/>
        <v>MODIFICATION_DATE VARCHAR(30),</v>
      </c>
      <c r="O292" s="1" t="s">
        <v>9</v>
      </c>
      <c r="P292" t="s">
        <v>8</v>
      </c>
      <c r="W292" s="17" t="str">
        <f t="shared" si="129"/>
        <v>modificationDate</v>
      </c>
      <c r="X292" s="3" t="str">
        <f t="shared" si="130"/>
        <v>"modificationDate":"",</v>
      </c>
      <c r="Y292" s="22" t="str">
        <f t="shared" si="131"/>
        <v>public static String MODIFICATION_DATE="modificationDate";</v>
      </c>
      <c r="Z292" s="7" t="str">
        <f t="shared" si="132"/>
        <v>private String modificationDate="";</v>
      </c>
    </row>
    <row r="293" spans="2:26" ht="19.2" x14ac:dyDescent="0.45">
      <c r="B293" s="1" t="s">
        <v>318</v>
      </c>
      <c r="C293" s="1" t="s">
        <v>1</v>
      </c>
      <c r="D293" s="4">
        <v>222</v>
      </c>
      <c r="I293" t="str">
        <f>I255</f>
        <v>ALTER TABLE TM_TASK_STATUS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33"/>
        <v>FK_TASK_ID VARCHAR(222),</v>
      </c>
      <c r="O293" s="1" t="s">
        <v>10</v>
      </c>
      <c r="P293" t="s">
        <v>311</v>
      </c>
      <c r="Q293" t="s">
        <v>2</v>
      </c>
      <c r="W293" s="17" t="str">
        <f t="shared" si="129"/>
        <v>fkTaskId</v>
      </c>
      <c r="X293" s="3" t="str">
        <f t="shared" si="130"/>
        <v>"fkTaskId":"",</v>
      </c>
      <c r="Y293" s="22" t="str">
        <f t="shared" si="131"/>
        <v>public static String FK_TASK_ID="fkTaskId";</v>
      </c>
      <c r="Z293" s="7" t="str">
        <f t="shared" si="132"/>
        <v>private String fkTaskId="";</v>
      </c>
    </row>
    <row r="294" spans="2:26" ht="19.2" x14ac:dyDescent="0.45">
      <c r="B294" s="1" t="s">
        <v>11</v>
      </c>
      <c r="C294" s="1" t="s">
        <v>1</v>
      </c>
      <c r="D294" s="4">
        <v>444</v>
      </c>
      <c r="L294" s="12"/>
      <c r="M294" s="18"/>
      <c r="N294" s="5" t="str">
        <f t="shared" si="133"/>
        <v>FK_USER_ID VARCHAR(444),</v>
      </c>
      <c r="O294" s="1" t="s">
        <v>10</v>
      </c>
      <c r="P294" t="s">
        <v>12</v>
      </c>
      <c r="Q294" t="s">
        <v>2</v>
      </c>
      <c r="W294" s="17" t="str">
        <f t="shared" si="129"/>
        <v>fkUserId</v>
      </c>
      <c r="X294" s="3" t="str">
        <f t="shared" si="130"/>
        <v>"fkUserId":"",</v>
      </c>
      <c r="Y294" s="22" t="str">
        <f t="shared" si="131"/>
        <v>public static String FK_USER_ID="fkUserId";</v>
      </c>
      <c r="Z294" s="7" t="str">
        <f t="shared" si="132"/>
        <v>private String fkUserId="";</v>
      </c>
    </row>
    <row r="295" spans="2:26" ht="19.2" x14ac:dyDescent="0.45">
      <c r="B295" s="1" t="s">
        <v>14</v>
      </c>
      <c r="C295" s="1" t="s">
        <v>1</v>
      </c>
      <c r="D295" s="4">
        <v>3000</v>
      </c>
      <c r="I295" t="str">
        <f>I269</f>
        <v>ALTER TABLE TM_TASK_PRIORITY</v>
      </c>
      <c r="J295" t="str">
        <f>CONCATENATE(LEFT(CONCATENATE(" ADD "," ",N295,";"),LEN(CONCATENATE(" ADD "," ",N295,";"))-2),";")</f>
        <v xml:space="preserve"> ADD  DESCRIPTION VARCHAR(3000);</v>
      </c>
      <c r="K295" s="21" t="str">
        <f>CONCATENATE(LEFT(CONCATENATE("  ALTER COLUMN  "," ",N295,";"),LEN(CONCATENATE("  ALTER COLUMN  "," ",N295,";"))-2),";")</f>
        <v xml:space="preserve">  ALTER COLUMN   DESCRIPTION VARCHAR(3000);</v>
      </c>
      <c r="L295" s="12"/>
      <c r="M295" s="18" t="str">
        <f>CONCATENATE(B295,",")</f>
        <v>DESCRIPTION,</v>
      </c>
      <c r="N295" s="5" t="str">
        <f t="shared" si="133"/>
        <v>DESCRIPTION VARCHAR(3000),</v>
      </c>
      <c r="O295" s="1" t="s">
        <v>14</v>
      </c>
      <c r="W295" s="17" t="str">
        <f t="shared" si="129"/>
        <v>description</v>
      </c>
      <c r="X295" s="3" t="str">
        <f t="shared" si="130"/>
        <v>"description":"",</v>
      </c>
      <c r="Y295" s="22" t="str">
        <f t="shared" si="131"/>
        <v>public static String DESCRIPTION="description";</v>
      </c>
      <c r="Z295" s="7" t="str">
        <f t="shared" si="132"/>
        <v>private String description="";</v>
      </c>
    </row>
    <row r="296" spans="2:26" ht="19.2" x14ac:dyDescent="0.45">
      <c r="C296" s="1"/>
      <c r="D296" s="8"/>
      <c r="M296" s="18"/>
      <c r="N296" s="33" t="s">
        <v>130</v>
      </c>
      <c r="O296" s="1"/>
      <c r="W296" s="17"/>
    </row>
    <row r="297" spans="2:26" ht="19.2" x14ac:dyDescent="0.45">
      <c r="C297" s="1"/>
      <c r="D297" s="8"/>
      <c r="M297" s="18"/>
      <c r="N297" s="31" t="s">
        <v>126</v>
      </c>
      <c r="O297" s="1"/>
      <c r="W297" s="17"/>
    </row>
    <row r="298" spans="2:26" ht="19.2" x14ac:dyDescent="0.45">
      <c r="C298" s="14"/>
      <c r="D298" s="9"/>
      <c r="M298" s="20"/>
      <c r="W298" s="17"/>
    </row>
    <row r="299" spans="2:26" x14ac:dyDescent="0.3">
      <c r="B299" s="2" t="s">
        <v>319</v>
      </c>
      <c r="I299" t="str">
        <f>CONCATENATE("ALTER TABLE"," ",B299)</f>
        <v>ALTER TABLE TM_TASK_REPORTER</v>
      </c>
      <c r="N299" s="5" t="str">
        <f>CONCATENATE("CREATE TABLE ",B299," ","(")</f>
        <v>CREATE TABLE TM_TASK_REPORTER (</v>
      </c>
    </row>
    <row r="300" spans="2:26" ht="19.2" x14ac:dyDescent="0.45">
      <c r="B300" s="1" t="s">
        <v>2</v>
      </c>
      <c r="C300" s="1" t="s">
        <v>1</v>
      </c>
      <c r="D300" s="4">
        <v>30</v>
      </c>
      <c r="E300" s="24" t="s">
        <v>113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ID VARCHAR(30) NOT NULL ;</v>
      </c>
      <c r="K300" s="21" t="str">
        <f>CONCATENATE(LEFT(CONCATENATE("  ALTER COLUMN  "," ",N300,";"),LEN(CONCATENATE("  ALTER COLUMN  "," ",N300,";"))-2),";")</f>
        <v xml:space="preserve">  ALTER COLUMN   ID VARCHAR(30) NOT NULL ;</v>
      </c>
      <c r="L300" s="12"/>
      <c r="M300" s="18" t="str">
        <f>CONCATENATE(B300,",")</f>
        <v>ID,</v>
      </c>
      <c r="N300" s="5" t="str">
        <f>CONCATENATE(B300," ",C300,"(",D300,") ",E300," ,")</f>
        <v>ID VARCHAR(30) NOT NULL ,</v>
      </c>
      <c r="O300" s="1" t="s">
        <v>2</v>
      </c>
      <c r="P300" s="6"/>
      <c r="Q300" s="6"/>
      <c r="R300" s="6"/>
      <c r="S300" s="6"/>
      <c r="T300" s="6"/>
      <c r="U300" s="6"/>
      <c r="V300" s="6"/>
      <c r="W300" s="17" t="str">
        <f t="shared" ref="W300:W306" si="134"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id</v>
      </c>
      <c r="X300" s="3" t="str">
        <f t="shared" ref="X300:X306" si="135">CONCATENATE("""",W300,"""",":","""","""",",")</f>
        <v>"id":"",</v>
      </c>
      <c r="Y300" s="22" t="str">
        <f t="shared" ref="Y300:Y306" si="136">CONCATENATE("public static String ",,B300,,"=","""",W300,""";")</f>
        <v>public static String ID="id";</v>
      </c>
      <c r="Z300" s="7" t="str">
        <f t="shared" ref="Z300:Z306" si="137">CONCATENATE("private String ",W300,"=","""""",";")</f>
        <v>private String id="";</v>
      </c>
    </row>
    <row r="301" spans="2:26" ht="19.2" x14ac:dyDescent="0.45">
      <c r="B301" s="1" t="s">
        <v>3</v>
      </c>
      <c r="C301" s="1" t="s">
        <v>1</v>
      </c>
      <c r="D301" s="4">
        <v>10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STATUS VARCHAR(10);</v>
      </c>
      <c r="K301" s="21" t="str">
        <f>CONCATENATE(LEFT(CONCATENATE("  ALTER COLUMN  "," ",N301,";"),LEN(CONCATENATE("  ALTER COLUMN  "," ",N301,";"))-2),";")</f>
        <v xml:space="preserve">  ALTER COLUMN   STATUS VARCHAR(10);</v>
      </c>
      <c r="L301" s="12"/>
      <c r="M301" s="18" t="str">
        <f>CONCATENATE(B301,",")</f>
        <v>STATUS,</v>
      </c>
      <c r="N301" s="5" t="str">
        <f t="shared" ref="N301:N306" si="138">CONCATENATE(B301," ",C301,"(",D301,")",",")</f>
        <v>STATUS VARCHAR(10),</v>
      </c>
      <c r="O301" s="1" t="s">
        <v>3</v>
      </c>
      <c r="W301" s="17" t="str">
        <f t="shared" si="134"/>
        <v>status</v>
      </c>
      <c r="X301" s="3" t="str">
        <f t="shared" si="135"/>
        <v>"status":"",</v>
      </c>
      <c r="Y301" s="22" t="str">
        <f t="shared" si="136"/>
        <v>public static String STATUS="status";</v>
      </c>
      <c r="Z301" s="7" t="str">
        <f t="shared" si="137"/>
        <v>private String status="";</v>
      </c>
    </row>
    <row r="302" spans="2:26" ht="19.2" x14ac:dyDescent="0.45">
      <c r="B302" s="1" t="s">
        <v>4</v>
      </c>
      <c r="C302" s="1" t="s">
        <v>1</v>
      </c>
      <c r="D302" s="4">
        <v>30</v>
      </c>
      <c r="I302" t="str">
        <f>I301</f>
        <v>ALTER TABLE TM_TASK_REPORTER</v>
      </c>
      <c r="J302" t="str">
        <f>CONCATENATE(LEFT(CONCATENATE(" ADD "," ",N302,";"),LEN(CONCATENATE(" ADD "," ",N302,";"))-2),";")</f>
        <v xml:space="preserve"> ADD  INSERT_DATE VARCHAR(30);</v>
      </c>
      <c r="K302" s="21" t="str">
        <f>CONCATENATE(LEFT(CONCATENATE("  ALTER COLUMN  "," ",N302,";"),LEN(CONCATENATE("  ALTER COLUMN  "," ",N302,";"))-2),";")</f>
        <v xml:space="preserve">  ALTER COLUMN   INSERT_DATE VARCHAR(30);</v>
      </c>
      <c r="L302" s="12"/>
      <c r="M302" s="18" t="str">
        <f>CONCATENATE(B302,",")</f>
        <v>INSERT_DATE,</v>
      </c>
      <c r="N302" s="5" t="str">
        <f t="shared" si="138"/>
        <v>INSERT_DATE VARCHAR(30),</v>
      </c>
      <c r="O302" s="1" t="s">
        <v>7</v>
      </c>
      <c r="P302" t="s">
        <v>8</v>
      </c>
      <c r="W302" s="17" t="str">
        <f t="shared" si="134"/>
        <v>insertDate</v>
      </c>
      <c r="X302" s="3" t="str">
        <f t="shared" si="135"/>
        <v>"insertDate":"",</v>
      </c>
      <c r="Y302" s="22" t="str">
        <f t="shared" si="136"/>
        <v>public static String INSERT_DATE="insertDate";</v>
      </c>
      <c r="Z302" s="7" t="str">
        <f t="shared" si="137"/>
        <v>private String insertDate="";</v>
      </c>
    </row>
    <row r="303" spans="2:26" ht="19.2" x14ac:dyDescent="0.45">
      <c r="B303" s="1" t="s">
        <v>5</v>
      </c>
      <c r="C303" s="1" t="s">
        <v>1</v>
      </c>
      <c r="D303" s="4">
        <v>30</v>
      </c>
      <c r="I303" t="str">
        <f>I302</f>
        <v>ALTER TABLE TM_TASK_REPORTER</v>
      </c>
      <c r="J303" t="str">
        <f>CONCATENATE(LEFT(CONCATENATE(" ADD "," ",N303,";"),LEN(CONCATENATE(" ADD "," ",N303,";"))-2),";")</f>
        <v xml:space="preserve"> ADD  MODIFICATION_DATE VARCHAR(30);</v>
      </c>
      <c r="K303" s="21" t="str">
        <f>CONCATENATE(LEFT(CONCATENATE("  ALTER COLUMN  "," ",N303,";"),LEN(CONCATENATE("  ALTER COLUMN  "," ",N303,";"))-2),";")</f>
        <v xml:space="preserve">  ALTER COLUMN   MODIFICATION_DATE VARCHAR(30);</v>
      </c>
      <c r="L303" s="12"/>
      <c r="M303" s="18" t="str">
        <f>CONCATENATE(B303,",")</f>
        <v>MODIFICATION_DATE,</v>
      </c>
      <c r="N303" s="5" t="str">
        <f t="shared" si="138"/>
        <v>MODIFICATION_DATE VARCHAR(30),</v>
      </c>
      <c r="O303" s="1" t="s">
        <v>9</v>
      </c>
      <c r="P303" t="s">
        <v>8</v>
      </c>
      <c r="W303" s="17" t="str">
        <f t="shared" si="134"/>
        <v>modificationDate</v>
      </c>
      <c r="X303" s="3" t="str">
        <f t="shared" si="135"/>
        <v>"modificationDate":"",</v>
      </c>
      <c r="Y303" s="22" t="str">
        <f t="shared" si="136"/>
        <v>public static String MODIFICATION_DATE="modificationDate";</v>
      </c>
      <c r="Z303" s="7" t="str">
        <f t="shared" si="137"/>
        <v>private String modificationDate="";</v>
      </c>
    </row>
    <row r="304" spans="2:26" ht="19.2" x14ac:dyDescent="0.45">
      <c r="B304" s="1" t="s">
        <v>318</v>
      </c>
      <c r="C304" s="1" t="s">
        <v>1</v>
      </c>
      <c r="D304" s="4">
        <v>222</v>
      </c>
      <c r="I304" t="str">
        <f>I266</f>
        <v>ALTER TABLE TM_TASK_PRIORITY</v>
      </c>
      <c r="J304" t="str">
        <f>CONCATENATE(LEFT(CONCATENATE(" ADD "," ",N304,";"),LEN(CONCATENATE(" ADD "," ",N304,";"))-2),";")</f>
        <v xml:space="preserve"> ADD  FK_TASK_ID VARCHAR(222);</v>
      </c>
      <c r="K304" s="21" t="str">
        <f>CONCATENATE(LEFT(CONCATENATE("  ALTER COLUMN  "," ",N304,";"),LEN(CONCATENATE("  ALTER COLUMN  "," ",N304,";"))-2),";")</f>
        <v xml:space="preserve">  ALTER COLUMN   FK_TASK_ID VARCHAR(222);</v>
      </c>
      <c r="L304" s="12"/>
      <c r="M304" s="18" t="str">
        <f>CONCATENATE(B304,",")</f>
        <v>FK_TASK_ID,</v>
      </c>
      <c r="N304" s="5" t="str">
        <f t="shared" si="138"/>
        <v>FK_TASK_ID VARCHAR(222),</v>
      </c>
      <c r="O304" s="1" t="s">
        <v>10</v>
      </c>
      <c r="P304" t="s">
        <v>311</v>
      </c>
      <c r="Q304" t="s">
        <v>2</v>
      </c>
      <c r="W304" s="17" t="str">
        <f t="shared" si="134"/>
        <v>fkTaskId</v>
      </c>
      <c r="X304" s="3" t="str">
        <f t="shared" si="135"/>
        <v>"fkTaskId":"",</v>
      </c>
      <c r="Y304" s="22" t="str">
        <f t="shared" si="136"/>
        <v>public static String FK_TASK_ID="fkTaskId";</v>
      </c>
      <c r="Z304" s="7" t="str">
        <f t="shared" si="137"/>
        <v>private String fkTaskId="";</v>
      </c>
    </row>
    <row r="305" spans="2:26" ht="19.2" x14ac:dyDescent="0.45">
      <c r="B305" s="1" t="s">
        <v>11</v>
      </c>
      <c r="C305" s="1" t="s">
        <v>1</v>
      </c>
      <c r="D305" s="4">
        <v>444</v>
      </c>
      <c r="L305" s="12"/>
      <c r="M305" s="18"/>
      <c r="N305" s="5" t="str">
        <f t="shared" si="138"/>
        <v>FK_USER_ID VARCHAR(444),</v>
      </c>
      <c r="O305" s="1" t="s">
        <v>10</v>
      </c>
      <c r="P305" t="s">
        <v>12</v>
      </c>
      <c r="Q305" t="s">
        <v>2</v>
      </c>
      <c r="W305" s="17" t="str">
        <f t="shared" si="134"/>
        <v>fkUserId</v>
      </c>
      <c r="X305" s="3" t="str">
        <f t="shared" si="135"/>
        <v>"fkUserId":"",</v>
      </c>
      <c r="Y305" s="22" t="str">
        <f t="shared" si="136"/>
        <v>public static String FK_USER_ID="fkUserId";</v>
      </c>
      <c r="Z305" s="7" t="str">
        <f t="shared" si="137"/>
        <v>private String fkUserId="";</v>
      </c>
    </row>
    <row r="306" spans="2:26" ht="19.2" x14ac:dyDescent="0.45">
      <c r="B306" s="1" t="s">
        <v>14</v>
      </c>
      <c r="C306" s="1" t="s">
        <v>1</v>
      </c>
      <c r="D306" s="4">
        <v>3000</v>
      </c>
      <c r="I306" t="str">
        <f>I280</f>
        <v>ALTER TABLE TM_TASK_CATEGORY</v>
      </c>
      <c r="J306" t="str">
        <f>CONCATENATE(LEFT(CONCATENATE(" ADD "," ",N306,";"),LEN(CONCATENATE(" ADD "," ",N306,";"))-2),";")</f>
        <v xml:space="preserve"> ADD  DESCRIPTION VARCHAR(3000);</v>
      </c>
      <c r="K306" s="21" t="str">
        <f>CONCATENATE(LEFT(CONCATENATE("  ALTER COLUMN  "," ",N306,";"),LEN(CONCATENATE("  ALTER COLUMN  "," ",N306,";"))-2),";")</f>
        <v xml:space="preserve">  ALTER COLUMN   DESCRIPTION VARCHAR(3000);</v>
      </c>
      <c r="L306" s="12"/>
      <c r="M306" s="18" t="str">
        <f>CONCATENATE(B306,",")</f>
        <v>DESCRIPTION,</v>
      </c>
      <c r="N306" s="5" t="str">
        <f t="shared" si="138"/>
        <v>DESCRIPTION VARCHAR(3000),</v>
      </c>
      <c r="O306" s="1" t="s">
        <v>14</v>
      </c>
      <c r="W306" s="17" t="str">
        <f t="shared" si="134"/>
        <v>description</v>
      </c>
      <c r="X306" s="3" t="str">
        <f t="shared" si="135"/>
        <v>"description":"",</v>
      </c>
      <c r="Y306" s="22" t="str">
        <f t="shared" si="136"/>
        <v>public static String DESCRIPTION="description";</v>
      </c>
      <c r="Z306" s="7" t="str">
        <f t="shared" si="137"/>
        <v>private String description="";</v>
      </c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4"/>
      <c r="D308" s="9"/>
      <c r="M308" s="20"/>
      <c r="N308" s="33"/>
      <c r="O308" s="14"/>
      <c r="W308" s="17"/>
    </row>
    <row r="309" spans="2:26" x14ac:dyDescent="0.3">
      <c r="B309" s="2" t="s">
        <v>357</v>
      </c>
      <c r="I309" t="str">
        <f>CONCATENATE("ALTER TABLE"," ",B309)</f>
        <v>ALTER TABLE TM_TASK_LABEL</v>
      </c>
      <c r="N309" s="5" t="str">
        <f>CONCATENATE("CREATE TABLE ",B309," ","(")</f>
        <v>CREATE TABLE TM_TASK_LABEL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 t="shared" ref="I310:I317" si="139">I309</f>
        <v>ALTER TABLE TM_TASK_LABEL</v>
      </c>
      <c r="J310" t="str">
        <f t="shared" ref="J310:J317" si="140">CONCATENATE(LEFT(CONCATENATE(" ADD "," ",N310,";"),LEN(CONCATENATE(" ADD "," ",N310,";"))-2),";")</f>
        <v xml:space="preserve"> ADD  ID VARCHAR(30) NOT NULL ;</v>
      </c>
      <c r="K310" s="21" t="str">
        <f t="shared" ref="K310:K317" si="141">CONCATENATE(LEFT(CONCATENATE("  ALTER COLUMN  "," ",N310,";"),LEN(CONCATENATE("  ALTER COLUMN  "," ",N310,";"))-2),";")</f>
        <v xml:space="preserve">  ALTER COLUMN   ID VARCHAR(30) NOT NULL ;</v>
      </c>
      <c r="L310" s="12"/>
      <c r="M310" s="18" t="str">
        <f t="shared" ref="M310:M315" si="142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5" si="143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5" si="144">CONCATENATE("""",W310,"""",":","""","""",",")</f>
        <v>"id":"",</v>
      </c>
      <c r="Y310" s="22" t="str">
        <f t="shared" ref="Y310:Y315" si="145">CONCATENATE("public static String ",,B310,,"=","""",W310,""";")</f>
        <v>public static String ID="id";</v>
      </c>
      <c r="Z310" s="7" t="str">
        <f t="shared" ref="Z310:Z315" si="146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 t="shared" si="139"/>
        <v>ALTER TABLE TM_TASK_LABEL</v>
      </c>
      <c r="J311" t="str">
        <f t="shared" si="140"/>
        <v xml:space="preserve"> ADD  STATUS VARCHAR(10);</v>
      </c>
      <c r="K311" s="21" t="str">
        <f t="shared" si="141"/>
        <v xml:space="preserve">  ALTER COLUMN   STATUS VARCHAR(10);</v>
      </c>
      <c r="L311" s="12"/>
      <c r="M311" s="18" t="str">
        <f t="shared" si="142"/>
        <v>STATUS,</v>
      </c>
      <c r="N311" s="5" t="str">
        <f t="shared" ref="N311:N317" si="147">CONCATENATE(B311," ",C311,"(",D311,")",",")</f>
        <v>STATUS VARCHAR(10),</v>
      </c>
      <c r="O311" s="1" t="s">
        <v>3</v>
      </c>
      <c r="W311" s="17" t="str">
        <f t="shared" si="143"/>
        <v>status</v>
      </c>
      <c r="X311" s="3" t="str">
        <f t="shared" si="144"/>
        <v>"status":"",</v>
      </c>
      <c r="Y311" s="22" t="str">
        <f t="shared" si="145"/>
        <v>public static String STATUS="status";</v>
      </c>
      <c r="Z311" s="7" t="str">
        <f t="shared" si="146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 t="shared" si="139"/>
        <v>ALTER TABLE TM_TASK_LABEL</v>
      </c>
      <c r="J312" t="str">
        <f t="shared" si="140"/>
        <v xml:space="preserve"> ADD  INSERT_DATE VARCHAR(30);</v>
      </c>
      <c r="K312" s="21" t="str">
        <f t="shared" si="141"/>
        <v xml:space="preserve">  ALTER COLUMN   INSERT_DATE VARCHAR(30);</v>
      </c>
      <c r="L312" s="12"/>
      <c r="M312" s="18" t="str">
        <f t="shared" si="142"/>
        <v>INSERT_DATE,</v>
      </c>
      <c r="N312" s="5" t="str">
        <f t="shared" si="147"/>
        <v>INSERT_DATE VARCHAR(30),</v>
      </c>
      <c r="O312" s="1" t="s">
        <v>7</v>
      </c>
      <c r="P312" t="s">
        <v>8</v>
      </c>
      <c r="W312" s="17" t="str">
        <f t="shared" si="143"/>
        <v>insertDate</v>
      </c>
      <c r="X312" s="3" t="str">
        <f t="shared" si="144"/>
        <v>"insertDate":"",</v>
      </c>
      <c r="Y312" s="22" t="str">
        <f t="shared" si="145"/>
        <v>public static String INSERT_DATE="insertDate";</v>
      </c>
      <c r="Z312" s="7" t="str">
        <f t="shared" si="146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 t="shared" si="139"/>
        <v>ALTER TABLE TM_TASK_LABEL</v>
      </c>
      <c r="J313" t="str">
        <f t="shared" si="140"/>
        <v xml:space="preserve"> ADD  MODIFICATION_DATE VARCHAR(30);</v>
      </c>
      <c r="K313" s="21" t="str">
        <f t="shared" si="141"/>
        <v xml:space="preserve">  ALTER COLUMN   MODIFICATION_DATE VARCHAR(30);</v>
      </c>
      <c r="L313" s="12"/>
      <c r="M313" s="18" t="str">
        <f t="shared" si="142"/>
        <v>MODIFICATION_DATE,</v>
      </c>
      <c r="N313" s="5" t="str">
        <f t="shared" si="147"/>
        <v>MODIFICATION_DATE VARCHAR(30),</v>
      </c>
      <c r="O313" s="1" t="s">
        <v>9</v>
      </c>
      <c r="P313" t="s">
        <v>8</v>
      </c>
      <c r="W313" s="17" t="str">
        <f t="shared" si="143"/>
        <v>modificationDate</v>
      </c>
      <c r="X313" s="3" t="str">
        <f t="shared" si="144"/>
        <v>"modificationDate":"",</v>
      </c>
      <c r="Y313" s="22" t="str">
        <f t="shared" si="145"/>
        <v>public static String MODIFICATION_DATE="modificationDate";</v>
      </c>
      <c r="Z313" s="7" t="str">
        <f t="shared" si="146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 t="str">
        <f t="shared" si="139"/>
        <v>ALTER TABLE TM_TASK_LABEL</v>
      </c>
      <c r="J314" t="str">
        <f t="shared" si="140"/>
        <v xml:space="preserve"> ADD  FK_PROJECT_ID VARCHAR(222);</v>
      </c>
      <c r="K314" s="21" t="str">
        <f t="shared" si="141"/>
        <v xml:space="preserve">  ALTER COLUMN   FK_PROJECT_ID VARCHAR(222);</v>
      </c>
      <c r="L314" s="12"/>
      <c r="M314" s="18" t="str">
        <f t="shared" si="142"/>
        <v>FK_PROJECT_ID,</v>
      </c>
      <c r="N314" s="5" t="str">
        <f t="shared" si="147"/>
        <v>FK_PROJECT_ID VARCHAR(222),</v>
      </c>
      <c r="O314" s="1" t="s">
        <v>0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name</v>
      </c>
      <c r="X314" s="3" t="str">
        <f>CONCATENATE("""",W314,"""",":","""","""",",")</f>
        <v>"name":"",</v>
      </c>
      <c r="Y314" s="22" t="str">
        <f>CONCATENATE("public static String ",,B314,,"=","""",W314,""";")</f>
        <v>public static String FK_PROJECT_ID="name";</v>
      </c>
      <c r="Z314" s="7" t="str">
        <f>CONCATENATE("private String ",W314,"=","""""",";")</f>
        <v>private String name="";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 t="shared" si="139"/>
        <v>ALTER TABLE TM_TASK_LABEL</v>
      </c>
      <c r="J315" t="str">
        <f t="shared" si="140"/>
        <v xml:space="preserve"> ADD  NAME VARCHAR(222);</v>
      </c>
      <c r="K315" s="21" t="str">
        <f t="shared" si="141"/>
        <v xml:space="preserve">  ALTER COLUMN   NAME VARCHAR(222);</v>
      </c>
      <c r="L315" s="12"/>
      <c r="M315" s="18" t="str">
        <f t="shared" si="142"/>
        <v>NAME,</v>
      </c>
      <c r="N315" s="5" t="str">
        <f t="shared" si="147"/>
        <v>NAME VARCHAR(222),</v>
      </c>
      <c r="O315" s="1" t="s">
        <v>0</v>
      </c>
      <c r="W315" s="17" t="str">
        <f t="shared" si="143"/>
        <v>name</v>
      </c>
      <c r="X315" s="3" t="str">
        <f t="shared" si="144"/>
        <v>"name":"",</v>
      </c>
      <c r="Y315" s="22" t="str">
        <f t="shared" si="145"/>
        <v>public static String NAME="name";</v>
      </c>
      <c r="Z315" s="7" t="str">
        <f t="shared" si="146"/>
        <v>private String name="";</v>
      </c>
    </row>
    <row r="316" spans="2:26" ht="19.2" x14ac:dyDescent="0.45">
      <c r="B316" s="1" t="s">
        <v>634</v>
      </c>
      <c r="C316" s="1" t="s">
        <v>1</v>
      </c>
      <c r="D316" s="4">
        <v>20</v>
      </c>
      <c r="I316" t="str">
        <f t="shared" si="139"/>
        <v>ALTER TABLE TM_TASK_LABEL</v>
      </c>
      <c r="J316" t="str">
        <f t="shared" si="140"/>
        <v xml:space="preserve"> ADD  IS_MENU VARCHAR(20);</v>
      </c>
      <c r="K316" s="21" t="str">
        <f t="shared" si="141"/>
        <v xml:space="preserve">  ALTER COLUMN   IS_MENU VARCHAR(20);</v>
      </c>
      <c r="L316" s="12"/>
      <c r="M316" s="18" t="s">
        <v>635</v>
      </c>
      <c r="N316" s="5" t="str">
        <f>CONCATENATE(B316," ",C316,"(",D316,")",",")</f>
        <v>IS_MENU VARCHAR(20),</v>
      </c>
      <c r="O316" s="1" t="s">
        <v>112</v>
      </c>
      <c r="P316" t="s">
        <v>636</v>
      </c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isMenu</v>
      </c>
      <c r="X316" s="3" t="str">
        <f>CONCATENATE("""",W316,"""",":","""","""",",")</f>
        <v>"isMenu":"",</v>
      </c>
      <c r="Y316" s="22" t="str">
        <f>CONCATENATE("public static String ",,B316,,"=","""",W316,""";")</f>
        <v>public static String IS_MENU="isMenu";</v>
      </c>
      <c r="Z316" s="7" t="str">
        <f>CONCATENATE("private String ",W316,"=","""""",";")</f>
        <v>private String isMenu="";</v>
      </c>
    </row>
    <row r="317" spans="2:26" ht="19.2" x14ac:dyDescent="0.45">
      <c r="B317" s="1" t="s">
        <v>358</v>
      </c>
      <c r="C317" s="1" t="s">
        <v>1</v>
      </c>
      <c r="D317" s="4">
        <v>444</v>
      </c>
      <c r="I317" t="str">
        <f t="shared" si="139"/>
        <v>ALTER TABLE TM_TASK_LABEL</v>
      </c>
      <c r="J317" t="str">
        <f t="shared" si="140"/>
        <v xml:space="preserve"> ADD  COLOR VARCHAR(444);</v>
      </c>
      <c r="K317" s="21" t="str">
        <f t="shared" si="141"/>
        <v xml:space="preserve">  ALTER COLUMN   COLOR VARCHAR(444);</v>
      </c>
      <c r="L317" s="12"/>
      <c r="M317" s="18"/>
      <c r="N317" s="5" t="str">
        <f t="shared" si="147"/>
        <v>COLOR VARCHAR(444),</v>
      </c>
      <c r="O317" s="1" t="s">
        <v>358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color</v>
      </c>
      <c r="X317" s="3" t="str">
        <f>CONCATENATE("""",W317,"""",":","""","""",",")</f>
        <v>"color":"",</v>
      </c>
      <c r="Y317" s="22" t="str">
        <f>CONCATENATE("public static String ",,B317,,"=","""",W317,""";")</f>
        <v>public static String COLOR="color";</v>
      </c>
      <c r="Z317" s="7" t="str">
        <f>CONCATENATE("private String ",W317,"=","""""",";")</f>
        <v>private String color="";</v>
      </c>
    </row>
    <row r="318" spans="2:26" ht="19.2" x14ac:dyDescent="0.45">
      <c r="B318" s="1"/>
      <c r="C318" s="1"/>
      <c r="D318" s="4"/>
      <c r="L318" s="12"/>
      <c r="M318" s="18"/>
      <c r="O318" s="1"/>
      <c r="W318" s="17"/>
    </row>
    <row r="319" spans="2:26" ht="19.2" x14ac:dyDescent="0.45">
      <c r="C319" s="1"/>
      <c r="D319" s="8"/>
      <c r="M319" s="18"/>
      <c r="N319" s="33" t="s">
        <v>130</v>
      </c>
      <c r="O319" s="1"/>
      <c r="W319" s="17"/>
    </row>
    <row r="320" spans="2:26" ht="19.2" x14ac:dyDescent="0.45">
      <c r="C320" s="1"/>
      <c r="D320" s="8"/>
      <c r="M320" s="18"/>
      <c r="N320" s="31" t="s">
        <v>126</v>
      </c>
      <c r="O320" s="1"/>
      <c r="W320" s="17"/>
    </row>
    <row r="321" spans="2:26" ht="19.2" x14ac:dyDescent="0.45">
      <c r="C321" s="14"/>
      <c r="D321" s="9"/>
      <c r="M321" s="20"/>
      <c r="W321" s="17"/>
    </row>
    <row r="322" spans="2:26" ht="19.2" x14ac:dyDescent="0.45">
      <c r="C322" s="1"/>
      <c r="D322" s="8"/>
      <c r="M322" s="18"/>
      <c r="N322" s="31"/>
      <c r="O322" s="1"/>
      <c r="W322" s="17"/>
    </row>
    <row r="323" spans="2:26" x14ac:dyDescent="0.3">
      <c r="B323" s="2" t="s">
        <v>520</v>
      </c>
      <c r="I323" t="str">
        <f>CONCATENATE("ALTER TABLE"," ",B323)</f>
        <v>ALTER TABLE TM_TASK_LABEL_LIST</v>
      </c>
      <c r="J323" t="s">
        <v>293</v>
      </c>
      <c r="K323" s="26" t="str">
        <f>CONCATENATE(J323," VIEW ",B323," AS SELECT")</f>
        <v>create OR REPLACE VIEW TM_TASK_LABEL_LIST AS SELECT</v>
      </c>
      <c r="N323" s="5" t="str">
        <f>CONCATENATE("CREATE TABLE ",B323," ","(")</f>
        <v>CREATE TABLE TM_TASK_LABEL_LIST (</v>
      </c>
    </row>
    <row r="324" spans="2:26" ht="19.2" x14ac:dyDescent="0.45">
      <c r="B324" s="1" t="s">
        <v>2</v>
      </c>
      <c r="C324" s="1" t="s">
        <v>1</v>
      </c>
      <c r="D324" s="4">
        <v>30</v>
      </c>
      <c r="E324" s="24" t="s">
        <v>113</v>
      </c>
      <c r="I324" t="str">
        <f>I323</f>
        <v>ALTER TABLE TM_TASK_LABEL_LIST</v>
      </c>
      <c r="K324" s="25" t="str">
        <f t="shared" ref="K324:K331" si="148">CONCATENATE(B324,",")</f>
        <v>ID,</v>
      </c>
      <c r="L324" s="12"/>
      <c r="M324" s="18" t="str">
        <f t="shared" ref="M324:M329" si="149">CONCATENATE(B324,",")</f>
        <v>ID,</v>
      </c>
      <c r="N324" s="5" t="str">
        <f>CONCATENATE(B324," ",C324,"(",D324,") ",E324," ,")</f>
        <v>ID VARCHAR(30) NOT NULL ,</v>
      </c>
      <c r="O324" s="1" t="s">
        <v>2</v>
      </c>
      <c r="P324" s="6"/>
      <c r="Q324" s="6"/>
      <c r="R324" s="6"/>
      <c r="S324" s="6"/>
      <c r="T324" s="6"/>
      <c r="U324" s="6"/>
      <c r="V324" s="6"/>
      <c r="W324" s="17" t="str">
        <f t="shared" ref="W324:W332" si="150">CONCATENATE(,LOWER(O324),UPPER(LEFT(P324,1)),LOWER(RIGHT(P324,LEN(P324)-IF(LEN(P324)&gt;0,1,LEN(P324)))),UPPER(LEFT(Q324,1)),LOWER(RIGHT(Q324,LEN(Q324)-IF(LEN(Q324)&gt;0,1,LEN(Q324)))),UPPER(LEFT(R324,1)),LOWER(RIGHT(R324,LEN(R324)-IF(LEN(R324)&gt;0,1,LEN(R324)))),UPPER(LEFT(S324,1)),LOWER(RIGHT(S324,LEN(S324)-IF(LEN(S324)&gt;0,1,LEN(S324)))),UPPER(LEFT(T324,1)),LOWER(RIGHT(T324,LEN(T324)-IF(LEN(T324)&gt;0,1,LEN(T324)))),UPPER(LEFT(U324,1)),LOWER(RIGHT(U324,LEN(U324)-IF(LEN(U324)&gt;0,1,LEN(U324)))),UPPER(LEFT(V324,1)),LOWER(RIGHT(V324,LEN(V324)-IF(LEN(V324)&gt;0,1,LEN(V324)))))</f>
        <v>id</v>
      </c>
      <c r="X324" s="3" t="str">
        <f t="shared" ref="X324:X332" si="151">CONCATENATE("""",W324,"""",":","""","""",",")</f>
        <v>"id":"",</v>
      </c>
      <c r="Y324" s="22" t="str">
        <f t="shared" ref="Y324:Y332" si="152">CONCATENATE("public static String ",,B324,,"=","""",W324,""";")</f>
        <v>public static String ID="id";</v>
      </c>
      <c r="Z324" s="7" t="str">
        <f t="shared" ref="Z324:Z332" si="153">CONCATENATE("private String ",W324,"=","""""",";")</f>
        <v>private String id="";</v>
      </c>
    </row>
    <row r="325" spans="2:26" ht="19.2" x14ac:dyDescent="0.45">
      <c r="B325" s="1" t="s">
        <v>3</v>
      </c>
      <c r="C325" s="1" t="s">
        <v>1</v>
      </c>
      <c r="D325" s="4">
        <v>10</v>
      </c>
      <c r="I325" t="str">
        <f>I324</f>
        <v>ALTER TABLE TM_TASK_LABEL_LIST</v>
      </c>
      <c r="K325" s="25" t="str">
        <f t="shared" si="148"/>
        <v>STATUS,</v>
      </c>
      <c r="L325" s="12"/>
      <c r="M325" s="18" t="str">
        <f t="shared" si="149"/>
        <v>STATUS,</v>
      </c>
      <c r="N325" s="5" t="str">
        <f t="shared" ref="N325:N332" si="154">CONCATENATE(B325," ",C325,"(",D325,")",",")</f>
        <v>STATUS VARCHAR(10),</v>
      </c>
      <c r="O325" s="1" t="s">
        <v>3</v>
      </c>
      <c r="W325" s="17" t="str">
        <f t="shared" si="150"/>
        <v>status</v>
      </c>
      <c r="X325" s="3" t="str">
        <f t="shared" si="151"/>
        <v>"status":"",</v>
      </c>
      <c r="Y325" s="22" t="str">
        <f t="shared" si="152"/>
        <v>public static String STATUS="status";</v>
      </c>
      <c r="Z325" s="7" t="str">
        <f t="shared" si="153"/>
        <v>private String status="";</v>
      </c>
    </row>
    <row r="326" spans="2:26" ht="19.2" x14ac:dyDescent="0.45">
      <c r="B326" s="1" t="s">
        <v>4</v>
      </c>
      <c r="C326" s="1" t="s">
        <v>1</v>
      </c>
      <c r="D326" s="4">
        <v>30</v>
      </c>
      <c r="I326" t="str">
        <f>I325</f>
        <v>ALTER TABLE TM_TASK_LABEL_LIST</v>
      </c>
      <c r="K326" s="25" t="str">
        <f t="shared" si="148"/>
        <v>INSERT_DATE,</v>
      </c>
      <c r="L326" s="12"/>
      <c r="M326" s="18" t="str">
        <f t="shared" si="149"/>
        <v>INSERT_DATE,</v>
      </c>
      <c r="N326" s="5" t="str">
        <f t="shared" si="154"/>
        <v>INSERT_DATE VARCHAR(30),</v>
      </c>
      <c r="O326" s="1" t="s">
        <v>7</v>
      </c>
      <c r="P326" t="s">
        <v>8</v>
      </c>
      <c r="W326" s="17" t="str">
        <f t="shared" si="150"/>
        <v>insertDate</v>
      </c>
      <c r="X326" s="3" t="str">
        <f t="shared" si="151"/>
        <v>"insertDate":"",</v>
      </c>
      <c r="Y326" s="22" t="str">
        <f t="shared" si="152"/>
        <v>public static String INSERT_DATE="insertDate";</v>
      </c>
      <c r="Z326" s="7" t="str">
        <f t="shared" si="153"/>
        <v>private String insertDate="";</v>
      </c>
    </row>
    <row r="327" spans="2:26" ht="19.2" x14ac:dyDescent="0.45">
      <c r="B327" s="1" t="s">
        <v>5</v>
      </c>
      <c r="C327" s="1" t="s">
        <v>1</v>
      </c>
      <c r="D327" s="4">
        <v>30</v>
      </c>
      <c r="I327" t="str">
        <f>I326</f>
        <v>ALTER TABLE TM_TASK_LABEL_LIST</v>
      </c>
      <c r="K327" s="25" t="str">
        <f t="shared" si="148"/>
        <v>MODIFICATION_DATE,</v>
      </c>
      <c r="L327" s="12"/>
      <c r="M327" s="18" t="str">
        <f t="shared" si="149"/>
        <v>MODIFICATION_DATE,</v>
      </c>
      <c r="N327" s="5" t="str">
        <f t="shared" si="154"/>
        <v>MODIFICATION_DATE VARCHAR(30),</v>
      </c>
      <c r="O327" s="1" t="s">
        <v>9</v>
      </c>
      <c r="P327" t="s">
        <v>8</v>
      </c>
      <c r="W327" s="17" t="str">
        <f t="shared" si="150"/>
        <v>modificationDate</v>
      </c>
      <c r="X327" s="3" t="str">
        <f t="shared" si="151"/>
        <v>"modificationDate":"",</v>
      </c>
      <c r="Y327" s="22" t="str">
        <f t="shared" si="152"/>
        <v>public static String MODIFICATION_DATE="modificationDate";</v>
      </c>
      <c r="Z327" s="7" t="str">
        <f t="shared" si="153"/>
        <v>private String modificationDate="";</v>
      </c>
    </row>
    <row r="328" spans="2:26" ht="19.2" x14ac:dyDescent="0.45">
      <c r="B328" s="1" t="s">
        <v>274</v>
      </c>
      <c r="C328" s="1" t="s">
        <v>1</v>
      </c>
      <c r="D328" s="4">
        <v>222</v>
      </c>
      <c r="I328">
        <f>I275</f>
        <v>0</v>
      </c>
      <c r="K328" s="25" t="str">
        <f t="shared" si="148"/>
        <v>FK_PROJECT_ID,</v>
      </c>
      <c r="L328" s="12"/>
      <c r="M328" s="18" t="str">
        <f t="shared" si="149"/>
        <v>FK_PROJECT_ID,</v>
      </c>
      <c r="N328" s="5" t="str">
        <f t="shared" si="154"/>
        <v>FK_PROJECT_ID VARCHAR(222),</v>
      </c>
      <c r="O328" s="1" t="s">
        <v>10</v>
      </c>
      <c r="P328" t="s">
        <v>288</v>
      </c>
      <c r="Q328" t="s">
        <v>2</v>
      </c>
      <c r="W328" s="17" t="str">
        <f t="shared" si="150"/>
        <v>fkProjectId</v>
      </c>
      <c r="X328" s="3" t="str">
        <f t="shared" si="151"/>
        <v>"fkProjectId":"",</v>
      </c>
      <c r="Y328" s="22" t="str">
        <f t="shared" si="152"/>
        <v>public static String FK_PROJECT_ID="fkProjectId";</v>
      </c>
      <c r="Z328" s="7" t="str">
        <f t="shared" si="153"/>
        <v>private String fkProjectId="";</v>
      </c>
    </row>
    <row r="329" spans="2:26" ht="19.2" x14ac:dyDescent="0.45">
      <c r="B329" s="1" t="s">
        <v>0</v>
      </c>
      <c r="C329" s="1" t="s">
        <v>1</v>
      </c>
      <c r="D329" s="4">
        <v>222</v>
      </c>
      <c r="I329" t="str">
        <f>I276</f>
        <v>ALTER TABLE TM_TASK_CATEGORY</v>
      </c>
      <c r="J329" s="23"/>
      <c r="K329" s="25" t="str">
        <f t="shared" si="148"/>
        <v>NAME,</v>
      </c>
      <c r="L329" s="12"/>
      <c r="M329" s="18" t="str">
        <f t="shared" si="149"/>
        <v>NAME,</v>
      </c>
      <c r="N329" s="5" t="str">
        <f t="shared" si="154"/>
        <v>NAME VARCHAR(222),</v>
      </c>
      <c r="O329" s="1" t="s">
        <v>0</v>
      </c>
      <c r="W329" s="17" t="str">
        <f t="shared" si="150"/>
        <v>name</v>
      </c>
      <c r="X329" s="3" t="str">
        <f t="shared" si="151"/>
        <v>"name":"",</v>
      </c>
      <c r="Y329" s="22" t="str">
        <f t="shared" si="152"/>
        <v>public static String NAME="name";</v>
      </c>
      <c r="Z329" s="7" t="str">
        <f t="shared" si="153"/>
        <v>private String name="";</v>
      </c>
    </row>
    <row r="330" spans="2:26" ht="19.2" x14ac:dyDescent="0.45">
      <c r="B330" s="1" t="s">
        <v>518</v>
      </c>
      <c r="C330" s="1" t="s">
        <v>1</v>
      </c>
      <c r="D330" s="4">
        <v>3333</v>
      </c>
      <c r="I330">
        <f>I262</f>
        <v>0</v>
      </c>
      <c r="K330" s="25" t="s">
        <v>673</v>
      </c>
      <c r="L330" s="12"/>
      <c r="M330" s="18"/>
      <c r="N330" s="5" t="str">
        <f t="shared" si="154"/>
        <v>BACKLOG_COUNT VARCHAR(3333),</v>
      </c>
      <c r="O330" s="1" t="s">
        <v>354</v>
      </c>
      <c r="P330" t="s">
        <v>214</v>
      </c>
      <c r="W330" s="17" t="str">
        <f t="shared" si="150"/>
        <v>backlogCount</v>
      </c>
      <c r="X330" s="3" t="str">
        <f t="shared" si="151"/>
        <v>"backlogCount":"",</v>
      </c>
      <c r="Y330" s="22" t="str">
        <f t="shared" si="152"/>
        <v>public static String BACKLOG_COUNT="backlogCount";</v>
      </c>
      <c r="Z330" s="7" t="str">
        <f t="shared" si="153"/>
        <v>private String backlogCount="";</v>
      </c>
    </row>
    <row r="331" spans="2:26" ht="19.2" x14ac:dyDescent="0.45">
      <c r="B331" s="1" t="s">
        <v>634</v>
      </c>
      <c r="C331" s="1" t="s">
        <v>1</v>
      </c>
      <c r="D331" s="4">
        <v>20</v>
      </c>
      <c r="I331">
        <f>I330</f>
        <v>0</v>
      </c>
      <c r="J331" t="str">
        <f>CONCATENATE(LEFT(CONCATENATE(" ADD "," ",N331,";"),LEN(CONCATENATE(" ADD "," ",N331,";"))-2),";")</f>
        <v xml:space="preserve"> ADD  IS_MENU VARCHAR(20);</v>
      </c>
      <c r="K331" s="25" t="str">
        <f t="shared" si="148"/>
        <v>IS_MENU,</v>
      </c>
      <c r="L331" s="12"/>
      <c r="M331" s="18" t="s">
        <v>635</v>
      </c>
      <c r="N331" s="5" t="str">
        <f t="shared" si="154"/>
        <v>IS_MENU VARCHAR(20),</v>
      </c>
      <c r="O331" s="1" t="s">
        <v>112</v>
      </c>
      <c r="P331" t="s">
        <v>636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isMenu</v>
      </c>
      <c r="X331" s="3" t="str">
        <f>CONCATENATE("""",W331,"""",":","""","""",",")</f>
        <v>"isMenu":"",</v>
      </c>
      <c r="Y331" s="22" t="str">
        <f>CONCATENATE("public static String ",,B331,,"=","""",W331,""";")</f>
        <v>public static String IS_MENU="isMenu";</v>
      </c>
      <c r="Z331" s="7" t="str">
        <f>CONCATENATE("private String ",W331,"=","""""",";")</f>
        <v>private String isMenu="";</v>
      </c>
    </row>
    <row r="332" spans="2:26" ht="19.2" x14ac:dyDescent="0.45">
      <c r="B332" s="1" t="s">
        <v>358</v>
      </c>
      <c r="C332" s="1" t="s">
        <v>1</v>
      </c>
      <c r="D332" s="4">
        <v>444</v>
      </c>
      <c r="K332" s="25" t="str">
        <f>CONCATENATE(B332,"")</f>
        <v>COLOR</v>
      </c>
      <c r="L332" s="12"/>
      <c r="M332" s="18"/>
      <c r="N332" s="5" t="str">
        <f t="shared" si="154"/>
        <v>COLOR VARCHAR(444),</v>
      </c>
      <c r="O332" s="1" t="s">
        <v>358</v>
      </c>
      <c r="W332" s="17" t="str">
        <f t="shared" si="150"/>
        <v>color</v>
      </c>
      <c r="X332" s="3" t="str">
        <f t="shared" si="151"/>
        <v>"color":"",</v>
      </c>
      <c r="Y332" s="22" t="str">
        <f t="shared" si="152"/>
        <v>public static String COLOR="color";</v>
      </c>
      <c r="Z332" s="7" t="str">
        <f t="shared" si="153"/>
        <v>private String color="";</v>
      </c>
    </row>
    <row r="333" spans="2:26" ht="19.2" x14ac:dyDescent="0.45">
      <c r="B333" s="1"/>
      <c r="C333" s="1"/>
      <c r="D333" s="4"/>
      <c r="K333" s="29" t="str">
        <f>CONCATENATE(" FROM ",LEFT(B323,LEN(B323)-5)," T")</f>
        <v xml:space="preserve"> FROM TM_TASK_LABEL T</v>
      </c>
      <c r="L333" s="12"/>
      <c r="M333" s="18"/>
      <c r="O333" s="1"/>
      <c r="W333" s="17"/>
    </row>
    <row r="334" spans="2:26" ht="19.2" x14ac:dyDescent="0.45">
      <c r="C334" s="1"/>
      <c r="D334" s="8"/>
      <c r="M334" s="18"/>
      <c r="N334" s="33" t="s">
        <v>130</v>
      </c>
      <c r="O334" s="1"/>
      <c r="W334" s="17"/>
    </row>
    <row r="335" spans="2:26" ht="19.2" x14ac:dyDescent="0.45">
      <c r="C335" s="1"/>
      <c r="D335" s="8"/>
      <c r="M335" s="18"/>
      <c r="N335" s="31" t="s">
        <v>126</v>
      </c>
      <c r="O335" s="1"/>
      <c r="W335" s="17"/>
    </row>
    <row r="336" spans="2:26" ht="19.2" x14ac:dyDescent="0.45">
      <c r="C336" s="14"/>
      <c r="D336" s="9"/>
      <c r="M336" s="20"/>
      <c r="W336" s="17"/>
    </row>
    <row r="337" spans="2:26" ht="19.2" x14ac:dyDescent="0.45">
      <c r="C337" s="1"/>
      <c r="D337" s="8"/>
      <c r="M337" s="18"/>
      <c r="N337" s="31"/>
      <c r="O337" s="1"/>
      <c r="W337" s="17"/>
    </row>
    <row r="338" spans="2:26" x14ac:dyDescent="0.3">
      <c r="B338" s="2" t="s">
        <v>359</v>
      </c>
      <c r="I338" t="str">
        <f>CONCATENATE("ALTER TABLE"," ",B338)</f>
        <v>ALTER TABLE TM_TASK_SPRINT</v>
      </c>
      <c r="N338" s="5" t="str">
        <f>CONCATENATE("CREATE TABLE ",B338," ","(")</f>
        <v>CREATE TABLE TM_TASK_SPRINT (</v>
      </c>
    </row>
    <row r="339" spans="2:26" ht="19.2" x14ac:dyDescent="0.45">
      <c r="B339" s="1" t="s">
        <v>2</v>
      </c>
      <c r="C339" s="1" t="s">
        <v>1</v>
      </c>
      <c r="D339" s="4">
        <v>30</v>
      </c>
      <c r="E339" s="24" t="s">
        <v>113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ID VARCHAR(30) NOT NULL ;</v>
      </c>
      <c r="K339" s="21" t="str">
        <f>CONCATENATE(LEFT(CONCATENATE("  ALTER COLUMN  "," ",N339,";"),LEN(CONCATENATE("  ALTER COLUMN  "," ",N339,";"))-2),";")</f>
        <v xml:space="preserve">  ALTER COLUMN   ID VARCHAR(30) NOT NULL ;</v>
      </c>
      <c r="L339" s="12"/>
      <c r="M339" s="18" t="str">
        <f>CONCATENATE(B339,",")</f>
        <v>ID,</v>
      </c>
      <c r="N339" s="5" t="str">
        <f>CONCATENATE(B339," ",C339,"(",D339,") ",E339," ,")</f>
        <v>ID VARCHAR(30) NOT NULL ,</v>
      </c>
      <c r="O339" s="1" t="s">
        <v>2</v>
      </c>
      <c r="P339" s="6"/>
      <c r="Q339" s="6"/>
      <c r="R339" s="6"/>
      <c r="S339" s="6"/>
      <c r="T339" s="6"/>
      <c r="U339" s="6"/>
      <c r="V339" s="6"/>
      <c r="W339" s="17" t="str">
        <f t="shared" ref="W339:W349" si="155">CONCATENATE(,LOWER(O339),UPPER(LEFT(P339,1)),LOWER(RIGHT(P339,LEN(P339)-IF(LEN(P339)&gt;0,1,LEN(P339)))),UPPER(LEFT(Q339,1)),LOWER(RIGHT(Q339,LEN(Q339)-IF(LEN(Q339)&gt;0,1,LEN(Q339)))),UPPER(LEFT(R339,1)),LOWER(RIGHT(R339,LEN(R339)-IF(LEN(R339)&gt;0,1,LEN(R339)))),UPPER(LEFT(S339,1)),LOWER(RIGHT(S339,LEN(S339)-IF(LEN(S339)&gt;0,1,LEN(S339)))),UPPER(LEFT(T339,1)),LOWER(RIGHT(T339,LEN(T339)-IF(LEN(T339)&gt;0,1,LEN(T339)))),UPPER(LEFT(U339,1)),LOWER(RIGHT(U339,LEN(U339)-IF(LEN(U339)&gt;0,1,LEN(U339)))),UPPER(LEFT(V339,1)),LOWER(RIGHT(V339,LEN(V339)-IF(LEN(V339)&gt;0,1,LEN(V339)))))</f>
        <v>id</v>
      </c>
      <c r="X339" s="3" t="str">
        <f t="shared" ref="X339:X349" si="156">CONCATENATE("""",W339,"""",":","""","""",",")</f>
        <v>"id":"",</v>
      </c>
      <c r="Y339" s="22" t="str">
        <f t="shared" ref="Y339:Y349" si="157">CONCATENATE("public static String ",,B339,,"=","""",W339,""";")</f>
        <v>public static String ID="id";</v>
      </c>
      <c r="Z339" s="7" t="str">
        <f t="shared" ref="Z339:Z349" si="158">CONCATENATE("private String ",W339,"=","""""",";")</f>
        <v>private String id="";</v>
      </c>
    </row>
    <row r="340" spans="2:26" ht="19.2" x14ac:dyDescent="0.45">
      <c r="B340" s="1" t="s">
        <v>3</v>
      </c>
      <c r="C340" s="1" t="s">
        <v>1</v>
      </c>
      <c r="D340" s="4">
        <v>10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STATUS VARCHAR(10);</v>
      </c>
      <c r="K340" s="21" t="str">
        <f>CONCATENATE(LEFT(CONCATENATE("  ALTER COLUMN  "," ",N340,";"),LEN(CONCATENATE("  ALTER COLUMN  "," ",N340,";"))-2),";")</f>
        <v xml:space="preserve">  ALTER COLUMN   STATUS VARCHAR(10);</v>
      </c>
      <c r="L340" s="12"/>
      <c r="M340" s="18" t="str">
        <f>CONCATENATE(B340,",")</f>
        <v>STATUS,</v>
      </c>
      <c r="N340" s="5" t="str">
        <f t="shared" ref="N340:N349" si="159">CONCATENATE(B340," ",C340,"(",D340,")",",")</f>
        <v>STATUS VARCHAR(10),</v>
      </c>
      <c r="O340" s="1" t="s">
        <v>3</v>
      </c>
      <c r="W340" s="17" t="str">
        <f t="shared" si="155"/>
        <v>status</v>
      </c>
      <c r="X340" s="3" t="str">
        <f t="shared" si="156"/>
        <v>"status":"",</v>
      </c>
      <c r="Y340" s="22" t="str">
        <f t="shared" si="157"/>
        <v>public static String STATUS="status";</v>
      </c>
      <c r="Z340" s="7" t="str">
        <f t="shared" si="158"/>
        <v>private String status="";</v>
      </c>
    </row>
    <row r="341" spans="2:26" ht="19.2" x14ac:dyDescent="0.45">
      <c r="B341" s="1" t="s">
        <v>4</v>
      </c>
      <c r="C341" s="1" t="s">
        <v>1</v>
      </c>
      <c r="D341" s="4">
        <v>30</v>
      </c>
      <c r="I341" t="str">
        <f>I340</f>
        <v>ALTER TABLE TM_TASK_SPRINT</v>
      </c>
      <c r="J341" t="str">
        <f>CONCATENATE(LEFT(CONCATENATE(" ADD "," ",N341,";"),LEN(CONCATENATE(" ADD "," ",N341,";"))-2),";")</f>
        <v xml:space="preserve"> ADD  INSERT_DATE VARCHAR(30);</v>
      </c>
      <c r="K341" s="21" t="str">
        <f>CONCATENATE(LEFT(CONCATENATE("  ALTER COLUMN  "," ",N341,";"),LEN(CONCATENATE("  ALTER COLUMN  "," ",N341,";"))-2),";")</f>
        <v xml:space="preserve">  ALTER COLUMN   INSERT_DATE VARCHAR(30);</v>
      </c>
      <c r="L341" s="12"/>
      <c r="M341" s="18" t="str">
        <f>CONCATENATE(B341,",")</f>
        <v>INSERT_DATE,</v>
      </c>
      <c r="N341" s="5" t="str">
        <f t="shared" si="159"/>
        <v>INSERT_DATE VARCHAR(30),</v>
      </c>
      <c r="O341" s="1" t="s">
        <v>7</v>
      </c>
      <c r="P341" t="s">
        <v>8</v>
      </c>
      <c r="W341" s="17" t="str">
        <f t="shared" si="155"/>
        <v>insertDate</v>
      </c>
      <c r="X341" s="3" t="str">
        <f t="shared" si="156"/>
        <v>"insertDate":"",</v>
      </c>
      <c r="Y341" s="22" t="str">
        <f t="shared" si="157"/>
        <v>public static String INSERT_DATE="insertDate";</v>
      </c>
      <c r="Z341" s="7" t="str">
        <f t="shared" si="158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30</v>
      </c>
      <c r="I342" t="str">
        <f>I341</f>
        <v>ALTER TABLE TM_TASK_SPRINT</v>
      </c>
      <c r="J342" t="str">
        <f>CONCATENATE(LEFT(CONCATENATE(" ADD "," ",N342,";"),LEN(CONCATENATE(" ADD "," ",N342,";"))-2),";")</f>
        <v xml:space="preserve"> ADD  MODIFICATION_DATE VARCHAR(30);</v>
      </c>
      <c r="K342" s="21" t="str">
        <f>CONCATENATE(LEFT(CONCATENATE("  ALTER COLUMN  "," ",N342,";"),LEN(CONCATENATE("  ALTER COLUMN  "," ",N342,";"))-2),";")</f>
        <v xml:space="preserve">  ALTER COLUMN   MODIFICATION_DATE VARCHAR(30);</v>
      </c>
      <c r="L342" s="12"/>
      <c r="M342" s="18" t="str">
        <f>CONCATENATE(B342,",")</f>
        <v>MODIFICATION_DATE,</v>
      </c>
      <c r="N342" s="5" t="str">
        <f t="shared" si="159"/>
        <v>MODIFICATION_DATE VARCHAR(30),</v>
      </c>
      <c r="O342" s="1" t="s">
        <v>9</v>
      </c>
      <c r="P342" t="s">
        <v>8</v>
      </c>
      <c r="W342" s="17" t="str">
        <f t="shared" si="155"/>
        <v>modificationDate</v>
      </c>
      <c r="X342" s="3" t="str">
        <f t="shared" si="156"/>
        <v>"modificationDate":"",</v>
      </c>
      <c r="Y342" s="22" t="str">
        <f t="shared" si="157"/>
        <v>public static String MODIFICATION_DATE="modificationDate";</v>
      </c>
      <c r="Z342" s="7" t="str">
        <f t="shared" si="158"/>
        <v>private String modificationDate="";</v>
      </c>
    </row>
    <row r="343" spans="2:26" ht="19.2" x14ac:dyDescent="0.45">
      <c r="B343" s="1" t="s">
        <v>360</v>
      </c>
      <c r="C343" s="1" t="s">
        <v>1</v>
      </c>
      <c r="D343" s="4">
        <v>500</v>
      </c>
      <c r="I343">
        <f>I275</f>
        <v>0</v>
      </c>
      <c r="J343" t="str">
        <f>CONCATENATE(LEFT(CONCATENATE(" ADD "," ",N343,";"),LEN(CONCATENATE(" ADD "," ",N343,";"))-2),";")</f>
        <v xml:space="preserve"> ADD  SPRINT_NAME VARCHAR(500);</v>
      </c>
      <c r="K343" s="21" t="str">
        <f>CONCATENATE(LEFT(CONCATENATE("  ALTER COLUMN  "," ",N343,";"),LEN(CONCATENATE("  ALTER COLUMN  "," ",N343,";"))-2),";")</f>
        <v xml:space="preserve">  ALTER COLUMN   SPRINT_NAME VARCHAR(500);</v>
      </c>
      <c r="L343" s="12"/>
      <c r="M343" s="18" t="str">
        <f>CONCATENATE(B343,",")</f>
        <v>SPRINT_NAME,</v>
      </c>
      <c r="N343" s="5" t="str">
        <f t="shared" si="159"/>
        <v>SPRINT_NAME VARCHAR(500),</v>
      </c>
      <c r="O343" s="1" t="s">
        <v>366</v>
      </c>
      <c r="P343" t="s">
        <v>0</v>
      </c>
      <c r="W343" s="17" t="str">
        <f t="shared" si="155"/>
        <v>sprintName</v>
      </c>
      <c r="X343" s="3" t="str">
        <f t="shared" si="156"/>
        <v>"sprintName":"",</v>
      </c>
      <c r="Y343" s="22" t="str">
        <f t="shared" si="157"/>
        <v>public static String SPRINT_NAME="sprintName";</v>
      </c>
      <c r="Z343" s="7" t="str">
        <f t="shared" si="158"/>
        <v>private String sprintName="";</v>
      </c>
    </row>
    <row r="344" spans="2:26" ht="19.2" x14ac:dyDescent="0.45">
      <c r="B344" s="1" t="s">
        <v>361</v>
      </c>
      <c r="C344" s="1" t="s">
        <v>1</v>
      </c>
      <c r="D344" s="4">
        <v>32</v>
      </c>
      <c r="L344" s="12"/>
      <c r="M344" s="18"/>
      <c r="N344" s="5" t="str">
        <f t="shared" si="159"/>
        <v>SPRINT_START_DATE VARCHAR(32),</v>
      </c>
      <c r="O344" s="1" t="s">
        <v>366</v>
      </c>
      <c r="P344" t="s">
        <v>289</v>
      </c>
      <c r="Q344" t="s">
        <v>8</v>
      </c>
      <c r="W344" s="17" t="str">
        <f t="shared" si="155"/>
        <v>sprintStartDate</v>
      </c>
      <c r="X344" s="3" t="str">
        <f t="shared" si="156"/>
        <v>"sprintStartDate":"",</v>
      </c>
      <c r="Y344" s="22" t="str">
        <f t="shared" si="157"/>
        <v>public static String SPRINT_START_DATE="sprintStartDate";</v>
      </c>
      <c r="Z344" s="7" t="str">
        <f t="shared" si="158"/>
        <v>private String sprintStartDate="";</v>
      </c>
    </row>
    <row r="345" spans="2:26" ht="19.2" x14ac:dyDescent="0.45">
      <c r="B345" s="1" t="s">
        <v>362</v>
      </c>
      <c r="C345" s="1" t="s">
        <v>1</v>
      </c>
      <c r="D345" s="4">
        <v>32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SPRINT_END_DATE VARCHAR(32);</v>
      </c>
      <c r="K345" s="21" t="str">
        <f>CONCATENATE(LEFT(CONCATENATE("  ALTER COLUMN  "," ",N345,";"),LEN(CONCATENATE("  ALTER COLUMN  "," ",N345,";"))-2),";")</f>
        <v xml:space="preserve">  ALTER COLUMN   SPRINT_END_DATE VARCHAR(32);</v>
      </c>
      <c r="L345" s="12"/>
      <c r="M345" s="18" t="str">
        <f>CONCATENATE(B345,",")</f>
        <v>SPRINT_END_DATE,</v>
      </c>
      <c r="N345" s="5" t="str">
        <f t="shared" si="159"/>
        <v>SPRINT_END_DATE VARCHAR(32),</v>
      </c>
      <c r="O345" s="1" t="s">
        <v>366</v>
      </c>
      <c r="P345" t="s">
        <v>290</v>
      </c>
      <c r="Q345" t="s">
        <v>8</v>
      </c>
      <c r="W345" s="17" t="str">
        <f t="shared" si="155"/>
        <v>sprintEndDate</v>
      </c>
      <c r="X345" s="3" t="str">
        <f t="shared" si="156"/>
        <v>"sprintEndDate":"",</v>
      </c>
      <c r="Y345" s="22" t="str">
        <f t="shared" si="157"/>
        <v>public static String SPRINT_END_DATE="sprintEndDate";</v>
      </c>
      <c r="Z345" s="7" t="str">
        <f t="shared" si="158"/>
        <v>private String sprintEndDate="";</v>
      </c>
    </row>
    <row r="346" spans="2:26" ht="19.2" x14ac:dyDescent="0.45">
      <c r="B346" s="1" t="s">
        <v>274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FK_PROJECT_ID VARCHAR(54);</v>
      </c>
      <c r="L346" s="12"/>
      <c r="M346" s="18"/>
      <c r="N346" s="5" t="str">
        <f t="shared" si="159"/>
        <v>FK_PROJECT_ID VARCHAR(54),</v>
      </c>
      <c r="O346" s="1" t="s">
        <v>10</v>
      </c>
      <c r="P346" t="s">
        <v>288</v>
      </c>
      <c r="Q346" t="s">
        <v>2</v>
      </c>
      <c r="W346" s="17" t="str">
        <f t="shared" si="155"/>
        <v>fkProjectId</v>
      </c>
      <c r="X346" s="3" t="str">
        <f t="shared" si="156"/>
        <v>"fkProjectId":"",</v>
      </c>
      <c r="Y346" s="22" t="str">
        <f t="shared" si="157"/>
        <v>public static String FK_PROJECT_ID="fkProjectId";</v>
      </c>
      <c r="Z346" s="7" t="str">
        <f t="shared" si="158"/>
        <v>private String fkProjectId="";</v>
      </c>
    </row>
    <row r="347" spans="2:26" ht="19.2" x14ac:dyDescent="0.45">
      <c r="B347" s="1" t="s">
        <v>364</v>
      </c>
      <c r="C347" s="1" t="s">
        <v>1</v>
      </c>
      <c r="D347" s="4">
        <v>54</v>
      </c>
      <c r="I347" t="str">
        <f>I279</f>
        <v>ALTER TABLE TM_TASK_CATEGORY</v>
      </c>
      <c r="J347" t="str">
        <f>CONCATENATE(LEFT(CONCATENATE(" ADD "," ",N347,";"),LEN(CONCATENATE(" ADD "," ",N347,";"))-2),";")</f>
        <v xml:space="preserve"> ADD  SPRINT_STATUS VARCHAR(54);</v>
      </c>
      <c r="L347" s="12"/>
      <c r="M347" s="18"/>
      <c r="N347" s="5" t="str">
        <f t="shared" si="159"/>
        <v>SPRINT_STATUS VARCHAR(54),</v>
      </c>
      <c r="O347" s="1" t="s">
        <v>366</v>
      </c>
      <c r="P347" t="s">
        <v>3</v>
      </c>
      <c r="W347" s="17" t="str">
        <f t="shared" si="155"/>
        <v>sprintStatus</v>
      </c>
      <c r="X347" s="3" t="str">
        <f t="shared" si="156"/>
        <v>"sprintStatus":"",</v>
      </c>
      <c r="Y347" s="22" t="str">
        <f t="shared" si="157"/>
        <v>public static String SPRINT_STATUS="sprintStatus";</v>
      </c>
      <c r="Z347" s="7" t="str">
        <f t="shared" si="158"/>
        <v>private String sprintStatus="";</v>
      </c>
    </row>
    <row r="348" spans="2:26" ht="19.2" x14ac:dyDescent="0.45">
      <c r="B348" s="1" t="s">
        <v>365</v>
      </c>
      <c r="C348" s="1" t="s">
        <v>1</v>
      </c>
      <c r="D348" s="4">
        <v>54</v>
      </c>
      <c r="I348" t="str">
        <f>I280</f>
        <v>ALTER TABLE TM_TASK_CATEGORY</v>
      </c>
      <c r="J348" t="str">
        <f>CONCATENATE(LEFT(CONCATENATE(" ADD "," ",N348,";"),LEN(CONCATENATE(" ADD "," ",N348,";"))-2),";")</f>
        <v xml:space="preserve"> ADD  SPRINT_COLOR VARCHAR(54);</v>
      </c>
      <c r="L348" s="12"/>
      <c r="M348" s="18"/>
      <c r="N348" s="5" t="str">
        <f t="shared" si="159"/>
        <v>SPRINT_COLOR VARCHAR(54),</v>
      </c>
      <c r="O348" s="1" t="s">
        <v>366</v>
      </c>
      <c r="P348" t="s">
        <v>358</v>
      </c>
      <c r="W348" s="17" t="str">
        <f t="shared" si="155"/>
        <v>sprintColor</v>
      </c>
      <c r="X348" s="3" t="str">
        <f t="shared" si="156"/>
        <v>"sprintColor":"",</v>
      </c>
      <c r="Y348" s="22" t="str">
        <f t="shared" si="157"/>
        <v>public static String SPRINT_COLOR="sprintColor";</v>
      </c>
      <c r="Z348" s="7" t="str">
        <f t="shared" si="158"/>
        <v>private String sprintColor="";</v>
      </c>
    </row>
    <row r="349" spans="2:26" ht="19.2" x14ac:dyDescent="0.45">
      <c r="B349" s="1" t="s">
        <v>363</v>
      </c>
      <c r="C349" s="1" t="s">
        <v>1</v>
      </c>
      <c r="D349" s="4">
        <v>3333</v>
      </c>
      <c r="I349" t="str">
        <f>I281</f>
        <v>ALTER TABLE TM_PROGRESS</v>
      </c>
      <c r="J349" t="str">
        <f>CONCATENATE(LEFT(CONCATENATE(" ADD "," ",N349,";"),LEN(CONCATENATE(" ADD "," ",N349,";"))-2),";")</f>
        <v xml:space="preserve"> ADD  SPRINT_DESCRIPTION VARCHAR(3333);</v>
      </c>
      <c r="L349" s="12"/>
      <c r="M349" s="18"/>
      <c r="N349" s="5" t="str">
        <f t="shared" si="159"/>
        <v>SPRINT_DESCRIPTION VARCHAR(3333),</v>
      </c>
      <c r="O349" s="1" t="s">
        <v>366</v>
      </c>
      <c r="P349" t="s">
        <v>14</v>
      </c>
      <c r="W349" s="17" t="str">
        <f t="shared" si="155"/>
        <v>sprintDescription</v>
      </c>
      <c r="X349" s="3" t="str">
        <f t="shared" si="156"/>
        <v>"sprintDescription":"",</v>
      </c>
      <c r="Y349" s="22" t="str">
        <f t="shared" si="157"/>
        <v>public static String SPRINT_DESCRIPTION="sprintDescription";</v>
      </c>
      <c r="Z349" s="7" t="str">
        <f t="shared" si="158"/>
        <v>private String sprintDescription="";</v>
      </c>
    </row>
    <row r="350" spans="2:26" ht="19.2" x14ac:dyDescent="0.45">
      <c r="B350" s="1"/>
      <c r="C350" s="1"/>
      <c r="D350" s="4"/>
      <c r="L350" s="12"/>
      <c r="M350" s="18"/>
      <c r="O350" s="1"/>
      <c r="W350" s="17"/>
    </row>
    <row r="351" spans="2:26" ht="19.2" x14ac:dyDescent="0.45">
      <c r="C351" s="1"/>
      <c r="D351" s="8"/>
      <c r="M351" s="18"/>
      <c r="N351" s="33" t="s">
        <v>130</v>
      </c>
      <c r="O351" s="1"/>
      <c r="W351" s="17"/>
    </row>
    <row r="352" spans="2:26" ht="19.2" x14ac:dyDescent="0.45">
      <c r="C352" s="1"/>
      <c r="D352" s="8"/>
      <c r="M352" s="18"/>
      <c r="N352" s="31" t="s">
        <v>126</v>
      </c>
      <c r="O352" s="1"/>
      <c r="W352" s="17"/>
    </row>
    <row r="353" spans="2:26" x14ac:dyDescent="0.3">
      <c r="B353" s="2" t="s">
        <v>517</v>
      </c>
      <c r="I353" t="str">
        <f>CONCATENATE("ALTER TABLE"," ",B353)</f>
        <v>ALTER TABLE TM_TASK_SPRINT_LIST</v>
      </c>
      <c r="J353" t="s">
        <v>293</v>
      </c>
      <c r="K353" s="26" t="str">
        <f>CONCATENATE(J353," VIEW ",B353," AS SELECT")</f>
        <v>create OR REPLACE VIEW TM_TASK_SPRINT_LIST AS SELECT</v>
      </c>
      <c r="N353" s="5" t="str">
        <f>CONCATENATE("CREATE TABLE ",B353," ","(")</f>
        <v>CREATE TABLE TM_TASK_SPRINT_LIST (</v>
      </c>
    </row>
    <row r="354" spans="2:26" ht="19.2" x14ac:dyDescent="0.45">
      <c r="B354" s="1" t="s">
        <v>2</v>
      </c>
      <c r="C354" s="1" t="s">
        <v>1</v>
      </c>
      <c r="D354" s="4">
        <v>30</v>
      </c>
      <c r="E354" s="24" t="s">
        <v>113</v>
      </c>
      <c r="I354" t="str">
        <f>I353</f>
        <v>ALTER TABLE TM_TASK_SPRINT_LIST</v>
      </c>
      <c r="K354" s="25" t="str">
        <f t="shared" ref="K354:K360" si="160">CONCATENATE(B354,",")</f>
        <v>ID,</v>
      </c>
      <c r="L354" s="12"/>
      <c r="M354" s="18" t="str">
        <f>CONCATENATE(B354,",")</f>
        <v>ID,</v>
      </c>
      <c r="N354" s="5" t="str">
        <f>CONCATENATE(B354," ",C354,"(",D354,") ",E354," ,")</f>
        <v>ID VARCHAR(30) NOT NULL ,</v>
      </c>
      <c r="O354" s="1" t="s">
        <v>2</v>
      </c>
      <c r="P354" s="6"/>
      <c r="Q354" s="6"/>
      <c r="R354" s="6"/>
      <c r="S354" s="6"/>
      <c r="T354" s="6"/>
      <c r="U354" s="6"/>
      <c r="V354" s="6"/>
      <c r="W354" s="17" t="str">
        <f t="shared" ref="W354:W365" si="161">CONCATENATE(,LOWER(O354),UPPER(LEFT(P354,1)),LOWER(RIGHT(P354,LEN(P354)-IF(LEN(P354)&gt;0,1,LEN(P354)))),UPPER(LEFT(Q354,1)),LOWER(RIGHT(Q354,LEN(Q354)-IF(LEN(Q354)&gt;0,1,LEN(Q354)))),UPPER(LEFT(R354,1)),LOWER(RIGHT(R354,LEN(R354)-IF(LEN(R354)&gt;0,1,LEN(R354)))),UPPER(LEFT(S354,1)),LOWER(RIGHT(S354,LEN(S354)-IF(LEN(S354)&gt;0,1,LEN(S354)))),UPPER(LEFT(T354,1)),LOWER(RIGHT(T354,LEN(T354)-IF(LEN(T354)&gt;0,1,LEN(T354)))),UPPER(LEFT(U354,1)),LOWER(RIGHT(U354,LEN(U354)-IF(LEN(U354)&gt;0,1,LEN(U354)))),UPPER(LEFT(V354,1)),LOWER(RIGHT(V354,LEN(V354)-IF(LEN(V354)&gt;0,1,LEN(V354)))))</f>
        <v>id</v>
      </c>
      <c r="X354" s="3" t="str">
        <f t="shared" ref="X354:X365" si="162">CONCATENATE("""",W354,"""",":","""","""",",")</f>
        <v>"id":"",</v>
      </c>
      <c r="Y354" s="22" t="str">
        <f t="shared" ref="Y354:Y365" si="163">CONCATENATE("public static String ",,B354,,"=","""",W354,""";")</f>
        <v>public static String ID="id";</v>
      </c>
      <c r="Z354" s="7" t="str">
        <f t="shared" ref="Z354:Z365" si="164">CONCATENATE("private String ",W354,"=","""""",";")</f>
        <v>private String id="";</v>
      </c>
    </row>
    <row r="355" spans="2:26" ht="19.2" x14ac:dyDescent="0.45">
      <c r="B355" s="1" t="s">
        <v>3</v>
      </c>
      <c r="C355" s="1" t="s">
        <v>1</v>
      </c>
      <c r="D355" s="4">
        <v>10</v>
      </c>
      <c r="I355" t="str">
        <f>I354</f>
        <v>ALTER TABLE TM_TASK_SPRINT_LIST</v>
      </c>
      <c r="K355" s="25" t="str">
        <f t="shared" si="160"/>
        <v>STATUS,</v>
      </c>
      <c r="L355" s="12"/>
      <c r="M355" s="18" t="str">
        <f>CONCATENATE(B355,",")</f>
        <v>STATUS,</v>
      </c>
      <c r="N355" s="5" t="str">
        <f t="shared" ref="N355:N365" si="165">CONCATENATE(B355," ",C355,"(",D355,")",",")</f>
        <v>STATUS VARCHAR(10),</v>
      </c>
      <c r="O355" s="1" t="s">
        <v>3</v>
      </c>
      <c r="W355" s="17" t="str">
        <f t="shared" si="161"/>
        <v>status</v>
      </c>
      <c r="X355" s="3" t="str">
        <f t="shared" si="162"/>
        <v>"status":"",</v>
      </c>
      <c r="Y355" s="22" t="str">
        <f t="shared" si="163"/>
        <v>public static String STATUS="status";</v>
      </c>
      <c r="Z355" s="7" t="str">
        <f t="shared" si="164"/>
        <v>private String status="";</v>
      </c>
    </row>
    <row r="356" spans="2:26" ht="19.2" x14ac:dyDescent="0.45">
      <c r="B356" s="1" t="s">
        <v>4</v>
      </c>
      <c r="C356" s="1" t="s">
        <v>1</v>
      </c>
      <c r="D356" s="4">
        <v>30</v>
      </c>
      <c r="I356" t="str">
        <f>I355</f>
        <v>ALTER TABLE TM_TASK_SPRINT_LIST</v>
      </c>
      <c r="K356" s="25" t="str">
        <f t="shared" si="160"/>
        <v>INSERT_DATE,</v>
      </c>
      <c r="L356" s="12"/>
      <c r="M356" s="18" t="str">
        <f>CONCATENATE(B356,",")</f>
        <v>INSERT_DATE,</v>
      </c>
      <c r="N356" s="5" t="str">
        <f t="shared" si="165"/>
        <v>INSERT_DATE VARCHAR(30),</v>
      </c>
      <c r="O356" s="1" t="s">
        <v>7</v>
      </c>
      <c r="P356" t="s">
        <v>8</v>
      </c>
      <c r="W356" s="17" t="str">
        <f t="shared" si="161"/>
        <v>insertDate</v>
      </c>
      <c r="X356" s="3" t="str">
        <f t="shared" si="162"/>
        <v>"insertDate":"",</v>
      </c>
      <c r="Y356" s="22" t="str">
        <f t="shared" si="163"/>
        <v>public static String INSERT_DATE="insertDate";</v>
      </c>
      <c r="Z356" s="7" t="str">
        <f t="shared" si="164"/>
        <v>private String insertDate="";</v>
      </c>
    </row>
    <row r="357" spans="2:26" ht="19.2" x14ac:dyDescent="0.45">
      <c r="B357" s="1" t="s">
        <v>5</v>
      </c>
      <c r="C357" s="1" t="s">
        <v>1</v>
      </c>
      <c r="D357" s="4">
        <v>30</v>
      </c>
      <c r="I357" t="str">
        <f>I356</f>
        <v>ALTER TABLE TM_TASK_SPRINT_LIST</v>
      </c>
      <c r="K357" s="25" t="str">
        <f t="shared" si="160"/>
        <v>MODIFICATION_DATE,</v>
      </c>
      <c r="L357" s="12"/>
      <c r="M357" s="18" t="str">
        <f>CONCATENATE(B357,",")</f>
        <v>MODIFICATION_DATE,</v>
      </c>
      <c r="N357" s="5" t="str">
        <f t="shared" si="165"/>
        <v>MODIFICATION_DATE VARCHAR(30),</v>
      </c>
      <c r="O357" s="1" t="s">
        <v>9</v>
      </c>
      <c r="P357" t="s">
        <v>8</v>
      </c>
      <c r="W357" s="17" t="str">
        <f t="shared" si="161"/>
        <v>modificationDate</v>
      </c>
      <c r="X357" s="3" t="str">
        <f t="shared" si="162"/>
        <v>"modificationDate":"",</v>
      </c>
      <c r="Y357" s="22" t="str">
        <f t="shared" si="163"/>
        <v>public static String MODIFICATION_DATE="modificationDate";</v>
      </c>
      <c r="Z357" s="7" t="str">
        <f t="shared" si="164"/>
        <v>private String modificationDate="";</v>
      </c>
    </row>
    <row r="358" spans="2:26" ht="19.2" x14ac:dyDescent="0.45">
      <c r="B358" s="1" t="s">
        <v>360</v>
      </c>
      <c r="C358" s="1" t="s">
        <v>1</v>
      </c>
      <c r="D358" s="4">
        <v>500</v>
      </c>
      <c r="I358" t="str">
        <f>I290</f>
        <v>ALTER TABLE TM_TASK_ASSIGNEE</v>
      </c>
      <c r="K358" s="25" t="str">
        <f t="shared" si="160"/>
        <v>SPRINT_NAME,</v>
      </c>
      <c r="L358" s="12"/>
      <c r="M358" s="18" t="str">
        <f>CONCATENATE(B358,",")</f>
        <v>SPRINT_NAME,</v>
      </c>
      <c r="N358" s="5" t="str">
        <f t="shared" si="165"/>
        <v>SPRINT_NAME VARCHAR(500),</v>
      </c>
      <c r="O358" s="1" t="s">
        <v>366</v>
      </c>
      <c r="P358" t="s">
        <v>0</v>
      </c>
      <c r="W358" s="17" t="str">
        <f t="shared" si="161"/>
        <v>sprintName</v>
      </c>
      <c r="X358" s="3" t="str">
        <f t="shared" si="162"/>
        <v>"sprintName":"",</v>
      </c>
      <c r="Y358" s="22" t="str">
        <f t="shared" si="163"/>
        <v>public static String SPRINT_NAME="sprintName";</v>
      </c>
      <c r="Z358" s="7" t="str">
        <f t="shared" si="164"/>
        <v>private String sprintName="";</v>
      </c>
    </row>
    <row r="359" spans="2:26" ht="19.2" x14ac:dyDescent="0.45">
      <c r="B359" s="1" t="s">
        <v>361</v>
      </c>
      <c r="C359" s="1" t="s">
        <v>1</v>
      </c>
      <c r="D359" s="4">
        <v>32</v>
      </c>
      <c r="J359" s="23"/>
      <c r="K359" s="25" t="str">
        <f t="shared" si="160"/>
        <v>SPRINT_START_DATE,</v>
      </c>
      <c r="L359" s="12"/>
      <c r="M359" s="18"/>
      <c r="N359" s="5" t="str">
        <f t="shared" si="165"/>
        <v>SPRINT_START_DATE VARCHAR(32),</v>
      </c>
      <c r="O359" s="1" t="s">
        <v>366</v>
      </c>
      <c r="P359" t="s">
        <v>289</v>
      </c>
      <c r="Q359" t="s">
        <v>8</v>
      </c>
      <c r="W359" s="17" t="str">
        <f t="shared" si="161"/>
        <v>sprintStartDate</v>
      </c>
      <c r="X359" s="3" t="str">
        <f t="shared" si="162"/>
        <v>"sprintStartDate":"",</v>
      </c>
      <c r="Y359" s="22" t="str">
        <f t="shared" si="163"/>
        <v>public static String SPRINT_START_DATE="sprintStartDate";</v>
      </c>
      <c r="Z359" s="7" t="str">
        <f t="shared" si="164"/>
        <v>private String sprintStartDate="";</v>
      </c>
    </row>
    <row r="360" spans="2:26" ht="19.2" x14ac:dyDescent="0.45">
      <c r="B360" s="1" t="s">
        <v>362</v>
      </c>
      <c r="C360" s="1" t="s">
        <v>1</v>
      </c>
      <c r="D360" s="4">
        <v>32</v>
      </c>
      <c r="I360" t="str">
        <f>I292</f>
        <v>ALTER TABLE TM_TASK_ASSIGNEE</v>
      </c>
      <c r="J360" s="23"/>
      <c r="K360" s="25" t="str">
        <f t="shared" si="160"/>
        <v>SPRINT_END_DATE,</v>
      </c>
      <c r="L360" s="12"/>
      <c r="M360" s="18" t="str">
        <f>CONCATENATE(B360,",")</f>
        <v>SPRINT_END_DATE,</v>
      </c>
      <c r="N360" s="5" t="str">
        <f t="shared" si="165"/>
        <v>SPRINT_END_DATE VARCHAR(32),</v>
      </c>
      <c r="O360" s="1" t="s">
        <v>366</v>
      </c>
      <c r="P360" t="s">
        <v>290</v>
      </c>
      <c r="Q360" t="s">
        <v>8</v>
      </c>
      <c r="W360" s="17" t="str">
        <f t="shared" si="161"/>
        <v>sprintEndDate</v>
      </c>
      <c r="X360" s="3" t="str">
        <f t="shared" si="162"/>
        <v>"sprintEndDate":"",</v>
      </c>
      <c r="Y360" s="22" t="str">
        <f t="shared" si="163"/>
        <v>public static String SPRINT_END_DATE="sprintEndDate";</v>
      </c>
      <c r="Z360" s="7" t="str">
        <f t="shared" si="164"/>
        <v>private String sprintEndDate="";</v>
      </c>
    </row>
    <row r="361" spans="2:26" ht="19.2" x14ac:dyDescent="0.45">
      <c r="B361" s="1" t="s">
        <v>274</v>
      </c>
      <c r="C361" s="1" t="s">
        <v>1</v>
      </c>
      <c r="D361" s="4">
        <v>54</v>
      </c>
      <c r="I361" t="str">
        <f>I293</f>
        <v>ALTER TABLE TM_TASK_STATUS</v>
      </c>
      <c r="J361" s="23"/>
      <c r="K361" s="25" t="str">
        <f>CONCATENATE(B361,",")</f>
        <v>FK_PROJECT_ID,</v>
      </c>
      <c r="L361" s="12"/>
      <c r="M361" s="18"/>
      <c r="N361" s="5" t="str">
        <f t="shared" si="165"/>
        <v>FK_PROJECT_ID VARCHAR(54),</v>
      </c>
      <c r="O361" s="1" t="s">
        <v>10</v>
      </c>
      <c r="P361" t="s">
        <v>288</v>
      </c>
      <c r="Q361" t="s">
        <v>2</v>
      </c>
      <c r="W361" s="17" t="str">
        <f t="shared" si="161"/>
        <v>fkProjectId</v>
      </c>
      <c r="X361" s="3" t="str">
        <f t="shared" si="162"/>
        <v>"fkProjectId":"",</v>
      </c>
      <c r="Y361" s="22" t="str">
        <f t="shared" si="163"/>
        <v>public static String FK_PROJECT_ID="fkProjectId";</v>
      </c>
      <c r="Z361" s="7" t="str">
        <f t="shared" si="164"/>
        <v>private String fkProjectId="";</v>
      </c>
    </row>
    <row r="362" spans="2:26" ht="19.2" x14ac:dyDescent="0.45">
      <c r="B362" s="1" t="s">
        <v>364</v>
      </c>
      <c r="C362" s="1" t="s">
        <v>1</v>
      </c>
      <c r="D362" s="4">
        <v>54</v>
      </c>
      <c r="I362">
        <f>I294</f>
        <v>0</v>
      </c>
      <c r="K362" s="25" t="str">
        <f>CONCATENATE(B362,",")</f>
        <v>SPRINT_STATUS,</v>
      </c>
      <c r="L362" s="12"/>
      <c r="M362" s="18"/>
      <c r="N362" s="5" t="str">
        <f t="shared" si="165"/>
        <v>SPRINT_STATUS VARCHAR(54),</v>
      </c>
      <c r="O362" s="1" t="s">
        <v>366</v>
      </c>
      <c r="P362" t="s">
        <v>3</v>
      </c>
      <c r="W362" s="17" t="str">
        <f t="shared" si="161"/>
        <v>sprintStatus</v>
      </c>
      <c r="X362" s="3" t="str">
        <f t="shared" si="162"/>
        <v>"sprintStatus":"",</v>
      </c>
      <c r="Y362" s="22" t="str">
        <f t="shared" si="163"/>
        <v>public static String SPRINT_STATUS="sprintStatus";</v>
      </c>
      <c r="Z362" s="7" t="str">
        <f t="shared" si="164"/>
        <v>private String sprintStatus="";</v>
      </c>
    </row>
    <row r="363" spans="2:26" ht="19.2" x14ac:dyDescent="0.45">
      <c r="B363" s="1" t="s">
        <v>365</v>
      </c>
      <c r="C363" s="1" t="s">
        <v>1</v>
      </c>
      <c r="D363" s="4">
        <v>54</v>
      </c>
      <c r="I363" t="str">
        <f>I295</f>
        <v>ALTER TABLE TM_TASK_PRIORITY</v>
      </c>
      <c r="K363" s="25" t="str">
        <f>CONCATENATE(B363,",")</f>
        <v>SPRINT_COLOR,</v>
      </c>
      <c r="L363" s="12"/>
      <c r="M363" s="18"/>
      <c r="N363" s="5" t="str">
        <f t="shared" si="165"/>
        <v>SPRINT_COLOR VARCHAR(54),</v>
      </c>
      <c r="O363" s="1" t="s">
        <v>366</v>
      </c>
      <c r="P363" t="s">
        <v>358</v>
      </c>
      <c r="W363" s="17" t="str">
        <f t="shared" si="161"/>
        <v>sprintColor</v>
      </c>
      <c r="X363" s="3" t="str">
        <f t="shared" si="162"/>
        <v>"sprintColor":"",</v>
      </c>
      <c r="Y363" s="22" t="str">
        <f t="shared" si="163"/>
        <v>public static String SPRINT_COLOR="sprintColor";</v>
      </c>
      <c r="Z363" s="7" t="str">
        <f t="shared" si="164"/>
        <v>private String sprintColor="";</v>
      </c>
    </row>
    <row r="364" spans="2:26" ht="19.2" x14ac:dyDescent="0.45">
      <c r="B364" s="1" t="s">
        <v>518</v>
      </c>
      <c r="C364" s="1" t="s">
        <v>1</v>
      </c>
      <c r="D364" s="4">
        <v>3333</v>
      </c>
      <c r="I364" t="str">
        <f>I295</f>
        <v>ALTER TABLE TM_TASK_PRIORITY</v>
      </c>
      <c r="K364" s="25" t="s">
        <v>519</v>
      </c>
      <c r="L364" s="12"/>
      <c r="M364" s="18"/>
      <c r="N364" s="5" t="str">
        <f>CONCATENATE(B364," ",C364,"(",D364,")",",")</f>
        <v>BACKLOG_COUNT VARCHAR(3333),</v>
      </c>
      <c r="O364" s="1" t="s">
        <v>354</v>
      </c>
      <c r="P364" t="s">
        <v>214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backlogCount</v>
      </c>
      <c r="X364" s="3" t="str">
        <f>CONCATENATE("""",W364,"""",":","""","""",",")</f>
        <v>"backlogCount":"",</v>
      </c>
      <c r="Y364" s="22" t="str">
        <f>CONCATENATE("public static String ",,B364,,"=","""",W364,""";")</f>
        <v>public static String BACKLOG_COUNT="backlogCount";</v>
      </c>
      <c r="Z364" s="7" t="str">
        <f>CONCATENATE("private String ",W364,"=","""""",";")</f>
        <v>private String backlogCount="";</v>
      </c>
    </row>
    <row r="365" spans="2:26" ht="19.2" x14ac:dyDescent="0.45">
      <c r="B365" s="1" t="s">
        <v>363</v>
      </c>
      <c r="C365" s="1" t="s">
        <v>1</v>
      </c>
      <c r="D365" s="4">
        <v>3333</v>
      </c>
      <c r="I365">
        <f>I296</f>
        <v>0</v>
      </c>
      <c r="K365" s="25" t="str">
        <f>CONCATENATE(B365,"")</f>
        <v>SPRINT_DESCRIPTION</v>
      </c>
      <c r="L365" s="12"/>
      <c r="M365" s="18"/>
      <c r="N365" s="5" t="str">
        <f t="shared" si="165"/>
        <v>SPRINT_DESCRIPTION VARCHAR(3333),</v>
      </c>
      <c r="O365" s="1" t="s">
        <v>366</v>
      </c>
      <c r="P365" t="s">
        <v>14</v>
      </c>
      <c r="W365" s="17" t="str">
        <f t="shared" si="161"/>
        <v>sprintDescription</v>
      </c>
      <c r="X365" s="3" t="str">
        <f t="shared" si="162"/>
        <v>"sprintDescription":"",</v>
      </c>
      <c r="Y365" s="22" t="str">
        <f t="shared" si="163"/>
        <v>public static String SPRINT_DESCRIPTION="sprintDescription";</v>
      </c>
      <c r="Z365" s="7" t="str">
        <f t="shared" si="164"/>
        <v>private String sprintDescription="";</v>
      </c>
    </row>
    <row r="366" spans="2:26" ht="19.2" x14ac:dyDescent="0.45">
      <c r="B366" s="1"/>
      <c r="C366" s="1"/>
      <c r="D366" s="4"/>
      <c r="K366" s="29" t="str">
        <f>CONCATENATE(" FROM ",LEFT(B353,LEN(B353)-5)," T")</f>
        <v xml:space="preserve"> FROM TM_TASK_SPRINT T</v>
      </c>
      <c r="L366" s="12"/>
      <c r="M366" s="18"/>
      <c r="O366" s="1"/>
      <c r="W366" s="17"/>
    </row>
    <row r="367" spans="2:26" ht="19.2" x14ac:dyDescent="0.45">
      <c r="C367" s="1"/>
      <c r="D367" s="8"/>
      <c r="K367" s="25" t="str">
        <f>CONCATENATE(B367,"")</f>
        <v/>
      </c>
      <c r="M367" s="18"/>
      <c r="N367" s="33" t="s">
        <v>130</v>
      </c>
      <c r="O367" s="1"/>
      <c r="W367" s="17"/>
    </row>
    <row r="368" spans="2:26" ht="19.2" x14ac:dyDescent="0.45">
      <c r="C368" s="1"/>
      <c r="D368" s="8"/>
      <c r="M368" s="18"/>
      <c r="N368" s="31" t="s">
        <v>126</v>
      </c>
      <c r="O368" s="1"/>
      <c r="W368" s="17"/>
    </row>
    <row r="369" spans="2:26" ht="19.2" x14ac:dyDescent="0.45">
      <c r="C369" s="14"/>
      <c r="D369" s="9"/>
      <c r="M369" s="20"/>
      <c r="W369" s="17"/>
    </row>
    <row r="370" spans="2:26" ht="19.2" x14ac:dyDescent="0.45">
      <c r="C370" s="1"/>
      <c r="D370" s="8"/>
      <c r="M370" s="18"/>
      <c r="N370" s="31"/>
      <c r="O370" s="1"/>
      <c r="W370" s="17"/>
    </row>
    <row r="371" spans="2:26" ht="19.2" x14ac:dyDescent="0.45">
      <c r="C371" s="14"/>
      <c r="D371" s="9"/>
      <c r="M371" s="20"/>
      <c r="W371" s="17"/>
    </row>
    <row r="372" spans="2:26" x14ac:dyDescent="0.3">
      <c r="B372" s="2" t="s">
        <v>320</v>
      </c>
      <c r="I372" t="str">
        <f>CONCATENATE("ALTER TABLE"," ",B372)</f>
        <v>ALTER TABLE TM_TASK_FILE</v>
      </c>
      <c r="N372" s="5" t="str">
        <f>CONCATENATE("CREATE TABLE ",B372," ","(")</f>
        <v>CREATE TABLE TM_TASK_FILE (</v>
      </c>
    </row>
    <row r="373" spans="2:26" ht="19.2" x14ac:dyDescent="0.45">
      <c r="B373" s="1" t="s">
        <v>2</v>
      </c>
      <c r="C373" s="1" t="s">
        <v>1</v>
      </c>
      <c r="D373" s="4">
        <v>30</v>
      </c>
      <c r="E373" s="24" t="s">
        <v>113</v>
      </c>
      <c r="I373" t="str">
        <f t="shared" ref="I373:I380" si="166">I372</f>
        <v>ALTER TABLE TM_TASK_FILE</v>
      </c>
      <c r="J373" t="str">
        <f t="shared" ref="J373:J381" si="167">CONCATENATE(LEFT(CONCATENATE(" ADD "," ",N373,";"),LEN(CONCATENATE(" ADD "," ",N373,";"))-2),";")</f>
        <v xml:space="preserve"> ADD  ID VARCHAR(30) NOT NULL ;</v>
      </c>
      <c r="K373" s="21" t="str">
        <f t="shared" ref="K373:K379" si="168">CONCATENATE(LEFT(CONCATENATE("  ALTER COLUMN  "," ",N373,";"),LEN(CONCATENATE("  ALTER COLUMN  "," ",N373,";"))-2),";")</f>
        <v xml:space="preserve">  ALTER COLUMN   ID VARCHAR(30) NOT NULL ;</v>
      </c>
      <c r="L373" s="12"/>
      <c r="M373" s="18" t="str">
        <f>CONCATENATE(B373,",")</f>
        <v>ID,</v>
      </c>
      <c r="N373" s="5" t="str">
        <f>CONCATENATE(B373," ",C373,"(",D373,") ",E373," ,")</f>
        <v>ID VARCHAR(30) NOT NULL ,</v>
      </c>
      <c r="O373" s="1" t="s">
        <v>2</v>
      </c>
      <c r="P373" s="6"/>
      <c r="Q373" s="6"/>
      <c r="R373" s="6"/>
      <c r="S373" s="6"/>
      <c r="T373" s="6"/>
      <c r="U373" s="6"/>
      <c r="V373" s="6"/>
      <c r="W373" s="17" t="str">
        <f t="shared" ref="W373:W381" si="169"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id</v>
      </c>
      <c r="X373" s="3" t="str">
        <f t="shared" ref="X373:X381" si="170">CONCATENATE("""",W373,"""",":","""","""",",")</f>
        <v>"id":"",</v>
      </c>
      <c r="Y373" s="22" t="str">
        <f t="shared" ref="Y373:Y381" si="171">CONCATENATE("public static String ",,B373,,"=","""",W373,""";")</f>
        <v>public static String ID="id";</v>
      </c>
      <c r="Z373" s="7" t="str">
        <f t="shared" ref="Z373:Z381" si="172">CONCATENATE("private String ",W373,"=","""""",";")</f>
        <v>private String id="";</v>
      </c>
    </row>
    <row r="374" spans="2:26" ht="19.2" x14ac:dyDescent="0.45">
      <c r="B374" s="1" t="s">
        <v>3</v>
      </c>
      <c r="C374" s="1" t="s">
        <v>1</v>
      </c>
      <c r="D374" s="4">
        <v>10</v>
      </c>
      <c r="I374" t="str">
        <f t="shared" si="166"/>
        <v>ALTER TABLE TM_TASK_FILE</v>
      </c>
      <c r="J374" t="str">
        <f t="shared" si="167"/>
        <v xml:space="preserve"> ADD  STATUS VARCHAR(10);</v>
      </c>
      <c r="K374" s="21" t="str">
        <f t="shared" si="168"/>
        <v xml:space="preserve">  ALTER COLUMN   STATUS VARCHAR(10);</v>
      </c>
      <c r="L374" s="12"/>
      <c r="M374" s="18" t="str">
        <f>CONCATENATE(B374,",")</f>
        <v>STATUS,</v>
      </c>
      <c r="N374" s="5" t="str">
        <f t="shared" ref="N374:N381" si="173">CONCATENATE(B374," ",C374,"(",D374,")",",")</f>
        <v>STATUS VARCHAR(10),</v>
      </c>
      <c r="O374" s="1" t="s">
        <v>3</v>
      </c>
      <c r="W374" s="17" t="str">
        <f t="shared" si="169"/>
        <v>status</v>
      </c>
      <c r="X374" s="3" t="str">
        <f t="shared" si="170"/>
        <v>"status":"",</v>
      </c>
      <c r="Y374" s="22" t="str">
        <f t="shared" si="171"/>
        <v>public static String STATUS="status";</v>
      </c>
      <c r="Z374" s="7" t="str">
        <f t="shared" si="172"/>
        <v>private String status="";</v>
      </c>
    </row>
    <row r="375" spans="2:26" ht="19.2" x14ac:dyDescent="0.45">
      <c r="B375" s="1" t="s">
        <v>4</v>
      </c>
      <c r="C375" s="1" t="s">
        <v>1</v>
      </c>
      <c r="D375" s="4">
        <v>30</v>
      </c>
      <c r="I375" t="str">
        <f t="shared" si="166"/>
        <v>ALTER TABLE TM_TASK_FILE</v>
      </c>
      <c r="J375" t="str">
        <f t="shared" si="167"/>
        <v xml:space="preserve"> ADD  INSERT_DATE VARCHAR(30);</v>
      </c>
      <c r="K375" s="21" t="str">
        <f t="shared" si="168"/>
        <v xml:space="preserve">  ALTER COLUMN   INSERT_DATE VARCHAR(30);</v>
      </c>
      <c r="L375" s="12"/>
      <c r="M375" s="18" t="str">
        <f>CONCATENATE(B375,",")</f>
        <v>INSERT_DATE,</v>
      </c>
      <c r="N375" s="5" t="str">
        <f t="shared" si="173"/>
        <v>INSERT_DATE VARCHAR(30),</v>
      </c>
      <c r="O375" s="1" t="s">
        <v>7</v>
      </c>
      <c r="P375" t="s">
        <v>8</v>
      </c>
      <c r="W375" s="17" t="str">
        <f t="shared" si="169"/>
        <v>insertDate</v>
      </c>
      <c r="X375" s="3" t="str">
        <f t="shared" si="170"/>
        <v>"insertDate":"",</v>
      </c>
      <c r="Y375" s="22" t="str">
        <f t="shared" si="171"/>
        <v>public static String INSERT_DATE="insertDate";</v>
      </c>
      <c r="Z375" s="7" t="str">
        <f t="shared" si="172"/>
        <v>private String insertDate="";</v>
      </c>
    </row>
    <row r="376" spans="2:26" ht="19.2" x14ac:dyDescent="0.45">
      <c r="B376" s="1" t="s">
        <v>5</v>
      </c>
      <c r="C376" s="1" t="s">
        <v>1</v>
      </c>
      <c r="D376" s="4">
        <v>30</v>
      </c>
      <c r="I376" t="str">
        <f t="shared" si="166"/>
        <v>ALTER TABLE TM_TASK_FILE</v>
      </c>
      <c r="J376" t="str">
        <f t="shared" si="167"/>
        <v xml:space="preserve"> ADD  MODIFICATION_DATE VARCHAR(30);</v>
      </c>
      <c r="K376" s="21" t="str">
        <f t="shared" si="168"/>
        <v xml:space="preserve">  ALTER COLUMN   MODIFICATION_DATE VARCHAR(30);</v>
      </c>
      <c r="L376" s="12"/>
      <c r="M376" s="18" t="str">
        <f>CONCATENATE(B376,",")</f>
        <v>MODIFICATION_DATE,</v>
      </c>
      <c r="N376" s="5" t="str">
        <f t="shared" si="173"/>
        <v>MODIFICATION_DATE VARCHAR(30),</v>
      </c>
      <c r="O376" s="1" t="s">
        <v>9</v>
      </c>
      <c r="P376" t="s">
        <v>8</v>
      </c>
      <c r="W376" s="17" t="str">
        <f t="shared" si="169"/>
        <v>modificationDate</v>
      </c>
      <c r="X376" s="3" t="str">
        <f t="shared" si="170"/>
        <v>"modificationDate":"",</v>
      </c>
      <c r="Y376" s="22" t="str">
        <f t="shared" si="171"/>
        <v>public static String MODIFICATION_DATE="modificationDate";</v>
      </c>
      <c r="Z376" s="7" t="str">
        <f t="shared" si="172"/>
        <v>private String modificationDate="";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 t="shared" si="166"/>
        <v>ALTER TABLE TM_TASK_FILE</v>
      </c>
      <c r="J377" t="str">
        <f t="shared" si="167"/>
        <v xml:space="preserve"> ADD  FK_TASK_ID VARCHAR(222);</v>
      </c>
      <c r="K377" s="21" t="str">
        <f t="shared" si="168"/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73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9"/>
        <v>fkTaskId</v>
      </c>
      <c r="X377" s="3" t="str">
        <f t="shared" si="170"/>
        <v>"fkTaskId":"",</v>
      </c>
      <c r="Y377" s="22" t="str">
        <f t="shared" si="171"/>
        <v>public static String FK_TASK_ID="fkTaskId";</v>
      </c>
      <c r="Z377" s="7" t="str">
        <f t="shared" si="172"/>
        <v>private String fkTaskId="";</v>
      </c>
    </row>
    <row r="378" spans="2:26" ht="19.2" x14ac:dyDescent="0.45">
      <c r="B378" s="1" t="s">
        <v>322</v>
      </c>
      <c r="C378" s="1" t="s">
        <v>1</v>
      </c>
      <c r="D378" s="4">
        <v>444</v>
      </c>
      <c r="I378" t="str">
        <f t="shared" si="166"/>
        <v>ALTER TABLE TM_TASK_FILE</v>
      </c>
      <c r="J378" t="str">
        <f t="shared" si="167"/>
        <v xml:space="preserve"> ADD  FK_COMMENT_ID VARCHAR(444);</v>
      </c>
      <c r="K378" s="21" t="str">
        <f t="shared" si="168"/>
        <v xml:space="preserve">  ALTER COLUMN   FK_COMMENT_ID VARCHAR(444);</v>
      </c>
      <c r="L378" s="12"/>
      <c r="M378" s="18"/>
      <c r="N378" s="5" t="str">
        <f>CONCATENATE(B378," ",C378,"(",D378,")",",")</f>
        <v>FK_COMMENT_ID VARCHAR(444),</v>
      </c>
      <c r="O378" s="1" t="s">
        <v>10</v>
      </c>
      <c r="P378" t="s">
        <v>323</v>
      </c>
      <c r="Q378" t="s">
        <v>2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fkCommentId</v>
      </c>
      <c r="X378" s="3" t="str">
        <f>CONCATENATE("""",W378,"""",":","""","""",",")</f>
        <v>"fkCommentId":"",</v>
      </c>
      <c r="Y378" s="22" t="str">
        <f>CONCATENATE("public static String ",,B378,,"=","""",W378,""";")</f>
        <v>public static String FK_COMMENT_ID="fkCommentId";</v>
      </c>
      <c r="Z378" s="7" t="str">
        <f>CONCATENATE("private String ",W378,"=","""""",";")</f>
        <v>private String fkCommentId="";</v>
      </c>
    </row>
    <row r="379" spans="2:26" ht="19.2" x14ac:dyDescent="0.45">
      <c r="B379" s="1" t="s">
        <v>734</v>
      </c>
      <c r="C379" s="1" t="s">
        <v>1</v>
      </c>
      <c r="D379" s="4">
        <v>20</v>
      </c>
      <c r="I379" t="str">
        <f t="shared" si="166"/>
        <v>ALTER TABLE TM_TASK_FILE</v>
      </c>
      <c r="J379" t="str">
        <f t="shared" si="167"/>
        <v xml:space="preserve"> ADD  IS_PINNED VARCHAR(20);</v>
      </c>
      <c r="K379" s="21" t="str">
        <f t="shared" si="168"/>
        <v xml:space="preserve">  ALTER COLUMN   IS_PINNED VARCHAR(20);</v>
      </c>
      <c r="L379" s="12"/>
      <c r="M379" s="18"/>
      <c r="N379" s="5" t="str">
        <f>CONCATENATE(B379," ",C379,"(",D379,")",",")</f>
        <v>IS_PINNED VARCHAR(20),</v>
      </c>
      <c r="O379" s="1" t="s">
        <v>112</v>
      </c>
      <c r="P379" t="s">
        <v>735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isPinned</v>
      </c>
      <c r="X379" s="3" t="str">
        <f>CONCATENATE("""",W379,"""",":","""","""",",")</f>
        <v>"isPinned":"",</v>
      </c>
      <c r="Y379" s="22" t="str">
        <f>CONCATENATE("public static String ",,B379,,"=","""",W379,""";")</f>
        <v>public static String IS_PINNED="isPinned";</v>
      </c>
      <c r="Z379" s="7" t="str">
        <f>CONCATENATE("private String ",W379,"=","""""",";")</f>
        <v>private String isPinned="";</v>
      </c>
    </row>
    <row r="380" spans="2:26" ht="19.2" x14ac:dyDescent="0.45">
      <c r="B380" s="1" t="s">
        <v>321</v>
      </c>
      <c r="C380" s="1" t="s">
        <v>1</v>
      </c>
      <c r="D380" s="4">
        <v>444</v>
      </c>
      <c r="I380" t="str">
        <f t="shared" si="166"/>
        <v>ALTER TABLE TM_TASK_FILE</v>
      </c>
      <c r="J380" t="str">
        <f t="shared" si="167"/>
        <v xml:space="preserve"> ADD  FILE_URL VARCHAR(444);</v>
      </c>
      <c r="L380" s="12"/>
      <c r="M380" s="18"/>
      <c r="N380" s="5" t="str">
        <f t="shared" si="173"/>
        <v>FILE_URL VARCHAR(444),</v>
      </c>
      <c r="O380" s="1" t="s">
        <v>324</v>
      </c>
      <c r="P380" t="s">
        <v>325</v>
      </c>
      <c r="W380" s="17" t="str">
        <f t="shared" si="169"/>
        <v>fileUrl</v>
      </c>
      <c r="X380" s="3" t="str">
        <f t="shared" si="170"/>
        <v>"fileUrl":"",</v>
      </c>
      <c r="Y380" s="22" t="str">
        <f t="shared" si="171"/>
        <v>public static String FILE_URL="fileUrl";</v>
      </c>
      <c r="Z380" s="7" t="str">
        <f t="shared" si="172"/>
        <v>private String fileUrl="";</v>
      </c>
    </row>
    <row r="381" spans="2:26" ht="19.2" x14ac:dyDescent="0.45">
      <c r="B381" s="1" t="s">
        <v>14</v>
      </c>
      <c r="C381" s="1" t="s">
        <v>1</v>
      </c>
      <c r="D381" s="4">
        <v>3000</v>
      </c>
      <c r="I381" t="str">
        <f>I291</f>
        <v>ALTER TABLE TM_TASK_ASSIGNEE</v>
      </c>
      <c r="J381" t="str">
        <f t="shared" si="167"/>
        <v xml:space="preserve"> ADD  DESCRIPTION VARCHAR(3000);</v>
      </c>
      <c r="K381" s="21" t="str">
        <f>CONCATENATE(LEFT(CONCATENATE("  ALTER COLUMN  "," ",N381,";"),LEN(CONCATENATE("  ALTER COLUMN  "," ",N381,";"))-2),";")</f>
        <v xml:space="preserve">  ALTER COLUMN   DESCRIPTION VARCHAR(3000);</v>
      </c>
      <c r="L381" s="12"/>
      <c r="M381" s="18" t="str">
        <f>CONCATENATE(B381,",")</f>
        <v>DESCRIPTION,</v>
      </c>
      <c r="N381" s="5" t="str">
        <f t="shared" si="173"/>
        <v>DESCRIPTION VARCHAR(3000),</v>
      </c>
      <c r="O381" s="1" t="s">
        <v>14</v>
      </c>
      <c r="W381" s="17" t="str">
        <f t="shared" si="169"/>
        <v>description</v>
      </c>
      <c r="X381" s="3" t="str">
        <f t="shared" si="170"/>
        <v>"description":"",</v>
      </c>
      <c r="Y381" s="22" t="str">
        <f t="shared" si="171"/>
        <v>public static String DESCRIPTION="description";</v>
      </c>
      <c r="Z381" s="7" t="str">
        <f t="shared" si="172"/>
        <v>private String description="";</v>
      </c>
    </row>
    <row r="382" spans="2:26" ht="19.2" x14ac:dyDescent="0.45">
      <c r="C382" s="1"/>
      <c r="D382" s="8"/>
      <c r="M382" s="18"/>
      <c r="N382" s="33" t="s">
        <v>130</v>
      </c>
      <c r="O382" s="1"/>
      <c r="W382" s="17"/>
    </row>
    <row r="383" spans="2:26" ht="19.2" x14ac:dyDescent="0.45">
      <c r="C383" s="1"/>
      <c r="D383" s="8"/>
      <c r="M383" s="18"/>
      <c r="N383" s="31" t="s">
        <v>126</v>
      </c>
      <c r="O383" s="1"/>
      <c r="W383" s="17"/>
    </row>
    <row r="384" spans="2:26" ht="19.2" x14ac:dyDescent="0.45">
      <c r="C384" s="14"/>
      <c r="D384" s="9"/>
      <c r="M384" s="20"/>
      <c r="W384" s="17"/>
    </row>
    <row r="385" spans="2:26" x14ac:dyDescent="0.3">
      <c r="B385" s="2" t="s">
        <v>326</v>
      </c>
      <c r="I385" t="str">
        <f>CONCATENATE("ALTER TABLE"," ",B385)</f>
        <v>ALTER TABLE TM_TASK_COMMENT</v>
      </c>
      <c r="N385" s="5" t="str">
        <f>CONCATENATE("CREATE TABLE ",B385," ","(")</f>
        <v>CREATE TABLE TM_TASK_COMMENT (</v>
      </c>
    </row>
    <row r="386" spans="2:26" ht="19.2" x14ac:dyDescent="0.45">
      <c r="B386" s="1" t="s">
        <v>2</v>
      </c>
      <c r="C386" s="1" t="s">
        <v>1</v>
      </c>
      <c r="D386" s="4">
        <v>30</v>
      </c>
      <c r="E386" s="24" t="s">
        <v>113</v>
      </c>
      <c r="I386" t="str">
        <f>I385</f>
        <v>ALTER TABLE TM_TASK_COMMENT</v>
      </c>
      <c r="J386" t="str">
        <f>CONCATENATE(LEFT(CONCATENATE(" ADD "," ",N386,";"),LEN(CONCATENATE(" ADD "," ",N386,";"))-2),";")</f>
        <v xml:space="preserve"> ADD  ID VARCHAR(30) NOT NULL ;</v>
      </c>
      <c r="K386" s="21" t="str">
        <f>CONCATENATE(LEFT(CONCATENATE("  ALTER COLUMN  "," ",N386,";"),LEN(CONCATENATE("  ALTER COLUMN  "," ",N386,";"))-2),";")</f>
        <v xml:space="preserve">  ALTER COLUMN   ID VARCHAR(30) NOT NULL ;</v>
      </c>
      <c r="L386" s="12"/>
      <c r="M386" s="18" t="str">
        <f>CONCATENATE(B386,",")</f>
        <v>ID,</v>
      </c>
      <c r="N386" s="5" t="str">
        <f>CONCATENATE(B386," ",C386,"(",D386,") ",E386," ,")</f>
        <v>ID VARCHAR(30) NOT NULL 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4" si="174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4" si="175">CONCATENATE("""",W386,"""",":","""","""",",")</f>
        <v>"id":"",</v>
      </c>
      <c r="Y386" s="22" t="str">
        <f t="shared" ref="Y386:Y394" si="176">CONCATENATE("public static String ",,B386,,"=","""",W386,""";")</f>
        <v>public static String ID="id";</v>
      </c>
      <c r="Z386" s="7" t="str">
        <f t="shared" ref="Z386:Z394" si="177">CONCATENATE("private String ",W386,"=","""""",";")</f>
        <v>private String id="";</v>
      </c>
    </row>
    <row r="387" spans="2:26" ht="19.2" x14ac:dyDescent="0.45">
      <c r="B387" s="1" t="s">
        <v>3</v>
      </c>
      <c r="C387" s="1" t="s">
        <v>1</v>
      </c>
      <c r="D387" s="4">
        <v>10</v>
      </c>
      <c r="I387" t="str">
        <f t="shared" ref="I387:I395" si="178">I386</f>
        <v>ALTER TABLE TM_TASK_COMMENT</v>
      </c>
      <c r="J387" t="str">
        <f t="shared" ref="J387:J398" si="179">CONCATENATE(LEFT(CONCATENATE(" ADD "," ",N387,";"),LEN(CONCATENATE(" ADD "," ",N387,";"))-2),";")</f>
        <v xml:space="preserve"> ADD  STATUS VARCHAR(10);</v>
      </c>
      <c r="K387" s="21" t="str">
        <f>CONCATENATE(LEFT(CONCATENATE("  ALTER COLUMN  "," ",N387,";"),LEN(CONCATENATE("  ALTER COLUMN  "," ",N387,";"))-2),";")</f>
        <v xml:space="preserve">  ALTER COLUMN   STATUS VARCHAR(10);</v>
      </c>
      <c r="L387" s="12"/>
      <c r="M387" s="18" t="str">
        <f>CONCATENATE(B387,",")</f>
        <v>STATUS,</v>
      </c>
      <c r="N387" s="5" t="str">
        <f t="shared" ref="N387:N394" si="180">CONCATENATE(B387," ",C387,"(",D387,")",",")</f>
        <v>STATUS VARCHAR(10),</v>
      </c>
      <c r="O387" s="1" t="s">
        <v>3</v>
      </c>
      <c r="W387" s="17" t="str">
        <f t="shared" si="174"/>
        <v>status</v>
      </c>
      <c r="X387" s="3" t="str">
        <f t="shared" si="175"/>
        <v>"status":"",</v>
      </c>
      <c r="Y387" s="22" t="str">
        <f t="shared" si="176"/>
        <v>public static String STATUS="status";</v>
      </c>
      <c r="Z387" s="7" t="str">
        <f t="shared" si="177"/>
        <v>private String status="";</v>
      </c>
    </row>
    <row r="388" spans="2:26" ht="19.2" x14ac:dyDescent="0.45">
      <c r="B388" s="1" t="s">
        <v>4</v>
      </c>
      <c r="C388" s="1" t="s">
        <v>1</v>
      </c>
      <c r="D388" s="4">
        <v>30</v>
      </c>
      <c r="I388" t="str">
        <f t="shared" si="178"/>
        <v>ALTER TABLE TM_TASK_COMMENT</v>
      </c>
      <c r="J388" t="str">
        <f t="shared" si="179"/>
        <v xml:space="preserve"> ADD  INSERT_DATE VARCHAR(30);</v>
      </c>
      <c r="K388" s="21" t="str">
        <f>CONCATENATE(LEFT(CONCATENATE("  ALTER COLUMN  "," ",N388,";"),LEN(CONCATENATE("  ALTER COLUMN  "," ",N388,";"))-2),";")</f>
        <v xml:space="preserve">  ALTER COLUMN   INSERT_DATE VARCHAR(30);</v>
      </c>
      <c r="L388" s="12"/>
      <c r="M388" s="18" t="str">
        <f>CONCATENATE(B388,",")</f>
        <v>INSERT_DATE,</v>
      </c>
      <c r="N388" s="5" t="str">
        <f t="shared" si="180"/>
        <v>INSERT_DATE VARCHAR(30),</v>
      </c>
      <c r="O388" s="1" t="s">
        <v>7</v>
      </c>
      <c r="P388" t="s">
        <v>8</v>
      </c>
      <c r="W388" s="17" t="str">
        <f t="shared" si="174"/>
        <v>insertDate</v>
      </c>
      <c r="X388" s="3" t="str">
        <f t="shared" si="175"/>
        <v>"insertDate":"",</v>
      </c>
      <c r="Y388" s="22" t="str">
        <f t="shared" si="176"/>
        <v>public static String INSERT_DATE="insertDate";</v>
      </c>
      <c r="Z388" s="7" t="str">
        <f t="shared" si="177"/>
        <v>private String insertDate="";</v>
      </c>
    </row>
    <row r="389" spans="2:26" ht="19.2" x14ac:dyDescent="0.45">
      <c r="B389" s="1" t="s">
        <v>5</v>
      </c>
      <c r="C389" s="1" t="s">
        <v>1</v>
      </c>
      <c r="D389" s="4">
        <v>30</v>
      </c>
      <c r="I389" t="str">
        <f t="shared" si="178"/>
        <v>ALTER TABLE TM_TASK_COMMENT</v>
      </c>
      <c r="J389" t="str">
        <f t="shared" si="179"/>
        <v xml:space="preserve"> ADD  MODIFICATION_DATE VARCHAR(30);</v>
      </c>
      <c r="K389" s="21" t="str">
        <f>CONCATENATE(LEFT(CONCATENATE("  ALTER COLUMN  "," ",N389,";"),LEN(CONCATENATE("  ALTER COLUMN  "," ",N389,";"))-2),";")</f>
        <v xml:space="preserve">  ALTER COLUMN   MODIFICATION_DATE VARCHAR(30);</v>
      </c>
      <c r="L389" s="12"/>
      <c r="M389" s="18" t="str">
        <f>CONCATENATE(B389,",")</f>
        <v>MODIFICATION_DATE,</v>
      </c>
      <c r="N389" s="5" t="str">
        <f t="shared" si="180"/>
        <v>MODIFICATION_DATE VARCHAR(30),</v>
      </c>
      <c r="O389" s="1" t="s">
        <v>9</v>
      </c>
      <c r="P389" t="s">
        <v>8</v>
      </c>
      <c r="W389" s="17" t="str">
        <f t="shared" si="174"/>
        <v>modificationDate</v>
      </c>
      <c r="X389" s="3" t="str">
        <f t="shared" si="175"/>
        <v>"modificationDate":"",</v>
      </c>
      <c r="Y389" s="22" t="str">
        <f t="shared" si="176"/>
        <v>public static String MODIFICATION_DATE="modificationDate";</v>
      </c>
      <c r="Z389" s="7" t="str">
        <f t="shared" si="177"/>
        <v>private String modificationDate="";</v>
      </c>
    </row>
    <row r="390" spans="2:26" ht="19.2" x14ac:dyDescent="0.45">
      <c r="B390" s="1" t="s">
        <v>367</v>
      </c>
      <c r="C390" s="1" t="s">
        <v>1</v>
      </c>
      <c r="D390" s="4">
        <v>222</v>
      </c>
      <c r="I390" t="str">
        <f t="shared" si="178"/>
        <v>ALTER TABLE TM_TASK_COMMENT</v>
      </c>
      <c r="J390" t="str">
        <f t="shared" si="179"/>
        <v xml:space="preserve"> ADD  FK_BACKLOG_ID VARCHAR(222);</v>
      </c>
      <c r="K390" s="21" t="str">
        <f>CONCATENATE(LEFT(CONCATENATE("  ALTER COLUMN  "," ",N390,";"),LEN(CONCATENATE("  ALTER COLUMN  "," ",N390,";"))-2),";")</f>
        <v xml:space="preserve">  ALTER COLUMN   FK_BACKLOG_ID VARCHAR(222);</v>
      </c>
      <c r="L390" s="12"/>
      <c r="M390" s="18" t="str">
        <f>CONCATENATE(B390,",")</f>
        <v>FK_BACKLOG_ID,</v>
      </c>
      <c r="N390" s="5" t="str">
        <f t="shared" si="180"/>
        <v>FK_BACKLOG_ID VARCHAR(222),</v>
      </c>
      <c r="O390" s="1" t="s">
        <v>10</v>
      </c>
      <c r="P390" t="s">
        <v>354</v>
      </c>
      <c r="Q390" t="s">
        <v>2</v>
      </c>
      <c r="W390" s="17" t="str">
        <f t="shared" si="174"/>
        <v>fkBacklogId</v>
      </c>
      <c r="X390" s="3" t="str">
        <f t="shared" si="175"/>
        <v>"fkBacklogId":"",</v>
      </c>
      <c r="Y390" s="22" t="str">
        <f t="shared" si="176"/>
        <v>public static String FK_BACKLOG_ID="fkBacklogId";</v>
      </c>
      <c r="Z390" s="7" t="str">
        <f t="shared" si="177"/>
        <v>private String fkBacklogId="";</v>
      </c>
    </row>
    <row r="391" spans="2:26" ht="19.2" x14ac:dyDescent="0.45">
      <c r="B391" s="1" t="s">
        <v>11</v>
      </c>
      <c r="C391" s="1" t="s">
        <v>1</v>
      </c>
      <c r="D391" s="4">
        <v>444</v>
      </c>
      <c r="I391" t="str">
        <f t="shared" si="178"/>
        <v>ALTER TABLE TM_TASK_COMMENT</v>
      </c>
      <c r="J391" t="str">
        <f t="shared" si="179"/>
        <v xml:space="preserve"> ADD  FK_USER_ID VARCHAR(444);</v>
      </c>
      <c r="L391" s="12"/>
      <c r="M391" s="18"/>
      <c r="N391" s="5" t="str">
        <f t="shared" si="180"/>
        <v>FK_USER_ID VARCHAR(444),</v>
      </c>
      <c r="O391" s="1" t="s">
        <v>10</v>
      </c>
      <c r="P391" t="s">
        <v>12</v>
      </c>
      <c r="Q391" t="s">
        <v>2</v>
      </c>
      <c r="W391" s="17" t="str">
        <f t="shared" si="174"/>
        <v>fkUserId</v>
      </c>
      <c r="X391" s="3" t="str">
        <f t="shared" si="175"/>
        <v>"fkUserId":"",</v>
      </c>
      <c r="Y391" s="22" t="str">
        <f t="shared" si="176"/>
        <v>public static String FK_USER_ID="fkUserId";</v>
      </c>
      <c r="Z391" s="7" t="str">
        <f t="shared" si="177"/>
        <v>private String fkUserId="";</v>
      </c>
    </row>
    <row r="392" spans="2:26" ht="19.2" x14ac:dyDescent="0.45">
      <c r="B392" s="1" t="s">
        <v>323</v>
      </c>
      <c r="C392" s="1" t="s">
        <v>1</v>
      </c>
      <c r="D392" s="4">
        <v>3000</v>
      </c>
      <c r="I392" t="str">
        <f t="shared" si="178"/>
        <v>ALTER TABLE TM_TASK_COMMENT</v>
      </c>
      <c r="J392" t="str">
        <f t="shared" si="179"/>
        <v xml:space="preserve"> ADD  COMMENT VARCHAR(3000);</v>
      </c>
      <c r="L392" s="12"/>
      <c r="M392" s="18"/>
      <c r="N392" s="5" t="str">
        <f t="shared" si="180"/>
        <v>COMMENT VARCHAR(3000),</v>
      </c>
      <c r="O392" s="1" t="s">
        <v>323</v>
      </c>
      <c r="W392" s="17" t="str">
        <f t="shared" si="174"/>
        <v>comment</v>
      </c>
      <c r="X392" s="3" t="str">
        <f t="shared" si="175"/>
        <v>"comment":"",</v>
      </c>
      <c r="Y392" s="22" t="str">
        <f t="shared" si="176"/>
        <v>public static String COMMENT="comment";</v>
      </c>
      <c r="Z392" s="7" t="str">
        <f t="shared" si="177"/>
        <v>private String comment="";</v>
      </c>
    </row>
    <row r="393" spans="2:26" ht="19.2" x14ac:dyDescent="0.45">
      <c r="B393" s="1" t="s">
        <v>327</v>
      </c>
      <c r="C393" s="1" t="s">
        <v>1</v>
      </c>
      <c r="D393" s="4">
        <v>30</v>
      </c>
      <c r="I393" t="str">
        <f t="shared" si="178"/>
        <v>ALTER TABLE TM_TASK_COMMENT</v>
      </c>
      <c r="J393" t="str">
        <f t="shared" si="179"/>
        <v xml:space="preserve"> ADD  COMMENT_DATE VARCHAR(30);</v>
      </c>
      <c r="K393" s="21" t="str">
        <f>CONCATENATE(LEFT(CONCATENATE("  ALTER COLUMN  "," ",N393,";"),LEN(CONCATENATE("  ALTER COLUMN  "," ",N393,";"))-2),";")</f>
        <v xml:space="preserve">  ALTER COLUMN   COMMENT_DATE VARCHAR(30);</v>
      </c>
      <c r="L393" s="12"/>
      <c r="M393" s="18" t="str">
        <f>CONCATENATE(B393,",")</f>
        <v>COMMENT_DATE,</v>
      </c>
      <c r="N393" s="5" t="str">
        <f>CONCATENATE(B393," ",C393,"(",D393,")",",")</f>
        <v>COMMENT_DATE VARCHAR(30),</v>
      </c>
      <c r="O393" s="1" t="s">
        <v>323</v>
      </c>
      <c r="P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commentDate</v>
      </c>
      <c r="X393" s="3" t="str">
        <f>CONCATENATE("""",W393,"""",":","""","""",",")</f>
        <v>"commentDate":"",</v>
      </c>
      <c r="Y393" s="22" t="str">
        <f>CONCATENATE("public static String ",,B393,,"=","""",W393,""";")</f>
        <v>public static String COMMENT_DATE="commentDate";</v>
      </c>
      <c r="Z393" s="7" t="str">
        <f>CONCATENATE("private String ",W393,"=","""""",";")</f>
        <v>private String commentDate="";</v>
      </c>
    </row>
    <row r="394" spans="2:26" ht="19.2" x14ac:dyDescent="0.45">
      <c r="B394" s="1" t="s">
        <v>368</v>
      </c>
      <c r="C394" s="1" t="s">
        <v>1</v>
      </c>
      <c r="D394" s="4">
        <v>30</v>
      </c>
      <c r="I394" t="str">
        <f t="shared" si="178"/>
        <v>ALTER TABLE TM_TASK_COMMENT</v>
      </c>
      <c r="J394" t="str">
        <f t="shared" si="179"/>
        <v xml:space="preserve"> ADD  COMMENT_TIME VARCHAR(30);</v>
      </c>
      <c r="K394" s="21" t="str">
        <f>CONCATENATE(LEFT(CONCATENATE("  ALTER COLUMN  "," ",N394,";"),LEN(CONCATENATE("  ALTER COLUMN  "," ",N394,";"))-2),";")</f>
        <v xml:space="preserve">  ALTER COLUMN   COMMENT_TIME VARCHAR(30);</v>
      </c>
      <c r="L394" s="12"/>
      <c r="M394" s="18" t="str">
        <f>CONCATENATE(B394,",")</f>
        <v>COMMENT_TIME,</v>
      </c>
      <c r="N394" s="5" t="str">
        <f t="shared" si="180"/>
        <v>COMMENT_TIME VARCHAR(30),</v>
      </c>
      <c r="O394" s="1" t="s">
        <v>323</v>
      </c>
      <c r="P394" t="s">
        <v>133</v>
      </c>
      <c r="W394" s="17" t="str">
        <f t="shared" si="174"/>
        <v>commentTime</v>
      </c>
      <c r="X394" s="3" t="str">
        <f t="shared" si="175"/>
        <v>"commentTime":"",</v>
      </c>
      <c r="Y394" s="22" t="str">
        <f t="shared" si="176"/>
        <v>public static String COMMENT_TIME="commentTime";</v>
      </c>
      <c r="Z394" s="7" t="str">
        <f t="shared" si="177"/>
        <v>private String commentTime="";</v>
      </c>
    </row>
    <row r="395" spans="2:26" ht="19.2" x14ac:dyDescent="0.45">
      <c r="B395" s="1" t="s">
        <v>421</v>
      </c>
      <c r="C395" s="1" t="s">
        <v>1</v>
      </c>
      <c r="D395" s="4">
        <v>444</v>
      </c>
      <c r="I395" t="str">
        <f t="shared" si="178"/>
        <v>ALTER TABLE TM_TASK_COMMENT</v>
      </c>
      <c r="J395" t="str">
        <f t="shared" si="179"/>
        <v xml:space="preserve"> ADD  COMMENT_TYPE VARCHAR(444);</v>
      </c>
      <c r="L395" s="12"/>
      <c r="M395" s="18"/>
      <c r="N395" s="5" t="str">
        <f t="shared" ref="N395:N413" si="181">CONCATENATE(B395," ",C395,"(",D395,")",",")</f>
        <v>COMMENT_TYPE VARCHAR(444),</v>
      </c>
      <c r="O395" s="1" t="s">
        <v>323</v>
      </c>
      <c r="P395" t="s">
        <v>51</v>
      </c>
      <c r="W395" s="17" t="str">
        <f t="shared" ref="W395:W413" si="182"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commentType</v>
      </c>
      <c r="X395" s="3" t="str">
        <f t="shared" ref="X395:X413" si="183">CONCATENATE("""",W395,"""",":","""","""",",")</f>
        <v>"commentType":"",</v>
      </c>
      <c r="Y395" s="22" t="str">
        <f t="shared" ref="Y395:Y413" si="184">CONCATENATE("public static String ",,B395,,"=","""",W395,""";")</f>
        <v>public static String COMMENT_TYPE="commentType";</v>
      </c>
      <c r="Z395" s="7" t="str">
        <f t="shared" ref="Z395:Z413" si="185">CONCATENATE("private String ",W395,"=","""""",";")</f>
        <v>private String commentType="";</v>
      </c>
    </row>
    <row r="396" spans="2:26" ht="19.2" x14ac:dyDescent="0.45">
      <c r="B396" s="1" t="s">
        <v>318</v>
      </c>
      <c r="C396" s="1" t="s">
        <v>1</v>
      </c>
      <c r="D396" s="4">
        <v>222</v>
      </c>
      <c r="I396" t="str">
        <f>I394</f>
        <v>ALTER TABLE TM_TASK_COMMENT</v>
      </c>
      <c r="J396" t="str">
        <f t="shared" si="179"/>
        <v xml:space="preserve"> ADD  FK_TASK_ID VARCHAR(222);</v>
      </c>
      <c r="K396" s="21" t="str">
        <f t="shared" ref="K396:K403" si="186">CONCATENATE(LEFT(CONCATENATE("  ALTER COLUMN  "," ",N396,";"),LEN(CONCATENATE("  ALTER COLUMN  "," ",N396,";"))-2),";")</f>
        <v xml:space="preserve">  ALTER COLUMN   FK_TASK_ID VARCHAR(222);</v>
      </c>
      <c r="L396" s="12"/>
      <c r="M396" s="18" t="str">
        <f>CONCATENATE(B396,",")</f>
        <v>FK_TASK_ID,</v>
      </c>
      <c r="N396" s="5" t="str">
        <f t="shared" si="181"/>
        <v>FK_TASK_ID VARCHAR(222),</v>
      </c>
      <c r="O396" s="1" t="s">
        <v>10</v>
      </c>
      <c r="P396" t="s">
        <v>311</v>
      </c>
      <c r="Q396" t="s">
        <v>2</v>
      </c>
      <c r="W396" s="17" t="str">
        <f t="shared" si="182"/>
        <v>fkTaskId</v>
      </c>
      <c r="X396" s="3" t="str">
        <f t="shared" si="183"/>
        <v>"fkTaskId":"",</v>
      </c>
      <c r="Y396" s="22" t="str">
        <f t="shared" si="184"/>
        <v>public static String FK_TASK_ID="fkTaskId";</v>
      </c>
      <c r="Z396" s="7" t="str">
        <f t="shared" si="185"/>
        <v>private String fkTaskId="";</v>
      </c>
    </row>
    <row r="397" spans="2:26" ht="19.2" x14ac:dyDescent="0.45">
      <c r="B397" s="1" t="s">
        <v>545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IS_BUG VARCHAR(222);</v>
      </c>
      <c r="K397" s="21" t="str">
        <f t="shared" si="186"/>
        <v xml:space="preserve">  ALTER COLUMN   IS_BUG VARCHAR(222);</v>
      </c>
      <c r="L397" s="12"/>
      <c r="M397" s="18" t="str">
        <f>CONCATENATE(B397,",")</f>
        <v>IS_BUG,</v>
      </c>
      <c r="N397" s="5" t="str">
        <f t="shared" si="181"/>
        <v>IS_BUG VARCHAR(222),</v>
      </c>
      <c r="O397" s="1" t="s">
        <v>112</v>
      </c>
      <c r="P397" t="s">
        <v>409</v>
      </c>
      <c r="W397" s="17" t="str">
        <f t="shared" si="182"/>
        <v>isBug</v>
      </c>
      <c r="X397" s="3" t="str">
        <f t="shared" si="183"/>
        <v>"isBug":"",</v>
      </c>
      <c r="Y397" s="22" t="str">
        <f t="shared" si="184"/>
        <v>public static String IS_BUG="isBug";</v>
      </c>
      <c r="Z397" s="7" t="str">
        <f t="shared" si="185"/>
        <v>private String isBug="";</v>
      </c>
    </row>
    <row r="398" spans="2:26" ht="19.2" x14ac:dyDescent="0.45">
      <c r="B398" s="1" t="s">
        <v>546</v>
      </c>
      <c r="C398" s="1" t="s">
        <v>1</v>
      </c>
      <c r="D398" s="4">
        <v>222</v>
      </c>
      <c r="I398" t="str">
        <f>I394</f>
        <v>ALTER TABLE TM_TASK_COMMENT</v>
      </c>
      <c r="J398" t="str">
        <f t="shared" si="179"/>
        <v xml:space="preserve"> ADD  IS_REQUEST VARCHAR(222);</v>
      </c>
      <c r="K398" s="21" t="str">
        <f t="shared" si="186"/>
        <v xml:space="preserve">  ALTER COLUMN   IS_REQUEST VARCHAR(222);</v>
      </c>
      <c r="L398" s="12"/>
      <c r="M398" s="18" t="str">
        <f>CONCATENATE(B398,",")</f>
        <v>IS_REQUEST,</v>
      </c>
      <c r="N398" s="5" t="str">
        <f t="shared" si="181"/>
        <v>IS_REQUEST VARCHAR(222),</v>
      </c>
      <c r="O398" s="1" t="s">
        <v>112</v>
      </c>
      <c r="P398" t="s">
        <v>547</v>
      </c>
      <c r="W398" s="17" t="str">
        <f t="shared" si="182"/>
        <v>isRequest</v>
      </c>
      <c r="X398" s="3" t="str">
        <f t="shared" si="183"/>
        <v>"isRequest":"",</v>
      </c>
      <c r="Y398" s="22" t="str">
        <f t="shared" si="184"/>
        <v>public static String IS_REQUEST="isRequest";</v>
      </c>
      <c r="Z398" s="7" t="str">
        <f t="shared" si="185"/>
        <v>private String isRequest="";</v>
      </c>
    </row>
    <row r="399" spans="2:26" ht="19.2" x14ac:dyDescent="0.45">
      <c r="B399" s="1" t="s">
        <v>544</v>
      </c>
      <c r="C399" s="1" t="s">
        <v>1</v>
      </c>
      <c r="D399" s="4">
        <v>222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IS_SUBTASK VARCHAR(222);</v>
      </c>
      <c r="K399" s="21" t="str">
        <f t="shared" si="186"/>
        <v xml:space="preserve">  ALTER COLUMN   IS_SUBTASK VARCHAR(222);</v>
      </c>
      <c r="L399" s="12"/>
      <c r="M399" s="18" t="str">
        <f>CONCATENATE(B399,",")</f>
        <v>IS_SUBTASK,</v>
      </c>
      <c r="N399" s="5" t="str">
        <f t="shared" si="181"/>
        <v>IS_SUBTASK VARCHAR(222),</v>
      </c>
      <c r="O399" s="1" t="s">
        <v>112</v>
      </c>
      <c r="P399" t="s">
        <v>548</v>
      </c>
      <c r="W399" s="17" t="str">
        <f t="shared" si="182"/>
        <v>isSubtask</v>
      </c>
      <c r="X399" s="3" t="str">
        <f t="shared" si="183"/>
        <v>"isSubtask":"",</v>
      </c>
      <c r="Y399" s="22" t="str">
        <f t="shared" si="184"/>
        <v>public static String IS_SUBTASK="isSubtask";</v>
      </c>
      <c r="Z399" s="7" t="str">
        <f t="shared" si="185"/>
        <v>private String isSubtask="";</v>
      </c>
    </row>
    <row r="400" spans="2:26" ht="19.2" x14ac:dyDescent="0.45">
      <c r="B400" s="1" t="s">
        <v>620</v>
      </c>
      <c r="C400" s="1" t="s">
        <v>1</v>
      </c>
      <c r="D400" s="4">
        <v>444</v>
      </c>
      <c r="I400" t="str">
        <f>I396</f>
        <v>ALTER TABLE TM_TASK_COMMENT</v>
      </c>
      <c r="J400" t="str">
        <f>CONCATENATE(LEFT(CONCATENATE(" ADD "," ",N400,";"),LEN(CONCATENATE(" ADD "," ",N400,";"))-2),";")</f>
        <v xml:space="preserve"> ADD  IS_NOTIFIED_BUG VARCHAR(444);</v>
      </c>
      <c r="K400" s="21" t="str">
        <f t="shared" si="186"/>
        <v xml:space="preserve">  ALTER COLUMN   IS_NOTIFIED_BUG VARCHAR(444);</v>
      </c>
      <c r="L400" s="12"/>
      <c r="M400" s="18"/>
      <c r="N400" s="5" t="str">
        <f>CONCATENATE(B400," ",C400,"(",D400,")",",")</f>
        <v>IS_NOTIFIED_BUG VARCHAR(444),</v>
      </c>
      <c r="O400" s="1" t="s">
        <v>112</v>
      </c>
      <c r="P400" t="s">
        <v>574</v>
      </c>
      <c r="Q400" t="s">
        <v>409</v>
      </c>
      <c r="W400" s="17" t="str">
        <f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isNotifiedBug</v>
      </c>
      <c r="X400" s="3" t="str">
        <f>CONCATENATE("""",W400,"""",":","""","""",",")</f>
        <v>"isNotifiedBug":"",</v>
      </c>
      <c r="Y400" s="22" t="str">
        <f>CONCATENATE("public static String ",,B400,,"=","""",W400,""";")</f>
        <v>public static String IS_NOTIFIED_BUG="isNotifiedBug";</v>
      </c>
      <c r="Z400" s="7" t="str">
        <f>CONCATENATE("private String ",W400,"=","""""",";")</f>
        <v>private String isNotifiedBug="";</v>
      </c>
    </row>
    <row r="401" spans="2:26" ht="19.2" x14ac:dyDescent="0.45">
      <c r="B401" s="1" t="s">
        <v>689</v>
      </c>
      <c r="C401" s="1" t="s">
        <v>1</v>
      </c>
      <c r="D401" s="4">
        <v>444</v>
      </c>
      <c r="I401" t="str">
        <f>I397</f>
        <v>ALTER TABLE TM_TASK_COMMENT</v>
      </c>
      <c r="J401" t="str">
        <f>CONCATENATE(LEFT(CONCATENATE(" ADD "," ",N401,";"),LEN(CONCATENATE(" ADD "," ",N401,";"))-2),";")</f>
        <v xml:space="preserve"> ADD  IS_NOTIFIED_REQUEST VARCHAR(444);</v>
      </c>
      <c r="K401" s="21" t="str">
        <f t="shared" si="186"/>
        <v xml:space="preserve">  ALTER COLUMN   IS_NOTIFIED_REQUEST VARCHAR(444);</v>
      </c>
      <c r="L401" s="12"/>
      <c r="M401" s="18"/>
      <c r="N401" s="5" t="str">
        <f>CONCATENATE(B401," ",C401,"(",D401,")",",")</f>
        <v>IS_NOTIFIED_REQUEST VARCHAR(444),</v>
      </c>
      <c r="O401" s="1" t="s">
        <v>112</v>
      </c>
      <c r="P401" t="s">
        <v>574</v>
      </c>
      <c r="Q401" t="s">
        <v>547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isNotifiedRequest</v>
      </c>
      <c r="X401" s="3" t="str">
        <f>CONCATENATE("""",W401,"""",":","""","""",",")</f>
        <v>"isNotifiedRequest":"",</v>
      </c>
      <c r="Y401" s="22" t="str">
        <f>CONCATENATE("public static String ",,B401,,"=","""",W401,""";")</f>
        <v>public static String IS_NOTIFIED_REQUEST="isNotifiedRequest";</v>
      </c>
      <c r="Z401" s="7" t="str">
        <f>CONCATENATE("private String ",W401,"=","""""",";")</f>
        <v>private String isNotifiedRequest="";</v>
      </c>
    </row>
    <row r="402" spans="2:26" ht="19.2" x14ac:dyDescent="0.45">
      <c r="B402" s="1" t="s">
        <v>400</v>
      </c>
      <c r="C402" s="1" t="s">
        <v>1</v>
      </c>
      <c r="D402" s="4">
        <v>50</v>
      </c>
      <c r="I402" t="str">
        <f>I396</f>
        <v>ALTER TABLE TM_TASK_COMMENT</v>
      </c>
      <c r="J402" t="str">
        <f t="shared" ref="J402:J412" si="187">CONCATENATE(LEFT(CONCATENATE(" ADD "," ",N402,";"),LEN(CONCATENATE(" ADD "," ",N402,";"))-2),";")</f>
        <v xml:space="preserve"> ADD  ESTIMATED_HOURS VARCHAR(50);</v>
      </c>
      <c r="K402" s="21" t="str">
        <f t="shared" si="186"/>
        <v xml:space="preserve">  ALTER COLUMN   ESTIMATED_HOURS VARCHAR(50);</v>
      </c>
      <c r="L402" s="12"/>
      <c r="M402" s="18" t="str">
        <f>CONCATENATE(B402,",")</f>
        <v>ESTIMATED_HOURS,</v>
      </c>
      <c r="N402" s="5" t="str">
        <f t="shared" si="181"/>
        <v>ESTIMATED_HOURS VARCHAR(50),</v>
      </c>
      <c r="O402" s="1" t="s">
        <v>405</v>
      </c>
      <c r="P402" t="s">
        <v>406</v>
      </c>
      <c r="W402" s="17" t="str">
        <f t="shared" si="182"/>
        <v>estimatedHours</v>
      </c>
      <c r="X402" s="3" t="str">
        <f t="shared" si="183"/>
        <v>"estimatedHours":"",</v>
      </c>
      <c r="Y402" s="22" t="str">
        <f t="shared" si="184"/>
        <v>public static String ESTIMATED_HOURS="estimatedHours";</v>
      </c>
      <c r="Z402" s="7" t="str">
        <f t="shared" si="185"/>
        <v>private String estimatedHours="";</v>
      </c>
    </row>
    <row r="403" spans="2:26" ht="19.2" x14ac:dyDescent="0.45">
      <c r="B403" s="1" t="s">
        <v>401</v>
      </c>
      <c r="C403" s="1" t="s">
        <v>1</v>
      </c>
      <c r="D403" s="4">
        <v>50</v>
      </c>
      <c r="I403" t="str">
        <f>I397</f>
        <v>ALTER TABLE TM_TASK_COMMENT</v>
      </c>
      <c r="J403" t="str">
        <f t="shared" si="187"/>
        <v xml:space="preserve"> ADD  SPENT_HOURS VARCHAR(50);</v>
      </c>
      <c r="K403" s="21" t="str">
        <f t="shared" si="186"/>
        <v xml:space="preserve">  ALTER COLUMN   SPENT_HOURS VARCHAR(50);</v>
      </c>
      <c r="L403" s="12"/>
      <c r="M403" s="18" t="str">
        <f>CONCATENATE(B403,",")</f>
        <v>SPENT_HOURS,</v>
      </c>
      <c r="N403" s="5" t="str">
        <f t="shared" si="181"/>
        <v>SPENT_HOURS VARCHAR(50),</v>
      </c>
      <c r="O403" s="1" t="s">
        <v>407</v>
      </c>
      <c r="P403" t="s">
        <v>406</v>
      </c>
      <c r="W403" s="17" t="str">
        <f t="shared" si="182"/>
        <v>spentHours</v>
      </c>
      <c r="X403" s="3" t="str">
        <f t="shared" si="183"/>
        <v>"spentHours":"",</v>
      </c>
      <c r="Y403" s="22" t="str">
        <f t="shared" si="184"/>
        <v>public static String SPENT_HOURS="spentHours";</v>
      </c>
      <c r="Z403" s="7" t="str">
        <f t="shared" si="185"/>
        <v>private String spentHours="";</v>
      </c>
    </row>
    <row r="404" spans="2:26" ht="19.2" x14ac:dyDescent="0.45">
      <c r="B404" s="8" t="s">
        <v>275</v>
      </c>
      <c r="C404" s="1" t="s">
        <v>1</v>
      </c>
      <c r="D404" s="12">
        <v>40</v>
      </c>
      <c r="I404" t="str">
        <f>I398</f>
        <v>ALTER TABLE TM_TASK_COMMENT</v>
      </c>
      <c r="J404" t="str">
        <f t="shared" si="187"/>
        <v xml:space="preserve"> ADD  UPDATED_BY VARCHAR(40);</v>
      </c>
      <c r="L404" s="14"/>
      <c r="M404" s="18" t="str">
        <f t="shared" ref="M404:M409" si="188">CONCATENATE(B404,",")</f>
        <v>UPDATED_BY,</v>
      </c>
      <c r="N404" s="5" t="str">
        <f t="shared" si="181"/>
        <v>UPDATED_BY VARCHAR(40),</v>
      </c>
      <c r="O404" s="1" t="s">
        <v>315</v>
      </c>
      <c r="P404" t="s">
        <v>128</v>
      </c>
      <c r="W404" s="17" t="str">
        <f t="shared" si="182"/>
        <v>updatedBy</v>
      </c>
      <c r="X404" s="3" t="str">
        <f t="shared" si="183"/>
        <v>"updatedBy":"",</v>
      </c>
      <c r="Y404" s="22" t="str">
        <f t="shared" si="184"/>
        <v>public static String UPDATED_BY="updatedBy";</v>
      </c>
      <c r="Z404" s="7" t="str">
        <f t="shared" si="185"/>
        <v>private String updatedBy="";</v>
      </c>
    </row>
    <row r="405" spans="2:26" ht="19.2" x14ac:dyDescent="0.45">
      <c r="B405" s="8" t="s">
        <v>276</v>
      </c>
      <c r="C405" s="1" t="s">
        <v>1</v>
      </c>
      <c r="D405" s="12">
        <v>42</v>
      </c>
      <c r="I405" t="str">
        <f>I397</f>
        <v>ALTER TABLE TM_TASK_COMMENT</v>
      </c>
      <c r="J405" t="str">
        <f>CONCATENATE(LEFT(CONCATENATE(" ADD "," ",N405,";"),LEN(CONCATENATE(" ADD "," ",N405,";"))-2),";")</f>
        <v xml:space="preserve"> ADD  LAST_UPDATED_DATE VARCHAR(42);</v>
      </c>
      <c r="L405" s="14"/>
      <c r="M405" s="18" t="str">
        <f>CONCATENATE(B405,",")</f>
        <v>LAST_UPDATED_DATE,</v>
      </c>
      <c r="N405" s="5" t="str">
        <f>CONCATENATE(B405," ",C405,"(",D405,")",",")</f>
        <v>LAST_UPDATED_DATE VARCHAR(42),</v>
      </c>
      <c r="O405" s="1" t="s">
        <v>316</v>
      </c>
      <c r="P405" t="s">
        <v>315</v>
      </c>
      <c r="Q405" t="s">
        <v>8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lastUpdatedDate</v>
      </c>
      <c r="X405" s="3" t="str">
        <f>CONCATENATE("""",W405,"""",":","""","""",",")</f>
        <v>"lastUpdatedDate":"",</v>
      </c>
      <c r="Y405" s="22" t="str">
        <f>CONCATENATE("public static String ",,B405,,"=","""",W405,""";")</f>
        <v>public static String LAST_UPDATED_DATE="lastUpdatedDate";</v>
      </c>
      <c r="Z405" s="7" t="str">
        <f>CONCATENATE("private String ",W405,"=","""""",";")</f>
        <v>private String lastUpdatedDate="";</v>
      </c>
    </row>
    <row r="406" spans="2:26" ht="19.2" x14ac:dyDescent="0.45">
      <c r="B406" s="8" t="s">
        <v>277</v>
      </c>
      <c r="C406" s="1" t="s">
        <v>1</v>
      </c>
      <c r="D406" s="12">
        <v>111</v>
      </c>
      <c r="I406" t="str">
        <f>I400</f>
        <v>ALTER TABLE TM_TASK_COMMENT</v>
      </c>
      <c r="J406" t="str">
        <f>CONCATENATE(LEFT(CONCATENATE(" ADD "," ",N406,";"),LEN(CONCATENATE(" ADD "," ",N406,";"))-2),";")</f>
        <v xml:space="preserve"> ADD  LAST_UPDATED_TIME VARCHAR(111);</v>
      </c>
      <c r="L406" s="14"/>
      <c r="M406" s="18" t="str">
        <f>CONCATENATE(B406,",")</f>
        <v>LAST_UPDATED_TIME,</v>
      </c>
      <c r="N406" s="5" t="str">
        <f>CONCATENATE(B406," ",C406,"(",D406,")",",")</f>
        <v>LAST_UPDATED_TIME VARCHAR(111),</v>
      </c>
      <c r="O406" s="1" t="s">
        <v>316</v>
      </c>
      <c r="P406" t="s">
        <v>315</v>
      </c>
      <c r="Q406" t="s">
        <v>133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lastUpdatedTime</v>
      </c>
      <c r="X406" s="3" t="str">
        <f>CONCATENATE("""",W406,"""",":","""","""",",")</f>
        <v>"lastUpdatedTime":"",</v>
      </c>
      <c r="Y406" s="22" t="str">
        <f>CONCATENATE("public static String ",,B406,,"=","""",W406,""";")</f>
        <v>public static String LAST_UPDATED_TIME="lastUpdatedTime";</v>
      </c>
      <c r="Z406" s="7" t="str">
        <f>CONCATENATE("private String ",W406,"=","""""",";")</f>
        <v>private String lastUpdatedTime="";</v>
      </c>
    </row>
    <row r="407" spans="2:26" ht="19.2" x14ac:dyDescent="0.45">
      <c r="B407" s="8" t="s">
        <v>706</v>
      </c>
      <c r="C407" s="1" t="s">
        <v>1</v>
      </c>
      <c r="D407" s="12">
        <v>111</v>
      </c>
      <c r="I407" t="str">
        <f>I399</f>
        <v>ALTER TABLE TM_TASK_COMMENT</v>
      </c>
      <c r="J407" t="str">
        <f t="shared" si="187"/>
        <v xml:space="preserve"> ADD  COMMENT_JIRA_ID VARCHAR(111);</v>
      </c>
      <c r="L407" s="14"/>
      <c r="M407" s="18" t="str">
        <f t="shared" si="188"/>
        <v>COMMENT_JIRA_ID,</v>
      </c>
      <c r="N407" s="5" t="str">
        <f t="shared" si="181"/>
        <v>COMMENT_JIRA_ID VARCHAR(111),</v>
      </c>
      <c r="O407" s="1" t="s">
        <v>323</v>
      </c>
      <c r="P407" t="s">
        <v>699</v>
      </c>
      <c r="Q407" t="s">
        <v>2</v>
      </c>
      <c r="W407" s="17" t="str">
        <f t="shared" si="182"/>
        <v>commentJiraId</v>
      </c>
      <c r="X407" s="3" t="str">
        <f t="shared" si="183"/>
        <v>"commentJiraId":"",</v>
      </c>
      <c r="Y407" s="22" t="str">
        <f t="shared" si="184"/>
        <v>public static String COMMENT_JIRA_ID="commentJiraId";</v>
      </c>
      <c r="Z407" s="7" t="str">
        <f t="shared" si="185"/>
        <v>private String commentJiraId="";</v>
      </c>
    </row>
    <row r="408" spans="2:26" ht="19.2" x14ac:dyDescent="0.45">
      <c r="B408" s="8" t="s">
        <v>707</v>
      </c>
      <c r="C408" s="1" t="s">
        <v>1</v>
      </c>
      <c r="D408" s="12">
        <v>111</v>
      </c>
      <c r="I408" t="str">
        <f>I402</f>
        <v>ALTER TABLE TM_TASK_COMMENT</v>
      </c>
      <c r="J408" t="str">
        <f t="shared" si="187"/>
        <v xml:space="preserve"> ADD  COMMENT_JIRA_KEY VARCHAR(111);</v>
      </c>
      <c r="L408" s="14"/>
      <c r="M408" s="18" t="str">
        <f t="shared" si="188"/>
        <v>COMMENT_JIRA_KEY,</v>
      </c>
      <c r="N408" s="5" t="str">
        <f t="shared" si="181"/>
        <v>COMMENT_JIRA_KEY VARCHAR(111),</v>
      </c>
      <c r="O408" s="1" t="s">
        <v>323</v>
      </c>
      <c r="P408" t="s">
        <v>699</v>
      </c>
      <c r="Q408" t="s">
        <v>43</v>
      </c>
      <c r="W408" s="17" t="str">
        <f t="shared" si="182"/>
        <v>commentJiraKey</v>
      </c>
      <c r="X408" s="3" t="str">
        <f t="shared" si="183"/>
        <v>"commentJiraKey":"",</v>
      </c>
      <c r="Y408" s="22" t="str">
        <f t="shared" si="184"/>
        <v>public static String COMMENT_JIRA_KEY="commentJiraKey";</v>
      </c>
      <c r="Z408" s="7" t="str">
        <f t="shared" si="185"/>
        <v>private String commentJiraKey="";</v>
      </c>
    </row>
    <row r="409" spans="2:26" ht="19.2" x14ac:dyDescent="0.45">
      <c r="B409" s="8" t="s">
        <v>265</v>
      </c>
      <c r="C409" s="1" t="s">
        <v>1</v>
      </c>
      <c r="D409" s="12">
        <v>42</v>
      </c>
      <c r="I409" t="str">
        <f>I403</f>
        <v>ALTER TABLE TM_TASK_COMMENT</v>
      </c>
      <c r="J409" t="str">
        <f t="shared" si="187"/>
        <v xml:space="preserve"> ADD  START_DATE VARCHAR(42);</v>
      </c>
      <c r="L409" s="14"/>
      <c r="M409" s="18" t="str">
        <f t="shared" si="188"/>
        <v>START_DATE,</v>
      </c>
      <c r="N409" s="5" t="str">
        <f t="shared" si="181"/>
        <v>START_DATE VARCHAR(42),</v>
      </c>
      <c r="O409" s="1" t="s">
        <v>289</v>
      </c>
      <c r="P409" t="s">
        <v>8</v>
      </c>
      <c r="W409" s="17" t="str">
        <f t="shared" si="182"/>
        <v>startDate</v>
      </c>
      <c r="X409" s="3" t="str">
        <f t="shared" si="183"/>
        <v>"startDate":"",</v>
      </c>
      <c r="Y409" s="22" t="str">
        <f t="shared" si="184"/>
        <v>public static String START_DATE="startDate";</v>
      </c>
      <c r="Z409" s="7" t="str">
        <f t="shared" si="185"/>
        <v>private String startDate="";</v>
      </c>
    </row>
    <row r="410" spans="2:26" ht="19.2" x14ac:dyDescent="0.45">
      <c r="B410" s="8" t="s">
        <v>266</v>
      </c>
      <c r="C410" s="1" t="s">
        <v>1</v>
      </c>
      <c r="D410" s="12">
        <v>42</v>
      </c>
      <c r="I410" t="str">
        <f>I404</f>
        <v>ALTER TABLE TM_TASK_COMMENT</v>
      </c>
      <c r="J410" t="str">
        <f t="shared" si="187"/>
        <v xml:space="preserve"> ADD  START_TIME VARCHAR(42);</v>
      </c>
      <c r="L410" s="14"/>
      <c r="M410" s="18" t="str">
        <f>CONCATENATE(B410,",")</f>
        <v>START_TIME,</v>
      </c>
      <c r="N410" s="5" t="str">
        <f t="shared" si="181"/>
        <v>START_TIME VARCHAR(42),</v>
      </c>
      <c r="O410" s="1" t="s">
        <v>289</v>
      </c>
      <c r="P410" t="s">
        <v>133</v>
      </c>
      <c r="W410" s="17" t="str">
        <f t="shared" si="182"/>
        <v>startTime</v>
      </c>
      <c r="X410" s="3" t="str">
        <f t="shared" si="183"/>
        <v>"startTime":"",</v>
      </c>
      <c r="Y410" s="22" t="str">
        <f t="shared" si="184"/>
        <v>public static String START_TIME="startTime";</v>
      </c>
      <c r="Z410" s="7" t="str">
        <f t="shared" si="185"/>
        <v>private String startTime="";</v>
      </c>
    </row>
    <row r="411" spans="2:26" ht="19.2" x14ac:dyDescent="0.45">
      <c r="B411" s="8" t="s">
        <v>629</v>
      </c>
      <c r="C411" s="1" t="s">
        <v>1</v>
      </c>
      <c r="D411" s="12">
        <v>42</v>
      </c>
      <c r="I411" t="str">
        <f>I407</f>
        <v>ALTER TABLE TM_TASK_COMMENT</v>
      </c>
      <c r="J411" t="str">
        <f t="shared" si="187"/>
        <v xml:space="preserve"> ADD  START_TYPE VARCHAR(42);</v>
      </c>
      <c r="L411" s="14"/>
      <c r="M411" s="18" t="str">
        <f>CONCATENATE(B411,",")</f>
        <v>START_TYPE,</v>
      </c>
      <c r="N411" s="5" t="str">
        <f t="shared" si="181"/>
        <v>START_TYPE VARCHAR(42),</v>
      </c>
      <c r="O411" s="1" t="s">
        <v>289</v>
      </c>
      <c r="P411" t="s">
        <v>51</v>
      </c>
      <c r="W411" s="17" t="str">
        <f t="shared" si="182"/>
        <v>startType</v>
      </c>
      <c r="X411" s="3" t="str">
        <f t="shared" si="183"/>
        <v>"startType":"",</v>
      </c>
      <c r="Y411" s="22" t="str">
        <f t="shared" si="184"/>
        <v>public static String START_TYPE="startType";</v>
      </c>
      <c r="Z411" s="7" t="str">
        <f t="shared" si="185"/>
        <v>private String startType="";</v>
      </c>
    </row>
    <row r="412" spans="2:26" ht="19.2" x14ac:dyDescent="0.45">
      <c r="B412" s="8" t="s">
        <v>686</v>
      </c>
      <c r="C412" s="1" t="s">
        <v>1</v>
      </c>
      <c r="D412" s="12">
        <v>42</v>
      </c>
      <c r="I412" t="str">
        <f>I408</f>
        <v>ALTER TABLE TM_TASK_COMMENT</v>
      </c>
      <c r="J412" t="str">
        <f t="shared" si="187"/>
        <v xml:space="preserve"> ADD  COMMENT_STATUS VARCHAR(42);</v>
      </c>
      <c r="L412" s="14"/>
      <c r="M412" s="18" t="str">
        <f>CONCATENATE(B412,",")</f>
        <v>COMMENT_STATUS,</v>
      </c>
      <c r="N412" s="5" t="str">
        <f t="shared" si="181"/>
        <v>COMMENT_STATUS VARCHAR(42),</v>
      </c>
      <c r="O412" s="1" t="s">
        <v>323</v>
      </c>
      <c r="P412" t="s">
        <v>3</v>
      </c>
      <c r="W412" s="17" t="str">
        <f t="shared" si="182"/>
        <v>commentStatus</v>
      </c>
      <c r="X412" s="3" t="str">
        <f t="shared" si="183"/>
        <v>"commentStatus":"",</v>
      </c>
      <c r="Y412" s="22" t="str">
        <f t="shared" si="184"/>
        <v>public static String COMMENT_STATUS="commentStatus";</v>
      </c>
      <c r="Z412" s="7" t="str">
        <f t="shared" si="185"/>
        <v>private String commentStatus="";</v>
      </c>
    </row>
    <row r="413" spans="2:26" ht="19.2" x14ac:dyDescent="0.45">
      <c r="B413" s="1" t="s">
        <v>328</v>
      </c>
      <c r="C413" s="1" t="s">
        <v>1</v>
      </c>
      <c r="D413" s="4">
        <v>444</v>
      </c>
      <c r="L413" s="12"/>
      <c r="M413" s="18"/>
      <c r="N413" s="5" t="str">
        <f t="shared" si="181"/>
        <v>FK_PARENT_COMMENT_ID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 t="shared" si="182"/>
        <v>fkParentCommentİd</v>
      </c>
      <c r="X413" s="3" t="str">
        <f t="shared" si="183"/>
        <v>"fkParentCommentİd":"",</v>
      </c>
      <c r="Y413" s="22" t="str">
        <f t="shared" si="184"/>
        <v>public static String FK_PARENT_COMMENT_ID="fkParentCommentİd";</v>
      </c>
      <c r="Z413" s="7" t="str">
        <f t="shared" si="185"/>
        <v>private String fkParentCommentİd="";</v>
      </c>
    </row>
    <row r="414" spans="2:26" ht="19.2" x14ac:dyDescent="0.45">
      <c r="C414" s="1"/>
      <c r="D414" s="8"/>
      <c r="M414" s="18"/>
      <c r="N414" s="33" t="s">
        <v>130</v>
      </c>
      <c r="O414" s="1"/>
      <c r="W414" s="17"/>
    </row>
    <row r="415" spans="2:26" ht="19.2" x14ac:dyDescent="0.45">
      <c r="C415" s="1"/>
      <c r="D415" s="8"/>
      <c r="M415" s="18"/>
      <c r="N415" s="31" t="s">
        <v>126</v>
      </c>
      <c r="O415" s="1"/>
      <c r="W415" s="17"/>
    </row>
    <row r="416" spans="2:26" ht="19.2" x14ac:dyDescent="0.45">
      <c r="C416" s="14"/>
      <c r="D416" s="9"/>
      <c r="M416" s="20"/>
      <c r="W416" s="17"/>
    </row>
    <row r="417" spans="2:26" x14ac:dyDescent="0.3">
      <c r="B417" s="2" t="s">
        <v>369</v>
      </c>
      <c r="I417" t="str">
        <f>CONCATENATE("ALTER TABLE"," ",B417)</f>
        <v>ALTER TABLE TM_TASK_COMMENT_LIST</v>
      </c>
      <c r="J417" t="s">
        <v>293</v>
      </c>
      <c r="K417" s="26" t="str">
        <f>CONCATENATE(J417," VIEW ",B417," AS SELECT")</f>
        <v>create OR REPLACE VIEW TM_TASK_COMMENT_LIST AS SELECT</v>
      </c>
      <c r="N417" s="5" t="str">
        <f>CONCATENATE("CREATE TABLE ",B417," ","(")</f>
        <v>CREATE TABLE TM_TASK_COMMENT_LIST (</v>
      </c>
    </row>
    <row r="418" spans="2:26" ht="19.2" x14ac:dyDescent="0.45">
      <c r="B418" s="1" t="s">
        <v>2</v>
      </c>
      <c r="C418" s="1" t="s">
        <v>1</v>
      </c>
      <c r="D418" s="4">
        <v>30</v>
      </c>
      <c r="E418" s="24" t="s">
        <v>113</v>
      </c>
      <c r="I418" t="str">
        <f>I417</f>
        <v>ALTER TABLE TM_TASK_COMMENT_LIST</v>
      </c>
      <c r="K418" s="25" t="str">
        <f t="shared" ref="K418:K445" si="189">CONCATENATE(B418,",")</f>
        <v>ID,</v>
      </c>
      <c r="L418" s="12"/>
      <c r="M418" s="18" t="str">
        <f>CONCATENATE(B418,",")</f>
        <v>ID,</v>
      </c>
      <c r="N418" s="5" t="str">
        <f>CONCATENATE(B418," ",C418,"(",D418,") ",E418," ,")</f>
        <v>ID VARCHAR(30) NOT NULL ,</v>
      </c>
      <c r="O418" s="1" t="s">
        <v>2</v>
      </c>
      <c r="P418" s="6"/>
      <c r="Q418" s="6"/>
      <c r="R418" s="6"/>
      <c r="S418" s="6"/>
      <c r="T418" s="6"/>
      <c r="U418" s="6"/>
      <c r="V418" s="6"/>
      <c r="W418" s="17" t="str">
        <f t="shared" ref="W418:W428" si="190">CONCATENATE(,LOWER(O418),UPPER(LEFT(P418,1)),LOWER(RIGHT(P418,LEN(P418)-IF(LEN(P418)&gt;0,1,LEN(P418)))),UPPER(LEFT(Q418,1)),LOWER(RIGHT(Q418,LEN(Q418)-IF(LEN(Q418)&gt;0,1,LEN(Q418)))),UPPER(LEFT(R418,1)),LOWER(RIGHT(R418,LEN(R418)-IF(LEN(R418)&gt;0,1,LEN(R418)))),UPPER(LEFT(S418,1)),LOWER(RIGHT(S418,LEN(S418)-IF(LEN(S418)&gt;0,1,LEN(S418)))),UPPER(LEFT(T418,1)),LOWER(RIGHT(T418,LEN(T418)-IF(LEN(T418)&gt;0,1,LEN(T418)))),UPPER(LEFT(U418,1)),LOWER(RIGHT(U418,LEN(U418)-IF(LEN(U418)&gt;0,1,LEN(U418)))),UPPER(LEFT(V418,1)),LOWER(RIGHT(V418,LEN(V418)-IF(LEN(V418)&gt;0,1,LEN(V418)))))</f>
        <v>id</v>
      </c>
      <c r="X418" s="3" t="str">
        <f t="shared" ref="X418:X428" si="191">CONCATENATE("""",W418,"""",":","""","""",",")</f>
        <v>"id":"",</v>
      </c>
      <c r="Y418" s="22" t="str">
        <f t="shared" ref="Y418:Y428" si="192">CONCATENATE("public static String ",,B418,,"=","""",W418,""";")</f>
        <v>public static String ID="id";</v>
      </c>
      <c r="Z418" s="7" t="str">
        <f t="shared" ref="Z418:Z428" si="193">CONCATENATE("private String ",W418,"=","""""",";")</f>
        <v>private String id="";</v>
      </c>
    </row>
    <row r="419" spans="2:26" ht="19.2" x14ac:dyDescent="0.45">
      <c r="B419" s="1" t="s">
        <v>3</v>
      </c>
      <c r="C419" s="1" t="s">
        <v>1</v>
      </c>
      <c r="D419" s="4">
        <v>10</v>
      </c>
      <c r="I419" t="str">
        <f>I418</f>
        <v>ALTER TABLE TM_TASK_COMMENT_LIST</v>
      </c>
      <c r="K419" s="25" t="str">
        <f t="shared" si="189"/>
        <v>STATUS,</v>
      </c>
      <c r="L419" s="12"/>
      <c r="M419" s="18" t="str">
        <f>CONCATENATE(B419,",")</f>
        <v>STATUS,</v>
      </c>
      <c r="N419" s="5" t="str">
        <f t="shared" ref="N419:N428" si="194">CONCATENATE(B419," ",C419,"(",D419,")",",")</f>
        <v>STATUS VARCHAR(10),</v>
      </c>
      <c r="O419" s="1" t="s">
        <v>3</v>
      </c>
      <c r="W419" s="17" t="str">
        <f t="shared" si="190"/>
        <v>status</v>
      </c>
      <c r="X419" s="3" t="str">
        <f t="shared" si="191"/>
        <v>"status":"",</v>
      </c>
      <c r="Y419" s="22" t="str">
        <f t="shared" si="192"/>
        <v>public static String STATUS="status";</v>
      </c>
      <c r="Z419" s="7" t="str">
        <f t="shared" si="193"/>
        <v>private String status="";</v>
      </c>
    </row>
    <row r="420" spans="2:26" ht="19.2" x14ac:dyDescent="0.45">
      <c r="B420" s="1" t="s">
        <v>4</v>
      </c>
      <c r="C420" s="1" t="s">
        <v>1</v>
      </c>
      <c r="D420" s="4">
        <v>30</v>
      </c>
      <c r="I420" t="str">
        <f>I419</f>
        <v>ALTER TABLE TM_TASK_COMMENT_LIST</v>
      </c>
      <c r="K420" s="25" t="str">
        <f t="shared" si="189"/>
        <v>INSERT_DATE,</v>
      </c>
      <c r="L420" s="12"/>
      <c r="M420" s="18" t="str">
        <f>CONCATENATE(B420,",")</f>
        <v>INSERT_DATE,</v>
      </c>
      <c r="N420" s="5" t="str">
        <f t="shared" si="194"/>
        <v>INSERT_DATE VARCHAR(30),</v>
      </c>
      <c r="O420" s="1" t="s">
        <v>7</v>
      </c>
      <c r="P420" t="s">
        <v>8</v>
      </c>
      <c r="W420" s="17" t="str">
        <f t="shared" si="190"/>
        <v>insertDate</v>
      </c>
      <c r="X420" s="3" t="str">
        <f t="shared" si="191"/>
        <v>"insertDate":"",</v>
      </c>
      <c r="Y420" s="22" t="str">
        <f t="shared" si="192"/>
        <v>public static String INSERT_DATE="insertDate";</v>
      </c>
      <c r="Z420" s="7" t="str">
        <f t="shared" si="193"/>
        <v>private String insertDate="";</v>
      </c>
    </row>
    <row r="421" spans="2:26" ht="19.2" x14ac:dyDescent="0.45">
      <c r="B421" s="1" t="s">
        <v>5</v>
      </c>
      <c r="C421" s="1" t="s">
        <v>1</v>
      </c>
      <c r="D421" s="4">
        <v>30</v>
      </c>
      <c r="I421" t="str">
        <f>I420</f>
        <v>ALTER TABLE TM_TASK_COMMENT_LIST</v>
      </c>
      <c r="K421" s="25" t="str">
        <f t="shared" si="189"/>
        <v>MODIFICATION_DATE,</v>
      </c>
      <c r="L421" s="12"/>
      <c r="M421" s="18" t="str">
        <f>CONCATENATE(B421,",")</f>
        <v>MODIFICATION_DATE,</v>
      </c>
      <c r="N421" s="5" t="str">
        <f t="shared" si="194"/>
        <v>MODIFICATION_DATE VARCHAR(30),</v>
      </c>
      <c r="O421" s="1" t="s">
        <v>9</v>
      </c>
      <c r="P421" t="s">
        <v>8</v>
      </c>
      <c r="W421" s="17" t="str">
        <f t="shared" si="190"/>
        <v>modificationDate</v>
      </c>
      <c r="X421" s="3" t="str">
        <f t="shared" si="191"/>
        <v>"modificationDate":"",</v>
      </c>
      <c r="Y421" s="22" t="str">
        <f t="shared" si="192"/>
        <v>public static String MODIFICATION_DATE="modificationDate";</v>
      </c>
      <c r="Z421" s="7" t="str">
        <f t="shared" si="193"/>
        <v>private String modificationDate="";</v>
      </c>
    </row>
    <row r="422" spans="2:26" ht="19.2" x14ac:dyDescent="0.45">
      <c r="B422" s="1" t="s">
        <v>367</v>
      </c>
      <c r="C422" s="1" t="s">
        <v>1</v>
      </c>
      <c r="D422" s="4">
        <v>222</v>
      </c>
      <c r="I422" t="str">
        <f>I303</f>
        <v>ALTER TABLE TM_TASK_REPORTER</v>
      </c>
      <c r="K422" s="25" t="str">
        <f t="shared" si="189"/>
        <v>FK_BACKLOG_ID,</v>
      </c>
      <c r="L422" s="12"/>
      <c r="M422" s="18" t="str">
        <f>CONCATENATE(B422,",")</f>
        <v>FK_BACKLOG_ID,</v>
      </c>
      <c r="N422" s="5" t="str">
        <f t="shared" si="194"/>
        <v>FK_BACKLOG_ID VARCHAR(222),</v>
      </c>
      <c r="O422" s="1" t="s">
        <v>10</v>
      </c>
      <c r="P422" t="s">
        <v>354</v>
      </c>
      <c r="Q422" t="s">
        <v>2</v>
      </c>
      <c r="W422" s="17" t="str">
        <f t="shared" si="190"/>
        <v>fkBacklogId</v>
      </c>
      <c r="X422" s="3" t="str">
        <f t="shared" si="191"/>
        <v>"fkBacklogId":"",</v>
      </c>
      <c r="Y422" s="22" t="str">
        <f t="shared" si="192"/>
        <v>public static String FK_BACKLOG_ID="fkBacklogId";</v>
      </c>
      <c r="Z422" s="7" t="str">
        <f t="shared" si="193"/>
        <v>private String fkBacklogId="";</v>
      </c>
    </row>
    <row r="423" spans="2:26" ht="19.2" x14ac:dyDescent="0.45">
      <c r="B423" s="1" t="s">
        <v>21</v>
      </c>
      <c r="C423" s="1" t="s">
        <v>1</v>
      </c>
      <c r="D423" s="4">
        <v>444</v>
      </c>
      <c r="J423" s="23"/>
      <c r="K423" s="25" t="s">
        <v>370</v>
      </c>
      <c r="L423" s="12"/>
      <c r="M423" s="18"/>
      <c r="N423" s="5" t="str">
        <f>CONCATENATE(B423," ",C423,"(",D423,")",",")</f>
        <v>USERNAME VARCHAR(444),</v>
      </c>
      <c r="O423" s="1" t="s">
        <v>21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username</v>
      </c>
      <c r="X423" s="3" t="str">
        <f>CONCATENATE("""",W423,"""",":","""","""",",")</f>
        <v>"username":"",</v>
      </c>
      <c r="Y423" s="22" t="str">
        <f>CONCATENATE("public static String ",,B423,,"=","""",W423,""";")</f>
        <v>public static String USERNAME="username";</v>
      </c>
      <c r="Z423" s="7" t="str">
        <f>CONCATENATE("private String ",W423,"=","""""",";")</f>
        <v>private String username="";</v>
      </c>
    </row>
    <row r="424" spans="2:26" ht="19.2" x14ac:dyDescent="0.45">
      <c r="B424" s="1" t="s">
        <v>371</v>
      </c>
      <c r="C424" s="1" t="s">
        <v>1</v>
      </c>
      <c r="D424" s="4">
        <v>444</v>
      </c>
      <c r="J424" s="23"/>
      <c r="K424" s="25" t="s">
        <v>437</v>
      </c>
      <c r="L424" s="12"/>
      <c r="M424" s="18"/>
      <c r="N424" s="5" t="str">
        <f>CONCATENATE(B424," ",C424,"(",D424,")",",")</f>
        <v>AVATAR_URL VARCHAR(444),</v>
      </c>
      <c r="O424" s="1" t="s">
        <v>372</v>
      </c>
      <c r="P424" t="s">
        <v>325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avatarUrl</v>
      </c>
      <c r="X424" s="3" t="str">
        <f>CONCATENATE("""",W424,"""",":","""","""",",")</f>
        <v>"avatarUrl":"",</v>
      </c>
      <c r="Y424" s="22" t="str">
        <f>CONCATENATE("public static String ",,B424,,"=","""",W424,""";")</f>
        <v>public static String AVATAR_URL="avatarUrl";</v>
      </c>
      <c r="Z424" s="7" t="str">
        <f>CONCATENATE("private String ",W424,"=","""""",";")</f>
        <v>private String avatarUrl="";</v>
      </c>
    </row>
    <row r="425" spans="2:26" ht="19.2" x14ac:dyDescent="0.45">
      <c r="B425" s="1" t="s">
        <v>11</v>
      </c>
      <c r="C425" s="1" t="s">
        <v>1</v>
      </c>
      <c r="D425" s="4">
        <v>444</v>
      </c>
      <c r="J425" s="23"/>
      <c r="K425" s="25" t="str">
        <f t="shared" si="189"/>
        <v>FK_USER_ID,</v>
      </c>
      <c r="L425" s="12"/>
      <c r="M425" s="18"/>
      <c r="N425" s="5" t="str">
        <f t="shared" si="194"/>
        <v>FK_USER_ID VARCHAR(444),</v>
      </c>
      <c r="O425" s="1" t="s">
        <v>10</v>
      </c>
      <c r="P425" t="s">
        <v>12</v>
      </c>
      <c r="Q425" t="s">
        <v>2</v>
      </c>
      <c r="W425" s="17" t="str">
        <f t="shared" si="190"/>
        <v>fkUserId</v>
      </c>
      <c r="X425" s="3" t="str">
        <f t="shared" si="191"/>
        <v>"fkUserId":"",</v>
      </c>
      <c r="Y425" s="22" t="str">
        <f t="shared" si="192"/>
        <v>public static String FK_USER_ID="fkUserId";</v>
      </c>
      <c r="Z425" s="7" t="str">
        <f t="shared" si="193"/>
        <v>private String fkUserId="";</v>
      </c>
    </row>
    <row r="426" spans="2:26" ht="19.2" x14ac:dyDescent="0.45">
      <c r="B426" s="1" t="s">
        <v>323</v>
      </c>
      <c r="C426" s="1" t="s">
        <v>1</v>
      </c>
      <c r="D426" s="4">
        <v>3000</v>
      </c>
      <c r="K426" s="25" t="str">
        <f t="shared" si="189"/>
        <v>COMMENT,</v>
      </c>
      <c r="L426" s="12"/>
      <c r="M426" s="18"/>
      <c r="N426" s="5" t="str">
        <f t="shared" si="194"/>
        <v>COMMENT VARCHAR(3000),</v>
      </c>
      <c r="O426" s="1" t="s">
        <v>323</v>
      </c>
      <c r="W426" s="17" t="str">
        <f t="shared" si="190"/>
        <v>comment</v>
      </c>
      <c r="X426" s="3" t="str">
        <f t="shared" si="191"/>
        <v>"comment":"",</v>
      </c>
      <c r="Y426" s="22" t="str">
        <f t="shared" si="192"/>
        <v>public static String COMMENT="comment";</v>
      </c>
      <c r="Z426" s="7" t="str">
        <f t="shared" si="193"/>
        <v>private String comment="";</v>
      </c>
    </row>
    <row r="427" spans="2:26" ht="19.2" x14ac:dyDescent="0.45">
      <c r="B427" s="1" t="s">
        <v>327</v>
      </c>
      <c r="C427" s="1" t="s">
        <v>1</v>
      </c>
      <c r="D427" s="4">
        <v>30</v>
      </c>
      <c r="I427" t="str">
        <f>I310</f>
        <v>ALTER TABLE TM_TASK_LABEL</v>
      </c>
      <c r="K427" s="25" t="str">
        <f t="shared" si="189"/>
        <v>COMMENT_DATE,</v>
      </c>
      <c r="L427" s="12"/>
      <c r="M427" s="18" t="str">
        <f>CONCATENATE(B427,",")</f>
        <v>COMMENT_DATE,</v>
      </c>
      <c r="N427" s="5" t="str">
        <f t="shared" si="194"/>
        <v>COMMENT_DATE VARCHAR(30),</v>
      </c>
      <c r="O427" s="1" t="s">
        <v>323</v>
      </c>
      <c r="P427" t="s">
        <v>8</v>
      </c>
      <c r="W427" s="17" t="str">
        <f t="shared" si="190"/>
        <v>commentDate</v>
      </c>
      <c r="X427" s="3" t="str">
        <f t="shared" si="191"/>
        <v>"commentDate":"",</v>
      </c>
      <c r="Y427" s="22" t="str">
        <f t="shared" si="192"/>
        <v>public static String COMMENT_DATE="commentDate";</v>
      </c>
      <c r="Z427" s="7" t="str">
        <f t="shared" si="193"/>
        <v>private String commentDate="";</v>
      </c>
    </row>
    <row r="428" spans="2:26" ht="19.2" x14ac:dyDescent="0.45">
      <c r="B428" s="1" t="s">
        <v>368</v>
      </c>
      <c r="C428" s="1" t="s">
        <v>1</v>
      </c>
      <c r="D428" s="4">
        <v>30</v>
      </c>
      <c r="I428" t="str">
        <f>I311</f>
        <v>ALTER TABLE TM_TASK_LABEL</v>
      </c>
      <c r="K428" s="25" t="str">
        <f t="shared" si="189"/>
        <v>COMMENT_TIME,</v>
      </c>
      <c r="L428" s="12"/>
      <c r="M428" s="18" t="str">
        <f>CONCATENATE(B428,",")</f>
        <v>COMMENT_TIME,</v>
      </c>
      <c r="N428" s="5" t="str">
        <f t="shared" si="194"/>
        <v>COMMENT_TIME VARCHAR(30),</v>
      </c>
      <c r="O428" s="1" t="s">
        <v>323</v>
      </c>
      <c r="P428" t="s">
        <v>133</v>
      </c>
      <c r="W428" s="17" t="str">
        <f t="shared" si="190"/>
        <v>commentTime</v>
      </c>
      <c r="X428" s="3" t="str">
        <f t="shared" si="191"/>
        <v>"commentTime":"",</v>
      </c>
      <c r="Y428" s="22" t="str">
        <f t="shared" si="192"/>
        <v>public static String COMMENT_TIME="commentTime";</v>
      </c>
      <c r="Z428" s="7" t="str">
        <f t="shared" si="193"/>
        <v>private String commentTime="";</v>
      </c>
    </row>
    <row r="429" spans="2:26" ht="19.2" x14ac:dyDescent="0.45">
      <c r="B429" s="1" t="s">
        <v>421</v>
      </c>
      <c r="C429" s="1" t="s">
        <v>1</v>
      </c>
      <c r="D429" s="4">
        <v>444</v>
      </c>
      <c r="I429" t="str">
        <f>I428</f>
        <v>ALTER TABLE TM_TASK_LABEL</v>
      </c>
      <c r="J429" t="str">
        <f>CONCATENATE(LEFT(CONCATENATE(" ADD "," ",N429,";"),LEN(CONCATENATE(" ADD "," ",N429,";"))-2),";")</f>
        <v xml:space="preserve"> ADD  COMMENT_TYPE VARCHAR(444);</v>
      </c>
      <c r="K429" s="25" t="str">
        <f t="shared" si="189"/>
        <v>COMMENT_TYPE,</v>
      </c>
      <c r="L429" s="12"/>
      <c r="M429" s="18"/>
      <c r="N429" s="5" t="str">
        <f t="shared" ref="N429:N434" si="195">CONCATENATE(B429," ",C429,"(",D429,")",",")</f>
        <v>COMMENT_TYPE VARCHAR(444),</v>
      </c>
      <c r="O429" s="1" t="s">
        <v>323</v>
      </c>
      <c r="P429" t="s">
        <v>51</v>
      </c>
      <c r="W429" s="17" t="str">
        <f t="shared" ref="W429:W434" si="196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commentType</v>
      </c>
      <c r="X429" s="3" t="str">
        <f t="shared" ref="X429:X434" si="197">CONCATENATE("""",W429,"""",":","""","""",",")</f>
        <v>"commentType":"",</v>
      </c>
      <c r="Y429" s="22" t="str">
        <f t="shared" ref="Y429:Y434" si="198">CONCATENATE("public static String ",,B429,,"=","""",W429,""";")</f>
        <v>public static String COMMENT_TYPE="commentType";</v>
      </c>
      <c r="Z429" s="7" t="str">
        <f t="shared" ref="Z429:Z434" si="199">CONCATENATE("private String ",W429,"=","""""",";")</f>
        <v>private String commentType="";</v>
      </c>
    </row>
    <row r="430" spans="2:26" ht="19.2" x14ac:dyDescent="0.45">
      <c r="B430" s="1" t="s">
        <v>318</v>
      </c>
      <c r="C430" s="1" t="s">
        <v>1</v>
      </c>
      <c r="D430" s="4">
        <v>222</v>
      </c>
      <c r="I430" t="str">
        <f>I428</f>
        <v>ALTER TABLE TM_TASK_LABEL</v>
      </c>
      <c r="J430" t="str">
        <f>CONCATENATE(LEFT(CONCATENATE(" ADD "," ",N430,";"),LEN(CONCATENATE(" ADD "," ",N430,";"))-2),";")</f>
        <v xml:space="preserve"> ADD  FK_TASK_ID VARCHAR(222);</v>
      </c>
      <c r="K430" s="25" t="str">
        <f t="shared" si="189"/>
        <v>FK_TASK_ID,</v>
      </c>
      <c r="L430" s="12"/>
      <c r="M430" s="18" t="str">
        <f>CONCATENATE(B430,",")</f>
        <v>FK_TASK_ID,</v>
      </c>
      <c r="N430" s="5" t="str">
        <f t="shared" si="195"/>
        <v>FK_TASK_ID VARCHAR(222),</v>
      </c>
      <c r="O430" s="1" t="s">
        <v>10</v>
      </c>
      <c r="P430" t="s">
        <v>311</v>
      </c>
      <c r="Q430" t="s">
        <v>2</v>
      </c>
      <c r="W430" s="17" t="str">
        <f t="shared" si="196"/>
        <v>fkTaskId</v>
      </c>
      <c r="X430" s="3" t="str">
        <f t="shared" si="197"/>
        <v>"fkTaskId":"",</v>
      </c>
      <c r="Y430" s="22" t="str">
        <f t="shared" si="198"/>
        <v>public static String FK_TASK_ID="fkTaskId";</v>
      </c>
      <c r="Z430" s="7" t="str">
        <f t="shared" si="199"/>
        <v>private String fkTaskId="";</v>
      </c>
    </row>
    <row r="431" spans="2:26" ht="19.2" x14ac:dyDescent="0.45">
      <c r="B431" s="1" t="s">
        <v>545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IS_BUG VARCHAR(222);</v>
      </c>
      <c r="K431" s="25" t="str">
        <f t="shared" si="189"/>
        <v>IS_BUG,</v>
      </c>
      <c r="L431" s="12"/>
      <c r="M431" s="18" t="str">
        <f>CONCATENATE(B431,",")</f>
        <v>IS_BUG,</v>
      </c>
      <c r="N431" s="5" t="str">
        <f t="shared" si="195"/>
        <v>IS_BUG VARCHAR(222),</v>
      </c>
      <c r="O431" s="1" t="s">
        <v>112</v>
      </c>
      <c r="P431" t="s">
        <v>409</v>
      </c>
      <c r="W431" s="17" t="str">
        <f t="shared" si="196"/>
        <v>isBug</v>
      </c>
      <c r="X431" s="3" t="str">
        <f t="shared" si="197"/>
        <v>"isBug":"",</v>
      </c>
      <c r="Y431" s="22" t="str">
        <f t="shared" si="198"/>
        <v>public static String IS_BUG="isBug";</v>
      </c>
      <c r="Z431" s="7" t="str">
        <f t="shared" si="199"/>
        <v>private String isBug="";</v>
      </c>
    </row>
    <row r="432" spans="2:26" ht="19.2" x14ac:dyDescent="0.45">
      <c r="B432" s="1" t="s">
        <v>546</v>
      </c>
      <c r="C432" s="1" t="s">
        <v>1</v>
      </c>
      <c r="D432" s="4">
        <v>222</v>
      </c>
      <c r="I432" t="str">
        <f>I428</f>
        <v>ALTER TABLE TM_TASK_LABEL</v>
      </c>
      <c r="J432" t="str">
        <f>CONCATENATE(LEFT(CONCATENATE(" ADD "," ",N432,";"),LEN(CONCATENATE(" ADD "," ",N432,";"))-2),";")</f>
        <v xml:space="preserve"> ADD  IS_REQUEST VARCHAR(222);</v>
      </c>
      <c r="K432" s="25" t="str">
        <f t="shared" si="189"/>
        <v>IS_REQUEST,</v>
      </c>
      <c r="L432" s="12"/>
      <c r="M432" s="18" t="str">
        <f>CONCATENATE(B432,",")</f>
        <v>IS_REQUEST,</v>
      </c>
      <c r="N432" s="5" t="str">
        <f t="shared" si="195"/>
        <v>IS_REQUEST VARCHAR(222),</v>
      </c>
      <c r="O432" s="1" t="s">
        <v>112</v>
      </c>
      <c r="P432" t="s">
        <v>547</v>
      </c>
      <c r="W432" s="17" t="str">
        <f t="shared" si="196"/>
        <v>isRequest</v>
      </c>
      <c r="X432" s="3" t="str">
        <f t="shared" si="197"/>
        <v>"isRequest":"",</v>
      </c>
      <c r="Y432" s="22" t="str">
        <f t="shared" si="198"/>
        <v>public static String IS_REQUEST="isRequest";</v>
      </c>
      <c r="Z432" s="7" t="str">
        <f t="shared" si="199"/>
        <v>private String isRequest="";</v>
      </c>
    </row>
    <row r="433" spans="2:26" ht="19.2" x14ac:dyDescent="0.45">
      <c r="B433" s="1" t="s">
        <v>544</v>
      </c>
      <c r="C433" s="1" t="s">
        <v>1</v>
      </c>
      <c r="D433" s="4">
        <v>222</v>
      </c>
      <c r="I433" t="str">
        <f>I429</f>
        <v>ALTER TABLE TM_TASK_LABEL</v>
      </c>
      <c r="J433" t="str">
        <f>CONCATENATE(LEFT(CONCATENATE(" ADD "," ",N433,";"),LEN(CONCATENATE(" ADD "," ",N433,";"))-2),";")</f>
        <v xml:space="preserve"> ADD  IS_SUBTASK VARCHAR(222);</v>
      </c>
      <c r="K433" s="25" t="str">
        <f t="shared" si="189"/>
        <v>IS_SUBTASK,</v>
      </c>
      <c r="L433" s="12"/>
      <c r="M433" s="18" t="str">
        <f>CONCATENATE(B433,",")</f>
        <v>IS_SUBTASK,</v>
      </c>
      <c r="N433" s="5" t="str">
        <f t="shared" si="195"/>
        <v>IS_SUBTASK VARCHAR(222),</v>
      </c>
      <c r="O433" s="1" t="s">
        <v>112</v>
      </c>
      <c r="P433" t="s">
        <v>548</v>
      </c>
      <c r="W433" s="17" t="str">
        <f t="shared" si="196"/>
        <v>isSubtask</v>
      </c>
      <c r="X433" s="3" t="str">
        <f t="shared" si="197"/>
        <v>"isSubtask":"",</v>
      </c>
      <c r="Y433" s="22" t="str">
        <f t="shared" si="198"/>
        <v>public static String IS_SUBTASK="isSubtask";</v>
      </c>
      <c r="Z433" s="7" t="str">
        <f t="shared" si="199"/>
        <v>private String isSubtask="";</v>
      </c>
    </row>
    <row r="434" spans="2:26" ht="19.2" x14ac:dyDescent="0.45">
      <c r="B434" s="1" t="s">
        <v>620</v>
      </c>
      <c r="C434" s="1" t="s">
        <v>1</v>
      </c>
      <c r="D434" s="4">
        <v>444</v>
      </c>
      <c r="K434" s="25" t="str">
        <f t="shared" si="189"/>
        <v>IS_NOTIFIED_BUG,</v>
      </c>
      <c r="L434" s="12"/>
      <c r="M434" s="18"/>
      <c r="N434" s="5" t="str">
        <f t="shared" si="195"/>
        <v>IS_NOTIFIED_BUG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 t="shared" si="196"/>
        <v>fkParentCommentİd</v>
      </c>
      <c r="X434" s="3" t="str">
        <f t="shared" si="197"/>
        <v>"fkParentCommentİd":"",</v>
      </c>
      <c r="Y434" s="22" t="str">
        <f t="shared" si="198"/>
        <v>public static String IS_NOTIFIED_BUG="fkParentCommentİd";</v>
      </c>
      <c r="Z434" s="7" t="str">
        <f t="shared" si="199"/>
        <v>private String fkParentCommentİd="";</v>
      </c>
    </row>
    <row r="435" spans="2:26" ht="19.2" x14ac:dyDescent="0.45">
      <c r="B435" s="1" t="s">
        <v>400</v>
      </c>
      <c r="C435" s="1" t="s">
        <v>1</v>
      </c>
      <c r="D435" s="4">
        <v>50</v>
      </c>
      <c r="I435" t="str">
        <f>I431</f>
        <v>ALTER TABLE TM_TASK_LABEL</v>
      </c>
      <c r="J435" t="str">
        <f t="shared" ref="J435:J445" si="200">CONCATENATE(LEFT(CONCATENATE(" ADD "," ",N435,";"),LEN(CONCATENATE(" ADD "," ",N435,";"))-2),";")</f>
        <v xml:space="preserve"> ADD  ESTIMATED_HOURS VARCHAR(50);</v>
      </c>
      <c r="K435" s="25" t="str">
        <f t="shared" si="189"/>
        <v>ESTIMATED_HOURS,</v>
      </c>
      <c r="L435" s="12"/>
      <c r="M435" s="18" t="str">
        <f>CONCATENATE(B435,",")</f>
        <v>ESTIMATED_HOURS,</v>
      </c>
      <c r="N435" s="5" t="str">
        <f t="shared" ref="N435:N445" si="201">CONCATENATE(B435," ",C435,"(",D435,")",",")</f>
        <v>ESTIMATED_HOURS VARCHAR(50),</v>
      </c>
      <c r="O435" s="1" t="s">
        <v>405</v>
      </c>
      <c r="P435" t="s">
        <v>406</v>
      </c>
      <c r="W435" s="17" t="str">
        <f t="shared" ref="W435:W445" si="202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estimatedHours</v>
      </c>
      <c r="X435" s="3" t="str">
        <f t="shared" ref="X435:X445" si="203">CONCATENATE("""",W435,"""",":","""","""",",")</f>
        <v>"estimatedHours":"",</v>
      </c>
      <c r="Y435" s="22" t="str">
        <f t="shared" ref="Y435:Y445" si="204">CONCATENATE("public static String ",,B435,,"=","""",W435,""";")</f>
        <v>public static String ESTIMATED_HOURS="estimatedHours";</v>
      </c>
      <c r="Z435" s="7" t="str">
        <f t="shared" ref="Z435:Z445" si="205">CONCATENATE("private String ",W435,"=","""""",";")</f>
        <v>private String estimatedHours="";</v>
      </c>
    </row>
    <row r="436" spans="2:26" ht="19.2" x14ac:dyDescent="0.45">
      <c r="B436" s="1" t="s">
        <v>401</v>
      </c>
      <c r="C436" s="1" t="s">
        <v>1</v>
      </c>
      <c r="D436" s="4">
        <v>50</v>
      </c>
      <c r="I436" t="str">
        <f>I432</f>
        <v>ALTER TABLE TM_TASK_LABEL</v>
      </c>
      <c r="J436" t="str">
        <f t="shared" si="200"/>
        <v xml:space="preserve"> ADD  SPENT_HOURS VARCHAR(50);</v>
      </c>
      <c r="K436" s="25" t="str">
        <f t="shared" si="189"/>
        <v>SPENT_HOURS,</v>
      </c>
      <c r="L436" s="12"/>
      <c r="M436" s="18" t="str">
        <f>CONCATENATE(B436,",")</f>
        <v>SPENT_HOURS,</v>
      </c>
      <c r="N436" s="5" t="str">
        <f t="shared" si="201"/>
        <v>SPENT_HOURS VARCHAR(50),</v>
      </c>
      <c r="O436" s="1" t="s">
        <v>407</v>
      </c>
      <c r="P436" t="s">
        <v>406</v>
      </c>
      <c r="W436" s="17" t="str">
        <f t="shared" si="202"/>
        <v>spentHours</v>
      </c>
      <c r="X436" s="3" t="str">
        <f t="shared" si="203"/>
        <v>"spentHours":"",</v>
      </c>
      <c r="Y436" s="22" t="str">
        <f t="shared" si="204"/>
        <v>public static String SPENT_HOURS="spentHours";</v>
      </c>
      <c r="Z436" s="7" t="str">
        <f t="shared" si="205"/>
        <v>private String spentHours="";</v>
      </c>
    </row>
    <row r="437" spans="2:26" ht="19.2" x14ac:dyDescent="0.45">
      <c r="B437" s="8" t="s">
        <v>275</v>
      </c>
      <c r="C437" s="1" t="s">
        <v>1</v>
      </c>
      <c r="D437" s="12">
        <v>40</v>
      </c>
      <c r="I437" t="str">
        <f>I433</f>
        <v>ALTER TABLE TM_TASK_LABEL</v>
      </c>
      <c r="J437" t="str">
        <f t="shared" si="200"/>
        <v xml:space="preserve"> ADD  UPDATED_BY VARCHAR(40);</v>
      </c>
      <c r="K437" s="25" t="str">
        <f t="shared" si="189"/>
        <v>UPDATED_BY,</v>
      </c>
      <c r="L437" s="14"/>
      <c r="M437" s="18" t="str">
        <f t="shared" ref="M437:M442" si="206">CONCATENATE(B437,",")</f>
        <v>UPDATED_BY,</v>
      </c>
      <c r="N437" s="5" t="str">
        <f t="shared" si="201"/>
        <v>UPDATED_BY VARCHAR(40),</v>
      </c>
      <c r="O437" s="1" t="s">
        <v>315</v>
      </c>
      <c r="P437" t="s">
        <v>128</v>
      </c>
      <c r="W437" s="17" t="str">
        <f t="shared" si="202"/>
        <v>updatedBy</v>
      </c>
      <c r="X437" s="3" t="str">
        <f t="shared" si="203"/>
        <v>"updatedBy":"",</v>
      </c>
      <c r="Y437" s="22" t="str">
        <f t="shared" si="204"/>
        <v>public static String UPDATED_BY="updatedBy";</v>
      </c>
      <c r="Z437" s="7" t="str">
        <f t="shared" si="205"/>
        <v>private String updatedBy="";</v>
      </c>
    </row>
    <row r="438" spans="2:26" ht="19.2" x14ac:dyDescent="0.45">
      <c r="B438" s="8" t="s">
        <v>276</v>
      </c>
      <c r="C438" s="1" t="s">
        <v>1</v>
      </c>
      <c r="D438" s="12">
        <v>42</v>
      </c>
      <c r="I438">
        <f>I434</f>
        <v>0</v>
      </c>
      <c r="J438" t="str">
        <f t="shared" si="200"/>
        <v xml:space="preserve"> ADD  LAST_UPDATED_DATE VARCHAR(42);</v>
      </c>
      <c r="K438" s="25" t="str">
        <f t="shared" si="189"/>
        <v>LAST_UPDATED_DATE,</v>
      </c>
      <c r="L438" s="14"/>
      <c r="M438" s="18" t="str">
        <f t="shared" si="206"/>
        <v>LAST_UPDATED_DATE,</v>
      </c>
      <c r="N438" s="5" t="str">
        <f t="shared" si="201"/>
        <v>LAST_UPDATED_DATE VARCHAR(42),</v>
      </c>
      <c r="O438" s="1" t="s">
        <v>316</v>
      </c>
      <c r="P438" t="s">
        <v>315</v>
      </c>
      <c r="Q438" t="s">
        <v>8</v>
      </c>
      <c r="W438" s="17" t="str">
        <f t="shared" si="202"/>
        <v>lastUpdatedDate</v>
      </c>
      <c r="X438" s="3" t="str">
        <f t="shared" si="203"/>
        <v>"lastUpdatedDate":"",</v>
      </c>
      <c r="Y438" s="22" t="str">
        <f t="shared" si="204"/>
        <v>public static String LAST_UPDATED_DATE="lastUpdatedDate";</v>
      </c>
      <c r="Z438" s="7" t="str">
        <f t="shared" si="205"/>
        <v>private String lastUpdatedDate="";</v>
      </c>
    </row>
    <row r="439" spans="2:26" ht="19.2" x14ac:dyDescent="0.45">
      <c r="B439" s="8" t="s">
        <v>277</v>
      </c>
      <c r="C439" s="1" t="s">
        <v>1</v>
      </c>
      <c r="D439" s="12">
        <v>42</v>
      </c>
      <c r="I439" t="str">
        <f>I435</f>
        <v>ALTER TABLE TM_TASK_LABEL</v>
      </c>
      <c r="J439" t="str">
        <f t="shared" si="200"/>
        <v xml:space="preserve"> ADD  LAST_UPDATED_TIME VARCHAR(42);</v>
      </c>
      <c r="K439" s="25" t="str">
        <f t="shared" si="189"/>
        <v>LAST_UPDATED_TIME,</v>
      </c>
      <c r="L439" s="14"/>
      <c r="M439" s="18" t="str">
        <f t="shared" si="206"/>
        <v>LAST_UPDATED_TIME,</v>
      </c>
      <c r="N439" s="5" t="str">
        <f t="shared" si="201"/>
        <v>LAST_UPDATED_TIME VARCHAR(42),</v>
      </c>
      <c r="O439" s="1" t="s">
        <v>316</v>
      </c>
      <c r="P439" t="s">
        <v>315</v>
      </c>
      <c r="Q439" t="s">
        <v>133</v>
      </c>
      <c r="W439" s="17" t="str">
        <f t="shared" si="202"/>
        <v>lastUpdatedTime</v>
      </c>
      <c r="X439" s="3" t="str">
        <f t="shared" si="203"/>
        <v>"lastUpdatedTime":"",</v>
      </c>
      <c r="Y439" s="22" t="str">
        <f t="shared" si="204"/>
        <v>public static String LAST_UPDATED_TIME="lastUpdatedTime";</v>
      </c>
      <c r="Z439" s="7" t="str">
        <f t="shared" si="205"/>
        <v>private String lastUpdatedTime="";</v>
      </c>
    </row>
    <row r="440" spans="2:26" ht="19.2" x14ac:dyDescent="0.45">
      <c r="B440" s="8" t="s">
        <v>706</v>
      </c>
      <c r="C440" s="1" t="s">
        <v>1</v>
      </c>
      <c r="D440" s="12">
        <v>111</v>
      </c>
      <c r="I440" t="str">
        <f>I432</f>
        <v>ALTER TABLE TM_TASK_LABEL</v>
      </c>
      <c r="J440" t="str">
        <f t="shared" si="200"/>
        <v xml:space="preserve"> ADD  COMMENT_JIRA_ID VARCHAR(111);</v>
      </c>
      <c r="K440" s="25" t="str">
        <f t="shared" si="189"/>
        <v>COMMENT_JIRA_ID,</v>
      </c>
      <c r="L440" s="14"/>
      <c r="M440" s="18" t="str">
        <f t="shared" si="206"/>
        <v>COMMENT_JIRA_ID,</v>
      </c>
      <c r="N440" s="5" t="str">
        <f t="shared" si="201"/>
        <v>COMMENT_JIRA_ID VARCHAR(111),</v>
      </c>
      <c r="O440" s="1" t="s">
        <v>323</v>
      </c>
      <c r="P440" t="s">
        <v>699</v>
      </c>
      <c r="Q440" t="s">
        <v>2</v>
      </c>
      <c r="W440" s="17" t="str">
        <f t="shared" si="202"/>
        <v>commentJiraId</v>
      </c>
      <c r="X440" s="3" t="str">
        <f t="shared" si="203"/>
        <v>"commentJiraId":"",</v>
      </c>
      <c r="Y440" s="22" t="str">
        <f t="shared" si="204"/>
        <v>public static String COMMENT_JIRA_ID="commentJiraId";</v>
      </c>
      <c r="Z440" s="7" t="str">
        <f t="shared" si="205"/>
        <v>private String commentJiraId="";</v>
      </c>
    </row>
    <row r="441" spans="2:26" ht="19.2" x14ac:dyDescent="0.45">
      <c r="B441" s="8" t="s">
        <v>707</v>
      </c>
      <c r="C441" s="1" t="s">
        <v>1</v>
      </c>
      <c r="D441" s="12">
        <v>111</v>
      </c>
      <c r="I441" t="str">
        <f>I435</f>
        <v>ALTER TABLE TM_TASK_LABEL</v>
      </c>
      <c r="J441" t="str">
        <f t="shared" si="200"/>
        <v xml:space="preserve"> ADD  COMMENT_JIRA_KEY VARCHAR(111);</v>
      </c>
      <c r="K441" s="25" t="str">
        <f t="shared" si="189"/>
        <v>COMMENT_JIRA_KEY,</v>
      </c>
      <c r="L441" s="14"/>
      <c r="M441" s="18" t="str">
        <f t="shared" si="206"/>
        <v>COMMENT_JIRA_KEY,</v>
      </c>
      <c r="N441" s="5" t="str">
        <f t="shared" si="201"/>
        <v>COMMENT_JIRA_KEY VARCHAR(111),</v>
      </c>
      <c r="O441" s="1" t="s">
        <v>323</v>
      </c>
      <c r="P441" t="s">
        <v>699</v>
      </c>
      <c r="Q441" t="s">
        <v>43</v>
      </c>
      <c r="W441" s="17" t="str">
        <f t="shared" si="202"/>
        <v>commentJiraKey</v>
      </c>
      <c r="X441" s="3" t="str">
        <f t="shared" si="203"/>
        <v>"commentJiraKey":"",</v>
      </c>
      <c r="Y441" s="22" t="str">
        <f t="shared" si="204"/>
        <v>public static String COMMENT_JIRA_KEY="commentJiraKey";</v>
      </c>
      <c r="Z441" s="7" t="str">
        <f t="shared" si="205"/>
        <v>private String commentJiraKey="";</v>
      </c>
    </row>
    <row r="442" spans="2:26" ht="19.2" x14ac:dyDescent="0.45">
      <c r="B442" s="8" t="s">
        <v>265</v>
      </c>
      <c r="C442" s="1" t="s">
        <v>1</v>
      </c>
      <c r="D442" s="12">
        <v>42</v>
      </c>
      <c r="I442" t="str">
        <f>I436</f>
        <v>ALTER TABLE TM_TASK_LABEL</v>
      </c>
      <c r="J442" t="str">
        <f t="shared" si="200"/>
        <v xml:space="preserve"> ADD  START_DATE VARCHAR(42);</v>
      </c>
      <c r="K442" s="25" t="str">
        <f t="shared" si="189"/>
        <v>START_DATE,</v>
      </c>
      <c r="L442" s="14"/>
      <c r="M442" s="18" t="str">
        <f t="shared" si="206"/>
        <v>START_DATE,</v>
      </c>
      <c r="N442" s="5" t="str">
        <f t="shared" si="201"/>
        <v>START_DATE VARCHAR(42),</v>
      </c>
      <c r="O442" s="1" t="s">
        <v>289</v>
      </c>
      <c r="P442" t="s">
        <v>8</v>
      </c>
      <c r="W442" s="17" t="str">
        <f t="shared" si="202"/>
        <v>startDate</v>
      </c>
      <c r="X442" s="3" t="str">
        <f t="shared" si="203"/>
        <v>"startDate":"",</v>
      </c>
      <c r="Y442" s="22" t="str">
        <f t="shared" si="204"/>
        <v>public static String START_DATE="startDate";</v>
      </c>
      <c r="Z442" s="7" t="str">
        <f t="shared" si="205"/>
        <v>private String startDate="";</v>
      </c>
    </row>
    <row r="443" spans="2:26" ht="19.2" x14ac:dyDescent="0.45">
      <c r="B443" s="8" t="s">
        <v>266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200"/>
        <v xml:space="preserve"> ADD  START_TIME VARCHAR(42);</v>
      </c>
      <c r="K443" s="25" t="str">
        <f t="shared" si="189"/>
        <v>START_TIME,</v>
      </c>
      <c r="L443" s="14"/>
      <c r="M443" s="18" t="str">
        <f>CONCATENATE(B443,",")</f>
        <v>START_TIME,</v>
      </c>
      <c r="N443" s="5" t="str">
        <f t="shared" si="201"/>
        <v>START_TIME VARCHAR(42),</v>
      </c>
      <c r="O443" s="1" t="s">
        <v>289</v>
      </c>
      <c r="P443" t="s">
        <v>133</v>
      </c>
      <c r="W443" s="17" t="str">
        <f t="shared" si="202"/>
        <v>startTime</v>
      </c>
      <c r="X443" s="3" t="str">
        <f t="shared" si="203"/>
        <v>"startTime":"",</v>
      </c>
      <c r="Y443" s="22" t="str">
        <f t="shared" si="204"/>
        <v>public static String START_TIME="startTime";</v>
      </c>
      <c r="Z443" s="7" t="str">
        <f t="shared" si="205"/>
        <v>private String startTime="";</v>
      </c>
    </row>
    <row r="444" spans="2:26" ht="19.2" x14ac:dyDescent="0.45">
      <c r="B444" s="8" t="s">
        <v>629</v>
      </c>
      <c r="C444" s="1" t="s">
        <v>1</v>
      </c>
      <c r="D444" s="12">
        <v>42</v>
      </c>
      <c r="I444">
        <f>I438</f>
        <v>0</v>
      </c>
      <c r="J444" t="str">
        <f t="shared" si="200"/>
        <v xml:space="preserve"> ADD  START_TYPE VARCHAR(42);</v>
      </c>
      <c r="K444" s="25" t="str">
        <f t="shared" si="189"/>
        <v>START_TYPE,</v>
      </c>
      <c r="L444" s="14"/>
      <c r="M444" s="18" t="str">
        <f>CONCATENATE(B444,",")</f>
        <v>START_TYPE,</v>
      </c>
      <c r="N444" s="5" t="str">
        <f t="shared" si="201"/>
        <v>START_TYPE VARCHAR(42),</v>
      </c>
      <c r="O444" s="1" t="s">
        <v>289</v>
      </c>
      <c r="P444" t="s">
        <v>51</v>
      </c>
      <c r="W444" s="17" t="str">
        <f t="shared" si="202"/>
        <v>startType</v>
      </c>
      <c r="X444" s="3" t="str">
        <f t="shared" si="203"/>
        <v>"startType":"",</v>
      </c>
      <c r="Y444" s="22" t="str">
        <f t="shared" si="204"/>
        <v>public static String START_TYPE="startType";</v>
      </c>
      <c r="Z444" s="7" t="str">
        <f t="shared" si="205"/>
        <v>private String startType="";</v>
      </c>
    </row>
    <row r="445" spans="2:26" ht="19.2" x14ac:dyDescent="0.45">
      <c r="B445" s="8" t="s">
        <v>686</v>
      </c>
      <c r="C445" s="1" t="s">
        <v>1</v>
      </c>
      <c r="D445" s="12">
        <v>42</v>
      </c>
      <c r="I445" t="str">
        <f>I439</f>
        <v>ALTER TABLE TM_TASK_LABEL</v>
      </c>
      <c r="J445" t="str">
        <f t="shared" si="200"/>
        <v xml:space="preserve"> ADD  COMMENT_STATUS VARCHAR(42);</v>
      </c>
      <c r="K445" s="25" t="str">
        <f t="shared" si="189"/>
        <v>COMMENT_STATUS,</v>
      </c>
      <c r="L445" s="14"/>
      <c r="M445" s="18" t="str">
        <f>CONCATENATE(B445,",")</f>
        <v>COMMENT_STATUS,</v>
      </c>
      <c r="N445" s="5" t="str">
        <f t="shared" si="201"/>
        <v>COMMENT_STATUS VARCHAR(42),</v>
      </c>
      <c r="O445" s="1" t="s">
        <v>323</v>
      </c>
      <c r="P445" t="s">
        <v>3</v>
      </c>
      <c r="W445" s="17" t="str">
        <f t="shared" si="202"/>
        <v>commentStatus</v>
      </c>
      <c r="X445" s="3" t="str">
        <f t="shared" si="203"/>
        <v>"commentStatus":"",</v>
      </c>
      <c r="Y445" s="22" t="str">
        <f t="shared" si="204"/>
        <v>public static String COMMENT_STATUS="commentStatus";</v>
      </c>
      <c r="Z445" s="7" t="str">
        <f t="shared" si="205"/>
        <v>private String commentStatus="";</v>
      </c>
    </row>
    <row r="446" spans="2:26" ht="19.2" x14ac:dyDescent="0.45">
      <c r="B446" s="1" t="s">
        <v>328</v>
      </c>
      <c r="C446" s="1" t="s">
        <v>1</v>
      </c>
      <c r="D446" s="4">
        <v>444</v>
      </c>
      <c r="K446" s="25" t="str">
        <f>CONCATENATE(B446,"")</f>
        <v>FK_PARENT_COMMENT_ID</v>
      </c>
      <c r="L446" s="12"/>
      <c r="M446" s="18"/>
      <c r="N446" s="5" t="str">
        <f>CONCATENATE(B446," ",C446,"(",D446,")",",")</f>
        <v>FK_PARENT_COMMENT_ID VARCHAR(444),</v>
      </c>
      <c r="O446" s="1" t="s">
        <v>10</v>
      </c>
      <c r="P446" t="s">
        <v>131</v>
      </c>
      <c r="Q446" t="s">
        <v>323</v>
      </c>
      <c r="R446" t="s">
        <v>329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fkParentCommentİd</v>
      </c>
      <c r="X446" s="3" t="str">
        <f>CONCATENATE("""",W446,"""",":","""","""",",")</f>
        <v>"fkParentCommentİd":"",</v>
      </c>
      <c r="Y446" s="22" t="str">
        <f>CONCATENATE("public static String ",,B446,,"=","""",W446,""";")</f>
        <v>public static String FK_PARENT_COMMENT_ID="fkParentCommentİd";</v>
      </c>
      <c r="Z446" s="7" t="str">
        <f>CONCATENATE("private String ",W446,"=","""""",";")</f>
        <v>private String fkParentCommentİd="";</v>
      </c>
    </row>
    <row r="447" spans="2:26" ht="19.2" x14ac:dyDescent="0.45">
      <c r="C447" s="1"/>
      <c r="D447" s="8"/>
      <c r="K447" s="29" t="str">
        <f>CONCATENATE(" FROM ",LEFT(B417,LEN(B417)-5)," T")</f>
        <v xml:space="preserve"> FROM TM_TASK_COMMENT T</v>
      </c>
      <c r="M447" s="18"/>
      <c r="N447" s="33" t="s">
        <v>130</v>
      </c>
      <c r="O447" s="1"/>
      <c r="W447" s="17"/>
    </row>
    <row r="448" spans="2:26" ht="19.2" x14ac:dyDescent="0.45">
      <c r="C448" s="1"/>
      <c r="D448" s="8"/>
      <c r="M448" s="18"/>
      <c r="N448" s="31" t="s">
        <v>126</v>
      </c>
      <c r="O448" s="1"/>
      <c r="W448" s="17"/>
    </row>
    <row r="449" spans="2:26" x14ac:dyDescent="0.3">
      <c r="K449" s="29"/>
    </row>
    <row r="450" spans="2:26" x14ac:dyDescent="0.3">
      <c r="K450" s="29"/>
    </row>
    <row r="451" spans="2:26" x14ac:dyDescent="0.3">
      <c r="B451" s="2" t="s">
        <v>260</v>
      </c>
      <c r="I451" t="str">
        <f>CONCATENATE("ALTER TABLE"," ",B451)</f>
        <v>ALTER TABLE TM_TASK</v>
      </c>
      <c r="N451" s="5" t="str">
        <f>CONCATENATE("CREATE TABLE ",B451," ","(")</f>
        <v>CREATE TABLE TM_TASK (</v>
      </c>
    </row>
    <row r="452" spans="2:26" ht="19.2" x14ac:dyDescent="0.45">
      <c r="B452" s="1" t="s">
        <v>2</v>
      </c>
      <c r="C452" s="1" t="s">
        <v>1</v>
      </c>
      <c r="D452" s="4">
        <v>30</v>
      </c>
      <c r="E452" s="24" t="s">
        <v>113</v>
      </c>
      <c r="I452" t="str">
        <f>I451</f>
        <v>ALTER TABLE TM_TASK</v>
      </c>
      <c r="J452" t="str">
        <f>CONCATENATE(LEFT(CONCATENATE(" ADD "," ",N452,";"),LEN(CONCATENATE(" ADD "," ",N452,";"))-2),";")</f>
        <v xml:space="preserve"> ADD  ID VARCHAR(30) NOT NULL ;</v>
      </c>
      <c r="K452" s="21" t="str">
        <f>CONCATENATE(LEFT(CONCATENATE("  ALTER COLUMN  "," ",N452,";"),LEN(CONCATENATE("  ALTER COLUMN  "," ",N452,";"))-2),";")</f>
        <v xml:space="preserve">  ALTER COLUMN   ID VARCHAR(30) NOT NULL ;</v>
      </c>
      <c r="L452" s="12"/>
      <c r="M452" s="18" t="str">
        <f>CONCATENATE(B452,",")</f>
        <v>ID,</v>
      </c>
      <c r="N452" s="5" t="str">
        <f>CONCATENATE(B452," ",C452,"(",D452,") ",E452," ,")</f>
        <v>ID VARCHAR(30) NOT NULL ,</v>
      </c>
      <c r="O452" s="1" t="s">
        <v>2</v>
      </c>
      <c r="P452" s="6"/>
      <c r="Q452" s="6"/>
      <c r="R452" s="6"/>
      <c r="S452" s="6"/>
      <c r="T452" s="6"/>
      <c r="U452" s="6"/>
      <c r="V452" s="6"/>
      <c r="W452" s="17" t="str">
        <f t="shared" ref="W452:W482" si="207"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id</v>
      </c>
      <c r="X452" s="3" t="str">
        <f>CONCATENATE("""",W452,"""",":","""","""",",")</f>
        <v>"id":"",</v>
      </c>
      <c r="Y452" s="22" t="str">
        <f>CONCATENATE("public static String ",,B452,,"=","""",W452,""";")</f>
        <v>public static String ID="id";</v>
      </c>
      <c r="Z452" s="7" t="str">
        <f>CONCATENATE("private String ",W452,"=","""""",";")</f>
        <v>private String id="";</v>
      </c>
    </row>
    <row r="453" spans="2:26" ht="19.2" x14ac:dyDescent="0.45">
      <c r="B453" s="1" t="s">
        <v>3</v>
      </c>
      <c r="C453" s="1" t="s">
        <v>1</v>
      </c>
      <c r="D453" s="4">
        <v>10</v>
      </c>
      <c r="I453" t="str">
        <f t="shared" ref="I453:I481" si="208">I452</f>
        <v>ALTER TABLE TM_TASK</v>
      </c>
      <c r="J453" t="str">
        <f>CONCATENATE(LEFT(CONCATENATE(" ADD "," ",N453,";"),LEN(CONCATENATE(" ADD "," ",N453,";"))-2),";")</f>
        <v xml:space="preserve"> ADD  STATUS VARCHAR(10);</v>
      </c>
      <c r="K453" s="21" t="str">
        <f>CONCATENATE(LEFT(CONCATENATE("  ALTER COLUMN  "," ",N453,";"),LEN(CONCATENATE("  ALTER COLUMN  "," ",N453,";"))-2),";")</f>
        <v xml:space="preserve">  ALTER COLUMN   STATUS VARCHAR(10);</v>
      </c>
      <c r="L453" s="12"/>
      <c r="M453" s="18" t="str">
        <f>CONCATENATE(B453,",")</f>
        <v>STATUS,</v>
      </c>
      <c r="N453" s="5" t="str">
        <f t="shared" ref="N453:N482" si="209">CONCATENATE(B453," ",C453,"(",D453,")",",")</f>
        <v>STATUS VARCHAR(10),</v>
      </c>
      <c r="O453" s="1" t="s">
        <v>3</v>
      </c>
      <c r="W453" s="17" t="str">
        <f t="shared" si="207"/>
        <v>status</v>
      </c>
      <c r="X453" s="3" t="str">
        <f>CONCATENATE("""",W453,"""",":","""","""",",")</f>
        <v>"status":"",</v>
      </c>
      <c r="Y453" s="22" t="str">
        <f>CONCATENATE("public static String ",,B453,,"=","""",W453,""";")</f>
        <v>public static String STATUS="status";</v>
      </c>
      <c r="Z453" s="7" t="str">
        <f>CONCATENATE("private String ",W453,"=","""""",";")</f>
        <v>private String status="";</v>
      </c>
    </row>
    <row r="454" spans="2:26" ht="19.2" x14ac:dyDescent="0.45">
      <c r="B454" s="1" t="s">
        <v>4</v>
      </c>
      <c r="C454" s="1" t="s">
        <v>1</v>
      </c>
      <c r="D454" s="4">
        <v>20</v>
      </c>
      <c r="I454" t="str">
        <f t="shared" si="208"/>
        <v>ALTER TABLE TM_TASK</v>
      </c>
      <c r="J454" t="str">
        <f>CONCATENATE(LEFT(CONCATENATE(" ADD "," ",N454,";"),LEN(CONCATENATE(" ADD "," ",N454,";"))-2),";")</f>
        <v xml:space="preserve"> ADD  INSERT_DATE VARCHAR(20);</v>
      </c>
      <c r="K454" s="21" t="str">
        <f>CONCATENATE(LEFT(CONCATENATE("  ALTER COLUMN  "," ",N454,";"),LEN(CONCATENATE("  ALTER COLUMN  "," ",N454,";"))-2),";")</f>
        <v xml:space="preserve">  ALTER COLUMN   INSERT_DATE VARCHAR(20);</v>
      </c>
      <c r="L454" s="12"/>
      <c r="M454" s="18" t="str">
        <f>CONCATENATE(B454,",")</f>
        <v>INSERT_DATE,</v>
      </c>
      <c r="N454" s="5" t="str">
        <f t="shared" si="209"/>
        <v>INSERT_DATE VARCHAR(20),</v>
      </c>
      <c r="O454" s="1" t="s">
        <v>7</v>
      </c>
      <c r="P454" t="s">
        <v>8</v>
      </c>
      <c r="W454" s="17" t="str">
        <f t="shared" si="207"/>
        <v>insertDate</v>
      </c>
      <c r="X454" s="3" t="str">
        <f t="shared" ref="X454:X482" si="210">CONCATENATE("""",W454,"""",":","""","""",",")</f>
        <v>"insertDate":"",</v>
      </c>
      <c r="Y454" s="22" t="str">
        <f t="shared" ref="Y454:Y482" si="211">CONCATENATE("public static String ",,B454,,"=","""",W454,""";")</f>
        <v>public static String INSERT_DATE="insertDate";</v>
      </c>
      <c r="Z454" s="7" t="str">
        <f t="shared" ref="Z454:Z482" si="212">CONCATENATE("private String ",W454,"=","""""",";")</f>
        <v>private String insertDate="";</v>
      </c>
    </row>
    <row r="455" spans="2:26" ht="19.2" x14ac:dyDescent="0.45">
      <c r="B455" s="1" t="s">
        <v>5</v>
      </c>
      <c r="C455" s="1" t="s">
        <v>1</v>
      </c>
      <c r="D455" s="4">
        <v>20</v>
      </c>
      <c r="I455" t="str">
        <f t="shared" si="208"/>
        <v>ALTER TABLE TM_TASK</v>
      </c>
      <c r="J455" t="str">
        <f>CONCATENATE(LEFT(CONCATENATE(" ADD "," ",N455,";"),LEN(CONCATENATE(" ADD "," ",N455,";"))-2),";")</f>
        <v xml:space="preserve"> ADD  MODIFICATION_DATE VARCHAR(20);</v>
      </c>
      <c r="K455" s="21" t="str">
        <f>CONCATENATE(LEFT(CONCATENATE("  ALTER COLUMN  "," ",N455,";"),LEN(CONCATENATE("  ALTER COLUMN  "," ",N455,";"))-2),";")</f>
        <v xml:space="preserve">  ALTER COLUMN   MODIFICATION_DATE VARCHAR(20);</v>
      </c>
      <c r="L455" s="12"/>
      <c r="M455" s="18" t="str">
        <f>CONCATENATE(B455,",")</f>
        <v>MODIFICATION_DATE,</v>
      </c>
      <c r="N455" s="5" t="str">
        <f t="shared" si="209"/>
        <v>MODIFICATION_DATE VARCHAR(20),</v>
      </c>
      <c r="O455" s="1" t="s">
        <v>9</v>
      </c>
      <c r="P455" t="s">
        <v>8</v>
      </c>
      <c r="W455" s="17" t="str">
        <f t="shared" si="207"/>
        <v>modificationDate</v>
      </c>
      <c r="X455" s="3" t="str">
        <f t="shared" si="210"/>
        <v>"modificationDate":"",</v>
      </c>
      <c r="Y455" s="22" t="str">
        <f t="shared" si="211"/>
        <v>public static String MODIFICATION_DATE="modificationDate";</v>
      </c>
      <c r="Z455" s="7" t="str">
        <f t="shared" si="212"/>
        <v>private String modificationDate="";</v>
      </c>
    </row>
    <row r="456" spans="2:26" ht="19.2" x14ac:dyDescent="0.45">
      <c r="B456" s="1" t="s">
        <v>0</v>
      </c>
      <c r="C456" s="1" t="s">
        <v>1</v>
      </c>
      <c r="D456" s="4">
        <v>400</v>
      </c>
      <c r="I456" t="str">
        <f t="shared" si="208"/>
        <v>ALTER TABLE TM_TASK</v>
      </c>
      <c r="J456" t="str">
        <f>CONCATENATE(LEFT(CONCATENATE(" ADD "," ",N456,";"),LEN(CONCATENATE(" ADD "," ",N456,";"))-2),";")</f>
        <v xml:space="preserve"> ADD  NAME VARCHAR(400);</v>
      </c>
      <c r="K456" s="21" t="str">
        <f>CONCATENATE(LEFT(CONCATENATE("  ALTER COLUMN  "," ",N456,";"),LEN(CONCATENATE("  ALTER COLUMN  "," ",N456,";"))-2),";")</f>
        <v xml:space="preserve">  ALTER COLUMN   NAME VARCHAR(400);</v>
      </c>
      <c r="L456" s="12"/>
      <c r="M456" s="18" t="str">
        <f>CONCATENATE(B456,",")</f>
        <v>NAME,</v>
      </c>
      <c r="N456" s="5" t="str">
        <f t="shared" si="209"/>
        <v>NAME VARCHAR(400),</v>
      </c>
      <c r="O456" s="1" t="s">
        <v>0</v>
      </c>
      <c r="W456" s="17" t="str">
        <f t="shared" si="207"/>
        <v>name</v>
      </c>
      <c r="X456" s="3" t="str">
        <f t="shared" si="210"/>
        <v>"name":"",</v>
      </c>
      <c r="Y456" s="22" t="str">
        <f t="shared" si="211"/>
        <v>public static String NAME="name";</v>
      </c>
      <c r="Z456" s="7" t="str">
        <f t="shared" si="212"/>
        <v>private String name="";</v>
      </c>
    </row>
    <row r="457" spans="2:26" ht="19.2" x14ac:dyDescent="0.45">
      <c r="B457" s="1" t="s">
        <v>261</v>
      </c>
      <c r="C457" s="1" t="s">
        <v>1</v>
      </c>
      <c r="D457" s="4">
        <v>40</v>
      </c>
      <c r="I457" t="str">
        <f t="shared" si="208"/>
        <v>ALTER TABLE TM_TASK</v>
      </c>
      <c r="L457" s="12"/>
      <c r="M457" s="18"/>
      <c r="N457" s="5" t="str">
        <f t="shared" si="209"/>
        <v>FK_PARENT_TASK_ID VARCHAR(40),</v>
      </c>
      <c r="O457" s="1" t="s">
        <v>10</v>
      </c>
      <c r="P457" t="s">
        <v>131</v>
      </c>
      <c r="Q457" t="s">
        <v>311</v>
      </c>
      <c r="R457" t="s">
        <v>2</v>
      </c>
      <c r="W457" s="17" t="str">
        <f t="shared" si="207"/>
        <v>fkParentTaskId</v>
      </c>
      <c r="X457" s="3" t="str">
        <f t="shared" si="210"/>
        <v>"fkParentTaskId":"",</v>
      </c>
      <c r="Y457" s="22" t="str">
        <f t="shared" si="211"/>
        <v>public static String FK_PARENT_TASK_ID="fkParentTaskId";</v>
      </c>
      <c r="Z457" s="7" t="str">
        <f t="shared" si="212"/>
        <v>private String fkParentTaskId="";</v>
      </c>
    </row>
    <row r="458" spans="2:26" ht="19.2" x14ac:dyDescent="0.45">
      <c r="B458" s="10" t="s">
        <v>262</v>
      </c>
      <c r="C458" s="1" t="s">
        <v>1</v>
      </c>
      <c r="D458" s="4">
        <v>40</v>
      </c>
      <c r="I458" t="str">
        <f t="shared" si="208"/>
        <v>ALTER TABLE TM_TASK</v>
      </c>
      <c r="J458" t="str">
        <f>CONCATENATE(LEFT(CONCATENATE(" ADD "," ",N458,";"),LEN(CONCATENATE(" ADD "," ",N458,";"))-2),";")</f>
        <v xml:space="preserve"> ADD  CREATED_BY VARCHAR(40);</v>
      </c>
      <c r="K458" s="21" t="str">
        <f>CONCATENATE(LEFT(CONCATENATE("  ALTER COLUMN  "," ",N458,";"),LEN(CONCATENATE("  ALTER COLUMN  "," ",N458,";"))-2),";")</f>
        <v xml:space="preserve">  ALTER COLUMN   CREATED_BY VARCHAR(40);</v>
      </c>
      <c r="L458" s="12"/>
      <c r="M458" s="18" t="str">
        <f>CONCATENATE(B457,",")</f>
        <v>FK_PARENT_TASK_ID,</v>
      </c>
      <c r="N458" s="5" t="str">
        <f t="shared" si="209"/>
        <v>CREATED_BY VARCHAR(40),</v>
      </c>
      <c r="O458" s="1" t="s">
        <v>282</v>
      </c>
      <c r="P458" t="s">
        <v>128</v>
      </c>
      <c r="W458" s="17" t="str">
        <f t="shared" si="207"/>
        <v>createdBy</v>
      </c>
      <c r="X458" s="3" t="str">
        <f t="shared" si="210"/>
        <v>"createdBy":"",</v>
      </c>
      <c r="Y458" s="22" t="str">
        <f t="shared" si="211"/>
        <v>public static String CREATED_BY="createdBy";</v>
      </c>
      <c r="Z458" s="7" t="str">
        <f t="shared" si="212"/>
        <v>private String createdBy="";</v>
      </c>
    </row>
    <row r="459" spans="2:26" ht="19.2" x14ac:dyDescent="0.45">
      <c r="B459" s="1" t="s">
        <v>263</v>
      </c>
      <c r="C459" s="1" t="s">
        <v>1</v>
      </c>
      <c r="D459" s="4">
        <v>40</v>
      </c>
      <c r="I459" t="str">
        <f t="shared" si="208"/>
        <v>ALTER TABLE TM_TASK</v>
      </c>
      <c r="J459" t="str">
        <f>CONCATENATE(LEFT(CONCATENATE(" ADD "," ",N459,";"),LEN(CONCATENATE(" ADD "," ",N459,";"))-2),";")</f>
        <v xml:space="preserve"> ADD  CREATED_DATE VARCHAR(40);</v>
      </c>
      <c r="K459" s="21" t="str">
        <f>CONCATENATE(LEFT(CONCATENATE("  ALTER COLUMN  "," ",N459,";"),LEN(CONCATENATE("  ALTER COLUMN  "," ",N459,";"))-2),";")</f>
        <v xml:space="preserve">  ALTER COLUMN   CREATED_DATE VARCHAR(40);</v>
      </c>
      <c r="L459" s="12"/>
      <c r="M459" s="18" t="str">
        <f>CONCATENATE(B459,",")</f>
        <v>CREATED_DATE,</v>
      </c>
      <c r="N459" s="5" t="str">
        <f t="shared" si="209"/>
        <v>CREATED_DATE VARCHAR(40),</v>
      </c>
      <c r="O459" s="1" t="s">
        <v>282</v>
      </c>
      <c r="P459" t="s">
        <v>8</v>
      </c>
      <c r="W459" s="17" t="str">
        <f t="shared" si="207"/>
        <v>createdDate</v>
      </c>
      <c r="X459" s="3" t="str">
        <f t="shared" si="210"/>
        <v>"createdDate":"",</v>
      </c>
      <c r="Y459" s="22" t="str">
        <f t="shared" si="211"/>
        <v>public static String CREATED_DATE="createdDate";</v>
      </c>
      <c r="Z459" s="7" t="str">
        <f t="shared" si="212"/>
        <v>private String createdDate="";</v>
      </c>
    </row>
    <row r="460" spans="2:26" ht="19.2" x14ac:dyDescent="0.45">
      <c r="B460" s="1" t="s">
        <v>264</v>
      </c>
      <c r="C460" s="1" t="s">
        <v>1</v>
      </c>
      <c r="D460" s="4">
        <v>40</v>
      </c>
      <c r="I460" t="str">
        <f t="shared" si="208"/>
        <v>ALTER TABLE TM_TASK</v>
      </c>
      <c r="L460" s="12"/>
      <c r="M460" s="18"/>
      <c r="N460" s="5" t="str">
        <f t="shared" si="209"/>
        <v>CREATED_TIME VARCHAR(40),</v>
      </c>
      <c r="O460" s="1" t="s">
        <v>282</v>
      </c>
      <c r="P460" t="s">
        <v>133</v>
      </c>
      <c r="W460" s="17" t="str">
        <f t="shared" si="207"/>
        <v>createdTime</v>
      </c>
      <c r="X460" s="3" t="str">
        <f t="shared" si="210"/>
        <v>"createdTime":"",</v>
      </c>
      <c r="Y460" s="22" t="str">
        <f t="shared" si="211"/>
        <v>public static String CREATED_TIME="createdTime";</v>
      </c>
      <c r="Z460" s="7" t="str">
        <f t="shared" si="212"/>
        <v>private String createdTime="";</v>
      </c>
    </row>
    <row r="461" spans="2:26" ht="19.2" x14ac:dyDescent="0.45">
      <c r="B461" s="1" t="s">
        <v>265</v>
      </c>
      <c r="C461" s="1" t="s">
        <v>1</v>
      </c>
      <c r="D461" s="4">
        <v>50</v>
      </c>
      <c r="I461" t="str">
        <f t="shared" si="208"/>
        <v>ALTER TABLE TM_TASK</v>
      </c>
      <c r="J461" t="str">
        <f>CONCATENATE(LEFT(CONCATENATE(" ADD "," ",N461,";"),LEN(CONCATENATE(" ADD "," ",N461,";"))-2),";")</f>
        <v xml:space="preserve"> ADD  START_DATE VARCHAR(50);</v>
      </c>
      <c r="K461" s="21" t="str">
        <f>CONCATENATE(LEFT(CONCATENATE("  ALTER COLUMN  "," ",N461,";"),LEN(CONCATENATE("  ALTER COLUMN  "," ",N461,";"))-2),";")</f>
        <v xml:space="preserve">  ALTER COLUMN   START_DATE VARCHAR(50);</v>
      </c>
      <c r="L461" s="12"/>
      <c r="M461" s="18" t="str">
        <f>CONCATENATE(B461,",")</f>
        <v>START_DATE,</v>
      </c>
      <c r="N461" s="5" t="str">
        <f t="shared" si="209"/>
        <v>START_DATE VARCHAR(50),</v>
      </c>
      <c r="O461" s="1" t="s">
        <v>289</v>
      </c>
      <c r="P461" t="s">
        <v>8</v>
      </c>
      <c r="W461" s="17" t="str">
        <f t="shared" si="207"/>
        <v>startDate</v>
      </c>
      <c r="X461" s="3" t="str">
        <f t="shared" si="210"/>
        <v>"startDate":"",</v>
      </c>
      <c r="Y461" s="22" t="str">
        <f t="shared" si="211"/>
        <v>public static String START_DATE="startDate";</v>
      </c>
      <c r="Z461" s="7" t="str">
        <f t="shared" si="212"/>
        <v>private String startDate="";</v>
      </c>
    </row>
    <row r="462" spans="2:26" ht="19.2" x14ac:dyDescent="0.45">
      <c r="B462" s="1" t="s">
        <v>266</v>
      </c>
      <c r="C462" s="1" t="s">
        <v>1</v>
      </c>
      <c r="D462" s="4">
        <v>50</v>
      </c>
      <c r="I462" t="str">
        <f t="shared" si="208"/>
        <v>ALTER TABLE TM_TASK</v>
      </c>
      <c r="J462" t="str">
        <f>CONCATENATE(LEFT(CONCATENATE(" ADD "," ",N462,";"),LEN(CONCATENATE(" ADD "," ",N462,";"))-2),";")</f>
        <v xml:space="preserve"> ADD  START_TIME VARCHAR(50);</v>
      </c>
      <c r="K462" s="21" t="str">
        <f>CONCATENATE(LEFT(CONCATENATE("  ALTER COLUMN  "," ",N462,";"),LEN(CONCATENATE("  ALTER COLUMN  "," ",N462,";"))-2),";")</f>
        <v xml:space="preserve">  ALTER COLUMN   START_TIME VARCHAR(50);</v>
      </c>
      <c r="L462" s="12"/>
      <c r="M462" s="18" t="str">
        <f>CONCATENATE(B462,",")</f>
        <v>START_TIME,</v>
      </c>
      <c r="N462" s="5" t="str">
        <f t="shared" si="209"/>
        <v>START_TIME VARCHAR(50),</v>
      </c>
      <c r="O462" s="1" t="s">
        <v>289</v>
      </c>
      <c r="P462" t="s">
        <v>133</v>
      </c>
      <c r="W462" s="17" t="str">
        <f t="shared" si="207"/>
        <v>startTime</v>
      </c>
      <c r="X462" s="3" t="str">
        <f t="shared" si="210"/>
        <v>"startTime":"",</v>
      </c>
      <c r="Y462" s="22" t="str">
        <f t="shared" si="211"/>
        <v>public static String START_TIME="startTime";</v>
      </c>
      <c r="Z462" s="7" t="str">
        <f t="shared" si="212"/>
        <v>private String startTime="";</v>
      </c>
    </row>
    <row r="463" spans="2:26" ht="19.2" x14ac:dyDescent="0.45">
      <c r="B463" s="1" t="s">
        <v>267</v>
      </c>
      <c r="C463" s="1" t="s">
        <v>1</v>
      </c>
      <c r="D463" s="4">
        <v>40</v>
      </c>
      <c r="I463" t="str">
        <f t="shared" si="208"/>
        <v>ALTER TABLE TM_TASK</v>
      </c>
      <c r="L463" s="12"/>
      <c r="M463" s="18"/>
      <c r="N463" s="5" t="str">
        <f t="shared" si="209"/>
        <v>END_DATE VARCHAR(40),</v>
      </c>
      <c r="O463" s="1" t="s">
        <v>290</v>
      </c>
      <c r="P463" t="s">
        <v>8</v>
      </c>
      <c r="W463" s="17" t="str">
        <f t="shared" si="207"/>
        <v>endDate</v>
      </c>
      <c r="X463" s="3" t="str">
        <f t="shared" si="210"/>
        <v>"endDate":"",</v>
      </c>
      <c r="Y463" s="22" t="str">
        <f t="shared" si="211"/>
        <v>public static String END_DATE="endDate";</v>
      </c>
      <c r="Z463" s="7" t="str">
        <f t="shared" si="212"/>
        <v>private String endDate="";</v>
      </c>
    </row>
    <row r="464" spans="2:26" ht="19.2" x14ac:dyDescent="0.45">
      <c r="B464" s="1" t="s">
        <v>268</v>
      </c>
      <c r="C464" s="1" t="s">
        <v>1</v>
      </c>
      <c r="D464" s="4">
        <v>40</v>
      </c>
      <c r="I464" t="str">
        <f>I463</f>
        <v>ALTER TABLE TM_TASK</v>
      </c>
      <c r="J464" t="str">
        <f>CONCATENATE(LEFT(CONCATENATE(" ADD "," ",N464,";"),LEN(CONCATENATE(" ADD "," ",N464,";"))-2),";")</f>
        <v xml:space="preserve"> ADD  END_TIME VARCHAR(40);</v>
      </c>
      <c r="K464" s="21" t="str">
        <f>CONCATENATE(LEFT(CONCATENATE("  ALTER COLUMN  "," ",N464,";"),LEN(CONCATENATE("  ALTER COLUMN  "," ",N464,";"))-2),";")</f>
        <v xml:space="preserve">  ALTER COLUMN   END_TIME VARCHAR(40);</v>
      </c>
      <c r="L464" s="12"/>
      <c r="M464" s="18" t="str">
        <f>CONCATENATE(B464,",")</f>
        <v>END_TIME,</v>
      </c>
      <c r="N464" s="5" t="str">
        <f t="shared" si="209"/>
        <v>END_TIME VARCHAR(40),</v>
      </c>
      <c r="O464" s="1" t="s">
        <v>290</v>
      </c>
      <c r="P464" t="s">
        <v>133</v>
      </c>
      <c r="W464" s="17" t="str">
        <f t="shared" si="207"/>
        <v>endTime</v>
      </c>
      <c r="X464" s="3" t="str">
        <f t="shared" si="210"/>
        <v>"endTime":"",</v>
      </c>
      <c r="Y464" s="22" t="str">
        <f t="shared" si="211"/>
        <v>public static String END_TIME="endTime";</v>
      </c>
      <c r="Z464" s="7" t="str">
        <f t="shared" si="212"/>
        <v>private String endTime="";</v>
      </c>
    </row>
    <row r="465" spans="2:26" ht="19.2" x14ac:dyDescent="0.45">
      <c r="B465" s="1" t="s">
        <v>269</v>
      </c>
      <c r="C465" s="1" t="s">
        <v>1</v>
      </c>
      <c r="D465" s="4">
        <v>40</v>
      </c>
      <c r="I465" t="str">
        <f t="shared" si="208"/>
        <v>ALTER TABLE TM_TASK</v>
      </c>
      <c r="J465" t="str">
        <f>CONCATENATE(LEFT(CONCATENATE(" ADD "," ",N465,";"),LEN(CONCATENATE(" ADD "," ",N465,";"))-2),";")</f>
        <v xml:space="preserve"> ADD  FINISH_DATE VARCHAR(40);</v>
      </c>
      <c r="K465" s="21" t="str">
        <f>CONCATENATE(LEFT(CONCATENATE("  ALTER COLUMN  "," ",N465,";"),LEN(CONCATENATE("  ALTER COLUMN  "," ",N465,";"))-2),";")</f>
        <v xml:space="preserve">  ALTER COLUMN   FINISH_DATE VARCHAR(40);</v>
      </c>
      <c r="L465" s="12"/>
      <c r="M465" s="18" t="str">
        <f>CONCATENATE(B465,",")</f>
        <v>FINISH_DATE,</v>
      </c>
      <c r="N465" s="5" t="str">
        <f t="shared" si="209"/>
        <v>FINISH_DATE VARCHAR(40),</v>
      </c>
      <c r="O465" s="1" t="s">
        <v>312</v>
      </c>
      <c r="P465" t="s">
        <v>8</v>
      </c>
      <c r="W465" s="17" t="str">
        <f t="shared" si="207"/>
        <v>finishDate</v>
      </c>
      <c r="X465" s="3" t="str">
        <f t="shared" si="210"/>
        <v>"finishDate":"",</v>
      </c>
      <c r="Y465" s="22" t="str">
        <f t="shared" si="211"/>
        <v>public static String FINISH_DATE="finishDate";</v>
      </c>
      <c r="Z465" s="7" t="str">
        <f t="shared" si="212"/>
        <v>private String finishDate="";</v>
      </c>
    </row>
    <row r="466" spans="2:26" ht="19.2" x14ac:dyDescent="0.45">
      <c r="B466" s="1" t="s">
        <v>270</v>
      </c>
      <c r="C466" s="1" t="s">
        <v>1</v>
      </c>
      <c r="D466" s="4">
        <v>40</v>
      </c>
      <c r="I466" t="str">
        <f t="shared" si="208"/>
        <v>ALTER TABLE TM_TASK</v>
      </c>
      <c r="L466" s="12"/>
      <c r="M466" s="18" t="str">
        <f>CONCATENATE(B466,",")</f>
        <v>FINISH_TIME,</v>
      </c>
      <c r="N466" s="5" t="str">
        <f t="shared" si="209"/>
        <v>FINISH_TIME VARCHAR(40),</v>
      </c>
      <c r="O466" s="1" t="s">
        <v>312</v>
      </c>
      <c r="P466" t="s">
        <v>133</v>
      </c>
      <c r="W466" s="17" t="str">
        <f t="shared" si="207"/>
        <v>finishTime</v>
      </c>
      <c r="X466" s="3" t="str">
        <f t="shared" si="210"/>
        <v>"finishTime":"",</v>
      </c>
      <c r="Y466" s="22" t="str">
        <f t="shared" si="211"/>
        <v>public static String FINISH_TIME="finishTime";</v>
      </c>
      <c r="Z466" s="7" t="str">
        <f t="shared" si="212"/>
        <v>private String finishTime="";</v>
      </c>
    </row>
    <row r="467" spans="2:26" ht="19.2" x14ac:dyDescent="0.45">
      <c r="B467" s="1" t="s">
        <v>271</v>
      </c>
      <c r="C467" s="1" t="s">
        <v>1</v>
      </c>
      <c r="D467" s="4">
        <v>30</v>
      </c>
      <c r="I467" t="str">
        <f t="shared" si="208"/>
        <v>ALTER TABLE TM_TASK</v>
      </c>
      <c r="J467" t="str">
        <f>CONCATENATE(LEFT(CONCATENATE(" ADD "," ",N467,";"),LEN(CONCATENATE(" ADD "," ",N467,";"))-2),";")</f>
        <v xml:space="preserve"> ADD  COMPLETED_DURATION VARCHAR(30);</v>
      </c>
      <c r="K467" s="21" t="str">
        <f>CONCATENATE(LEFT(CONCATENATE("  ALTER COLUMN  "," ",N467,";"),LEN(CONCATENATE("  ALTER COLUMN  "," ",N467,";"))-2),";")</f>
        <v xml:space="preserve">  ALTER COLUMN   COMPLETED_DURATION VARCHAR(30);</v>
      </c>
      <c r="L467" s="12"/>
      <c r="M467" s="18" t="str">
        <f>CONCATENATE(B467,",")</f>
        <v>COMPLETED_DURATION,</v>
      </c>
      <c r="N467" s="5" t="str">
        <f t="shared" si="209"/>
        <v>COMPLETED_DURATION VARCHAR(30),</v>
      </c>
      <c r="O467" s="1" t="s">
        <v>313</v>
      </c>
      <c r="P467" t="s">
        <v>314</v>
      </c>
      <c r="W467" s="17" t="str">
        <f t="shared" si="207"/>
        <v>completedDuration</v>
      </c>
      <c r="X467" s="3" t="str">
        <f t="shared" si="210"/>
        <v>"completedDuration":"",</v>
      </c>
      <c r="Y467" s="22" t="str">
        <f t="shared" si="211"/>
        <v>public static String COMPLETED_DURATION="completedDuration";</v>
      </c>
      <c r="Z467" s="7" t="str">
        <f t="shared" si="212"/>
        <v>private String completedDuration="";</v>
      </c>
    </row>
    <row r="468" spans="2:26" ht="19.2" x14ac:dyDescent="0.45">
      <c r="B468" s="8" t="s">
        <v>14</v>
      </c>
      <c r="C468" s="1" t="s">
        <v>1</v>
      </c>
      <c r="D468" s="4">
        <v>2000</v>
      </c>
      <c r="I468" t="str">
        <f t="shared" si="208"/>
        <v>ALTER TABLE TM_TASK</v>
      </c>
      <c r="J468" t="str">
        <f>CONCATENATE(LEFT(CONCATENATE(" ADD "," ",N468,";"),LEN(CONCATENATE(" ADD "," ",N468,";"))-2),";")</f>
        <v xml:space="preserve"> ADD  DESCRIPTION VARCHAR(2000);</v>
      </c>
      <c r="K468" s="21" t="str">
        <f>CONCATENATE(LEFT(CONCATENATE("  ALTER COLUMN  "," ",N468,";"),LEN(CONCATENATE("  ALTER COLUMN  "," ",N468,";"))-2),";")</f>
        <v xml:space="preserve">  ALTER COLUMN   DESCRIPTION VARCHAR(2000);</v>
      </c>
      <c r="L468" s="14"/>
      <c r="M468" s="18" t="str">
        <f t="shared" ref="M468:M482" si="213">CONCATENATE(B468,",")</f>
        <v>DESCRIPTION,</v>
      </c>
      <c r="N468" s="5" t="str">
        <f t="shared" si="209"/>
        <v>DESCRIPTION VARCHAR(2000),</v>
      </c>
      <c r="O468" s="1" t="s">
        <v>14</v>
      </c>
      <c r="W468" s="17" t="str">
        <f t="shared" si="207"/>
        <v>description</v>
      </c>
      <c r="X468" s="3" t="str">
        <f t="shared" si="210"/>
        <v>"description":"",</v>
      </c>
      <c r="Y468" s="22" t="str">
        <f t="shared" si="211"/>
        <v>public static String DESCRIPTION="description";</v>
      </c>
      <c r="Z468" s="7" t="str">
        <f t="shared" si="212"/>
        <v>private String description="";</v>
      </c>
    </row>
    <row r="469" spans="2:26" ht="19.2" x14ac:dyDescent="0.45">
      <c r="B469" s="8" t="s">
        <v>272</v>
      </c>
      <c r="C469" s="1" t="s">
        <v>1</v>
      </c>
      <c r="D469" s="12">
        <v>40</v>
      </c>
      <c r="I469" t="str">
        <f t="shared" si="208"/>
        <v>ALTER TABLE TM_TASK</v>
      </c>
      <c r="L469" s="14"/>
      <c r="M469" s="18" t="str">
        <f t="shared" si="213"/>
        <v>FK_TASK_TYPE_ID,</v>
      </c>
      <c r="N469" s="5" t="str">
        <f t="shared" si="209"/>
        <v>FK_TASK_TYPE_ID VARCHAR(40),</v>
      </c>
      <c r="O469" s="1" t="s">
        <v>10</v>
      </c>
      <c r="P469" t="s">
        <v>311</v>
      </c>
      <c r="Q469" t="s">
        <v>51</v>
      </c>
      <c r="R469" t="s">
        <v>2</v>
      </c>
      <c r="W469" s="17" t="str">
        <f t="shared" si="207"/>
        <v>fkTaskTypeId</v>
      </c>
      <c r="X469" s="3" t="str">
        <f t="shared" si="210"/>
        <v>"fkTaskTypeId":"",</v>
      </c>
      <c r="Y469" s="22" t="str">
        <f t="shared" si="211"/>
        <v>public static String FK_TASK_TYPE_ID="fkTaskTypeId";</v>
      </c>
      <c r="Z469" s="7" t="str">
        <f t="shared" si="212"/>
        <v>private String fkTaskTypeId="";</v>
      </c>
    </row>
    <row r="470" spans="2:26" ht="19.2" x14ac:dyDescent="0.45">
      <c r="B470" s="8" t="s">
        <v>273</v>
      </c>
      <c r="C470" s="1" t="s">
        <v>1</v>
      </c>
      <c r="D470" s="12">
        <v>40</v>
      </c>
      <c r="I470" t="str">
        <f t="shared" si="208"/>
        <v>ALTER TABLE TM_TASK</v>
      </c>
      <c r="L470" s="14"/>
      <c r="M470" s="18" t="str">
        <f t="shared" si="213"/>
        <v>FK_TASK_STATUS_ID,</v>
      </c>
      <c r="N470" s="5" t="str">
        <f t="shared" si="209"/>
        <v>FK_TASK_STATUS_ID VARCHAR(40),</v>
      </c>
      <c r="O470" s="1" t="s">
        <v>10</v>
      </c>
      <c r="P470" t="s">
        <v>311</v>
      </c>
      <c r="Q470" t="s">
        <v>3</v>
      </c>
      <c r="R470" t="s">
        <v>2</v>
      </c>
      <c r="W470" s="17" t="str">
        <f t="shared" si="207"/>
        <v>fkTaskStatusId</v>
      </c>
      <c r="X470" s="3" t="str">
        <f t="shared" si="210"/>
        <v>"fkTaskStatusId":"",</v>
      </c>
      <c r="Y470" s="22" t="str">
        <f t="shared" si="211"/>
        <v>public static String FK_TASK_STATUS_ID="fkTaskStatusId";</v>
      </c>
      <c r="Z470" s="7" t="str">
        <f t="shared" si="212"/>
        <v>private String fkTaskStatusId="";</v>
      </c>
    </row>
    <row r="471" spans="2:26" ht="19.2" x14ac:dyDescent="0.45">
      <c r="B471" s="8" t="s">
        <v>274</v>
      </c>
      <c r="C471" s="1" t="s">
        <v>1</v>
      </c>
      <c r="D471" s="12">
        <v>40</v>
      </c>
      <c r="I471" t="str">
        <f t="shared" si="208"/>
        <v>ALTER TABLE TM_TASK</v>
      </c>
      <c r="L471" s="14"/>
      <c r="M471" s="18" t="str">
        <f t="shared" si="213"/>
        <v>FK_PROJECT_ID,</v>
      </c>
      <c r="N471" s="5" t="str">
        <f t="shared" si="209"/>
        <v>FK_PROJECT_ID VARCHAR(40),</v>
      </c>
      <c r="O471" s="1" t="s">
        <v>10</v>
      </c>
      <c r="P471" t="s">
        <v>288</v>
      </c>
      <c r="Q471" t="s">
        <v>2</v>
      </c>
      <c r="W471" s="17" t="str">
        <f t="shared" si="207"/>
        <v>fkProjectId</v>
      </c>
      <c r="X471" s="3" t="str">
        <f t="shared" si="210"/>
        <v>"fkProjectId":"",</v>
      </c>
      <c r="Y471" s="22" t="str">
        <f t="shared" si="211"/>
        <v>public static String FK_PROJECT_ID="fkProjectId";</v>
      </c>
      <c r="Z471" s="7" t="str">
        <f t="shared" si="212"/>
        <v>private String fkProjectId="";</v>
      </c>
    </row>
    <row r="472" spans="2:26" ht="19.2" x14ac:dyDescent="0.45">
      <c r="B472" s="8" t="s">
        <v>275</v>
      </c>
      <c r="C472" s="1" t="s">
        <v>1</v>
      </c>
      <c r="D472" s="12">
        <v>40</v>
      </c>
      <c r="I472" t="str">
        <f t="shared" si="208"/>
        <v>ALTER TABLE TM_TASK</v>
      </c>
      <c r="L472" s="14"/>
      <c r="M472" s="18" t="str">
        <f t="shared" si="213"/>
        <v>UPDATED_BY,</v>
      </c>
      <c r="N472" s="5" t="str">
        <f t="shared" si="209"/>
        <v>UPDATED_BY VARCHAR(40),</v>
      </c>
      <c r="O472" s="1" t="s">
        <v>315</v>
      </c>
      <c r="P472" t="s">
        <v>128</v>
      </c>
      <c r="W472" s="17" t="str">
        <f t="shared" si="207"/>
        <v>updatedBy</v>
      </c>
      <c r="X472" s="3" t="str">
        <f t="shared" si="210"/>
        <v>"updatedBy":"",</v>
      </c>
      <c r="Y472" s="22" t="str">
        <f t="shared" si="211"/>
        <v>public static String UPDATED_BY="updatedBy";</v>
      </c>
      <c r="Z472" s="7" t="str">
        <f t="shared" si="212"/>
        <v>private String updatedBy="";</v>
      </c>
    </row>
    <row r="473" spans="2:26" ht="19.2" x14ac:dyDescent="0.45">
      <c r="B473" s="8" t="s">
        <v>276</v>
      </c>
      <c r="C473" s="1" t="s">
        <v>1</v>
      </c>
      <c r="D473" s="12">
        <v>42</v>
      </c>
      <c r="I473" t="str">
        <f t="shared" si="208"/>
        <v>ALTER TABLE TM_TASK</v>
      </c>
      <c r="L473" s="14"/>
      <c r="M473" s="18" t="str">
        <f t="shared" si="213"/>
        <v>LAST_UPDATED_DATE,</v>
      </c>
      <c r="N473" s="5" t="str">
        <f t="shared" si="209"/>
        <v>LAST_UPDATED_DATE VARCHAR(42),</v>
      </c>
      <c r="O473" s="1" t="s">
        <v>316</v>
      </c>
      <c r="P473" t="s">
        <v>315</v>
      </c>
      <c r="Q473" t="s">
        <v>8</v>
      </c>
      <c r="W473" s="17" t="str">
        <f t="shared" si="207"/>
        <v>lastUpdatedDate</v>
      </c>
      <c r="X473" s="3" t="str">
        <f t="shared" si="210"/>
        <v>"lastUpdatedDate":"",</v>
      </c>
      <c r="Y473" s="22" t="str">
        <f t="shared" si="211"/>
        <v>public static String LAST_UPDATED_DATE="lastUpdatedDate";</v>
      </c>
      <c r="Z473" s="7" t="str">
        <f t="shared" si="212"/>
        <v>private String lastUpdatedDate="";</v>
      </c>
    </row>
    <row r="474" spans="2:26" ht="19.2" x14ac:dyDescent="0.45">
      <c r="B474" s="8" t="s">
        <v>277</v>
      </c>
      <c r="C474" s="1" t="s">
        <v>1</v>
      </c>
      <c r="D474" s="12">
        <v>42</v>
      </c>
      <c r="I474" t="str">
        <f t="shared" si="208"/>
        <v>ALTER TABLE TM_TASK</v>
      </c>
      <c r="L474" s="14"/>
      <c r="M474" s="18" t="str">
        <f t="shared" si="213"/>
        <v>LAST_UPDATED_TIME,</v>
      </c>
      <c r="N474" s="5" t="str">
        <f t="shared" si="209"/>
        <v>LAST_UPDATED_TIME VARCHAR(42),</v>
      </c>
      <c r="O474" s="1" t="s">
        <v>316</v>
      </c>
      <c r="P474" t="s">
        <v>315</v>
      </c>
      <c r="Q474" t="s">
        <v>133</v>
      </c>
      <c r="W474" s="17" t="str">
        <f t="shared" si="207"/>
        <v>lastUpdatedTime</v>
      </c>
      <c r="X474" s="3" t="str">
        <f t="shared" si="210"/>
        <v>"lastUpdatedTime":"",</v>
      </c>
      <c r="Y474" s="22" t="str">
        <f t="shared" si="211"/>
        <v>public static String LAST_UPDATED_TIME="lastUpdatedTime";</v>
      </c>
      <c r="Z474" s="7" t="str">
        <f t="shared" si="212"/>
        <v>private String lastUpdatedTime="";</v>
      </c>
    </row>
    <row r="475" spans="2:26" ht="19.2" x14ac:dyDescent="0.45">
      <c r="B475" s="8" t="s">
        <v>258</v>
      </c>
      <c r="C475" s="1" t="s">
        <v>1</v>
      </c>
      <c r="D475" s="12">
        <v>30</v>
      </c>
      <c r="I475" t="str">
        <f>I474</f>
        <v>ALTER TABLE TM_TASK</v>
      </c>
      <c r="L475" s="14"/>
      <c r="M475" s="18" t="str">
        <f t="shared" si="213"/>
        <v>ORDER_NO,</v>
      </c>
      <c r="N475" s="5" t="str">
        <f t="shared" si="209"/>
        <v>ORDER_NO VARCHAR(30),</v>
      </c>
      <c r="O475" s="1" t="s">
        <v>259</v>
      </c>
      <c r="P475" t="s">
        <v>173</v>
      </c>
      <c r="W475" s="17" t="str">
        <f t="shared" si="207"/>
        <v>orderNo</v>
      </c>
      <c r="X475" s="3" t="str">
        <f t="shared" si="210"/>
        <v>"orderNo":"",</v>
      </c>
      <c r="Y475" s="22" t="str">
        <f t="shared" si="211"/>
        <v>public static String ORDER_NO="orderNo";</v>
      </c>
      <c r="Z475" s="7" t="str">
        <f t="shared" si="212"/>
        <v>private String orderNo="";</v>
      </c>
    </row>
    <row r="476" spans="2:26" ht="19.2" x14ac:dyDescent="0.45">
      <c r="B476" s="8" t="s">
        <v>301</v>
      </c>
      <c r="C476" s="1" t="s">
        <v>1</v>
      </c>
      <c r="D476" s="8">
        <v>43</v>
      </c>
      <c r="I476" t="str">
        <f t="shared" si="208"/>
        <v>ALTER TABLE TM_TASK</v>
      </c>
      <c r="M476" s="18" t="str">
        <f t="shared" ref="M476:M481" si="214">CONCATENATE(B476,",")</f>
        <v>FK_PRIORITY_ID,</v>
      </c>
      <c r="N476" s="5" t="str">
        <f>CONCATENATE(B476," ",C476,"(",D476,")",",")</f>
        <v>FK_PRIORITY_ID VARCHAR(43),</v>
      </c>
      <c r="O476" s="1" t="s">
        <v>10</v>
      </c>
      <c r="P476" t="s">
        <v>305</v>
      </c>
      <c r="Q476" t="s">
        <v>2</v>
      </c>
      <c r="W476" s="17" t="str">
        <f t="shared" si="207"/>
        <v>fkPriorityId</v>
      </c>
      <c r="X476" s="3" t="str">
        <f t="shared" si="210"/>
        <v>"fkPriorityId":"",</v>
      </c>
      <c r="Y476" s="22" t="str">
        <f t="shared" si="211"/>
        <v>public static String FK_PRIORITY_ID="fkPriorityId";</v>
      </c>
      <c r="Z476" s="7" t="str">
        <f t="shared" si="212"/>
        <v>private String fkPriorityId="";</v>
      </c>
    </row>
    <row r="477" spans="2:26" ht="19.2" x14ac:dyDescent="0.45">
      <c r="B477" s="8" t="s">
        <v>333</v>
      </c>
      <c r="C477" s="1" t="s">
        <v>1</v>
      </c>
      <c r="D477" s="8">
        <v>43</v>
      </c>
      <c r="I477" t="str">
        <f t="shared" si="208"/>
        <v>ALTER TABLE TM_TASK</v>
      </c>
      <c r="M477" s="18" t="str">
        <f t="shared" si="214"/>
        <v>FK_PROGRESS_ID,</v>
      </c>
      <c r="N477" s="5" t="str">
        <f>CONCATENATE(B477," ",C477,"(",D477,")",",")</f>
        <v>FK_PROGRESS_ID VARCHAR(43),</v>
      </c>
      <c r="O477" s="1" t="s">
        <v>10</v>
      </c>
      <c r="P477" t="s">
        <v>297</v>
      </c>
      <c r="Q477" t="s">
        <v>2</v>
      </c>
      <c r="W477" s="17" t="str">
        <f t="shared" si="207"/>
        <v>fkProgressId</v>
      </c>
      <c r="X477" s="3" t="str">
        <f t="shared" si="210"/>
        <v>"fkProgressId":"",</v>
      </c>
      <c r="Y477" s="22" t="str">
        <f t="shared" si="211"/>
        <v>public static String FK_PROGRESS_ID="fkProgressId";</v>
      </c>
      <c r="Z477" s="7" t="str">
        <f t="shared" si="212"/>
        <v>private String fkProgressId="";</v>
      </c>
    </row>
    <row r="478" spans="2:26" ht="19.2" x14ac:dyDescent="0.45">
      <c r="B478" s="1" t="s">
        <v>829</v>
      </c>
      <c r="C478" s="1" t="s">
        <v>701</v>
      </c>
      <c r="D478" s="4"/>
      <c r="I478" t="str">
        <f t="shared" si="208"/>
        <v>ALTER TABLE TM_TASK</v>
      </c>
      <c r="J478" t="str">
        <f>CONCATENATE(LEFT(CONCATENATE(" ADD "," ",N478,";"),LEN(CONCATENATE(" ADD "," ",N478,";"))-2),";")</f>
        <v xml:space="preserve"> ADD  ESTIMATED_COUNTER TEXT;</v>
      </c>
      <c r="K478" s="21" t="str">
        <f>CONCATENATE(LEFT(CONCATENATE("  ALTER COLUMN  "," ",N478,";"),LEN(CONCATENATE("  ALTER COLUMN  "," ",N478,";"))-2),";")</f>
        <v xml:space="preserve">  ALTER COLUMN   ESTIMATED_COUNTER TEXT;</v>
      </c>
      <c r="L478" s="12"/>
      <c r="M478" s="18" t="str">
        <f t="shared" si="214"/>
        <v>ESTIMATED_COUNTER,</v>
      </c>
      <c r="N478" s="5" t="str">
        <f>CONCATENATE(B478," ",C478,"",D478,"",",")</f>
        <v>ESTIMATED_COUNTER TEXT,</v>
      </c>
      <c r="O478" s="1" t="s">
        <v>405</v>
      </c>
      <c r="P478" t="s">
        <v>834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estimatedCounter</v>
      </c>
      <c r="X478" s="3" t="str">
        <f>CONCATENATE("""",W478,"""",":","""","""",",")</f>
        <v>"estimatedCounter":"",</v>
      </c>
      <c r="Y478" s="22" t="str">
        <f>CONCATENATE("public static String ",,B478,,"=","""",W478,""";")</f>
        <v>public static String ESTIMATED_COUNTER="estimatedCounter";</v>
      </c>
      <c r="Z478" s="7" t="str">
        <f>CONCATENATE("private String ",W478,"=","""""",";")</f>
        <v>private String estimatedCounter="";</v>
      </c>
    </row>
    <row r="479" spans="2:26" ht="19.2" x14ac:dyDescent="0.45">
      <c r="B479" s="1" t="s">
        <v>830</v>
      </c>
      <c r="C479" s="1" t="s">
        <v>701</v>
      </c>
      <c r="D479" s="4"/>
      <c r="I479" t="str">
        <f t="shared" si="208"/>
        <v>ALTER TABLE TM_TASK</v>
      </c>
      <c r="J479" t="str">
        <f>CONCATENATE(LEFT(CONCATENATE(" ADD "," ",N479,";"),LEN(CONCATENATE(" ADD "," ",N479,";"))-2),";")</f>
        <v xml:space="preserve"> ADD  EXECUTED_COUNTER TEXT;</v>
      </c>
      <c r="K479" s="21" t="str">
        <f>CONCATENATE(LEFT(CONCATENATE("  ALTER COLUMN  "," ",N479,";"),LEN(CONCATENATE("  ALTER COLUMN  "," ",N479,";"))-2),";")</f>
        <v xml:space="preserve">  ALTER COLUMN   EXECUTED_COUNTER TEXT;</v>
      </c>
      <c r="L479" s="12"/>
      <c r="M479" s="18" t="str">
        <f t="shared" si="214"/>
        <v>EXECUTED_COUNTER,</v>
      </c>
      <c r="N479" s="5" t="str">
        <f>CONCATENATE(B479," ",C479,"",D479,"",",")</f>
        <v>EXECUTED_COUNTER TEXT,</v>
      </c>
      <c r="O479" s="1" t="s">
        <v>833</v>
      </c>
      <c r="P479" t="s">
        <v>834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executedCounter</v>
      </c>
      <c r="X479" s="3" t="str">
        <f>CONCATENATE("""",W479,"""",":","""","""",",")</f>
        <v>"executedCounter":"",</v>
      </c>
      <c r="Y479" s="22" t="str">
        <f>CONCATENATE("public static String ",,B479,,"=","""",W479,""";")</f>
        <v>public static String EXECUTED_COUNTER="executedCounter";</v>
      </c>
      <c r="Z479" s="7" t="str">
        <f>CONCATENATE("private String ",W479,"=","""""",";")</f>
        <v>private String executedCounter="";</v>
      </c>
    </row>
    <row r="480" spans="2:26" ht="19.2" x14ac:dyDescent="0.45">
      <c r="B480" s="1" t="s">
        <v>831</v>
      </c>
      <c r="C480" s="1" t="s">
        <v>701</v>
      </c>
      <c r="D480" s="4"/>
      <c r="I480" t="str">
        <f t="shared" si="208"/>
        <v>ALTER TABLE TM_TASK</v>
      </c>
      <c r="J480" t="str">
        <f>CONCATENATE(LEFT(CONCATENATE(" ADD "," ",N480,";"),LEN(CONCATENATE(" ADD "," ",N480,";"))-2),";")</f>
        <v xml:space="preserve"> ADD  ESTIMATED_BUDGET TEXT;</v>
      </c>
      <c r="K480" s="21" t="str">
        <f>CONCATENATE(LEFT(CONCATENATE("  ALTER COLUMN  "," ",N480,";"),LEN(CONCATENATE("  ALTER COLUMN  "," ",N480,";"))-2),";")</f>
        <v xml:space="preserve">  ALTER COLUMN   ESTIMATED_BUDGET TEXT;</v>
      </c>
      <c r="L480" s="12"/>
      <c r="M480" s="18" t="str">
        <f t="shared" si="214"/>
        <v>ESTIMATED_BUDGET,</v>
      </c>
      <c r="N480" s="5" t="str">
        <f>CONCATENATE(B480," ",C480,"",D480,"",",")</f>
        <v>ESTIMATED_BUDGET TEXT,</v>
      </c>
      <c r="O480" s="1" t="s">
        <v>405</v>
      </c>
      <c r="P480" t="s">
        <v>835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estimatedBudget</v>
      </c>
      <c r="X480" s="3" t="str">
        <f>CONCATENATE("""",W480,"""",":","""","""",",")</f>
        <v>"estimatedBudget":"",</v>
      </c>
      <c r="Y480" s="22" t="str">
        <f>CONCATENATE("public static String ",,B480,,"=","""",W480,""";")</f>
        <v>public static String ESTIMATED_BUDGET="estimatedBudget";</v>
      </c>
      <c r="Z480" s="7" t="str">
        <f>CONCATENATE("private String ",W480,"=","""""",";")</f>
        <v>private String estimatedBudget="";</v>
      </c>
    </row>
    <row r="481" spans="2:26" ht="19.2" x14ac:dyDescent="0.45">
      <c r="B481" s="1" t="s">
        <v>832</v>
      </c>
      <c r="C481" s="1" t="s">
        <v>701</v>
      </c>
      <c r="D481" s="4"/>
      <c r="I481" t="str">
        <f t="shared" si="208"/>
        <v>ALTER TABLE TM_TASK</v>
      </c>
      <c r="J481" t="str">
        <f>CONCATENATE(LEFT(CONCATENATE(" ADD "," ",N481,";"),LEN(CONCATENATE(" ADD "," ",N481,";"))-2),";")</f>
        <v xml:space="preserve"> ADD  SPENT_BUDGET TEXT;</v>
      </c>
      <c r="K481" s="21" t="str">
        <f>CONCATENATE(LEFT(CONCATENATE("  ALTER COLUMN  "," ",N481,";"),LEN(CONCATENATE("  ALTER COLUMN  "," ",N481,";"))-2),";")</f>
        <v xml:space="preserve">  ALTER COLUMN   SPENT_BUDGET TEXT;</v>
      </c>
      <c r="L481" s="12"/>
      <c r="M481" s="18" t="str">
        <f t="shared" si="214"/>
        <v>SPENT_BUDGET,</v>
      </c>
      <c r="N481" s="5" t="str">
        <f>CONCATENATE(B481," ",C481,"",D481,"",",")</f>
        <v>SPENT_BUDGET TEXT,</v>
      </c>
      <c r="O481" s="1" t="s">
        <v>407</v>
      </c>
      <c r="P481" t="s">
        <v>835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spentBudget</v>
      </c>
      <c r="X481" s="3" t="str">
        <f>CONCATENATE("""",W481,"""",":","""","""",",")</f>
        <v>"spentBudget":"",</v>
      </c>
      <c r="Y481" s="22" t="str">
        <f>CONCATENATE("public static String ",,B481,,"=","""",W481,""";")</f>
        <v>public static String SPENT_BUDGET="spentBudget";</v>
      </c>
      <c r="Z481" s="7" t="str">
        <f>CONCATENATE("private String ",W481,"=","""""",";")</f>
        <v>private String spentBudget="";</v>
      </c>
    </row>
    <row r="482" spans="2:26" ht="19.2" x14ac:dyDescent="0.45">
      <c r="B482" s="8" t="s">
        <v>306</v>
      </c>
      <c r="C482" s="1" t="s">
        <v>1</v>
      </c>
      <c r="D482" s="8">
        <v>43</v>
      </c>
      <c r="I482" t="str">
        <f>I468</f>
        <v>ALTER TABLE TM_TASK</v>
      </c>
      <c r="M482" s="18" t="str">
        <f t="shared" si="213"/>
        <v>FK_TASK_CATEGORY_ID,</v>
      </c>
      <c r="N482" s="5" t="str">
        <f t="shared" si="209"/>
        <v>FK_TASK_CATEGORY_ID VARCHAR(43),</v>
      </c>
      <c r="O482" s="1" t="s">
        <v>10</v>
      </c>
      <c r="P482" t="s">
        <v>311</v>
      </c>
      <c r="Q482" t="s">
        <v>310</v>
      </c>
      <c r="R482" t="s">
        <v>2</v>
      </c>
      <c r="W482" s="17" t="str">
        <f t="shared" si="207"/>
        <v>fkTaskCategoryId</v>
      </c>
      <c r="X482" s="3" t="str">
        <f t="shared" si="210"/>
        <v>"fkTaskCategoryId":"",</v>
      </c>
      <c r="Y482" s="22" t="str">
        <f t="shared" si="211"/>
        <v>public static String FK_TASK_CATEGORY_ID="fkTaskCategoryId";</v>
      </c>
      <c r="Z482" s="7" t="str">
        <f t="shared" si="212"/>
        <v>private String fkTaskCategoryId="";</v>
      </c>
    </row>
    <row r="483" spans="2:26" ht="19.2" x14ac:dyDescent="0.45">
      <c r="C483" s="1"/>
      <c r="D483" s="8"/>
      <c r="M483" s="18"/>
      <c r="N483" s="33" t="s">
        <v>130</v>
      </c>
      <c r="O483" s="1"/>
      <c r="W483" s="17"/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x14ac:dyDescent="0.3">
      <c r="B485" s="2" t="s">
        <v>330</v>
      </c>
      <c r="I485" t="str">
        <f>CONCATENATE("ALTER TABLE"," ",B485)</f>
        <v>ALTER TABLE TM_TASK_LIST</v>
      </c>
      <c r="J485" t="s">
        <v>293</v>
      </c>
      <c r="K485" s="26" t="str">
        <f>CONCATENATE(J485," VIEW ",B485," AS SELECT")</f>
        <v>create OR REPLACE VIEW TM_TASK_LIST AS SELECT</v>
      </c>
      <c r="N485" s="5" t="str">
        <f>CONCATENATE("CREATE TABLE ",B485," ","(")</f>
        <v>CREATE TABLE TM_TASK_LIST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TM_TASK_LIST</v>
      </c>
      <c r="K486" s="25" t="str">
        <f>CONCATENATE(B486,",")</f>
        <v>ID,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516" si="215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id</v>
      </c>
      <c r="X486" s="3" t="str">
        <f t="shared" ref="X486:X516" si="216">CONCATENATE("""",W486,"""",":","""","""",",")</f>
        <v>"id":"",</v>
      </c>
      <c r="Y486" s="22" t="str">
        <f t="shared" ref="Y486:Y516" si="217">CONCATENATE("public static String ",,B486,,"=","""",W486,""";")</f>
        <v>public static String ID="id";</v>
      </c>
      <c r="Z486" s="7" t="str">
        <f t="shared" ref="Z486:Z516" si="218">CONCATENATE("private String ",W486,"=","""""",";")</f>
        <v>private String id="";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TM_TASK_LIST</v>
      </c>
      <c r="K487" s="25" t="str">
        <f>CONCATENATE(B487,",")</f>
        <v>STATUS,</v>
      </c>
      <c r="L487" s="12"/>
      <c r="M487" s="18" t="str">
        <f>CONCATENATE(B487,",")</f>
        <v>STATUS,</v>
      </c>
      <c r="N487" s="5" t="str">
        <f t="shared" ref="N487:N516" si="219">CONCATENATE(B487," ",C487,"(",D487,")",",")</f>
        <v>STATUS VARCHAR(10),</v>
      </c>
      <c r="O487" s="1" t="s">
        <v>3</v>
      </c>
      <c r="W487" s="17" t="str">
        <f t="shared" si="215"/>
        <v>status</v>
      </c>
      <c r="X487" s="3" t="str">
        <f t="shared" si="216"/>
        <v>"status":"",</v>
      </c>
      <c r="Y487" s="22" t="str">
        <f t="shared" si="217"/>
        <v>public static String STATUS="status";</v>
      </c>
      <c r="Z487" s="7" t="str">
        <f t="shared" si="218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20</v>
      </c>
      <c r="I488" t="str">
        <f>I487</f>
        <v>ALTER TABLE TM_TASK_LIST</v>
      </c>
      <c r="K488" s="25" t="str">
        <f t="shared" ref="K488:K495" si="220">CONCATENATE(B488,",")</f>
        <v>INSERT_DATE,</v>
      </c>
      <c r="L488" s="12"/>
      <c r="M488" s="18" t="str">
        <f>CONCATENATE(B488,",")</f>
        <v>INSERT_DATE,</v>
      </c>
      <c r="N488" s="5" t="str">
        <f t="shared" si="219"/>
        <v>INSERT_DATE VARCHAR(20),</v>
      </c>
      <c r="O488" s="1" t="s">
        <v>7</v>
      </c>
      <c r="P488" t="s">
        <v>8</v>
      </c>
      <c r="W488" s="17" t="str">
        <f t="shared" si="215"/>
        <v>insertDate</v>
      </c>
      <c r="X488" s="3" t="str">
        <f t="shared" si="216"/>
        <v>"insertDate":"",</v>
      </c>
      <c r="Y488" s="22" t="str">
        <f t="shared" si="217"/>
        <v>public static String INSERT_DATE="insertDate";</v>
      </c>
      <c r="Z488" s="7" t="str">
        <f t="shared" si="218"/>
        <v>private String insertDate="";</v>
      </c>
    </row>
    <row r="489" spans="2:26" ht="19.2" x14ac:dyDescent="0.45">
      <c r="B489" s="1" t="s">
        <v>5</v>
      </c>
      <c r="C489" s="1" t="s">
        <v>1</v>
      </c>
      <c r="D489" s="4">
        <v>20</v>
      </c>
      <c r="I489" t="str">
        <f>I488</f>
        <v>ALTER TABLE TM_TASK_LIST</v>
      </c>
      <c r="K489" s="25" t="str">
        <f t="shared" si="220"/>
        <v>MODIFICATION_DATE,</v>
      </c>
      <c r="L489" s="12"/>
      <c r="M489" s="18" t="str">
        <f>CONCATENATE(B489,",")</f>
        <v>MODIFICATION_DATE,</v>
      </c>
      <c r="N489" s="5" t="str">
        <f t="shared" si="219"/>
        <v>MODIFICATION_DATE VARCHAR(20),</v>
      </c>
      <c r="O489" s="1" t="s">
        <v>9</v>
      </c>
      <c r="P489" t="s">
        <v>8</v>
      </c>
      <c r="W489" s="17" t="str">
        <f t="shared" si="215"/>
        <v>modificationDate</v>
      </c>
      <c r="X489" s="3" t="str">
        <f t="shared" si="216"/>
        <v>"modificationDate":"",</v>
      </c>
      <c r="Y489" s="22" t="str">
        <f t="shared" si="217"/>
        <v>public static String MODIFICATION_DATE="modificationDate";</v>
      </c>
      <c r="Z489" s="7" t="str">
        <f t="shared" si="218"/>
        <v>private String modificationDate="";</v>
      </c>
    </row>
    <row r="490" spans="2:26" ht="19.2" x14ac:dyDescent="0.45">
      <c r="B490" s="1" t="s">
        <v>0</v>
      </c>
      <c r="C490" s="1" t="s">
        <v>1</v>
      </c>
      <c r="D490" s="4">
        <v>400</v>
      </c>
      <c r="I490" t="e">
        <f>I180</f>
        <v>#REF!</v>
      </c>
      <c r="K490" s="25" t="str">
        <f t="shared" si="220"/>
        <v>NAME,</v>
      </c>
      <c r="L490" s="12"/>
      <c r="M490" s="18" t="str">
        <f>CONCATENATE(B490,",")</f>
        <v>NAME,</v>
      </c>
      <c r="N490" s="5" t="str">
        <f t="shared" si="219"/>
        <v>NAME VARCHAR(400),</v>
      </c>
      <c r="O490" s="1" t="s">
        <v>0</v>
      </c>
      <c r="W490" s="17" t="str">
        <f t="shared" si="215"/>
        <v>name</v>
      </c>
      <c r="X490" s="3" t="str">
        <f t="shared" si="216"/>
        <v>"name":"",</v>
      </c>
      <c r="Y490" s="22" t="str">
        <f t="shared" si="217"/>
        <v>public static String NAME="name";</v>
      </c>
      <c r="Z490" s="7" t="str">
        <f t="shared" si="218"/>
        <v>private String name="";</v>
      </c>
    </row>
    <row r="491" spans="2:26" ht="19.2" x14ac:dyDescent="0.45">
      <c r="B491" s="1" t="s">
        <v>261</v>
      </c>
      <c r="C491" s="1" t="s">
        <v>1</v>
      </c>
      <c r="D491" s="4">
        <v>40</v>
      </c>
      <c r="J491" s="23"/>
      <c r="K491" s="25" t="str">
        <f t="shared" si="220"/>
        <v>FK_PARENT_TASK_ID,</v>
      </c>
      <c r="L491" s="12"/>
      <c r="M491" s="18"/>
      <c r="N491" s="5" t="str">
        <f t="shared" si="219"/>
        <v>FK_PARENT_TASK_ID VARCHAR(40),</v>
      </c>
      <c r="O491" s="1" t="s">
        <v>10</v>
      </c>
      <c r="P491" t="s">
        <v>131</v>
      </c>
      <c r="Q491" t="s">
        <v>311</v>
      </c>
      <c r="R491" t="s">
        <v>2</v>
      </c>
      <c r="W491" s="17" t="str">
        <f t="shared" si="215"/>
        <v>fkParentTaskId</v>
      </c>
      <c r="X491" s="3" t="str">
        <f t="shared" si="216"/>
        <v>"fkParentTaskId":"",</v>
      </c>
      <c r="Y491" s="22" t="str">
        <f t="shared" si="217"/>
        <v>public static String FK_PARENT_TASK_ID="fkParentTaskId";</v>
      </c>
      <c r="Z491" s="7" t="str">
        <f t="shared" si="218"/>
        <v>private String fkParentTaskId="";</v>
      </c>
    </row>
    <row r="492" spans="2:26" ht="19.2" x14ac:dyDescent="0.45">
      <c r="B492" s="10" t="s">
        <v>262</v>
      </c>
      <c r="C492" s="1" t="s">
        <v>1</v>
      </c>
      <c r="D492" s="4">
        <v>40</v>
      </c>
      <c r="I492">
        <f>I179</f>
        <v>0</v>
      </c>
      <c r="K492" s="25" t="str">
        <f>CONCATENATE(B492,",")</f>
        <v>CREATED_BY,</v>
      </c>
      <c r="L492" s="12"/>
      <c r="M492" s="18" t="str">
        <f>CONCATENATE(B490,",")</f>
        <v>NAME,</v>
      </c>
      <c r="N492" s="5" t="str">
        <f>CONCATENATE(B492," ",C492,"(",D492,")",",")</f>
        <v>CREATED_BY VARCHAR(40),</v>
      </c>
      <c r="O492" s="1" t="s">
        <v>282</v>
      </c>
      <c r="P492" t="s">
        <v>128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createdBy</v>
      </c>
      <c r="X492" s="3" t="str">
        <f>CONCATENATE("""",W492,"""",":","""","""",",")</f>
        <v>"createdBy":"",</v>
      </c>
      <c r="Y492" s="22" t="str">
        <f>CONCATENATE("public static String ",,B492,,"=","""",W492,""";")</f>
        <v>public static String CREATED_BY="createdBy";</v>
      </c>
      <c r="Z492" s="7" t="str">
        <f>CONCATENATE("private String ",W492,"=","""""",";")</f>
        <v>private String createdBy="";</v>
      </c>
    </row>
    <row r="493" spans="2:26" ht="26.4" x14ac:dyDescent="0.45">
      <c r="B493" s="10" t="s">
        <v>339</v>
      </c>
      <c r="C493" s="1" t="s">
        <v>1</v>
      </c>
      <c r="D493" s="4">
        <v>40</v>
      </c>
      <c r="K493" s="25" t="s">
        <v>340</v>
      </c>
      <c r="L493" s="12"/>
      <c r="M493" s="18" t="str">
        <f>CONCATENATE(B491,",")</f>
        <v>FK_PARENT_TASK_ID,</v>
      </c>
      <c r="N493" s="5" t="str">
        <f t="shared" si="219"/>
        <v>CREATED_BY_NAME VARCHAR(40),</v>
      </c>
      <c r="O493" s="1" t="s">
        <v>282</v>
      </c>
      <c r="P493" t="s">
        <v>128</v>
      </c>
      <c r="Q493" t="s">
        <v>0</v>
      </c>
      <c r="W493" s="17" t="str">
        <f t="shared" si="215"/>
        <v>createdByName</v>
      </c>
      <c r="X493" s="3" t="str">
        <f t="shared" si="216"/>
        <v>"createdByName":"",</v>
      </c>
      <c r="Y493" s="22" t="str">
        <f t="shared" si="217"/>
        <v>public static String CREATED_BY_NAME="createdByName";</v>
      </c>
      <c r="Z493" s="7" t="str">
        <f t="shared" si="218"/>
        <v>private String createdByName="";</v>
      </c>
    </row>
    <row r="494" spans="2:26" ht="19.2" x14ac:dyDescent="0.45">
      <c r="B494" s="1" t="s">
        <v>263</v>
      </c>
      <c r="C494" s="1" t="s">
        <v>1</v>
      </c>
      <c r="D494" s="4">
        <v>40</v>
      </c>
      <c r="I494">
        <f>I207</f>
        <v>0</v>
      </c>
      <c r="K494" s="25" t="str">
        <f t="shared" si="220"/>
        <v>CREATED_DATE,</v>
      </c>
      <c r="L494" s="12"/>
      <c r="M494" s="18" t="str">
        <f>CONCATENATE(B494,",")</f>
        <v>CREATED_DATE,</v>
      </c>
      <c r="N494" s="5" t="str">
        <f t="shared" si="219"/>
        <v>CREATED_DATE VARCHAR(40),</v>
      </c>
      <c r="O494" s="1" t="s">
        <v>282</v>
      </c>
      <c r="P494" t="s">
        <v>8</v>
      </c>
      <c r="W494" s="17" t="str">
        <f t="shared" si="215"/>
        <v>createdDate</v>
      </c>
      <c r="X494" s="3" t="str">
        <f t="shared" si="216"/>
        <v>"createdDate":"",</v>
      </c>
      <c r="Y494" s="22" t="str">
        <f t="shared" si="217"/>
        <v>public static String CREATED_DATE="createdDate";</v>
      </c>
      <c r="Z494" s="7" t="str">
        <f t="shared" si="218"/>
        <v>private String createdDate="";</v>
      </c>
    </row>
    <row r="495" spans="2:26" ht="19.2" x14ac:dyDescent="0.45">
      <c r="B495" s="1" t="s">
        <v>264</v>
      </c>
      <c r="C495" s="1" t="s">
        <v>1</v>
      </c>
      <c r="D495" s="4">
        <v>40</v>
      </c>
      <c r="K495" s="25" t="str">
        <f t="shared" si="220"/>
        <v>CREATED_TIME,</v>
      </c>
      <c r="L495" s="12"/>
      <c r="M495" s="18"/>
      <c r="N495" s="5" t="str">
        <f t="shared" si="219"/>
        <v>CREATED_TIME VARCHAR(40),</v>
      </c>
      <c r="O495" s="1" t="s">
        <v>282</v>
      </c>
      <c r="P495" t="s">
        <v>133</v>
      </c>
      <c r="W495" s="17" t="str">
        <f t="shared" si="215"/>
        <v>createdTime</v>
      </c>
      <c r="X495" s="3" t="str">
        <f t="shared" si="216"/>
        <v>"createdTime":"",</v>
      </c>
      <c r="Y495" s="22" t="str">
        <f t="shared" si="217"/>
        <v>public static String CREATED_TIME="createdTime";</v>
      </c>
      <c r="Z495" s="7" t="str">
        <f t="shared" si="218"/>
        <v>private String createdTime="";</v>
      </c>
    </row>
    <row r="496" spans="2:26" ht="19.2" x14ac:dyDescent="0.45">
      <c r="B496" s="1" t="s">
        <v>265</v>
      </c>
      <c r="C496" s="1" t="s">
        <v>1</v>
      </c>
      <c r="D496" s="4">
        <v>50</v>
      </c>
      <c r="I496">
        <f>I207</f>
        <v>0</v>
      </c>
      <c r="K496" s="25" t="str">
        <f t="shared" ref="K496:K516" si="221">CONCATENATE(B496,",")</f>
        <v>START_DATE,</v>
      </c>
      <c r="L496" s="12"/>
      <c r="M496" s="18" t="str">
        <f>CONCATENATE(B496,",")</f>
        <v>START_DATE,</v>
      </c>
      <c r="N496" s="5" t="str">
        <f t="shared" si="219"/>
        <v>START_DATE VARCHAR(50),</v>
      </c>
      <c r="O496" s="1" t="s">
        <v>289</v>
      </c>
      <c r="P496" t="s">
        <v>8</v>
      </c>
      <c r="W496" s="17" t="str">
        <f t="shared" si="215"/>
        <v>startDate</v>
      </c>
      <c r="X496" s="3" t="str">
        <f t="shared" si="216"/>
        <v>"startDate":"",</v>
      </c>
      <c r="Y496" s="22" t="str">
        <f t="shared" si="217"/>
        <v>public static String START_DATE="startDate";</v>
      </c>
      <c r="Z496" s="7" t="str">
        <f t="shared" si="218"/>
        <v>private String startDate="";</v>
      </c>
    </row>
    <row r="497" spans="2:26" ht="19.2" x14ac:dyDescent="0.45">
      <c r="B497" s="1" t="s">
        <v>266</v>
      </c>
      <c r="C497" s="1" t="s">
        <v>1</v>
      </c>
      <c r="D497" s="4">
        <v>50</v>
      </c>
      <c r="K497" s="25" t="str">
        <f t="shared" si="221"/>
        <v>START_TIME,</v>
      </c>
      <c r="L497" s="12"/>
      <c r="M497" s="18" t="str">
        <f>CONCATENATE(B497,",")</f>
        <v>START_TIME,</v>
      </c>
      <c r="N497" s="5" t="str">
        <f t="shared" si="219"/>
        <v>START_TIME VARCHAR(50),</v>
      </c>
      <c r="O497" s="1" t="s">
        <v>289</v>
      </c>
      <c r="P497" t="s">
        <v>133</v>
      </c>
      <c r="W497" s="17" t="str">
        <f t="shared" si="215"/>
        <v>startTime</v>
      </c>
      <c r="X497" s="3" t="str">
        <f t="shared" si="216"/>
        <v>"startTime":"",</v>
      </c>
      <c r="Y497" s="22" t="str">
        <f t="shared" si="217"/>
        <v>public static String START_TIME="startTime";</v>
      </c>
      <c r="Z497" s="7" t="str">
        <f t="shared" si="218"/>
        <v>private String startTime="";</v>
      </c>
    </row>
    <row r="498" spans="2:26" ht="19.2" x14ac:dyDescent="0.45">
      <c r="B498" s="1" t="s">
        <v>267</v>
      </c>
      <c r="C498" s="1" t="s">
        <v>1</v>
      </c>
      <c r="D498" s="4">
        <v>40</v>
      </c>
      <c r="K498" s="25" t="str">
        <f t="shared" si="221"/>
        <v>END_DATE,</v>
      </c>
      <c r="L498" s="12"/>
      <c r="M498" s="18"/>
      <c r="N498" s="5" t="str">
        <f t="shared" si="219"/>
        <v>END_DATE VARCHAR(40),</v>
      </c>
      <c r="O498" s="1" t="s">
        <v>290</v>
      </c>
      <c r="P498" t="s">
        <v>8</v>
      </c>
      <c r="W498" s="17" t="str">
        <f t="shared" si="215"/>
        <v>endDate</v>
      </c>
      <c r="X498" s="3" t="str">
        <f t="shared" si="216"/>
        <v>"endDate":"",</v>
      </c>
      <c r="Y498" s="22" t="str">
        <f t="shared" si="217"/>
        <v>public static String END_DATE="endDate";</v>
      </c>
      <c r="Z498" s="7" t="str">
        <f t="shared" si="218"/>
        <v>private String endDate="";</v>
      </c>
    </row>
    <row r="499" spans="2:26" ht="19.2" x14ac:dyDescent="0.45">
      <c r="B499" s="1" t="s">
        <v>268</v>
      </c>
      <c r="C499" s="1" t="s">
        <v>1</v>
      </c>
      <c r="D499" s="4">
        <v>40</v>
      </c>
      <c r="K499" s="25" t="str">
        <f t="shared" si="221"/>
        <v>END_TIME,</v>
      </c>
      <c r="L499" s="12"/>
      <c r="M499" s="18" t="str">
        <f>CONCATENATE(B499,",")</f>
        <v>END_TIME,</v>
      </c>
      <c r="N499" s="5" t="str">
        <f t="shared" si="219"/>
        <v>END_TIME VARCHAR(40),</v>
      </c>
      <c r="O499" s="1" t="s">
        <v>290</v>
      </c>
      <c r="P499" t="s">
        <v>133</v>
      </c>
      <c r="W499" s="17" t="str">
        <f t="shared" si="215"/>
        <v>endTime</v>
      </c>
      <c r="X499" s="3" t="str">
        <f t="shared" si="216"/>
        <v>"endTime":"",</v>
      </c>
      <c r="Y499" s="22" t="str">
        <f t="shared" si="217"/>
        <v>public static String END_TIME="endTime";</v>
      </c>
      <c r="Z499" s="7" t="str">
        <f t="shared" si="218"/>
        <v>private String endTime="";</v>
      </c>
    </row>
    <row r="500" spans="2:26" ht="19.2" x14ac:dyDescent="0.45">
      <c r="B500" s="1" t="s">
        <v>269</v>
      </c>
      <c r="C500" s="1" t="s">
        <v>1</v>
      </c>
      <c r="D500" s="4">
        <v>40</v>
      </c>
      <c r="K500" s="25" t="str">
        <f t="shared" si="221"/>
        <v>FINISH_DATE,</v>
      </c>
      <c r="L500" s="12"/>
      <c r="M500" s="18" t="str">
        <f>CONCATENATE(B500,",")</f>
        <v>FINISH_DATE,</v>
      </c>
      <c r="N500" s="5" t="str">
        <f t="shared" si="219"/>
        <v>FINISH_DATE VARCHAR(40),</v>
      </c>
      <c r="O500" s="1" t="s">
        <v>312</v>
      </c>
      <c r="P500" t="s">
        <v>8</v>
      </c>
      <c r="W500" s="17" t="str">
        <f t="shared" si="215"/>
        <v>finishDate</v>
      </c>
      <c r="X500" s="3" t="str">
        <f t="shared" si="216"/>
        <v>"finishDate":"",</v>
      </c>
      <c r="Y500" s="22" t="str">
        <f t="shared" si="217"/>
        <v>public static String FINISH_DATE="finishDate";</v>
      </c>
      <c r="Z500" s="7" t="str">
        <f t="shared" si="218"/>
        <v>private String finishDate="";</v>
      </c>
    </row>
    <row r="501" spans="2:26" ht="19.2" x14ac:dyDescent="0.45">
      <c r="B501" s="1" t="s">
        <v>270</v>
      </c>
      <c r="C501" s="1" t="s">
        <v>1</v>
      </c>
      <c r="D501" s="4">
        <v>40</v>
      </c>
      <c r="K501" s="25" t="str">
        <f t="shared" si="221"/>
        <v>FINISH_TIME,</v>
      </c>
      <c r="L501" s="12"/>
      <c r="M501" s="18" t="str">
        <f>CONCATENATE(B501,",")</f>
        <v>FINISH_TIME,</v>
      </c>
      <c r="N501" s="5" t="str">
        <f t="shared" si="219"/>
        <v>FINISH_TIME VARCHAR(40),</v>
      </c>
      <c r="O501" s="1" t="s">
        <v>312</v>
      </c>
      <c r="P501" t="s">
        <v>133</v>
      </c>
      <c r="W501" s="17" t="str">
        <f t="shared" si="215"/>
        <v>finishTime</v>
      </c>
      <c r="X501" s="3" t="str">
        <f t="shared" si="216"/>
        <v>"finishTime":"",</v>
      </c>
      <c r="Y501" s="22" t="str">
        <f t="shared" si="217"/>
        <v>public static String FINISH_TIME="finishTime";</v>
      </c>
      <c r="Z501" s="7" t="str">
        <f t="shared" si="218"/>
        <v>private String finishTime="";</v>
      </c>
    </row>
    <row r="502" spans="2:26" ht="19.2" x14ac:dyDescent="0.45">
      <c r="B502" s="1" t="s">
        <v>271</v>
      </c>
      <c r="C502" s="1" t="s">
        <v>1</v>
      </c>
      <c r="D502" s="4">
        <v>30</v>
      </c>
      <c r="K502" s="25" t="str">
        <f t="shared" si="221"/>
        <v>COMPLETED_DURATION,</v>
      </c>
      <c r="L502" s="12"/>
      <c r="M502" s="18" t="str">
        <f>CONCATENATE(B502,",")</f>
        <v>COMPLETED_DURATION,</v>
      </c>
      <c r="N502" s="5" t="str">
        <f t="shared" si="219"/>
        <v>COMPLETED_DURATION VARCHAR(30),</v>
      </c>
      <c r="O502" s="1" t="s">
        <v>313</v>
      </c>
      <c r="P502" t="s">
        <v>314</v>
      </c>
      <c r="W502" s="17" t="str">
        <f t="shared" si="215"/>
        <v>completedDuration</v>
      </c>
      <c r="X502" s="3" t="str">
        <f t="shared" si="216"/>
        <v>"completedDuration":"",</v>
      </c>
      <c r="Y502" s="22" t="str">
        <f t="shared" si="217"/>
        <v>public static String COMPLETED_DURATION="completedDuration";</v>
      </c>
      <c r="Z502" s="7" t="str">
        <f t="shared" si="218"/>
        <v>private String completedDuration="";</v>
      </c>
    </row>
    <row r="503" spans="2:26" ht="19.2" x14ac:dyDescent="0.45">
      <c r="B503" s="8" t="s">
        <v>14</v>
      </c>
      <c r="C503" s="1" t="s">
        <v>1</v>
      </c>
      <c r="D503" s="4">
        <v>2000</v>
      </c>
      <c r="K503" s="25" t="str">
        <f t="shared" si="221"/>
        <v>DESCRIPTION,</v>
      </c>
      <c r="L503" s="14"/>
      <c r="M503" s="18" t="str">
        <f t="shared" ref="M503:M516" si="222">CONCATENATE(B503,",")</f>
        <v>DESCRIPTION,</v>
      </c>
      <c r="N503" s="5" t="str">
        <f t="shared" si="219"/>
        <v>DESCRIPTION VARCHAR(2000),</v>
      </c>
      <c r="O503" s="1" t="s">
        <v>14</v>
      </c>
      <c r="W503" s="17" t="str">
        <f t="shared" si="215"/>
        <v>description</v>
      </c>
      <c r="X503" s="3" t="str">
        <f t="shared" si="216"/>
        <v>"description":"",</v>
      </c>
      <c r="Y503" s="22" t="str">
        <f t="shared" si="217"/>
        <v>public static String DESCRIPTION="description";</v>
      </c>
      <c r="Z503" s="7" t="str">
        <f t="shared" si="218"/>
        <v>private String description="";</v>
      </c>
    </row>
    <row r="504" spans="2:26" ht="19.2" x14ac:dyDescent="0.45">
      <c r="B504" s="8" t="s">
        <v>272</v>
      </c>
      <c r="C504" s="1" t="s">
        <v>1</v>
      </c>
      <c r="D504" s="12">
        <v>40</v>
      </c>
      <c r="K504" s="25" t="str">
        <f>CONCATENATE(B504,",")</f>
        <v>FK_TASK_TYPE_ID,</v>
      </c>
      <c r="L504" s="14"/>
      <c r="M504" s="18" t="str">
        <f>CONCATENATE(B504,",")</f>
        <v>FK_TASK_TYPE_ID,</v>
      </c>
      <c r="N504" s="5" t="str">
        <f>CONCATENATE(B504," ",C504,"(",D504,")",",")</f>
        <v>FK_TASK_TYPE_ID VARCHAR(40),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fkTaskTypeId</v>
      </c>
      <c r="X504" s="3" t="str">
        <f>CONCATENATE("""",W504,"""",":","""","""",",")</f>
        <v>"fkTaskTypeId":"",</v>
      </c>
      <c r="Y504" s="22" t="str">
        <f>CONCATENATE("public static String ",,B504,,"=","""",W504,""";")</f>
        <v>public static String FK_TASK_TYPE_ID="fkTaskTypeId";</v>
      </c>
      <c r="Z504" s="7" t="str">
        <f>CONCATENATE("private String ",W504,"=","""""",";")</f>
        <v>private String fkTaskTypeId="";</v>
      </c>
    </row>
    <row r="505" spans="2:26" ht="19.2" x14ac:dyDescent="0.45">
      <c r="B505" s="8" t="s">
        <v>331</v>
      </c>
      <c r="C505" s="1" t="s">
        <v>1</v>
      </c>
      <c r="D505" s="12">
        <v>40</v>
      </c>
      <c r="K505" s="25" t="s">
        <v>338</v>
      </c>
      <c r="L505" s="14"/>
      <c r="M505" s="18" t="str">
        <f t="shared" si="222"/>
        <v>TASK_TYPE_NAME,</v>
      </c>
      <c r="N505" s="5" t="str">
        <f t="shared" si="219"/>
        <v>TASK_TYPE_NAME VARCHAR(40),</v>
      </c>
      <c r="O505" s="1" t="s">
        <v>311</v>
      </c>
      <c r="P505" t="s">
        <v>51</v>
      </c>
      <c r="Q505" t="s">
        <v>0</v>
      </c>
      <c r="W505" s="17" t="str">
        <f t="shared" si="215"/>
        <v>taskTypeName</v>
      </c>
      <c r="X505" s="3" t="str">
        <f t="shared" si="216"/>
        <v>"taskTypeName":"",</v>
      </c>
      <c r="Y505" s="22" t="str">
        <f t="shared" si="217"/>
        <v>public static String TASK_TYPE_NAME="taskTypeName";</v>
      </c>
      <c r="Z505" s="7" t="str">
        <f t="shared" si="218"/>
        <v>private String taskTypeName="";</v>
      </c>
    </row>
    <row r="506" spans="2:26" ht="19.2" x14ac:dyDescent="0.45">
      <c r="B506" s="8" t="s">
        <v>273</v>
      </c>
      <c r="C506" s="1" t="s">
        <v>1</v>
      </c>
      <c r="D506" s="12">
        <v>40</v>
      </c>
      <c r="K506" s="25" t="str">
        <f>CONCATENATE(B506,",")</f>
        <v>FK_TASK_STATUS_ID,</v>
      </c>
      <c r="L506" s="14"/>
      <c r="M506" s="18" t="str">
        <f>CONCATENATE(B506,",")</f>
        <v>FK_TASK_STATUS_ID,</v>
      </c>
      <c r="N506" s="5" t="str">
        <f>CONCATENATE(B506," ",C506,"(",D506,")",",")</f>
        <v>FK_TASK_STATUS_ID VARCHAR(40),</v>
      </c>
      <c r="O506" s="1" t="s">
        <v>10</v>
      </c>
      <c r="P506" t="s">
        <v>311</v>
      </c>
      <c r="Q506" t="s">
        <v>3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fkTaskStatusId</v>
      </c>
      <c r="X506" s="3" t="str">
        <f>CONCATENATE("""",W506,"""",":","""","""",",")</f>
        <v>"fkTaskStatusId":"",</v>
      </c>
      <c r="Y506" s="22" t="str">
        <f>CONCATENATE("public static String ",,B506,,"=","""",W506,""";")</f>
        <v>public static String FK_TASK_STATUS_ID="fkTaskStatusId";</v>
      </c>
      <c r="Z506" s="7" t="str">
        <f>CONCATENATE("private String ",W506,"=","""""",";")</f>
        <v>private String fkTaskStatusId="";</v>
      </c>
    </row>
    <row r="507" spans="2:26" ht="19.2" x14ac:dyDescent="0.45">
      <c r="B507" s="8" t="s">
        <v>332</v>
      </c>
      <c r="C507" s="1" t="s">
        <v>1</v>
      </c>
      <c r="D507" s="12">
        <v>40</v>
      </c>
      <c r="K507" s="25" t="s">
        <v>337</v>
      </c>
      <c r="L507" s="14"/>
      <c r="M507" s="18" t="str">
        <f t="shared" si="222"/>
        <v>TASK_STATUS_NAME,</v>
      </c>
      <c r="N507" s="5" t="str">
        <f t="shared" si="219"/>
        <v>TASK_STATUS_NAME VARCHAR(40),</v>
      </c>
      <c r="O507" s="1" t="s">
        <v>311</v>
      </c>
      <c r="P507" t="s">
        <v>3</v>
      </c>
      <c r="Q507" t="s">
        <v>0</v>
      </c>
      <c r="W507" s="17" t="str">
        <f t="shared" si="215"/>
        <v>taskStatusName</v>
      </c>
      <c r="X507" s="3" t="str">
        <f t="shared" si="216"/>
        <v>"taskStatusName":"",</v>
      </c>
      <c r="Y507" s="22" t="str">
        <f t="shared" si="217"/>
        <v>public static String TASK_STATUS_NAME="taskStatusName";</v>
      </c>
      <c r="Z507" s="7" t="str">
        <f t="shared" si="218"/>
        <v>private String taskStatusName="";</v>
      </c>
    </row>
    <row r="508" spans="2:26" ht="19.2" x14ac:dyDescent="0.45">
      <c r="B508" s="8" t="s">
        <v>274</v>
      </c>
      <c r="C508" s="1" t="s">
        <v>1</v>
      </c>
      <c r="D508" s="12">
        <v>40</v>
      </c>
      <c r="K508" s="25" t="str">
        <f>CONCATENATE(B508,",")</f>
        <v>FK_PROJECT_ID,</v>
      </c>
      <c r="L508" s="14"/>
      <c r="M508" s="18" t="str">
        <f>CONCATENATE(B508,",")</f>
        <v>FK_PROJECT_ID,</v>
      </c>
      <c r="N508" s="5" t="str">
        <f>CONCATENATE(B508," ",C508,"(",D508,")",",")</f>
        <v>FK_PROJECT_ID VARCHAR(40),</v>
      </c>
      <c r="O508" s="1" t="s">
        <v>10</v>
      </c>
      <c r="P508" t="s">
        <v>288</v>
      </c>
      <c r="Q508" t="s">
        <v>2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fkProjectId</v>
      </c>
      <c r="X508" s="3" t="str">
        <f>CONCATENATE("""",W508,"""",":","""","""",",")</f>
        <v>"fkProjectId":"",</v>
      </c>
      <c r="Y508" s="22" t="str">
        <f>CONCATENATE("public static String ",,B508,,"=","""",W508,""";")</f>
        <v>public static String FK_PROJECT_ID="fkProjectId";</v>
      </c>
      <c r="Z508" s="7" t="str">
        <f>CONCATENATE("private String ",W508,"=","""""",";")</f>
        <v>private String fkProjectId="";</v>
      </c>
    </row>
    <row r="509" spans="2:26" ht="19.2" x14ac:dyDescent="0.45">
      <c r="B509" s="8" t="s">
        <v>287</v>
      </c>
      <c r="C509" s="1" t="s">
        <v>1</v>
      </c>
      <c r="D509" s="12">
        <v>40</v>
      </c>
      <c r="K509" s="25" t="s">
        <v>336</v>
      </c>
      <c r="L509" s="14"/>
      <c r="M509" s="18" t="str">
        <f t="shared" si="222"/>
        <v>PROJECT_NAME,</v>
      </c>
      <c r="N509" s="5" t="str">
        <f t="shared" si="219"/>
        <v>PROJECT_NAME VARCHAR(40),</v>
      </c>
      <c r="O509" s="1" t="s">
        <v>288</v>
      </c>
      <c r="P509" t="s">
        <v>0</v>
      </c>
      <c r="W509" s="17" t="str">
        <f t="shared" si="215"/>
        <v>projectName</v>
      </c>
      <c r="X509" s="3" t="str">
        <f t="shared" si="216"/>
        <v>"projectName":"",</v>
      </c>
      <c r="Y509" s="22" t="str">
        <f t="shared" si="217"/>
        <v>public static String PROJECT_NAME="projectName";</v>
      </c>
      <c r="Z509" s="7" t="str">
        <f t="shared" si="218"/>
        <v>private String projectName="";</v>
      </c>
    </row>
    <row r="510" spans="2:26" ht="19.2" x14ac:dyDescent="0.45">
      <c r="B510" s="8" t="s">
        <v>275</v>
      </c>
      <c r="C510" s="1" t="s">
        <v>1</v>
      </c>
      <c r="D510" s="12">
        <v>40</v>
      </c>
      <c r="K510" s="25" t="str">
        <f t="shared" si="221"/>
        <v>UPDATED_BY,</v>
      </c>
      <c r="L510" s="14"/>
      <c r="M510" s="18" t="str">
        <f t="shared" si="222"/>
        <v>UPDATED_BY,</v>
      </c>
      <c r="N510" s="5" t="str">
        <f t="shared" si="219"/>
        <v>UPDATED_BY VARCHAR(40),</v>
      </c>
      <c r="O510" s="1" t="s">
        <v>315</v>
      </c>
      <c r="P510" t="s">
        <v>128</v>
      </c>
      <c r="W510" s="17" t="str">
        <f t="shared" si="215"/>
        <v>updatedBy</v>
      </c>
      <c r="X510" s="3" t="str">
        <f t="shared" si="216"/>
        <v>"updatedBy":"",</v>
      </c>
      <c r="Y510" s="22" t="str">
        <f t="shared" si="217"/>
        <v>public static String UPDATED_BY="updatedBy";</v>
      </c>
      <c r="Z510" s="7" t="str">
        <f t="shared" si="218"/>
        <v>private String updatedBy="";</v>
      </c>
    </row>
    <row r="511" spans="2:26" ht="19.2" x14ac:dyDescent="0.45">
      <c r="B511" s="8" t="s">
        <v>276</v>
      </c>
      <c r="C511" s="1" t="s">
        <v>1</v>
      </c>
      <c r="D511" s="12">
        <v>42</v>
      </c>
      <c r="K511" s="25" t="str">
        <f t="shared" si="221"/>
        <v>LAST_UPDATED_DATE,</v>
      </c>
      <c r="L511" s="14"/>
      <c r="M511" s="18" t="str">
        <f t="shared" si="222"/>
        <v>LAST_UPDATED_DATE,</v>
      </c>
      <c r="N511" s="5" t="str">
        <f t="shared" si="219"/>
        <v>LAST_UPDATED_DATE VARCHAR(42),</v>
      </c>
      <c r="O511" s="1" t="s">
        <v>316</v>
      </c>
      <c r="P511" t="s">
        <v>315</v>
      </c>
      <c r="Q511" t="s">
        <v>8</v>
      </c>
      <c r="W511" s="17" t="str">
        <f t="shared" si="215"/>
        <v>lastUpdatedDate</v>
      </c>
      <c r="X511" s="3" t="str">
        <f t="shared" si="216"/>
        <v>"lastUpdatedDate":"",</v>
      </c>
      <c r="Y511" s="22" t="str">
        <f t="shared" si="217"/>
        <v>public static String LAST_UPDATED_DATE="lastUpdatedDate";</v>
      </c>
      <c r="Z511" s="7" t="str">
        <f t="shared" si="218"/>
        <v>private String lastUpdatedDate="";</v>
      </c>
    </row>
    <row r="512" spans="2:26" ht="19.2" x14ac:dyDescent="0.45">
      <c r="B512" s="8" t="s">
        <v>277</v>
      </c>
      <c r="C512" s="1" t="s">
        <v>1</v>
      </c>
      <c r="D512" s="12">
        <v>42</v>
      </c>
      <c r="K512" s="25" t="str">
        <f t="shared" si="221"/>
        <v>LAST_UPDATED_TIME,</v>
      </c>
      <c r="L512" s="14"/>
      <c r="M512" s="18" t="str">
        <f t="shared" si="222"/>
        <v>LAST_UPDATED_TIME,</v>
      </c>
      <c r="N512" s="5" t="str">
        <f t="shared" si="219"/>
        <v>LAST_UPDATED_TIME VARCHAR(42),</v>
      </c>
      <c r="O512" s="1" t="s">
        <v>316</v>
      </c>
      <c r="P512" t="s">
        <v>315</v>
      </c>
      <c r="Q512" t="s">
        <v>133</v>
      </c>
      <c r="W512" s="17" t="str">
        <f t="shared" si="215"/>
        <v>lastUpdatedTime</v>
      </c>
      <c r="X512" s="3" t="str">
        <f t="shared" si="216"/>
        <v>"lastUpdatedTime":"",</v>
      </c>
      <c r="Y512" s="22" t="str">
        <f t="shared" si="217"/>
        <v>public static String LAST_UPDATED_TIME="lastUpdatedTime";</v>
      </c>
      <c r="Z512" s="7" t="str">
        <f t="shared" si="218"/>
        <v>private String lastUpdatedTime="";</v>
      </c>
    </row>
    <row r="513" spans="2:26" ht="19.2" x14ac:dyDescent="0.45">
      <c r="B513" s="8" t="s">
        <v>258</v>
      </c>
      <c r="C513" s="1" t="s">
        <v>1</v>
      </c>
      <c r="D513" s="12">
        <v>30</v>
      </c>
      <c r="K513" s="25" t="str">
        <f t="shared" si="221"/>
        <v>ORDER_NO,</v>
      </c>
      <c r="L513" s="14"/>
      <c r="M513" s="18" t="str">
        <f t="shared" si="222"/>
        <v>ORDER_NO,</v>
      </c>
      <c r="N513" s="5" t="str">
        <f t="shared" si="219"/>
        <v>ORDER_NO VARCHAR(30),</v>
      </c>
      <c r="O513" s="1" t="s">
        <v>259</v>
      </c>
      <c r="P513" t="s">
        <v>173</v>
      </c>
      <c r="W513" s="17" t="str">
        <f t="shared" si="215"/>
        <v>orderNo</v>
      </c>
      <c r="X513" s="3" t="str">
        <f t="shared" si="216"/>
        <v>"orderNo":"",</v>
      </c>
      <c r="Y513" s="22" t="str">
        <f t="shared" si="217"/>
        <v>public static String ORDER_NO="orderNo";</v>
      </c>
      <c r="Z513" s="7" t="str">
        <f t="shared" si="218"/>
        <v>private String orderNo="";</v>
      </c>
    </row>
    <row r="514" spans="2:26" ht="19.2" x14ac:dyDescent="0.45">
      <c r="B514" s="8" t="s">
        <v>301</v>
      </c>
      <c r="C514" s="1" t="s">
        <v>1</v>
      </c>
      <c r="D514" s="8">
        <v>43</v>
      </c>
      <c r="K514" s="25" t="str">
        <f t="shared" si="221"/>
        <v>FK_PRIORITY_ID,</v>
      </c>
      <c r="M514" s="18" t="str">
        <f t="shared" si="222"/>
        <v>FK_PRIORITY_ID,</v>
      </c>
      <c r="N514" s="5" t="str">
        <f t="shared" si="219"/>
        <v>FK_PRIORITY_ID VARCHAR(43),</v>
      </c>
      <c r="O514" s="1" t="s">
        <v>10</v>
      </c>
      <c r="P514" t="s">
        <v>305</v>
      </c>
      <c r="Q514" t="s">
        <v>2</v>
      </c>
      <c r="W514" s="17" t="str">
        <f t="shared" si="215"/>
        <v>fkPriorityId</v>
      </c>
      <c r="X514" s="3" t="str">
        <f t="shared" si="216"/>
        <v>"fkPriorityId":"",</v>
      </c>
      <c r="Y514" s="22" t="str">
        <f t="shared" si="217"/>
        <v>public static String FK_PRIORITY_ID="fkPriorityId";</v>
      </c>
      <c r="Z514" s="7" t="str">
        <f t="shared" si="218"/>
        <v>private String fkPriorityId="";</v>
      </c>
    </row>
    <row r="515" spans="2:26" ht="19.2" x14ac:dyDescent="0.45">
      <c r="B515" s="8" t="s">
        <v>333</v>
      </c>
      <c r="C515" s="1" t="s">
        <v>1</v>
      </c>
      <c r="D515" s="8">
        <v>43</v>
      </c>
      <c r="K515" s="25" t="str">
        <f t="shared" si="221"/>
        <v>FK_PROGRESS_ID,</v>
      </c>
      <c r="M515" s="18" t="str">
        <f t="shared" si="222"/>
        <v>FK_PROGRESS_ID,</v>
      </c>
      <c r="N515" s="5" t="str">
        <f t="shared" si="219"/>
        <v>FK_PROGRESS_ID VARCHAR(43),</v>
      </c>
      <c r="O515" s="1" t="s">
        <v>10</v>
      </c>
      <c r="P515" t="s">
        <v>297</v>
      </c>
      <c r="Q515" t="s">
        <v>2</v>
      </c>
      <c r="W515" s="17" t="str">
        <f t="shared" si="215"/>
        <v>fkProgressId</v>
      </c>
      <c r="X515" s="3" t="str">
        <f t="shared" si="216"/>
        <v>"fkProgressId":"",</v>
      </c>
      <c r="Y515" s="22" t="str">
        <f t="shared" si="217"/>
        <v>public static String FK_PROGRESS_ID="fkProgressId";</v>
      </c>
      <c r="Z515" s="7" t="str">
        <f t="shared" si="218"/>
        <v>private String fkProgressId="";</v>
      </c>
    </row>
    <row r="516" spans="2:26" ht="19.2" x14ac:dyDescent="0.45">
      <c r="B516" s="8" t="s">
        <v>306</v>
      </c>
      <c r="C516" s="1" t="s">
        <v>1</v>
      </c>
      <c r="D516" s="8">
        <v>43</v>
      </c>
      <c r="K516" s="25" t="str">
        <f t="shared" si="221"/>
        <v>FK_TASK_CATEGORY_ID,</v>
      </c>
      <c r="M516" s="18" t="str">
        <f t="shared" si="222"/>
        <v>FK_TASK_CATEGORY_ID,</v>
      </c>
      <c r="N516" s="5" t="str">
        <f t="shared" si="219"/>
        <v>FK_TASK_CATEGORY_ID VARCHAR(43),</v>
      </c>
      <c r="O516" s="1" t="s">
        <v>10</v>
      </c>
      <c r="P516" t="s">
        <v>311</v>
      </c>
      <c r="Q516" t="s">
        <v>310</v>
      </c>
      <c r="R516" t="s">
        <v>2</v>
      </c>
      <c r="W516" s="17" t="str">
        <f t="shared" si="215"/>
        <v>fkTaskCategoryId</v>
      </c>
      <c r="X516" s="3" t="str">
        <f t="shared" si="216"/>
        <v>"fkTaskCategoryId":"",</v>
      </c>
      <c r="Y516" s="22" t="str">
        <f t="shared" si="217"/>
        <v>public static String FK_TASK_CATEGORY_ID="fkTaskCategoryId";</v>
      </c>
      <c r="Z516" s="7" t="str">
        <f t="shared" si="218"/>
        <v>private String fkTaskCategoryId="";</v>
      </c>
    </row>
    <row r="517" spans="2:26" ht="19.2" x14ac:dyDescent="0.45">
      <c r="B517" s="8" t="s">
        <v>304</v>
      </c>
      <c r="C517" s="1" t="s">
        <v>1</v>
      </c>
      <c r="D517" s="8">
        <v>43</v>
      </c>
      <c r="K517" s="25" t="s">
        <v>334</v>
      </c>
      <c r="M517" s="18" t="str">
        <f t="shared" ref="M517:M525" si="223">CONCATENATE(B517,",")</f>
        <v>PRIORITY_NAME,</v>
      </c>
      <c r="N517" s="5" t="str">
        <f>CONCATENATE(B517," ",C517,"(",D517,")",",")</f>
        <v>PRIORITY_NAME VARCHAR(43),</v>
      </c>
      <c r="O517" s="1" t="s">
        <v>305</v>
      </c>
      <c r="P517" t="s">
        <v>0</v>
      </c>
      <c r="W517" s="17" t="str">
        <f t="shared" ref="W517:W525" si="224">CONCATENATE(,LOWER(O517),UPPER(LEFT(P517,1)),LOWER(RIGHT(P517,LEN(P517)-IF(LEN(P517)&gt;0,1,LEN(P517)))),UPPER(LEFT(Q517,1)),LOWER(RIGHT(Q517,LEN(Q517)-IF(LEN(Q517)&gt;0,1,LEN(Q517)))),UPPER(LEFT(R517,1)),LOWER(RIGHT(R517,LEN(R517)-IF(LEN(R517)&gt;0,1,LEN(R517)))),UPPER(LEFT(S517,1)),LOWER(RIGHT(S517,LEN(S517)-IF(LEN(S517)&gt;0,1,LEN(S517)))),UPPER(LEFT(T517,1)),LOWER(RIGHT(T517,LEN(T517)-IF(LEN(T517)&gt;0,1,LEN(T517)))),UPPER(LEFT(U517,1)),LOWER(RIGHT(U517,LEN(U517)-IF(LEN(U517)&gt;0,1,LEN(U517)))),UPPER(LEFT(V517,1)),LOWER(RIGHT(V517,LEN(V517)-IF(LEN(V517)&gt;0,1,LEN(V517)))))</f>
        <v>priorityName</v>
      </c>
      <c r="X517" s="3" t="str">
        <f t="shared" ref="X517:X525" si="225">CONCATENATE("""",W517,"""",":","""","""",",")</f>
        <v>"priorityName":"",</v>
      </c>
      <c r="Y517" s="22" t="str">
        <f t="shared" ref="Y517:Y525" si="226">CONCATENATE("public static String ",,B517,,"=","""",W517,""";")</f>
        <v>public static String PRIORITY_NAME="priorityName";</v>
      </c>
      <c r="Z517" s="7" t="str">
        <f t="shared" ref="Z517:Z525" si="227">CONCATENATE("private String ",W517,"=","""""",";")</f>
        <v>private String priorityName="";</v>
      </c>
    </row>
    <row r="518" spans="2:26" ht="19.2" x14ac:dyDescent="0.45">
      <c r="B518" s="8" t="s">
        <v>296</v>
      </c>
      <c r="C518" s="1" t="s">
        <v>1</v>
      </c>
      <c r="D518" s="8">
        <v>43</v>
      </c>
      <c r="K518" s="25" t="s">
        <v>335</v>
      </c>
      <c r="M518" s="18" t="str">
        <f t="shared" si="223"/>
        <v>PROGRESS_NAME,</v>
      </c>
      <c r="N518" s="5" t="str">
        <f>CONCATENATE(B518," ",C518,"(",D518,")",",")</f>
        <v>PROGRESS_NAME VARCHAR(43),</v>
      </c>
      <c r="O518" s="1" t="s">
        <v>297</v>
      </c>
      <c r="P518" t="s">
        <v>0</v>
      </c>
      <c r="W518" s="17" t="str">
        <f t="shared" si="224"/>
        <v>progressName</v>
      </c>
      <c r="X518" s="3" t="str">
        <f t="shared" si="225"/>
        <v>"progressName":"",</v>
      </c>
      <c r="Y518" s="22" t="str">
        <f t="shared" si="226"/>
        <v>public static String PROGRESS_NAME="progressName";</v>
      </c>
      <c r="Z518" s="7" t="str">
        <f t="shared" si="227"/>
        <v>private String progressName="";</v>
      </c>
    </row>
    <row r="519" spans="2:26" ht="19.2" x14ac:dyDescent="0.45">
      <c r="B519" s="8" t="s">
        <v>309</v>
      </c>
      <c r="C519" s="1" t="s">
        <v>1</v>
      </c>
      <c r="D519" s="8">
        <v>43</v>
      </c>
      <c r="K519" s="25" t="s">
        <v>343</v>
      </c>
      <c r="M519" s="18" t="str">
        <f t="shared" si="223"/>
        <v>CATEGORY_NAME,</v>
      </c>
      <c r="N519" s="5" t="str">
        <f>CONCATENATE(B519," ",C519,"(",D519,")",",")</f>
        <v>CATEGORY_NAME VARCHAR(43),</v>
      </c>
      <c r="O519" s="1" t="s">
        <v>310</v>
      </c>
      <c r="P519" t="s">
        <v>0</v>
      </c>
      <c r="W519" s="17" t="str">
        <f t="shared" si="224"/>
        <v>categoryName</v>
      </c>
      <c r="X519" s="3" t="str">
        <f t="shared" si="225"/>
        <v>"categoryName":"",</v>
      </c>
      <c r="Y519" s="22" t="str">
        <f t="shared" si="226"/>
        <v>public static String CATEGORY_NAME="categoryName";</v>
      </c>
      <c r="Z519" s="7" t="str">
        <f t="shared" si="227"/>
        <v>private String categoryName="";</v>
      </c>
    </row>
    <row r="520" spans="2:26" ht="19.2" x14ac:dyDescent="0.45">
      <c r="B520" s="1" t="s">
        <v>829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ESTIMATED_COUNTER TEXT;</v>
      </c>
      <c r="K520" s="25" t="str">
        <f>CONCATENATE(B520,",")</f>
        <v>ESTIMATED_COUNTER,</v>
      </c>
      <c r="L520" s="12"/>
      <c r="M520" s="18" t="str">
        <f t="shared" si="223"/>
        <v>ESTIMATED_COUNTER,</v>
      </c>
      <c r="N520" s="5" t="str">
        <f>CONCATENATE(B520," ",C520,"",D520,"",",")</f>
        <v>ESTIMATED_COUNTER TEXT,</v>
      </c>
      <c r="O520" s="1" t="s">
        <v>405</v>
      </c>
      <c r="P520" t="s">
        <v>834</v>
      </c>
      <c r="W520" s="17" t="str">
        <f t="shared" si="224"/>
        <v>estimatedCounter</v>
      </c>
      <c r="X520" s="3" t="str">
        <f t="shared" si="225"/>
        <v>"estimatedCounter":"",</v>
      </c>
      <c r="Y520" s="22" t="str">
        <f t="shared" si="226"/>
        <v>public static String ESTIMATED_COUNTER="estimatedCounter";</v>
      </c>
      <c r="Z520" s="7" t="str">
        <f t="shared" si="227"/>
        <v>private String estimatedCounter="";</v>
      </c>
    </row>
    <row r="521" spans="2:26" ht="19.2" x14ac:dyDescent="0.45">
      <c r="B521" s="1" t="s">
        <v>830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EXECUTED_COUNTER TEXT;</v>
      </c>
      <c r="K521" s="25" t="str">
        <f>CONCATENATE(B521,",")</f>
        <v>EXECUTED_COUNTER,</v>
      </c>
      <c r="L521" s="12"/>
      <c r="M521" s="18" t="str">
        <f t="shared" si="223"/>
        <v>EXECUTED_COUNTER,</v>
      </c>
      <c r="N521" s="5" t="str">
        <f>CONCATENATE(B521," ",C521,"",D521,"",",")</f>
        <v>EXECUTED_COUNTER TEXT,</v>
      </c>
      <c r="O521" s="1" t="s">
        <v>833</v>
      </c>
      <c r="P521" t="s">
        <v>834</v>
      </c>
      <c r="W521" s="17" t="str">
        <f t="shared" si="224"/>
        <v>executedCounter</v>
      </c>
      <c r="X521" s="3" t="str">
        <f t="shared" si="225"/>
        <v>"executedCounter":"",</v>
      </c>
      <c r="Y521" s="22" t="str">
        <f t="shared" si="226"/>
        <v>public static String EXECUTED_COUNTER="executedCounter";</v>
      </c>
      <c r="Z521" s="7" t="str">
        <f t="shared" si="227"/>
        <v>private String executedCounter="";</v>
      </c>
    </row>
    <row r="522" spans="2:26" ht="19.2" x14ac:dyDescent="0.45">
      <c r="B522" s="1" t="s">
        <v>831</v>
      </c>
      <c r="C522" s="1" t="s">
        <v>701</v>
      </c>
      <c r="D522" s="4"/>
      <c r="I522">
        <f>I521</f>
        <v>0</v>
      </c>
      <c r="J522" t="str">
        <f>CONCATENATE(LEFT(CONCATENATE(" ADD "," ",N522,";"),LEN(CONCATENATE(" ADD "," ",N522,";"))-2),";")</f>
        <v xml:space="preserve"> ADD  ESTIMATED_BUDGET TEXT;</v>
      </c>
      <c r="K522" s="25" t="str">
        <f>CONCATENATE(B522,",")</f>
        <v>ESTIMATED_BUDGET,</v>
      </c>
      <c r="L522" s="12"/>
      <c r="M522" s="18" t="str">
        <f t="shared" si="223"/>
        <v>ESTIMATED_BUDGET,</v>
      </c>
      <c r="N522" s="5" t="str">
        <f>CONCATENATE(B522," ",C522,"",D522,"",",")</f>
        <v>ESTIMATED_BUDGET TEXT,</v>
      </c>
      <c r="O522" s="1" t="s">
        <v>405</v>
      </c>
      <c r="P522" t="s">
        <v>835</v>
      </c>
      <c r="W522" s="17" t="str">
        <f t="shared" si="224"/>
        <v>estimatedBudget</v>
      </c>
      <c r="X522" s="3" t="str">
        <f t="shared" si="225"/>
        <v>"estimatedBudget":"",</v>
      </c>
      <c r="Y522" s="22" t="str">
        <f t="shared" si="226"/>
        <v>public static String ESTIMATED_BUDGET="estimatedBudget";</v>
      </c>
      <c r="Z522" s="7" t="str">
        <f t="shared" si="227"/>
        <v>private String estimatedBudget="";</v>
      </c>
    </row>
    <row r="523" spans="2:26" ht="19.2" x14ac:dyDescent="0.45">
      <c r="B523" s="1" t="s">
        <v>832</v>
      </c>
      <c r="C523" s="1" t="s">
        <v>701</v>
      </c>
      <c r="D523" s="4"/>
      <c r="I523">
        <f>I522</f>
        <v>0</v>
      </c>
      <c r="J523" t="str">
        <f>CONCATENATE(LEFT(CONCATENATE(" ADD "," ",N523,";"),LEN(CONCATENATE(" ADD "," ",N523,";"))-2),";")</f>
        <v xml:space="preserve"> ADD  SPENT_BUDGET TEXT;</v>
      </c>
      <c r="K523" s="25" t="str">
        <f>CONCATENATE(B523,",")</f>
        <v>SPENT_BUDGET,</v>
      </c>
      <c r="L523" s="12"/>
      <c r="M523" s="18" t="str">
        <f t="shared" si="223"/>
        <v>SPENT_BUDGET,</v>
      </c>
      <c r="N523" s="5" t="str">
        <f>CONCATENATE(B523," ",C523,"",D523,"",",")</f>
        <v>SPENT_BUDGET TEXT,</v>
      </c>
      <c r="O523" s="1" t="s">
        <v>407</v>
      </c>
      <c r="P523" t="s">
        <v>835</v>
      </c>
      <c r="W523" s="17" t="str">
        <f t="shared" si="224"/>
        <v>spentBudget</v>
      </c>
      <c r="X523" s="3" t="str">
        <f t="shared" si="225"/>
        <v>"spentBudget":"",</v>
      </c>
      <c r="Y523" s="22" t="str">
        <f t="shared" si="226"/>
        <v>public static String SPENT_BUDGET="spentBudget";</v>
      </c>
      <c r="Z523" s="7" t="str">
        <f t="shared" si="227"/>
        <v>private String spentBudget="";</v>
      </c>
    </row>
    <row r="524" spans="2:26" ht="19.2" x14ac:dyDescent="0.45">
      <c r="B524" s="8" t="s">
        <v>321</v>
      </c>
      <c r="C524" s="1" t="s">
        <v>1</v>
      </c>
      <c r="D524" s="8">
        <v>43</v>
      </c>
      <c r="K524" s="25" t="s">
        <v>345</v>
      </c>
      <c r="M524" s="18" t="str">
        <f t="shared" si="223"/>
        <v>FILE_URL,</v>
      </c>
      <c r="N524" s="5" t="str">
        <f>CONCATENATE(B524," ",C524,"(",D524,")",",")</f>
        <v>FILE_URL VARCHAR(43),</v>
      </c>
      <c r="O524" s="1" t="s">
        <v>324</v>
      </c>
      <c r="P524" t="s">
        <v>325</v>
      </c>
      <c r="W524" s="17" t="str">
        <f t="shared" si="224"/>
        <v>fileUrl</v>
      </c>
      <c r="X524" s="3" t="str">
        <f t="shared" si="225"/>
        <v>"fileUrl":"",</v>
      </c>
      <c r="Y524" s="22" t="str">
        <f t="shared" si="226"/>
        <v>public static String FILE_URL="fileUrl";</v>
      </c>
      <c r="Z524" s="7" t="str">
        <f t="shared" si="227"/>
        <v>private String fileUrl="";</v>
      </c>
    </row>
    <row r="525" spans="2:26" ht="26.4" x14ac:dyDescent="0.45">
      <c r="B525" s="8" t="s">
        <v>341</v>
      </c>
      <c r="C525" s="1" t="s">
        <v>1</v>
      </c>
      <c r="D525" s="8">
        <v>43</v>
      </c>
      <c r="K525" s="25" t="s">
        <v>342</v>
      </c>
      <c r="M525" s="18" t="str">
        <f t="shared" si="223"/>
        <v>ASSIGNEE_NAME,</v>
      </c>
      <c r="N525" s="5" t="str">
        <f>CONCATENATE(B525," ",C525,"(",D525,")",",")</f>
        <v>ASSIGNEE_NAME VARCHAR(43),</v>
      </c>
      <c r="O525" s="1" t="s">
        <v>344</v>
      </c>
      <c r="P525" t="s">
        <v>0</v>
      </c>
      <c r="W525" s="17" t="str">
        <f t="shared" si="224"/>
        <v>assigneeName</v>
      </c>
      <c r="X525" s="3" t="str">
        <f t="shared" si="225"/>
        <v>"assigneeName":"",</v>
      </c>
      <c r="Y525" s="22" t="str">
        <f t="shared" si="226"/>
        <v>public static String ASSIGNEE_NAME="assigneeName";</v>
      </c>
      <c r="Z525" s="7" t="str">
        <f t="shared" si="227"/>
        <v>private String assigneeName="";</v>
      </c>
    </row>
    <row r="526" spans="2:26" ht="19.2" x14ac:dyDescent="0.45">
      <c r="C526" s="1"/>
      <c r="D526" s="8"/>
      <c r="K526" s="29" t="str">
        <f>CONCATENATE(" FROM ",LEFT(B485,LEN(B485)-5)," T")</f>
        <v xml:space="preserve"> FROM TM_TASK T</v>
      </c>
      <c r="M526" s="18"/>
      <c r="N526" s="33" t="s">
        <v>130</v>
      </c>
      <c r="O526" s="1"/>
      <c r="W526" s="17"/>
    </row>
    <row r="527" spans="2:26" ht="19.2" x14ac:dyDescent="0.45">
      <c r="C527" s="14"/>
      <c r="D527" s="9"/>
      <c r="K527" s="29"/>
      <c r="M527" s="20"/>
      <c r="N527" s="33"/>
      <c r="O527" s="14"/>
      <c r="W527" s="17"/>
    </row>
    <row r="528" spans="2:26" ht="19.2" x14ac:dyDescent="0.45">
      <c r="C528" s="14"/>
      <c r="D528" s="9"/>
      <c r="K528" s="29"/>
      <c r="M528" s="20"/>
      <c r="N528" s="33"/>
      <c r="O528" s="14"/>
      <c r="W528" s="17"/>
    </row>
    <row r="529" spans="2:26" x14ac:dyDescent="0.3">
      <c r="B529" s="2" t="s">
        <v>402</v>
      </c>
      <c r="I529" t="str">
        <f>CONCATENATE("ALTER TABLE"," ",B529)</f>
        <v>ALTER TABLE TM_BACKLOG_TASK</v>
      </c>
      <c r="N529" s="5" t="str">
        <f>CONCATENATE("CREATE TABLE ",B529," ","(")</f>
        <v>CREATE TABLE TM_BACKLOG_TASK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I530" t="str">
        <f>I529</f>
        <v>ALTER TABLE TM_BACKLOG_TASK</v>
      </c>
      <c r="J530" t="str">
        <f t="shared" ref="J530:J535" si="228">CONCATENATE(LEFT(CONCATENATE(" ADD "," ",N530,";"),LEN(CONCATENATE(" ADD "," ",N530,";"))-2),";")</f>
        <v xml:space="preserve"> ADD  ID VARCHAR(30) NOT NULL ;</v>
      </c>
      <c r="K530" s="21" t="str">
        <f t="shared" ref="K530:K535" si="229">CONCATENATE(LEFT(CONCATENATE("  ALTER COLUMN  "," ",N530,";"),LEN(CONCATENATE("  ALTER COLUMN  "," ",N530,";"))-2),";")</f>
        <v xml:space="preserve">  ALTER COLUMN   ID VARCHAR(30) NOT NULL ;</v>
      </c>
      <c r="L530" s="12"/>
      <c r="M530" s="18" t="str">
        <f t="shared" ref="M530:M535" si="230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46" si="231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 t="shared" ref="X530:X546" si="232">CONCATENATE("""",W530,"""",":","""","""",",")</f>
        <v>"id":"",</v>
      </c>
      <c r="Y530" s="22" t="str">
        <f t="shared" ref="Y530:Y546" si="233">CONCATENATE("public static String ",,B530,,"=","""",W530,""";")</f>
        <v>public static String ID="id";</v>
      </c>
      <c r="Z530" s="7" t="str">
        <f t="shared" ref="Z530:Z546" si="234"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I531" t="str">
        <f>I530</f>
        <v>ALTER TABLE TM_BACKLOG_TASK</v>
      </c>
      <c r="J531" t="str">
        <f t="shared" si="228"/>
        <v xml:space="preserve"> ADD  STATUS VARCHAR(10);</v>
      </c>
      <c r="K531" s="21" t="str">
        <f t="shared" si="229"/>
        <v xml:space="preserve">  ALTER COLUMN   STATUS VARCHAR(10);</v>
      </c>
      <c r="L531" s="12"/>
      <c r="M531" s="18" t="str">
        <f t="shared" si="230"/>
        <v>STATUS,</v>
      </c>
      <c r="N531" s="5" t="str">
        <f t="shared" ref="N531:N546" si="235">CONCATENATE(B531," ",C531,"(",D531,")",",")</f>
        <v>STATUS VARCHAR(10),</v>
      </c>
      <c r="O531" s="1" t="s">
        <v>3</v>
      </c>
      <c r="W531" s="17" t="str">
        <f t="shared" si="231"/>
        <v>status</v>
      </c>
      <c r="X531" s="3" t="str">
        <f t="shared" si="232"/>
        <v>"status":"",</v>
      </c>
      <c r="Y531" s="22" t="str">
        <f t="shared" si="233"/>
        <v>public static String STATUS="status";</v>
      </c>
      <c r="Z531" s="7" t="str">
        <f t="shared" si="234"/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I532" t="str">
        <f>I531</f>
        <v>ALTER TABLE TM_BACKLOG_TASK</v>
      </c>
      <c r="J532" t="str">
        <f t="shared" si="228"/>
        <v xml:space="preserve"> ADD  INSERT_DATE VARCHAR(20);</v>
      </c>
      <c r="K532" s="21" t="str">
        <f t="shared" si="229"/>
        <v xml:space="preserve">  ALTER COLUMN   INSERT_DATE VARCHAR(20);</v>
      </c>
      <c r="L532" s="12"/>
      <c r="M532" s="18" t="str">
        <f t="shared" si="230"/>
        <v>INSERT_DATE,</v>
      </c>
      <c r="N532" s="5" t="str">
        <f t="shared" si="235"/>
        <v>INSERT_DATE VARCHAR(20),</v>
      </c>
      <c r="O532" s="1" t="s">
        <v>7</v>
      </c>
      <c r="P532" t="s">
        <v>8</v>
      </c>
      <c r="W532" s="17" t="str">
        <f t="shared" si="231"/>
        <v>insertDate</v>
      </c>
      <c r="X532" s="3" t="str">
        <f t="shared" si="232"/>
        <v>"insertDate":"",</v>
      </c>
      <c r="Y532" s="22" t="str">
        <f t="shared" si="233"/>
        <v>public static String INSERT_DATE="insertDate";</v>
      </c>
      <c r="Z532" s="7" t="str">
        <f t="shared" si="234"/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I533" t="str">
        <f>I532</f>
        <v>ALTER TABLE TM_BACKLOG_TASK</v>
      </c>
      <c r="J533" t="str">
        <f t="shared" si="228"/>
        <v xml:space="preserve"> ADD  MODIFICATION_DATE VARCHAR(20);</v>
      </c>
      <c r="K533" s="21" t="str">
        <f t="shared" si="229"/>
        <v xml:space="preserve">  ALTER COLUMN   MODIFICATION_DATE VARCHAR(20);</v>
      </c>
      <c r="L533" s="12"/>
      <c r="M533" s="18" t="str">
        <f t="shared" si="230"/>
        <v>MODIFICATION_DATE,</v>
      </c>
      <c r="N533" s="5" t="str">
        <f t="shared" si="235"/>
        <v>MODIFICATION_DATE VARCHAR(20),</v>
      </c>
      <c r="O533" s="1" t="s">
        <v>9</v>
      </c>
      <c r="P533" t="s">
        <v>8</v>
      </c>
      <c r="W533" s="17" t="str">
        <f t="shared" si="231"/>
        <v>modificationDate</v>
      </c>
      <c r="X533" s="3" t="str">
        <f t="shared" si="232"/>
        <v>"modificationDate":"",</v>
      </c>
      <c r="Y533" s="22" t="str">
        <f t="shared" si="233"/>
        <v>public static String MODIFICATION_DATE="modificationDate";</v>
      </c>
      <c r="Z533" s="7" t="str">
        <f t="shared" si="234"/>
        <v>private String modificationDate="";</v>
      </c>
    </row>
    <row r="534" spans="2:26" ht="19.2" x14ac:dyDescent="0.45">
      <c r="B534" s="1" t="s">
        <v>367</v>
      </c>
      <c r="C534" s="1" t="s">
        <v>1</v>
      </c>
      <c r="D534" s="4">
        <v>43</v>
      </c>
      <c r="I534" t="e">
        <f>#REF!</f>
        <v>#REF!</v>
      </c>
      <c r="J534" t="str">
        <f t="shared" si="228"/>
        <v xml:space="preserve"> ADD  FK_BACKLOG_ID VARCHAR(43);</v>
      </c>
      <c r="K534" s="21" t="str">
        <f t="shared" si="229"/>
        <v xml:space="preserve">  ALTER COLUMN   FK_BACKLOG_ID VARCHAR(43);</v>
      </c>
      <c r="L534" s="12"/>
      <c r="M534" s="18" t="str">
        <f t="shared" si="230"/>
        <v>FK_BACKLOG_ID,</v>
      </c>
      <c r="N534" s="5" t="str">
        <f t="shared" si="235"/>
        <v>FK_BACKLOG_ID VARCHAR(43),</v>
      </c>
      <c r="O534" s="1" t="s">
        <v>10</v>
      </c>
      <c r="P534" t="s">
        <v>354</v>
      </c>
      <c r="Q534" t="s">
        <v>2</v>
      </c>
      <c r="W534" s="17" t="str">
        <f t="shared" si="231"/>
        <v>fkBacklogId</v>
      </c>
      <c r="X534" s="3" t="str">
        <f t="shared" si="232"/>
        <v>"fkBacklogId":"",</v>
      </c>
      <c r="Y534" s="22" t="str">
        <f t="shared" si="233"/>
        <v>public static String FK_BACKLOG_ID="fkBacklogId";</v>
      </c>
      <c r="Z534" s="7" t="str">
        <f t="shared" si="234"/>
        <v>private String fkBacklogId="";</v>
      </c>
    </row>
    <row r="535" spans="2:26" ht="19.2" x14ac:dyDescent="0.45">
      <c r="B535" s="1" t="s">
        <v>272</v>
      </c>
      <c r="C535" s="1" t="s">
        <v>1</v>
      </c>
      <c r="D535" s="4">
        <v>43</v>
      </c>
      <c r="I535" t="e">
        <f>#REF!</f>
        <v>#REF!</v>
      </c>
      <c r="J535" t="str">
        <f t="shared" si="228"/>
        <v xml:space="preserve"> ADD  FK_TASK_TYPE_ID VARCHAR(43);</v>
      </c>
      <c r="K535" s="21" t="str">
        <f t="shared" si="229"/>
        <v xml:space="preserve">  ALTER COLUMN   FK_TASK_TYPE_ID VARCHAR(43);</v>
      </c>
      <c r="L535" s="12"/>
      <c r="M535" s="18" t="str">
        <f t="shared" si="230"/>
        <v>FK_TASK_TYPE_ID,</v>
      </c>
      <c r="N535" s="5" t="str">
        <f t="shared" si="235"/>
        <v>FK_TASK_TYPE_ID VARCHAR(43),</v>
      </c>
      <c r="O535" s="1" t="s">
        <v>10</v>
      </c>
      <c r="P535" t="s">
        <v>311</v>
      </c>
      <c r="Q535" t="s">
        <v>51</v>
      </c>
      <c r="R535" t="s">
        <v>2</v>
      </c>
      <c r="W535" s="17" t="str">
        <f t="shared" si="231"/>
        <v>fkTaskTypeId</v>
      </c>
      <c r="X535" s="3" t="str">
        <f t="shared" si="232"/>
        <v>"fkTaskTypeId":"",</v>
      </c>
      <c r="Y535" s="22" t="str">
        <f t="shared" si="233"/>
        <v>public static String FK_TASK_TYPE_ID="fkTaskTypeId";</v>
      </c>
      <c r="Z535" s="7" t="str">
        <f t="shared" si="234"/>
        <v>private String fkTaskTypeId="";</v>
      </c>
    </row>
    <row r="536" spans="2:26" ht="19.2" x14ac:dyDescent="0.45">
      <c r="B536" s="1" t="s">
        <v>399</v>
      </c>
      <c r="C536" s="1" t="s">
        <v>1</v>
      </c>
      <c r="D536" s="4">
        <v>43</v>
      </c>
      <c r="L536" s="12"/>
      <c r="M536" s="18"/>
      <c r="N536" s="5" t="str">
        <f t="shared" si="235"/>
        <v>FK_ASSIGNEE_ID VARCHAR(43),</v>
      </c>
      <c r="O536" s="1" t="s">
        <v>10</v>
      </c>
      <c r="P536" t="s">
        <v>344</v>
      </c>
      <c r="Q536" t="s">
        <v>2</v>
      </c>
      <c r="W536" s="17" t="str">
        <f t="shared" si="231"/>
        <v>fkAssigneeId</v>
      </c>
      <c r="X536" s="3" t="str">
        <f t="shared" si="232"/>
        <v>"fkAssigneeId":"",</v>
      </c>
      <c r="Y536" s="22" t="str">
        <f t="shared" si="233"/>
        <v>public static String FK_ASSIGNEE_ID="fkAssigneeId";</v>
      </c>
      <c r="Z536" s="7" t="str">
        <f t="shared" si="234"/>
        <v>private String fkAssigneeId="";</v>
      </c>
    </row>
    <row r="537" spans="2:26" ht="19.2" x14ac:dyDescent="0.45">
      <c r="B537" s="10" t="s">
        <v>262</v>
      </c>
      <c r="C537" s="1" t="s">
        <v>1</v>
      </c>
      <c r="D537" s="4">
        <v>43</v>
      </c>
      <c r="I537" t="e">
        <f>#REF!</f>
        <v>#REF!</v>
      </c>
      <c r="J537" t="str">
        <f>CONCATENATE(LEFT(CONCATENATE(" ADD "," ",N537,";"),LEN(CONCATENATE(" ADD "," ",N537,";"))-2),";")</f>
        <v xml:space="preserve"> ADD  CREATED_BY VARCHAR(43);</v>
      </c>
      <c r="K537" s="21" t="str">
        <f>CONCATENATE(LEFT(CONCATENATE("  ALTER COLUMN  "," ",N537,";"),LEN(CONCATENATE("  ALTER COLUMN  "," ",N537,";"))-2),";")</f>
        <v xml:space="preserve">  ALTER COLUMN   CREATED_BY VARCHAR(43);</v>
      </c>
      <c r="L537" s="12"/>
      <c r="M537" s="18" t="str">
        <f>CONCATENATE(B536,",")</f>
        <v>FK_ASSIGNEE_ID,</v>
      </c>
      <c r="N537" s="5" t="str">
        <f t="shared" si="235"/>
        <v>CREATED_BY VARCHAR(43),</v>
      </c>
      <c r="O537" s="1" t="s">
        <v>282</v>
      </c>
      <c r="P537" t="s">
        <v>128</v>
      </c>
      <c r="W537" s="17" t="str">
        <f t="shared" si="231"/>
        <v>createdBy</v>
      </c>
      <c r="X537" s="3" t="str">
        <f t="shared" si="232"/>
        <v>"createdBy":"",</v>
      </c>
      <c r="Y537" s="22" t="str">
        <f t="shared" si="233"/>
        <v>public static String CREATED_BY="createdBy";</v>
      </c>
      <c r="Z537" s="7" t="str">
        <f t="shared" si="234"/>
        <v>private String createdBy="";</v>
      </c>
    </row>
    <row r="538" spans="2:26" ht="19.2" x14ac:dyDescent="0.45">
      <c r="B538" s="1" t="s">
        <v>263</v>
      </c>
      <c r="C538" s="1" t="s">
        <v>1</v>
      </c>
      <c r="D538" s="4">
        <v>43</v>
      </c>
      <c r="I538" t="e">
        <f>I193</f>
        <v>#REF!</v>
      </c>
      <c r="J538" t="str">
        <f>CONCATENATE(LEFT(CONCATENATE(" ADD "," ",N538,";"),LEN(CONCATENATE(" ADD "," ",N538,";"))-2),";")</f>
        <v xml:space="preserve"> ADD  CREATED_DATE VARCHAR(43);</v>
      </c>
      <c r="K538" s="21" t="str">
        <f>CONCATENATE(LEFT(CONCATENATE("  ALTER COLUMN  "," ",N538,";"),LEN(CONCATENATE("  ALTER COLUMN  "," ",N538,";"))-2),";")</f>
        <v xml:space="preserve">  ALTER COLUMN   CREATED_DATE VARCHAR(43);</v>
      </c>
      <c r="L538" s="12"/>
      <c r="M538" s="18" t="str">
        <f>CONCATENATE(B538,",")</f>
        <v>CREATED_DATE,</v>
      </c>
      <c r="N538" s="5" t="str">
        <f t="shared" si="235"/>
        <v>CREATED_DATE VARCHAR(43),</v>
      </c>
      <c r="O538" s="1" t="s">
        <v>282</v>
      </c>
      <c r="P538" t="s">
        <v>8</v>
      </c>
      <c r="W538" s="17" t="str">
        <f t="shared" si="231"/>
        <v>createdDate</v>
      </c>
      <c r="X538" s="3" t="str">
        <f t="shared" si="232"/>
        <v>"createdDate":"",</v>
      </c>
      <c r="Y538" s="22" t="str">
        <f t="shared" si="233"/>
        <v>public static String CREATED_DATE="createdDate";</v>
      </c>
      <c r="Z538" s="7" t="str">
        <f t="shared" si="234"/>
        <v>private String createdDate="";</v>
      </c>
    </row>
    <row r="539" spans="2:26" ht="19.2" x14ac:dyDescent="0.45">
      <c r="B539" s="1" t="s">
        <v>264</v>
      </c>
      <c r="C539" s="1" t="s">
        <v>1</v>
      </c>
      <c r="D539" s="4">
        <v>40</v>
      </c>
      <c r="L539" s="12"/>
      <c r="M539" s="18"/>
      <c r="N539" s="5" t="str">
        <f t="shared" si="235"/>
        <v>CREATED_TIME VARCHAR(40),</v>
      </c>
      <c r="O539" s="1" t="s">
        <v>282</v>
      </c>
      <c r="P539" t="s">
        <v>133</v>
      </c>
      <c r="W539" s="17" t="str">
        <f t="shared" si="231"/>
        <v>createdTime</v>
      </c>
      <c r="X539" s="3" t="str">
        <f t="shared" si="232"/>
        <v>"createdTime":"",</v>
      </c>
      <c r="Y539" s="22" t="str">
        <f t="shared" si="233"/>
        <v>public static String CREATED_TIME="createdTime";</v>
      </c>
      <c r="Z539" s="7" t="str">
        <f t="shared" si="234"/>
        <v>private String createdTime="";</v>
      </c>
    </row>
    <row r="540" spans="2:26" ht="19.2" x14ac:dyDescent="0.45">
      <c r="B540" s="1" t="s">
        <v>400</v>
      </c>
      <c r="C540" s="1" t="s">
        <v>1</v>
      </c>
      <c r="D540" s="4">
        <v>50</v>
      </c>
      <c r="I540" t="e">
        <f>I193</f>
        <v>#REF!</v>
      </c>
      <c r="J540" t="str">
        <f>CONCATENATE(LEFT(CONCATENATE(" ADD "," ",N540,";"),LEN(CONCATENATE(" ADD "," ",N540,";"))-2),";")</f>
        <v xml:space="preserve"> ADD  ESTIMATED_HOURS VARCHAR(50);</v>
      </c>
      <c r="K540" s="21" t="str">
        <f>CONCATENATE(LEFT(CONCATENATE("  ALTER COLUMN  "," ",N540,";"),LEN(CONCATENATE("  ALTER COLUMN  "," ",N540,";"))-2),";")</f>
        <v xml:space="preserve">  ALTER COLUMN   ESTIMATED_HOURS VARCHAR(50);</v>
      </c>
      <c r="L540" s="12"/>
      <c r="M540" s="18" t="str">
        <f>CONCATENATE(B540,",")</f>
        <v>ESTIMATED_HOURS,</v>
      </c>
      <c r="N540" s="5" t="str">
        <f t="shared" si="235"/>
        <v>ESTIMATED_HOURS VARCHAR(50),</v>
      </c>
      <c r="O540" s="1" t="s">
        <v>405</v>
      </c>
      <c r="P540" t="s">
        <v>406</v>
      </c>
      <c r="W540" s="17" t="str">
        <f t="shared" si="231"/>
        <v>estimatedHours</v>
      </c>
      <c r="X540" s="3" t="str">
        <f t="shared" si="232"/>
        <v>"estimatedHours":"",</v>
      </c>
      <c r="Y540" s="22" t="str">
        <f t="shared" si="233"/>
        <v>public static String ESTIMATED_HOURS="estimatedHours";</v>
      </c>
      <c r="Z540" s="7" t="str">
        <f t="shared" si="234"/>
        <v>private String estimatedHours="";</v>
      </c>
    </row>
    <row r="541" spans="2:26" ht="19.2" x14ac:dyDescent="0.45">
      <c r="B541" s="1" t="s">
        <v>401</v>
      </c>
      <c r="C541" s="1" t="s">
        <v>1</v>
      </c>
      <c r="D541" s="4">
        <v>50</v>
      </c>
      <c r="I541">
        <f>I196</f>
        <v>0</v>
      </c>
      <c r="J541" t="str">
        <f>CONCATENATE(LEFT(CONCATENATE(" ADD "," ",N541,";"),LEN(CONCATENATE(" ADD "," ",N541,";"))-2),";")</f>
        <v xml:space="preserve"> ADD  SPENT_HOURS VARCHAR(50);</v>
      </c>
      <c r="K541" s="21" t="str">
        <f>CONCATENATE(LEFT(CONCATENATE("  ALTER COLUMN  "," ",N541,";"),LEN(CONCATENATE("  ALTER COLUMN  "," ",N541,";"))-2),";")</f>
        <v xml:space="preserve">  ALTER COLUMN   SPENT_HOURS VARCHAR(50);</v>
      </c>
      <c r="L541" s="12"/>
      <c r="M541" s="18" t="str">
        <f>CONCATENATE(B541,",")</f>
        <v>SPENT_HOURS,</v>
      </c>
      <c r="N541" s="5" t="str">
        <f t="shared" si="235"/>
        <v>SPENT_HOURS VARCHAR(50),</v>
      </c>
      <c r="O541" s="1" t="s">
        <v>407</v>
      </c>
      <c r="P541" t="s">
        <v>406</v>
      </c>
      <c r="W541" s="17" t="str">
        <f t="shared" si="231"/>
        <v>spentHours</v>
      </c>
      <c r="X541" s="3" t="str">
        <f t="shared" si="232"/>
        <v>"spentHours":"",</v>
      </c>
      <c r="Y541" s="22" t="str">
        <f t="shared" si="233"/>
        <v>public static String SPENT_HOURS="spentHours";</v>
      </c>
      <c r="Z541" s="7" t="str">
        <f t="shared" si="234"/>
        <v>private String spentHours="";</v>
      </c>
    </row>
    <row r="542" spans="2:26" ht="19.2" x14ac:dyDescent="0.45">
      <c r="B542" s="1" t="s">
        <v>398</v>
      </c>
      <c r="C542" s="1" t="s">
        <v>1</v>
      </c>
      <c r="D542" s="4">
        <v>40</v>
      </c>
      <c r="L542" s="12"/>
      <c r="M542" s="18"/>
      <c r="N542" s="5" t="str">
        <f t="shared" si="235"/>
        <v>DEPENDENT_TASK_TYPE_1_ID VARCHAR(40),</v>
      </c>
      <c r="O542" s="1" t="s">
        <v>388</v>
      </c>
      <c r="P542" t="s">
        <v>311</v>
      </c>
      <c r="Q542" t="s">
        <v>51</v>
      </c>
      <c r="R542">
        <v>1</v>
      </c>
      <c r="S542" t="s">
        <v>2</v>
      </c>
      <c r="W542" s="17" t="str">
        <f t="shared" si="231"/>
        <v>dependentTaskType1Id</v>
      </c>
      <c r="X542" s="3" t="str">
        <f t="shared" si="232"/>
        <v>"dependentTaskType1Id":"",</v>
      </c>
      <c r="Y542" s="22" t="str">
        <f t="shared" si="233"/>
        <v>public static String DEPENDENT_TASK_TYPE_1_ID="dependentTaskType1Id";</v>
      </c>
      <c r="Z542" s="7" t="str">
        <f t="shared" si="234"/>
        <v>private String dependentTaskType1Id="";</v>
      </c>
    </row>
    <row r="543" spans="2:26" ht="19.2" x14ac:dyDescent="0.45">
      <c r="B543" s="1" t="s">
        <v>397</v>
      </c>
      <c r="C543" s="1" t="s">
        <v>1</v>
      </c>
      <c r="D543" s="4">
        <v>40</v>
      </c>
      <c r="I543">
        <f>I196</f>
        <v>0</v>
      </c>
      <c r="J543" t="str">
        <f>CONCATENATE(LEFT(CONCATENATE(" ADD "," ",N543,";"),LEN(CONCATENATE(" ADD "," ",N543,";"))-2),";")</f>
        <v xml:space="preserve"> ADD  DEPENDENT_TASK_TYPE_2_ID VARCHAR(40);</v>
      </c>
      <c r="K543" s="21" t="str">
        <f>CONCATENATE(LEFT(CONCATENATE("  ALTER COLUMN  "," ",N543,";"),LEN(CONCATENATE("  ALTER COLUMN  "," ",N543,";"))-2),";")</f>
        <v xml:space="preserve">  ALTER COLUMN   DEPENDENT_TASK_TYPE_2_ID VARCHAR(40);</v>
      </c>
      <c r="L543" s="12"/>
      <c r="M543" s="18" t="str">
        <f t="shared" ref="M543:M549" si="236">CONCATENATE(B543,",")</f>
        <v>DEPENDENT_TASK_TYPE_2_ID,</v>
      </c>
      <c r="N543" s="5" t="str">
        <f t="shared" si="235"/>
        <v>DEPENDENT_TASK_TYPE_2_ID VARCHAR(40),</v>
      </c>
      <c r="O543" s="1" t="s">
        <v>388</v>
      </c>
      <c r="P543" t="s">
        <v>311</v>
      </c>
      <c r="Q543" t="s">
        <v>51</v>
      </c>
      <c r="R543">
        <v>2</v>
      </c>
      <c r="S543" t="s">
        <v>2</v>
      </c>
      <c r="W543" s="17" t="str">
        <f t="shared" si="231"/>
        <v>dependentTaskType2Id</v>
      </c>
      <c r="X543" s="3" t="str">
        <f t="shared" si="232"/>
        <v>"dependentTaskType2Id":"",</v>
      </c>
      <c r="Y543" s="22" t="str">
        <f t="shared" si="233"/>
        <v>public static String DEPENDENT_TASK_TYPE_2_ID="dependentTaskType2Id";</v>
      </c>
      <c r="Z543" s="7" t="str">
        <f t="shared" si="234"/>
        <v>private String dependentTaskType2Id="";</v>
      </c>
    </row>
    <row r="544" spans="2:26" ht="19.2" x14ac:dyDescent="0.45">
      <c r="B544" s="1" t="s">
        <v>271</v>
      </c>
      <c r="C544" s="1" t="s">
        <v>1</v>
      </c>
      <c r="D544" s="4">
        <v>30</v>
      </c>
      <c r="I544" t="str">
        <f>I530</f>
        <v>ALTER TABLE TM_BACKLOG_TASK</v>
      </c>
      <c r="J544" t="str">
        <f>CONCATENATE(LEFT(CONCATENATE(" ADD "," ",N544,";"),LEN(CONCATENATE(" ADD "," ",N544,";"))-2),";")</f>
        <v xml:space="preserve"> ADD  COMPLETED_DURATION VARCHAR(30);</v>
      </c>
      <c r="K544" s="21" t="str">
        <f>CONCATENATE(LEFT(CONCATENATE("  ALTER COLUMN  "," ",N544,";"),LEN(CONCATENATE("  ALTER COLUMN  "," ",N544,";"))-2),";")</f>
        <v xml:space="preserve">  ALTER COLUMN   COMPLETED_DURATION VARCHAR(30);</v>
      </c>
      <c r="L544" s="12"/>
      <c r="M544" s="18" t="str">
        <f t="shared" si="236"/>
        <v>COMPLETED_DURATION,</v>
      </c>
      <c r="N544" s="5" t="str">
        <f t="shared" si="235"/>
        <v>COMPLETED_DURATION VARCHAR(30),</v>
      </c>
      <c r="O544" s="1" t="s">
        <v>313</v>
      </c>
      <c r="P544" t="s">
        <v>314</v>
      </c>
      <c r="W544" s="17" t="str">
        <f t="shared" si="231"/>
        <v>completedDuration</v>
      </c>
      <c r="X544" s="3" t="str">
        <f t="shared" si="232"/>
        <v>"completedDuration":"",</v>
      </c>
      <c r="Y544" s="22" t="str">
        <f t="shared" si="233"/>
        <v>public static String COMPLETED_DURATION="completedDuration";</v>
      </c>
      <c r="Z544" s="7" t="str">
        <f t="shared" si="234"/>
        <v>private String completedDuration="";</v>
      </c>
    </row>
    <row r="545" spans="2:26" ht="19.2" x14ac:dyDescent="0.45">
      <c r="B545" s="8" t="s">
        <v>275</v>
      </c>
      <c r="C545" s="1" t="s">
        <v>1</v>
      </c>
      <c r="D545" s="12">
        <v>40</v>
      </c>
      <c r="I545" t="str">
        <f>I531</f>
        <v>ALTER TABLE TM_BACKLOG_TASK</v>
      </c>
      <c r="L545" s="14"/>
      <c r="M545" s="18" t="str">
        <f t="shared" si="236"/>
        <v>UPDATED_BY,</v>
      </c>
      <c r="N545" s="5" t="str">
        <f t="shared" si="235"/>
        <v>UPDATED_BY VARCHAR(40),</v>
      </c>
      <c r="O545" s="1" t="s">
        <v>315</v>
      </c>
      <c r="P545" t="s">
        <v>128</v>
      </c>
      <c r="W545" s="17" t="str">
        <f t="shared" si="231"/>
        <v>updatedBy</v>
      </c>
      <c r="X545" s="3" t="str">
        <f t="shared" si="232"/>
        <v>"updatedBy":"",</v>
      </c>
      <c r="Y545" s="22" t="str">
        <f t="shared" si="233"/>
        <v>public static String UPDATED_BY="updatedBy";</v>
      </c>
      <c r="Z545" s="7" t="str">
        <f t="shared" si="234"/>
        <v>private String updatedBy="";</v>
      </c>
    </row>
    <row r="546" spans="2:26" ht="19.2" x14ac:dyDescent="0.45">
      <c r="B546" s="8" t="s">
        <v>276</v>
      </c>
      <c r="C546" s="1" t="s">
        <v>1</v>
      </c>
      <c r="D546" s="12">
        <v>42</v>
      </c>
      <c r="I546" t="str">
        <f>I532</f>
        <v>ALTER TABLE TM_BACKLOG_TASK</v>
      </c>
      <c r="L546" s="14"/>
      <c r="M546" s="18" t="str">
        <f t="shared" si="236"/>
        <v>LAST_UPDATED_DATE,</v>
      </c>
      <c r="N546" s="5" t="str">
        <f t="shared" si="235"/>
        <v>LAST_UPDATED_DATE VARCHAR(42),</v>
      </c>
      <c r="O546" s="1" t="s">
        <v>316</v>
      </c>
      <c r="P546" t="s">
        <v>315</v>
      </c>
      <c r="Q546" t="s">
        <v>8</v>
      </c>
      <c r="W546" s="17" t="str">
        <f t="shared" si="231"/>
        <v>lastUpdatedDate</v>
      </c>
      <c r="X546" s="3" t="str">
        <f t="shared" si="232"/>
        <v>"lastUpdatedDate":"",</v>
      </c>
      <c r="Y546" s="22" t="str">
        <f t="shared" si="233"/>
        <v>public static String LAST_UPDATED_DATE="lastUpdatedDate";</v>
      </c>
      <c r="Z546" s="7" t="str">
        <f t="shared" si="234"/>
        <v>private String lastUpdatedDate="";</v>
      </c>
    </row>
    <row r="547" spans="2:26" ht="19.2" x14ac:dyDescent="0.45">
      <c r="B547" s="8" t="s">
        <v>277</v>
      </c>
      <c r="C547" s="1" t="s">
        <v>1</v>
      </c>
      <c r="D547" s="12">
        <v>42</v>
      </c>
      <c r="I547" t="str">
        <f>I533</f>
        <v>ALTER TABLE TM_BACKLOG_TASK</v>
      </c>
      <c r="J547" t="str">
        <f>CONCATENATE(LEFT(CONCATENATE(" ADD "," ",N547,";"),LEN(CONCATENATE(" ADD "," ",N547,";"))-2),";")</f>
        <v xml:space="preserve"> ADD  LAST_UPDATED_TIME VARCHAR(42);</v>
      </c>
      <c r="L547" s="14"/>
      <c r="M547" s="18" t="str">
        <f t="shared" si="236"/>
        <v>LAST_UPDATED_TIME,</v>
      </c>
      <c r="N547" s="5" t="str">
        <f t="shared" ref="N547:N567" si="237">CONCATENATE(B547," ",C547,"(",D547,")",",")</f>
        <v>LAST_UPDATED_TIME VARCHAR(42),</v>
      </c>
      <c r="O547" s="1" t="s">
        <v>316</v>
      </c>
      <c r="P547" t="s">
        <v>315</v>
      </c>
      <c r="Q547" t="s">
        <v>133</v>
      </c>
      <c r="W547" s="17" t="str">
        <f t="shared" ref="W547:W567" si="238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lastUpdatedTime</v>
      </c>
      <c r="X547" s="3" t="str">
        <f t="shared" ref="X547:X567" si="239">CONCATENATE("""",W547,"""",":","""","""",",")</f>
        <v>"lastUpdatedTime":"",</v>
      </c>
      <c r="Y547" s="22" t="str">
        <f t="shared" ref="Y547:Y567" si="240">CONCATENATE("public static String ",,B547,,"=","""",W547,""";")</f>
        <v>public static String LAST_UPDATED_TIME="lastUpdatedTime";</v>
      </c>
      <c r="Z547" s="7" t="str">
        <f t="shared" ref="Z547:Z567" si="241">CONCATENATE("private String ",W547,"=","""""",";")</f>
        <v>private String lastUpdatedTime="";</v>
      </c>
    </row>
    <row r="548" spans="2:26" ht="19.2" x14ac:dyDescent="0.45">
      <c r="B548" s="8" t="s">
        <v>469</v>
      </c>
      <c r="C548" s="1" t="s">
        <v>1</v>
      </c>
      <c r="D548" s="12">
        <v>42</v>
      </c>
      <c r="I548" t="str">
        <f>I546</f>
        <v>ALTER TABLE TM_BACKLOG_TASK</v>
      </c>
      <c r="J548" t="str">
        <f>CONCATENATE(LEFT(CONCATENATE(" ADD "," ",N548,";"),LEN(CONCATENATE(" ADD "," ",N548,";"))-2),";")</f>
        <v xml:space="preserve"> ADD  IS_GENERAL VARCHAR(42);</v>
      </c>
      <c r="L548" s="14"/>
      <c r="M548" s="18" t="str">
        <f t="shared" si="236"/>
        <v>IS_GENERAL,</v>
      </c>
      <c r="N548" s="5" t="str">
        <f t="shared" si="237"/>
        <v>IS_GENERAL VARCHAR(42),</v>
      </c>
      <c r="O548" s="1" t="s">
        <v>112</v>
      </c>
      <c r="P548" t="s">
        <v>470</v>
      </c>
      <c r="W548" s="17" t="str">
        <f t="shared" si="238"/>
        <v>isGeneral</v>
      </c>
      <c r="X548" s="3" t="str">
        <f t="shared" si="239"/>
        <v>"isGeneral":"",</v>
      </c>
      <c r="Y548" s="22" t="str">
        <f t="shared" si="240"/>
        <v>public static String IS_GENERAL="isGeneral";</v>
      </c>
      <c r="Z548" s="7" t="str">
        <f t="shared" si="241"/>
        <v>private String isGeneral="";</v>
      </c>
    </row>
    <row r="549" spans="2:26" ht="19.2" x14ac:dyDescent="0.45">
      <c r="B549" s="8" t="s">
        <v>265</v>
      </c>
      <c r="C549" s="1" t="s">
        <v>1</v>
      </c>
      <c r="D549" s="12">
        <v>42</v>
      </c>
      <c r="I549" t="str">
        <f>I544</f>
        <v>ALTER TABLE TM_BACKLOG_TASK</v>
      </c>
      <c r="J549" t="str">
        <f>CONCATENATE(LEFT(CONCATENATE(" ADD "," ",N549,";"),LEN(CONCATENATE(" ADD "," ",N549,";"))-2),";")</f>
        <v xml:space="preserve"> ADD  START_DATE VARCHAR(42);</v>
      </c>
      <c r="L549" s="14"/>
      <c r="M549" s="18" t="str">
        <f t="shared" si="236"/>
        <v>START_DATE,</v>
      </c>
      <c r="N549" s="5" t="str">
        <f t="shared" si="237"/>
        <v>START_DATE VARCHAR(42),</v>
      </c>
      <c r="O549" s="1" t="s">
        <v>289</v>
      </c>
      <c r="P549" t="s">
        <v>8</v>
      </c>
      <c r="W549" s="17" t="str">
        <f t="shared" si="238"/>
        <v>startDate</v>
      </c>
      <c r="X549" s="3" t="str">
        <f t="shared" si="239"/>
        <v>"startDate":"",</v>
      </c>
      <c r="Y549" s="22" t="str">
        <f t="shared" si="240"/>
        <v>public static String START_DATE="startDate";</v>
      </c>
      <c r="Z549" s="7" t="str">
        <f t="shared" si="241"/>
        <v>private String startDate="";</v>
      </c>
    </row>
    <row r="550" spans="2:26" ht="19.2" x14ac:dyDescent="0.45">
      <c r="B550" s="8" t="s">
        <v>266</v>
      </c>
      <c r="C550" s="1" t="s">
        <v>1</v>
      </c>
      <c r="D550" s="12">
        <v>42</v>
      </c>
      <c r="I550" t="str">
        <f>I545</f>
        <v>ALTER TABLE TM_BACKLOG_TASK</v>
      </c>
      <c r="J550" t="str">
        <f t="shared" ref="J550:J558" si="242">CONCATENATE(LEFT(CONCATENATE(" ADD "," ",N550,";"),LEN(CONCATENATE(" ADD "," ",N550,";"))-2),";")</f>
        <v xml:space="preserve"> ADD  START_TIME VARCHAR(42);</v>
      </c>
      <c r="L550" s="14"/>
      <c r="M550" s="18" t="str">
        <f t="shared" ref="M550:M558" si="243">CONCATENATE(B550,",")</f>
        <v>START_TIME,</v>
      </c>
      <c r="N550" s="5" t="str">
        <f t="shared" si="237"/>
        <v>START_TIME VARCHAR(42),</v>
      </c>
      <c r="O550" s="1" t="s">
        <v>289</v>
      </c>
      <c r="P550" t="s">
        <v>133</v>
      </c>
      <c r="W550" s="17" t="str">
        <f t="shared" si="238"/>
        <v>startTime</v>
      </c>
      <c r="X550" s="3" t="str">
        <f t="shared" si="239"/>
        <v>"startTime":"",</v>
      </c>
      <c r="Y550" s="22" t="str">
        <f t="shared" si="240"/>
        <v>public static String START_TIME="startTime";</v>
      </c>
      <c r="Z550" s="7" t="str">
        <f t="shared" si="241"/>
        <v>private String startTime="";</v>
      </c>
    </row>
    <row r="551" spans="2:26" ht="19.2" x14ac:dyDescent="0.45">
      <c r="B551" s="8" t="s">
        <v>629</v>
      </c>
      <c r="C551" s="1" t="s">
        <v>1</v>
      </c>
      <c r="D551" s="12">
        <v>42</v>
      </c>
      <c r="I551" t="str">
        <f>I546</f>
        <v>ALTER TABLE TM_BACKLOG_TASK</v>
      </c>
      <c r="J551" t="str">
        <f t="shared" si="242"/>
        <v xml:space="preserve"> ADD  START_TYPE VARCHAR(42);</v>
      </c>
      <c r="L551" s="14"/>
      <c r="M551" s="18" t="str">
        <f t="shared" si="243"/>
        <v>START_TYPE,</v>
      </c>
      <c r="N551" s="5" t="str">
        <f t="shared" si="237"/>
        <v>START_TYPE VARCHAR(42),</v>
      </c>
      <c r="O551" s="1" t="s">
        <v>289</v>
      </c>
      <c r="P551" t="s">
        <v>51</v>
      </c>
      <c r="W551" s="17" t="str">
        <f t="shared" si="238"/>
        <v>startType</v>
      </c>
      <c r="X551" s="3" t="str">
        <f t="shared" si="239"/>
        <v>"startType":"",</v>
      </c>
      <c r="Y551" s="22" t="str">
        <f t="shared" si="240"/>
        <v>public static String START_TYPE="startType";</v>
      </c>
      <c r="Z551" s="7" t="str">
        <f t="shared" si="241"/>
        <v>private String startType="";</v>
      </c>
    </row>
    <row r="552" spans="2:26" ht="19.2" x14ac:dyDescent="0.45">
      <c r="B552" s="8" t="s">
        <v>416</v>
      </c>
      <c r="C552" s="1" t="s">
        <v>1</v>
      </c>
      <c r="D552" s="12">
        <v>42</v>
      </c>
      <c r="I552" t="str">
        <f>I544</f>
        <v>ALTER TABLE TM_BACKLOG_TASK</v>
      </c>
      <c r="J552" t="str">
        <f t="shared" si="242"/>
        <v xml:space="preserve"> ADD  TASK_STATUS VARCHAR(42);</v>
      </c>
      <c r="L552" s="14"/>
      <c r="M552" s="18" t="str">
        <f t="shared" si="243"/>
        <v>TASK_STATUS,</v>
      </c>
      <c r="N552" s="5" t="str">
        <f t="shared" si="237"/>
        <v>TASK_STATUS VARCHAR(42),</v>
      </c>
      <c r="O552" s="1" t="s">
        <v>311</v>
      </c>
      <c r="P552" t="s">
        <v>3</v>
      </c>
      <c r="W552" s="17" t="str">
        <f t="shared" si="238"/>
        <v>taskStatus</v>
      </c>
      <c r="X552" s="3" t="str">
        <f t="shared" si="239"/>
        <v>"taskStatus":"",</v>
      </c>
      <c r="Y552" s="22" t="str">
        <f t="shared" si="240"/>
        <v>public static String TASK_STATUS="taskStatus";</v>
      </c>
      <c r="Z552" s="7" t="str">
        <f t="shared" si="241"/>
        <v>private String taskStatus="";</v>
      </c>
    </row>
    <row r="553" spans="2:26" ht="19.2" x14ac:dyDescent="0.45">
      <c r="B553" s="8" t="s">
        <v>740</v>
      </c>
      <c r="C553" s="1" t="s">
        <v>1</v>
      </c>
      <c r="D553" s="12">
        <v>1000</v>
      </c>
      <c r="I553" t="str">
        <f>I546</f>
        <v>ALTER TABLE TM_BACKLOG_TASK</v>
      </c>
      <c r="J553" t="str">
        <f t="shared" si="242"/>
        <v xml:space="preserve"> ADD  TASK_NAME VARCHAR(1000);</v>
      </c>
      <c r="L553" s="14"/>
      <c r="M553" s="18" t="str">
        <f t="shared" si="243"/>
        <v>TASK_NAME,</v>
      </c>
      <c r="N553" s="5" t="str">
        <f t="shared" ref="N553:N558" si="244">CONCATENATE(B553," ",C553,"(",D553,")",",")</f>
        <v>TASK_NAME VARCHAR(1000),</v>
      </c>
      <c r="O553" s="1" t="s">
        <v>311</v>
      </c>
      <c r="P553" t="s">
        <v>0</v>
      </c>
      <c r="W553" s="17" t="str">
        <f t="shared" ref="W553:W558" si="245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taskName</v>
      </c>
      <c r="X553" s="3" t="str">
        <f t="shared" ref="X553:X558" si="246">CONCATENATE("""",W553,"""",":","""","""",",")</f>
        <v>"taskName":"",</v>
      </c>
      <c r="Y553" s="22" t="str">
        <f t="shared" ref="Y553:Y558" si="247">CONCATENATE("public static String ",,B553,,"=","""",W553,""";")</f>
        <v>public static String TASK_NAME="taskName";</v>
      </c>
      <c r="Z553" s="7" t="str">
        <f t="shared" ref="Z553:Z558" si="248">CONCATENATE("private String ",W553,"=","""""",";")</f>
        <v>private String taskName="";</v>
      </c>
    </row>
    <row r="554" spans="2:26" ht="19.2" x14ac:dyDescent="0.45">
      <c r="B554" s="8" t="s">
        <v>921</v>
      </c>
      <c r="C554" s="1" t="s">
        <v>1</v>
      </c>
      <c r="D554" s="12">
        <v>42</v>
      </c>
      <c r="I554" t="str">
        <f>I545</f>
        <v>ALTER TABLE TM_BACKLOG_TASK</v>
      </c>
      <c r="J554" t="str">
        <f>CONCATENATE(LEFT(CONCATENATE(" ADD "," ",N554,";"),LEN(CONCATENATE(" ADD "," ",N554,";"))-2),";")</f>
        <v xml:space="preserve"> ADD  ORDER_NO_SEQ VARCHAR(42);</v>
      </c>
      <c r="L554" s="14"/>
      <c r="M554" s="18" t="str">
        <f>CONCATENATE(B554,",")</f>
        <v>ORDER_NO_SEQ,</v>
      </c>
      <c r="N554" s="5" t="str">
        <f t="shared" si="244"/>
        <v>ORDER_NO_SEQ VARCHAR(42),</v>
      </c>
      <c r="O554" s="1" t="s">
        <v>259</v>
      </c>
      <c r="P554" t="s">
        <v>173</v>
      </c>
      <c r="Q554" t="s">
        <v>922</v>
      </c>
      <c r="W554" s="17" t="str">
        <f t="shared" si="245"/>
        <v>orderNoSeq</v>
      </c>
      <c r="X554" s="3" t="str">
        <f t="shared" si="246"/>
        <v>"orderNoSeq":"",</v>
      </c>
      <c r="Y554" s="22" t="str">
        <f t="shared" si="247"/>
        <v>public static String ORDER_NO_SEQ="orderNoSeq";</v>
      </c>
      <c r="Z554" s="7" t="str">
        <f t="shared" si="248"/>
        <v>private String orderNoSeq="";</v>
      </c>
    </row>
    <row r="555" spans="2:26" ht="19.2" x14ac:dyDescent="0.45">
      <c r="B555" s="8" t="s">
        <v>742</v>
      </c>
      <c r="C555" s="1" t="s">
        <v>1</v>
      </c>
      <c r="D555" s="12">
        <v>42</v>
      </c>
      <c r="I555" t="str">
        <f>I546</f>
        <v>ALTER TABLE TM_BACKLOG_TASK</v>
      </c>
      <c r="J555" t="str">
        <f t="shared" si="242"/>
        <v xml:space="preserve"> ADD  TASK_ORDER_NO VARCHAR(42);</v>
      </c>
      <c r="L555" s="14"/>
      <c r="M555" s="18" t="str">
        <f t="shared" si="243"/>
        <v>TASK_ORDER_NO,</v>
      </c>
      <c r="N555" s="5" t="str">
        <f t="shared" si="244"/>
        <v>TASK_ORDER_NO VARCHAR(42),</v>
      </c>
      <c r="O555" s="1" t="s">
        <v>311</v>
      </c>
      <c r="P555" t="s">
        <v>259</v>
      </c>
      <c r="Q555" t="s">
        <v>173</v>
      </c>
      <c r="W555" s="17" t="str">
        <f t="shared" si="245"/>
        <v>taskOrderNo</v>
      </c>
      <c r="X555" s="3" t="str">
        <f t="shared" si="246"/>
        <v>"taskOrderNo":"",</v>
      </c>
      <c r="Y555" s="22" t="str">
        <f t="shared" si="247"/>
        <v>public static String TASK_ORDER_NO="taskOrderNo";</v>
      </c>
      <c r="Z555" s="7" t="str">
        <f t="shared" si="248"/>
        <v>private String taskOrderNo="";</v>
      </c>
    </row>
    <row r="556" spans="2:26" ht="19.2" x14ac:dyDescent="0.45">
      <c r="B556" s="8" t="s">
        <v>745</v>
      </c>
      <c r="C556" s="1" t="s">
        <v>1</v>
      </c>
      <c r="D556" s="12">
        <v>200</v>
      </c>
      <c r="I556" t="str">
        <f>I544</f>
        <v>ALTER TABLE TM_BACKLOG_TASK</v>
      </c>
      <c r="J556" t="str">
        <f t="shared" si="242"/>
        <v xml:space="preserve"> ADD  TASK_VERSION VARCHAR(200);</v>
      </c>
      <c r="L556" s="14"/>
      <c r="M556" s="18" t="str">
        <f t="shared" si="243"/>
        <v>TASK_VERSION,</v>
      </c>
      <c r="N556" s="5" t="str">
        <f t="shared" si="244"/>
        <v>TASK_VERSION VARCHAR(200),</v>
      </c>
      <c r="O556" s="1" t="s">
        <v>311</v>
      </c>
      <c r="P556" t="s">
        <v>694</v>
      </c>
      <c r="W556" s="17" t="str">
        <f t="shared" si="245"/>
        <v>taskVersion</v>
      </c>
      <c r="X556" s="3" t="str">
        <f t="shared" si="246"/>
        <v>"taskVersion":"",</v>
      </c>
      <c r="Y556" s="22" t="str">
        <f t="shared" si="247"/>
        <v>public static String TASK_VERSION="taskVersion";</v>
      </c>
      <c r="Z556" s="7" t="str">
        <f t="shared" si="248"/>
        <v>private String taskVersion="";</v>
      </c>
    </row>
    <row r="557" spans="2:26" ht="19.2" x14ac:dyDescent="0.45">
      <c r="B557" s="8" t="s">
        <v>743</v>
      </c>
      <c r="C557" s="1" t="s">
        <v>1</v>
      </c>
      <c r="D557" s="12">
        <v>200</v>
      </c>
      <c r="I557" t="str">
        <f>I545</f>
        <v>ALTER TABLE TM_BACKLOG_TASK</v>
      </c>
      <c r="J557" t="str">
        <f t="shared" si="242"/>
        <v xml:space="preserve"> ADD  TASK_NATURE VARCHAR(200);</v>
      </c>
      <c r="L557" s="14"/>
      <c r="M557" s="18" t="str">
        <f t="shared" si="243"/>
        <v>TASK_NATURE,</v>
      </c>
      <c r="N557" s="5" t="str">
        <f t="shared" si="244"/>
        <v>TASK_NATURE VARCHAR(200),</v>
      </c>
      <c r="O557" s="1" t="s">
        <v>311</v>
      </c>
      <c r="P557" t="s">
        <v>744</v>
      </c>
      <c r="W557" s="17" t="str">
        <f t="shared" si="245"/>
        <v>taskNature</v>
      </c>
      <c r="X557" s="3" t="str">
        <f t="shared" si="246"/>
        <v>"taskNature":"",</v>
      </c>
      <c r="Y557" s="22" t="str">
        <f t="shared" si="247"/>
        <v>public static String TASK_NATURE="taskNature";</v>
      </c>
      <c r="Z557" s="7" t="str">
        <f t="shared" si="248"/>
        <v>private String taskNature="";</v>
      </c>
    </row>
    <row r="558" spans="2:26" ht="19.2" x14ac:dyDescent="0.45">
      <c r="B558" s="8" t="s">
        <v>741</v>
      </c>
      <c r="C558" s="1" t="s">
        <v>1</v>
      </c>
      <c r="D558" s="12">
        <v>4000</v>
      </c>
      <c r="I558" t="str">
        <f>I546</f>
        <v>ALTER TABLE TM_BACKLOG_TASK</v>
      </c>
      <c r="J558" t="str">
        <f t="shared" si="242"/>
        <v xml:space="preserve"> ADD  TASK_DESCRIPTION VARCHAR(4000);</v>
      </c>
      <c r="L558" s="14"/>
      <c r="M558" s="18" t="str">
        <f t="shared" si="243"/>
        <v>TASK_DESCRIPTION,</v>
      </c>
      <c r="N558" s="5" t="str">
        <f t="shared" si="244"/>
        <v>TASK_DESCRIPTION VARCHAR(4000),</v>
      </c>
      <c r="O558" s="1" t="s">
        <v>311</v>
      </c>
      <c r="P558" t="s">
        <v>14</v>
      </c>
      <c r="W558" s="17" t="str">
        <f t="shared" si="245"/>
        <v>taskDescription</v>
      </c>
      <c r="X558" s="3" t="str">
        <f t="shared" si="246"/>
        <v>"taskDescription":"",</v>
      </c>
      <c r="Y558" s="22" t="str">
        <f t="shared" si="247"/>
        <v>public static String TASK_DESCRIPTION="taskDescription";</v>
      </c>
      <c r="Z558" s="7" t="str">
        <f t="shared" si="248"/>
        <v>private String taskDescription="";</v>
      </c>
    </row>
    <row r="559" spans="2:26" ht="19.2" x14ac:dyDescent="0.45">
      <c r="B559" s="8" t="s">
        <v>274</v>
      </c>
      <c r="C559" s="1" t="s">
        <v>1</v>
      </c>
      <c r="D559" s="12">
        <v>50</v>
      </c>
      <c r="I559" t="str">
        <f>I547</f>
        <v>ALTER TABLE TM_BACKLOG_TASK</v>
      </c>
      <c r="J559" t="str">
        <f t="shared" ref="J559:J568" si="249">CONCATENATE(LEFT(CONCATENATE(" ADD "," ",N559,";"),LEN(CONCATENATE(" ADD "," ",N559,";"))-2),";")</f>
        <v xml:space="preserve"> ADD  FK_PROJECT_ID VARCHAR(50);</v>
      </c>
      <c r="L559" s="14"/>
      <c r="M559" s="18" t="str">
        <f t="shared" ref="M559:M568" si="250">CONCATENATE(B559,",")</f>
        <v>FK_PROJECT_ID,</v>
      </c>
      <c r="N559" s="5" t="str">
        <f t="shared" si="237"/>
        <v>FK_PROJECT_ID VARCHAR(50),</v>
      </c>
      <c r="O559" s="1" t="s">
        <v>10</v>
      </c>
      <c r="P559" t="s">
        <v>288</v>
      </c>
      <c r="Q559" t="s">
        <v>2</v>
      </c>
      <c r="W559" s="17" t="str">
        <f t="shared" si="238"/>
        <v>fkProjectId</v>
      </c>
      <c r="X559" s="3" t="str">
        <f t="shared" si="239"/>
        <v>"fkProjectId":"",</v>
      </c>
      <c r="Y559" s="22" t="str">
        <f t="shared" si="240"/>
        <v>public static String FK_PROJECT_ID="fkProjectId";</v>
      </c>
      <c r="Z559" s="7" t="str">
        <f t="shared" si="241"/>
        <v>private String fkProjectId="";</v>
      </c>
    </row>
    <row r="560" spans="2:26" ht="19.2" x14ac:dyDescent="0.45">
      <c r="B560" s="8" t="s">
        <v>703</v>
      </c>
      <c r="C560" s="1" t="s">
        <v>1</v>
      </c>
      <c r="D560" s="12">
        <v>333</v>
      </c>
      <c r="I560" t="str">
        <f>I546</f>
        <v>ALTER TABLE TM_BACKLOG_TASK</v>
      </c>
      <c r="J560" t="str">
        <f t="shared" si="249"/>
        <v xml:space="preserve"> ADD  JIRA_ISSUE_ID VARCHAR(333);</v>
      </c>
      <c r="L560" s="14"/>
      <c r="M560" s="18" t="str">
        <f t="shared" si="250"/>
        <v>JIRA_ISSUE_ID,</v>
      </c>
      <c r="N560" s="5" t="str">
        <f t="shared" si="237"/>
        <v>JIRA_ISSUE_ID VARCHAR(333),</v>
      </c>
      <c r="O560" s="1" t="s">
        <v>699</v>
      </c>
      <c r="P560" t="s">
        <v>705</v>
      </c>
      <c r="Q560" t="s">
        <v>2</v>
      </c>
      <c r="W560" s="17" t="str">
        <f t="shared" si="238"/>
        <v>jiraIssueId</v>
      </c>
      <c r="X560" s="3" t="str">
        <f t="shared" si="239"/>
        <v>"jiraIssueId":"",</v>
      </c>
      <c r="Y560" s="22" t="str">
        <f t="shared" si="240"/>
        <v>public static String JIRA_ISSUE_ID="jiraIssueId";</v>
      </c>
      <c r="Z560" s="7" t="str">
        <f t="shared" si="241"/>
        <v>private String jiraIssueId="";</v>
      </c>
    </row>
    <row r="561" spans="2:26" ht="19.2" x14ac:dyDescent="0.45">
      <c r="B561" s="8" t="s">
        <v>704</v>
      </c>
      <c r="C561" s="1" t="s">
        <v>1</v>
      </c>
      <c r="D561" s="12">
        <v>333</v>
      </c>
      <c r="I561" t="str">
        <f>I547</f>
        <v>ALTER TABLE TM_BACKLOG_TASK</v>
      </c>
      <c r="J561" t="str">
        <f t="shared" si="249"/>
        <v xml:space="preserve"> ADD  JIRA_ISSUE_KEY VARCHAR(333);</v>
      </c>
      <c r="L561" s="14"/>
      <c r="M561" s="18" t="str">
        <f t="shared" si="250"/>
        <v>JIRA_ISSUE_KEY,</v>
      </c>
      <c r="N561" s="5" t="str">
        <f>CONCATENATE(B561," ",C561,"(",D561,")",",")</f>
        <v>JIRA_ISSUE_KEY VARCHAR(333),</v>
      </c>
      <c r="O561" s="1" t="s">
        <v>699</v>
      </c>
      <c r="P561" t="s">
        <v>705</v>
      </c>
      <c r="Q561" t="s">
        <v>43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jiraIssueKey</v>
      </c>
      <c r="X561" s="3" t="str">
        <f>CONCATENATE("""",W561,"""",":","""","""",",")</f>
        <v>"jiraIssueKey":"",</v>
      </c>
      <c r="Y561" s="22" t="str">
        <f>CONCATENATE("public static String ",,B561,,"=","""",W561,""";")</f>
        <v>public static String JIRA_ISSUE_KEY="jiraIssueKey";</v>
      </c>
      <c r="Z561" s="7" t="str">
        <f>CONCATENATE("private String ",W561,"=","""""",";")</f>
        <v>private String jiraIssueKey="";</v>
      </c>
    </row>
    <row r="562" spans="2:26" ht="19.2" x14ac:dyDescent="0.45">
      <c r="B562" s="1" t="s">
        <v>829</v>
      </c>
      <c r="C562" s="1" t="s">
        <v>701</v>
      </c>
      <c r="D562" s="4"/>
      <c r="I562" t="str">
        <f>I561</f>
        <v>ALTER TABLE TM_BACKLOG_TASK</v>
      </c>
      <c r="J562" t="str">
        <f t="shared" si="249"/>
        <v xml:space="preserve"> ADD  ESTIMATED_COUNTER TEXT;</v>
      </c>
      <c r="K562" s="21" t="str">
        <f>CONCATENATE(LEFT(CONCATENATE("  ALTER COLUMN  "," ",N562,";"),LEN(CONCATENATE("  ALTER COLUMN  "," ",N562,";"))-2),";")</f>
        <v xml:space="preserve">  ALTER COLUMN   ESTIMATED_COUNTER TEXT;</v>
      </c>
      <c r="L562" s="12"/>
      <c r="M562" s="18" t="str">
        <f t="shared" si="250"/>
        <v>ESTIMATED_COUNTER,</v>
      </c>
      <c r="N562" s="5" t="str">
        <f>CONCATENATE(B562," ",C562,"",D562,"",",")</f>
        <v>ESTIMATED_COUNTER TEXT,</v>
      </c>
      <c r="O562" s="1" t="s">
        <v>405</v>
      </c>
      <c r="P562" t="s">
        <v>834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estimatedCounter</v>
      </c>
      <c r="X562" s="3" t="str">
        <f>CONCATENATE("""",W562,"""",":","""","""",",")</f>
        <v>"estimatedCounter":"",</v>
      </c>
      <c r="Y562" s="22" t="str">
        <f>CONCATENATE("public static String ",,B562,,"=","""",W562,""";")</f>
        <v>public static String ESTIMATED_COUNTER="estimatedCounter";</v>
      </c>
      <c r="Z562" s="7" t="str">
        <f>CONCATENATE("private String ",W562,"=","""""",";")</f>
        <v>private String estimatedCounter="";</v>
      </c>
    </row>
    <row r="563" spans="2:26" ht="19.2" x14ac:dyDescent="0.45">
      <c r="B563" s="1" t="s">
        <v>830</v>
      </c>
      <c r="C563" s="1" t="s">
        <v>701</v>
      </c>
      <c r="D563" s="4"/>
      <c r="I563" t="str">
        <f>I562</f>
        <v>ALTER TABLE TM_BACKLOG_TASK</v>
      </c>
      <c r="J563" t="str">
        <f t="shared" si="249"/>
        <v xml:space="preserve"> ADD  EXECUTED_COUNTER TEXT;</v>
      </c>
      <c r="K563" s="21" t="str">
        <f>CONCATENATE(LEFT(CONCATENATE("  ALTER COLUMN  "," ",N563,";"),LEN(CONCATENATE("  ALTER COLUMN  "," ",N563,";"))-2),";")</f>
        <v xml:space="preserve">  ALTER COLUMN   EXECUTED_COUNTER TEXT;</v>
      </c>
      <c r="L563" s="12"/>
      <c r="M563" s="18" t="str">
        <f t="shared" si="250"/>
        <v>EXECUTED_COUNTER,</v>
      </c>
      <c r="N563" s="5" t="str">
        <f>CONCATENATE(B563," ",C563,"",D563,"",",")</f>
        <v>EXECUTED_COUNTER TEXT,</v>
      </c>
      <c r="O563" s="1" t="s">
        <v>833</v>
      </c>
      <c r="P563" t="s">
        <v>834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executedCounter</v>
      </c>
      <c r="X563" s="3" t="str">
        <f>CONCATENATE("""",W563,"""",":","""","""",",")</f>
        <v>"executedCounter":"",</v>
      </c>
      <c r="Y563" s="22" t="str">
        <f>CONCATENATE("public static String ",,B563,,"=","""",W563,""";")</f>
        <v>public static String EXECUTED_COUNTER="executedCounter";</v>
      </c>
      <c r="Z563" s="7" t="str">
        <f>CONCATENATE("private String ",W563,"=","""""",";")</f>
        <v>private String executedCounter="";</v>
      </c>
    </row>
    <row r="564" spans="2:26" ht="19.2" x14ac:dyDescent="0.45">
      <c r="B564" s="1" t="s">
        <v>831</v>
      </c>
      <c r="C564" s="1" t="s">
        <v>701</v>
      </c>
      <c r="D564" s="4"/>
      <c r="I564" t="str">
        <f>I563</f>
        <v>ALTER TABLE TM_BACKLOG_TASK</v>
      </c>
      <c r="J564" t="str">
        <f t="shared" si="249"/>
        <v xml:space="preserve"> ADD  ESTIMATED_BUDGET TEXT;</v>
      </c>
      <c r="K564" s="21" t="str">
        <f>CONCATENATE(LEFT(CONCATENATE("  ALTER COLUMN  "," ",N564,";"),LEN(CONCATENATE("  ALTER COLUMN  "," ",N564,";"))-2),";")</f>
        <v xml:space="preserve">  ALTER COLUMN   ESTIMATED_BUDGET TEXT;</v>
      </c>
      <c r="L564" s="12"/>
      <c r="M564" s="18" t="str">
        <f t="shared" si="250"/>
        <v>ESTIMATED_BUDGET,</v>
      </c>
      <c r="N564" s="5" t="str">
        <f>CONCATENATE(B564," ",C564,"",D564,"",",")</f>
        <v>ESTIMATED_BUDGET TEXT,</v>
      </c>
      <c r="O564" s="1" t="s">
        <v>405</v>
      </c>
      <c r="P564" t="s">
        <v>835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estimatedBudget</v>
      </c>
      <c r="X564" s="3" t="str">
        <f>CONCATENATE("""",W564,"""",":","""","""",",")</f>
        <v>"estimatedBudget":"",</v>
      </c>
      <c r="Y564" s="22" t="str">
        <f>CONCATENATE("public static String ",,B564,,"=","""",W564,""";")</f>
        <v>public static String ESTIMATED_BUDGET="estimatedBudget";</v>
      </c>
      <c r="Z564" s="7" t="str">
        <f>CONCATENATE("private String ",W564,"=","""""",";")</f>
        <v>private String estimatedBudget="";</v>
      </c>
    </row>
    <row r="565" spans="2:26" ht="19.2" x14ac:dyDescent="0.45">
      <c r="B565" s="1" t="s">
        <v>832</v>
      </c>
      <c r="C565" s="1" t="s">
        <v>701</v>
      </c>
      <c r="D565" s="4"/>
      <c r="I565" t="str">
        <f>I564</f>
        <v>ALTER TABLE TM_BACKLOG_TASK</v>
      </c>
      <c r="J565" t="str">
        <f t="shared" si="249"/>
        <v xml:space="preserve"> ADD  SPENT_BUDGET TEXT;</v>
      </c>
      <c r="K565" s="21" t="str">
        <f>CONCATENATE(LEFT(CONCATENATE("  ALTER COLUMN  "," ",N565,";"),LEN(CONCATENATE("  ALTER COLUMN  "," ",N565,";"))-2),";")</f>
        <v xml:space="preserve">  ALTER COLUMN   SPENT_BUDGET TEXT;</v>
      </c>
      <c r="L565" s="12"/>
      <c r="M565" s="18" t="str">
        <f t="shared" si="250"/>
        <v>SPENT_BUDGET,</v>
      </c>
      <c r="N565" s="5" t="str">
        <f>CONCATENATE(B565," ",C565,"",D565,"",",")</f>
        <v>SPENT_BUDGET TEXT,</v>
      </c>
      <c r="O565" s="1" t="s">
        <v>407</v>
      </c>
      <c r="P565" t="s">
        <v>835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spentBudget</v>
      </c>
      <c r="X565" s="3" t="str">
        <f>CONCATENATE("""",W565,"""",":","""","""",",")</f>
        <v>"spentBudget":"",</v>
      </c>
      <c r="Y565" s="22" t="str">
        <f>CONCATENATE("public static String ",,B565,,"=","""",W565,""";")</f>
        <v>public static String SPENT_BUDGET="spentBudget";</v>
      </c>
      <c r="Z565" s="7" t="str">
        <f>CONCATENATE("private String ",W565,"=","""""",";")</f>
        <v>private String spentBudget="";</v>
      </c>
    </row>
    <row r="566" spans="2:26" ht="19.2" x14ac:dyDescent="0.45">
      <c r="B566" s="8" t="s">
        <v>620</v>
      </c>
      <c r="C566" s="1" t="s">
        <v>1</v>
      </c>
      <c r="D566" s="12">
        <v>42</v>
      </c>
      <c r="I566" t="str">
        <f>I548</f>
        <v>ALTER TABLE TM_BACKLOG_TASK</v>
      </c>
      <c r="J566" t="str">
        <f t="shared" si="249"/>
        <v xml:space="preserve"> ADD  IS_NOTIFIED_BUG VARCHAR(42);</v>
      </c>
      <c r="L566" s="14"/>
      <c r="M566" s="18" t="str">
        <f t="shared" si="250"/>
        <v>IS_NOTIFIED_BUG,</v>
      </c>
      <c r="N566" s="5" t="str">
        <f t="shared" si="237"/>
        <v>IS_NOTIFIED_BUG VARCHAR(42),</v>
      </c>
      <c r="O566" s="1" t="s">
        <v>112</v>
      </c>
      <c r="P566" t="s">
        <v>574</v>
      </c>
      <c r="Q566" t="s">
        <v>409</v>
      </c>
      <c r="W566" s="17" t="str">
        <f t="shared" si="238"/>
        <v>isNotifiedBug</v>
      </c>
      <c r="X566" s="3" t="str">
        <f t="shared" si="239"/>
        <v>"isNotifiedBug":"",</v>
      </c>
      <c r="Y566" s="22" t="str">
        <f t="shared" si="240"/>
        <v>public static String IS_NOTIFIED_BUG="isNotifiedBug";</v>
      </c>
      <c r="Z566" s="7" t="str">
        <f t="shared" si="241"/>
        <v>private String isNotifiedBug="";</v>
      </c>
    </row>
    <row r="567" spans="2:26" ht="19.2" x14ac:dyDescent="0.45">
      <c r="B567" s="8" t="s">
        <v>403</v>
      </c>
      <c r="C567" s="1" t="s">
        <v>1</v>
      </c>
      <c r="D567" s="12">
        <v>42</v>
      </c>
      <c r="I567" t="str">
        <f>I559</f>
        <v>ALTER TABLE TM_BACKLOG_TASK</v>
      </c>
      <c r="J567" t="str">
        <f t="shared" si="249"/>
        <v xml:space="preserve"> ADD  IS_DETECTED_BUG VARCHAR(42);</v>
      </c>
      <c r="L567" s="14"/>
      <c r="M567" s="18" t="str">
        <f t="shared" si="250"/>
        <v>IS_DETECTED_BUG,</v>
      </c>
      <c r="N567" s="5" t="str">
        <f t="shared" si="237"/>
        <v>IS_DETECTED_BUG VARCHAR(42),</v>
      </c>
      <c r="O567" s="1" t="s">
        <v>112</v>
      </c>
      <c r="P567" t="s">
        <v>408</v>
      </c>
      <c r="Q567" t="s">
        <v>409</v>
      </c>
      <c r="W567" s="17" t="str">
        <f t="shared" si="238"/>
        <v>isDetectedBug</v>
      </c>
      <c r="X567" s="3" t="str">
        <f t="shared" si="239"/>
        <v>"isDetectedBug":"",</v>
      </c>
      <c r="Y567" s="22" t="str">
        <f t="shared" si="240"/>
        <v>public static String IS_DETECTED_BUG="isDetectedBug";</v>
      </c>
      <c r="Z567" s="7" t="str">
        <f t="shared" si="241"/>
        <v>private String isDetectedBug="";</v>
      </c>
    </row>
    <row r="568" spans="2:26" ht="19.2" x14ac:dyDescent="0.45">
      <c r="B568" s="8" t="s">
        <v>404</v>
      </c>
      <c r="C568" s="1" t="s">
        <v>1</v>
      </c>
      <c r="D568" s="12">
        <v>42</v>
      </c>
      <c r="I568" t="str">
        <f>I567</f>
        <v>ALTER TABLE TM_BACKLOG_TASK</v>
      </c>
      <c r="J568" t="str">
        <f t="shared" si="249"/>
        <v xml:space="preserve"> ADD  IS_UPDATE_REQUIRED VARCHAR(42);</v>
      </c>
      <c r="L568" s="14"/>
      <c r="M568" s="18" t="str">
        <f t="shared" si="250"/>
        <v>IS_UPDATE_REQUIRED,</v>
      </c>
      <c r="N568" s="5" t="str">
        <f>CONCATENATE(B568," ",C568,"(",D568,")",",")</f>
        <v>IS_UPDATE_REQUIRED VARCHAR(42),</v>
      </c>
      <c r="O568" s="1" t="s">
        <v>112</v>
      </c>
      <c r="P568" t="s">
        <v>410</v>
      </c>
      <c r="Q568" t="s">
        <v>411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isUpdateRequired</v>
      </c>
      <c r="X568" s="3" t="str">
        <f>CONCATENATE("""",W568,"""",":","""","""",",")</f>
        <v>"isUpdateRequired":"",</v>
      </c>
      <c r="Y568" s="22" t="str">
        <f>CONCATENATE("public static String ",,B568,,"=","""",W568,""";")</f>
        <v>public static String IS_UPDATE_REQUIRED="isUpdateRequired";</v>
      </c>
      <c r="Z568" s="7" t="str">
        <f>CONCATENATE("private String ",W568,"=","""""",";")</f>
        <v>private String isUpdateRequired="";</v>
      </c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ht="19.2" x14ac:dyDescent="0.45">
      <c r="B571" s="8"/>
      <c r="C571" s="14"/>
      <c r="D571" s="14"/>
      <c r="L571" s="14"/>
      <c r="M571" s="20"/>
      <c r="O571" s="14"/>
      <c r="W571" s="17"/>
    </row>
    <row r="572" spans="2:26" ht="19.2" x14ac:dyDescent="0.45">
      <c r="B572" s="8"/>
      <c r="C572" s="14"/>
      <c r="D572" s="14"/>
      <c r="L572" s="14"/>
      <c r="M572" s="20"/>
      <c r="O572" s="14"/>
      <c r="W572" s="17"/>
    </row>
    <row r="573" spans="2:26" x14ac:dyDescent="0.3">
      <c r="B573" s="2" t="s">
        <v>417</v>
      </c>
      <c r="J573" t="s">
        <v>293</v>
      </c>
      <c r="K573" s="26" t="str">
        <f>CONCATENATE(J573," VIEW ",B573," AS SELECT")</f>
        <v>create OR REPLACE VIEW TM_BACKLOG_TASK_LIST AS SELECT</v>
      </c>
      <c r="N573" s="5" t="str">
        <f>CONCATENATE("CREATE TABLE ",B573," ","(")</f>
        <v>CREATE TABLE TM_BACKLOG_TASK_LIST (</v>
      </c>
    </row>
    <row r="574" spans="2:26" ht="19.2" x14ac:dyDescent="0.45">
      <c r="B574" s="1" t="s">
        <v>2</v>
      </c>
      <c r="C574" s="1" t="s">
        <v>1</v>
      </c>
      <c r="D574" s="4">
        <v>30</v>
      </c>
      <c r="E574" s="24" t="s">
        <v>113</v>
      </c>
      <c r="K574" s="25" t="str">
        <f>CONCATENATE("T.",B574,",")</f>
        <v>T.ID,</v>
      </c>
      <c r="L574" s="12"/>
      <c r="M574" s="18" t="str">
        <f t="shared" ref="M574:M581" si="251">CONCATENATE(B574,",")</f>
        <v>ID,</v>
      </c>
      <c r="N574" s="5" t="str">
        <f>CONCATENATE(B574," ",C574,"(",D574,") ",E574," ,")</f>
        <v>ID VARCHAR(30) NOT NULL ,</v>
      </c>
      <c r="O574" s="1" t="s">
        <v>2</v>
      </c>
      <c r="P574" s="6"/>
      <c r="Q574" s="6"/>
      <c r="R574" s="6"/>
      <c r="S574" s="6"/>
      <c r="T574" s="6"/>
      <c r="U574" s="6"/>
      <c r="V574" s="6"/>
      <c r="W574" s="17" t="str">
        <f t="shared" ref="W574:W615" si="252"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id</v>
      </c>
      <c r="X574" s="3" t="str">
        <f>CONCATENATE("""",W574,"""",":","""","""",",")</f>
        <v>"id":"",</v>
      </c>
      <c r="Y574" s="22" t="str">
        <f>CONCATENATE("public static String ",,B574,,"=","""",W574,""";")</f>
        <v>public static String ID="id";</v>
      </c>
      <c r="Z574" s="7" t="str">
        <f>CONCATENATE("private String ",W574,"=","""""",";")</f>
        <v>private String id="";</v>
      </c>
    </row>
    <row r="575" spans="2:26" ht="19.2" x14ac:dyDescent="0.45">
      <c r="B575" s="1" t="s">
        <v>3</v>
      </c>
      <c r="C575" s="1" t="s">
        <v>1</v>
      </c>
      <c r="D575" s="4">
        <v>10</v>
      </c>
      <c r="K575" s="25" t="str">
        <f t="shared" ref="K575:K580" si="253">CONCATENATE("T.",B575,",")</f>
        <v>T.STATUS,</v>
      </c>
      <c r="L575" s="12"/>
      <c r="M575" s="18" t="str">
        <f t="shared" si="251"/>
        <v>STATUS,</v>
      </c>
      <c r="N575" s="5" t="str">
        <f t="shared" ref="N575:N615" si="254">CONCATENATE(B575," ",C575,"(",D575,")",",")</f>
        <v>STATUS VARCHAR(10),</v>
      </c>
      <c r="O575" s="1" t="s">
        <v>3</v>
      </c>
      <c r="W575" s="17" t="str">
        <f t="shared" si="252"/>
        <v>status</v>
      </c>
      <c r="X575" s="3" t="str">
        <f>CONCATENATE("""",W575,"""",":","""","""",",")</f>
        <v>"status":"",</v>
      </c>
      <c r="Y575" s="22" t="str">
        <f>CONCATENATE("public static String ",,B575,,"=","""",W575,""";")</f>
        <v>public static String STATUS="status";</v>
      </c>
      <c r="Z575" s="7" t="str">
        <f>CONCATENATE("private String ",W575,"=","""""",";")</f>
        <v>private String status="";</v>
      </c>
    </row>
    <row r="576" spans="2:26" ht="19.2" x14ac:dyDescent="0.45">
      <c r="B576" s="1" t="s">
        <v>4</v>
      </c>
      <c r="C576" s="1" t="s">
        <v>1</v>
      </c>
      <c r="D576" s="4">
        <v>20</v>
      </c>
      <c r="K576" s="25" t="str">
        <f t="shared" si="253"/>
        <v>T.INSERT_DATE,</v>
      </c>
      <c r="L576" s="12"/>
      <c r="M576" s="18" t="str">
        <f t="shared" si="251"/>
        <v>INSERT_DATE,</v>
      </c>
      <c r="N576" s="5" t="str">
        <f t="shared" si="254"/>
        <v>INSERT_DATE VARCHAR(20),</v>
      </c>
      <c r="O576" s="1" t="s">
        <v>7</v>
      </c>
      <c r="P576" t="s">
        <v>8</v>
      </c>
      <c r="W576" s="17" t="str">
        <f t="shared" si="252"/>
        <v>insertDate</v>
      </c>
      <c r="X576" s="3" t="str">
        <f t="shared" ref="X576:X615" si="255">CONCATENATE("""",W576,"""",":","""","""",",")</f>
        <v>"insertDate":"",</v>
      </c>
      <c r="Y576" s="22" t="str">
        <f t="shared" ref="Y576:Y615" si="256">CONCATENATE("public static String ",,B576,,"=","""",W576,""";")</f>
        <v>public static String INSERT_DATE="insertDate";</v>
      </c>
      <c r="Z576" s="7" t="str">
        <f t="shared" ref="Z576:Z615" si="257">CONCATENATE("private String ",W576,"=","""""",";")</f>
        <v>private String insertDate="";</v>
      </c>
    </row>
    <row r="577" spans="2:26" ht="19.2" x14ac:dyDescent="0.45">
      <c r="B577" s="1" t="s">
        <v>5</v>
      </c>
      <c r="C577" s="1" t="s">
        <v>1</v>
      </c>
      <c r="D577" s="4">
        <v>20</v>
      </c>
      <c r="K577" s="25" t="str">
        <f t="shared" si="253"/>
        <v>T.MODIFICATION_DATE,</v>
      </c>
      <c r="L577" s="12"/>
      <c r="M577" s="18" t="str">
        <f t="shared" si="251"/>
        <v>MODIFICATION_DATE,</v>
      </c>
      <c r="N577" s="5" t="str">
        <f t="shared" si="254"/>
        <v>MODIFICATION_DATE VARCHAR(20),</v>
      </c>
      <c r="O577" s="1" t="s">
        <v>9</v>
      </c>
      <c r="P577" t="s">
        <v>8</v>
      </c>
      <c r="W577" s="17" t="str">
        <f t="shared" si="252"/>
        <v>modificationDate</v>
      </c>
      <c r="X577" s="3" t="str">
        <f t="shared" si="255"/>
        <v>"modificationDate":"",</v>
      </c>
      <c r="Y577" s="22" t="str">
        <f t="shared" si="256"/>
        <v>public static String MODIFICATION_DATE="modificationDate";</v>
      </c>
      <c r="Z577" s="7" t="str">
        <f t="shared" si="257"/>
        <v>private String modificationDate="";</v>
      </c>
    </row>
    <row r="578" spans="2:26" ht="19.2" x14ac:dyDescent="0.45">
      <c r="B578" s="1" t="s">
        <v>274</v>
      </c>
      <c r="C578" s="1" t="s">
        <v>1</v>
      </c>
      <c r="D578" s="4">
        <v>43</v>
      </c>
      <c r="K578" s="25" t="str">
        <f>CONCATENATE("B.",B578,",")</f>
        <v>B.FK_PROJECT_ID,</v>
      </c>
      <c r="L578" s="12"/>
      <c r="M578" s="18" t="str">
        <f>CONCATENATE(B578,",")</f>
        <v>FK_PROJECT_ID,</v>
      </c>
      <c r="N578" s="5" t="str">
        <f>CONCATENATE(B578," ",C578,"(",D578,")",",")</f>
        <v>FK_PROJECT_ID VARCHAR(43),</v>
      </c>
      <c r="O578" s="1" t="s">
        <v>10</v>
      </c>
      <c r="P578" t="s">
        <v>354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fkBacklogId</v>
      </c>
      <c r="X578" s="3" t="str">
        <f>CONCATENATE("""",W578,"""",":","""","""",",")</f>
        <v>"fkBacklogId":"",</v>
      </c>
      <c r="Y578" s="22" t="str">
        <f>CONCATENATE("public static String ",,B578,,"=","""",W578,""";")</f>
        <v>public static String FK_PROJECT_ID="fkBacklogId";</v>
      </c>
      <c r="Z578" s="7" t="str">
        <f>CONCATENATE("private String ",W578,"=","""""",";")</f>
        <v>private String fkBacklogId="";</v>
      </c>
    </row>
    <row r="579" spans="2:26" ht="19.2" x14ac:dyDescent="0.45">
      <c r="B579" s="1" t="s">
        <v>367</v>
      </c>
      <c r="C579" s="1" t="s">
        <v>1</v>
      </c>
      <c r="D579" s="4">
        <v>43</v>
      </c>
      <c r="K579" s="25" t="str">
        <f t="shared" si="253"/>
        <v>T.FK_BACKLOG_ID,</v>
      </c>
      <c r="L579" s="12"/>
      <c r="M579" s="18" t="str">
        <f t="shared" si="251"/>
        <v>FK_BACKLOG_ID,</v>
      </c>
      <c r="N579" s="5" t="str">
        <f t="shared" si="254"/>
        <v>FK_BACKLOG_ID VARCHAR(43),</v>
      </c>
      <c r="O579" s="1" t="s">
        <v>10</v>
      </c>
      <c r="P579" t="s">
        <v>354</v>
      </c>
      <c r="Q579" t="s">
        <v>2</v>
      </c>
      <c r="W579" s="17" t="str">
        <f t="shared" si="252"/>
        <v>fkBacklogId</v>
      </c>
      <c r="X579" s="3" t="str">
        <f t="shared" si="255"/>
        <v>"fkBacklogId":"",</v>
      </c>
      <c r="Y579" s="22" t="str">
        <f t="shared" si="256"/>
        <v>public static String FK_BACKLOG_ID="fkBacklogId";</v>
      </c>
      <c r="Z579" s="7" t="str">
        <f t="shared" si="257"/>
        <v>private String fkBacklogId="";</v>
      </c>
    </row>
    <row r="580" spans="2:26" ht="19.2" x14ac:dyDescent="0.45">
      <c r="B580" s="1" t="s">
        <v>272</v>
      </c>
      <c r="C580" s="1" t="s">
        <v>1</v>
      </c>
      <c r="D580" s="4">
        <v>43</v>
      </c>
      <c r="J580" s="23"/>
      <c r="K580" s="25" t="str">
        <f t="shared" si="253"/>
        <v>T.FK_TASK_TYPE_ID,</v>
      </c>
      <c r="L580" s="12"/>
      <c r="M580" s="18" t="str">
        <f t="shared" si="251"/>
        <v>FK_TASK_TYPE_ID,</v>
      </c>
      <c r="N580" s="5" t="str">
        <f>CONCATENATE(B580," ",C580,"(",D580,")",",")</f>
        <v>FK_TASK_TYPE_ID VARCHAR(43),</v>
      </c>
      <c r="O580" s="1" t="s">
        <v>10</v>
      </c>
      <c r="P580" t="s">
        <v>311</v>
      </c>
      <c r="Q580" t="s">
        <v>51</v>
      </c>
      <c r="R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fkTaskTypeId</v>
      </c>
      <c r="X580" s="3" t="str">
        <f>CONCATENATE("""",W580,"""",":","""","""",",")</f>
        <v>"fkTaskTypeId":"",</v>
      </c>
      <c r="Y580" s="22" t="str">
        <f>CONCATENATE("public static String ",,B580,,"=","""",W580,""";")</f>
        <v>public static String FK_TASK_TYPE_ID="fkTaskTypeId";</v>
      </c>
      <c r="Z580" s="7" t="str">
        <f>CONCATENATE("private String ",W580,"=","""""",";")</f>
        <v>private String fkTaskTypeId="";</v>
      </c>
    </row>
    <row r="581" spans="2:26" ht="19.2" x14ac:dyDescent="0.45">
      <c r="B581" s="1" t="s">
        <v>331</v>
      </c>
      <c r="C581" s="1" t="s">
        <v>1</v>
      </c>
      <c r="D581" s="4">
        <v>43</v>
      </c>
      <c r="J581" s="23"/>
      <c r="K581" s="25" t="s">
        <v>471</v>
      </c>
      <c r="L581" s="12"/>
      <c r="M581" s="18" t="str">
        <f t="shared" si="251"/>
        <v>TASK_TYPE_NAME,</v>
      </c>
      <c r="N581" s="5" t="str">
        <f t="shared" si="254"/>
        <v>TASK_TYPE_NAME VARCHAR(43),</v>
      </c>
      <c r="O581" s="1" t="s">
        <v>311</v>
      </c>
      <c r="P581" t="s">
        <v>51</v>
      </c>
      <c r="Q581" t="s">
        <v>0</v>
      </c>
      <c r="W581" s="17" t="str">
        <f t="shared" si="252"/>
        <v>taskTypeName</v>
      </c>
      <c r="X581" s="3" t="str">
        <f t="shared" si="255"/>
        <v>"taskTypeName":"",</v>
      </c>
      <c r="Y581" s="22" t="str">
        <f t="shared" si="256"/>
        <v>public static String TASK_TYPE_NAME="taskTypeName";</v>
      </c>
      <c r="Z581" s="7" t="str">
        <f t="shared" si="257"/>
        <v>private String taskTypeName="";</v>
      </c>
    </row>
    <row r="582" spans="2:26" ht="19.2" x14ac:dyDescent="0.45">
      <c r="B582" s="1" t="s">
        <v>399</v>
      </c>
      <c r="C582" s="1" t="s">
        <v>1</v>
      </c>
      <c r="D582" s="4">
        <v>43</v>
      </c>
      <c r="K582" s="25" t="str">
        <f>CONCATENATE("T.",B582,",")</f>
        <v>T.FK_ASSIGNEE_ID,</v>
      </c>
      <c r="L582" s="12"/>
      <c r="M582" s="18"/>
      <c r="N582" s="5" t="str">
        <f>CONCATENATE(B582," ",C582,"(",D582,")",",")</f>
        <v>FK_ASSIGNEE_ID VARCHAR(43),</v>
      </c>
      <c r="O582" s="1" t="s">
        <v>10</v>
      </c>
      <c r="P582" t="s">
        <v>344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fkAssigneeId</v>
      </c>
      <c r="X582" s="3" t="str">
        <f>CONCATENATE("""",W582,"""",":","""","""",",")</f>
        <v>"fkAssigneeId":"",</v>
      </c>
      <c r="Y582" s="22" t="str">
        <f>CONCATENATE("public static String ",,B582,,"=","""",W582,""";")</f>
        <v>public static String FK_ASSIGNEE_ID="fkAssigneeId";</v>
      </c>
      <c r="Z582" s="7" t="str">
        <f>CONCATENATE("private String ",W582,"=","""""",";")</f>
        <v>private String fkAssigneeId="";</v>
      </c>
    </row>
    <row r="583" spans="2:26" ht="19.2" x14ac:dyDescent="0.45">
      <c r="B583" s="1" t="s">
        <v>341</v>
      </c>
      <c r="C583" s="1" t="s">
        <v>1</v>
      </c>
      <c r="D583" s="4">
        <v>43</v>
      </c>
      <c r="K583" s="25" t="s">
        <v>446</v>
      </c>
      <c r="L583" s="12"/>
      <c r="M583" s="18"/>
      <c r="N583" s="5" t="str">
        <f>CONCATENATE(B583," ",C583,"(",D583,")",",")</f>
        <v>ASSIGNEE_NAME VARCHAR(43),</v>
      </c>
      <c r="O583" s="1" t="s">
        <v>344</v>
      </c>
      <c r="P583" t="s">
        <v>0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assigneeName</v>
      </c>
      <c r="X583" s="3" t="str">
        <f>CONCATENATE("""",W583,"""",":","""","""",",")</f>
        <v>"assigneeName":"",</v>
      </c>
      <c r="Y583" s="22" t="str">
        <f>CONCATENATE("public static String ",,B583,,"=","""",W583,""";")</f>
        <v>public static String ASSIGNEE_NAME="assigneeName";</v>
      </c>
      <c r="Z583" s="7" t="str">
        <f>CONCATENATE("private String ",W583,"=","""""",";")</f>
        <v>private String assigneeName="";</v>
      </c>
    </row>
    <row r="584" spans="2:26" ht="19.2" x14ac:dyDescent="0.45">
      <c r="B584" s="1" t="s">
        <v>623</v>
      </c>
      <c r="C584" s="1" t="s">
        <v>1</v>
      </c>
      <c r="D584" s="4">
        <v>43</v>
      </c>
      <c r="K584" s="25" t="s">
        <v>624</v>
      </c>
      <c r="L584" s="12"/>
      <c r="M584" s="18"/>
      <c r="N584" s="5" t="str">
        <f t="shared" si="254"/>
        <v>ASSIGNEE_IMAGE_URL VARCHAR(43),</v>
      </c>
      <c r="O584" s="1" t="s">
        <v>344</v>
      </c>
      <c r="P584" t="s">
        <v>153</v>
      </c>
      <c r="Q584" t="s">
        <v>325</v>
      </c>
      <c r="W584" s="17" t="str">
        <f t="shared" si="252"/>
        <v>assigneeImageUrl</v>
      </c>
      <c r="X584" s="3" t="str">
        <f t="shared" si="255"/>
        <v>"assigneeImageUrl":"",</v>
      </c>
      <c r="Y584" s="22" t="str">
        <f t="shared" si="256"/>
        <v>public static String ASSIGNEE_IMAGE_URL="assigneeImageUrl";</v>
      </c>
      <c r="Z584" s="7" t="str">
        <f t="shared" si="257"/>
        <v>private String assigneeImageUrl="";</v>
      </c>
    </row>
    <row r="585" spans="2:26" ht="19.2" x14ac:dyDescent="0.45">
      <c r="B585" s="10" t="s">
        <v>442</v>
      </c>
      <c r="C585" s="1" t="s">
        <v>1</v>
      </c>
      <c r="D585" s="4">
        <v>43</v>
      </c>
      <c r="K585" s="21" t="s">
        <v>618</v>
      </c>
      <c r="L585" s="12"/>
      <c r="M585" s="18" t="str">
        <f>CONCATENATE(B580,",")</f>
        <v>FK_TASK_TYPE_ID,</v>
      </c>
      <c r="N585" s="5" t="str">
        <f>CONCATENATE(B585," ",C585,"(",D585,")",",")</f>
        <v>BUG_COUNT VARCHAR(43),</v>
      </c>
      <c r="O585" s="1" t="s">
        <v>409</v>
      </c>
      <c r="P585" t="s">
        <v>214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bugCount</v>
      </c>
      <c r="X585" s="3" t="str">
        <f>CONCATENATE("""",W585,"""",":","""","""",",")</f>
        <v>"bugCount":"",</v>
      </c>
      <c r="Y585" s="22" t="str">
        <f>CONCATENATE("public static String ",,B585,,"=","""",W585,""";")</f>
        <v>public static String BUG_COUNT="bugCount";</v>
      </c>
      <c r="Z585" s="7" t="str">
        <f>CONCATENATE("private String ",W585,"=","""""",";")</f>
        <v>private String bugCount="";</v>
      </c>
    </row>
    <row r="586" spans="2:26" ht="19.2" x14ac:dyDescent="0.45">
      <c r="B586" s="10" t="s">
        <v>443</v>
      </c>
      <c r="C586" s="1" t="s">
        <v>1</v>
      </c>
      <c r="D586" s="4">
        <v>43</v>
      </c>
      <c r="K586" s="21" t="s">
        <v>619</v>
      </c>
      <c r="L586" s="12"/>
      <c r="M586" s="18" t="str">
        <f>CONCATENATE(B581,",")</f>
        <v>TASK_TYPE_NAME,</v>
      </c>
      <c r="N586" s="5" t="str">
        <f t="shared" si="254"/>
        <v>UPDATE_COUNT VARCHAR(43),</v>
      </c>
      <c r="O586" s="1" t="s">
        <v>410</v>
      </c>
      <c r="P586" t="s">
        <v>214</v>
      </c>
      <c r="W586" s="17" t="str">
        <f t="shared" si="252"/>
        <v>updateCount</v>
      </c>
      <c r="X586" s="3" t="str">
        <f t="shared" si="255"/>
        <v>"updateCount":"",</v>
      </c>
      <c r="Y586" s="22" t="str">
        <f t="shared" si="256"/>
        <v>public static String UPDATE_COUNT="updateCount";</v>
      </c>
      <c r="Z586" s="7" t="str">
        <f t="shared" si="257"/>
        <v>private String updateCount="";</v>
      </c>
    </row>
    <row r="587" spans="2:26" ht="19.2" x14ac:dyDescent="0.45">
      <c r="B587" s="10" t="s">
        <v>262</v>
      </c>
      <c r="C587" s="1" t="s">
        <v>1</v>
      </c>
      <c r="D587" s="4">
        <v>43</v>
      </c>
      <c r="K587" s="25" t="str">
        <f>CONCATENATE("T.",B587,",")</f>
        <v>T.CREATED_BY,</v>
      </c>
      <c r="L587" s="12"/>
      <c r="M587" s="18" t="str">
        <f>CONCATENATE(B582,",")</f>
        <v>FK_ASSIGNEE_ID,</v>
      </c>
      <c r="N587" s="5" t="str">
        <f>CONCATENATE(B587," ",C587,"(",D587,")",",")</f>
        <v>CREATED_BY VARCHAR(43),</v>
      </c>
      <c r="O587" s="1" t="s">
        <v>282</v>
      </c>
      <c r="P587" t="s">
        <v>128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createdBy</v>
      </c>
      <c r="X587" s="3" t="str">
        <f>CONCATENATE("""",W587,"""",":","""","""",",")</f>
        <v>"createdBy":"",</v>
      </c>
      <c r="Y587" s="22" t="str">
        <f>CONCATENATE("public static String ",,B587,,"=","""",W587,""";")</f>
        <v>public static String CREATED_BY="createdBy";</v>
      </c>
      <c r="Z587" s="7" t="str">
        <f>CONCATENATE("private String ",W587,"=","""""",";")</f>
        <v>private String createdBy="";</v>
      </c>
    </row>
    <row r="588" spans="2:26" ht="19.2" x14ac:dyDescent="0.45">
      <c r="B588" s="10" t="s">
        <v>339</v>
      </c>
      <c r="C588" s="1" t="s">
        <v>1</v>
      </c>
      <c r="D588" s="4">
        <v>43</v>
      </c>
      <c r="K588" s="25" t="s">
        <v>447</v>
      </c>
      <c r="L588" s="12"/>
      <c r="M588" s="18" t="str">
        <f>CONCATENATE(B584,",")</f>
        <v>ASSIGNEE_IMAGE_URL,</v>
      </c>
      <c r="N588" s="5" t="str">
        <f t="shared" si="254"/>
        <v>CREATED_BY_NAME VARCHAR(43),</v>
      </c>
      <c r="O588" s="1" t="s">
        <v>282</v>
      </c>
      <c r="P588" t="s">
        <v>128</v>
      </c>
      <c r="Q588" t="s">
        <v>0</v>
      </c>
      <c r="W588" s="17" t="str">
        <f t="shared" si="252"/>
        <v>createdByName</v>
      </c>
      <c r="X588" s="3" t="str">
        <f t="shared" si="255"/>
        <v>"createdByName":"",</v>
      </c>
      <c r="Y588" s="22" t="str">
        <f t="shared" si="256"/>
        <v>public static String CREATED_BY_NAME="createdByName";</v>
      </c>
      <c r="Z588" s="7" t="str">
        <f t="shared" si="257"/>
        <v>private String createdByName="";</v>
      </c>
    </row>
    <row r="589" spans="2:26" ht="19.2" x14ac:dyDescent="0.45">
      <c r="B589" s="1" t="s">
        <v>263</v>
      </c>
      <c r="C589" s="1" t="s">
        <v>1</v>
      </c>
      <c r="D589" s="4">
        <v>43</v>
      </c>
      <c r="K589" s="25" t="str">
        <f t="shared" ref="K589:K594" si="258">CONCATENATE("T.",B589,",")</f>
        <v>T.CREATED_DATE,</v>
      </c>
      <c r="L589" s="12"/>
      <c r="M589" s="18" t="str">
        <f>CONCATENATE(B589,",")</f>
        <v>CREATED_DATE,</v>
      </c>
      <c r="N589" s="5" t="str">
        <f t="shared" si="254"/>
        <v>CREATED_DATE VARCHAR(43),</v>
      </c>
      <c r="O589" s="1" t="s">
        <v>282</v>
      </c>
      <c r="P589" t="s">
        <v>8</v>
      </c>
      <c r="W589" s="17" t="str">
        <f t="shared" si="252"/>
        <v>createdDate</v>
      </c>
      <c r="X589" s="3" t="str">
        <f t="shared" si="255"/>
        <v>"createdDate":"",</v>
      </c>
      <c r="Y589" s="22" t="str">
        <f t="shared" si="256"/>
        <v>public static String CREATED_DATE="createdDate";</v>
      </c>
      <c r="Z589" s="7" t="str">
        <f t="shared" si="257"/>
        <v>private String createdDate="";</v>
      </c>
    </row>
    <row r="590" spans="2:26" ht="19.2" x14ac:dyDescent="0.45">
      <c r="B590" s="1" t="s">
        <v>264</v>
      </c>
      <c r="C590" s="1" t="s">
        <v>1</v>
      </c>
      <c r="D590" s="4">
        <v>40</v>
      </c>
      <c r="K590" s="25" t="str">
        <f t="shared" si="258"/>
        <v>T.CREATED_TIME,</v>
      </c>
      <c r="L590" s="12"/>
      <c r="M590" s="18"/>
      <c r="N590" s="5" t="str">
        <f t="shared" si="254"/>
        <v>CREATED_TIME VARCHAR(40),</v>
      </c>
      <c r="O590" s="1" t="s">
        <v>282</v>
      </c>
      <c r="P590" t="s">
        <v>133</v>
      </c>
      <c r="W590" s="17" t="str">
        <f t="shared" si="252"/>
        <v>createdTime</v>
      </c>
      <c r="X590" s="3" t="str">
        <f t="shared" si="255"/>
        <v>"createdTime":"",</v>
      </c>
      <c r="Y590" s="22" t="str">
        <f t="shared" si="256"/>
        <v>public static String CREATED_TIME="createdTime";</v>
      </c>
      <c r="Z590" s="7" t="str">
        <f t="shared" si="257"/>
        <v>private String createdTime="";</v>
      </c>
    </row>
    <row r="591" spans="2:26" ht="19.2" x14ac:dyDescent="0.45">
      <c r="B591" s="1" t="s">
        <v>400</v>
      </c>
      <c r="C591" s="1" t="s">
        <v>1</v>
      </c>
      <c r="D591" s="4">
        <v>50</v>
      </c>
      <c r="K591" s="25" t="str">
        <f t="shared" si="258"/>
        <v>T.ESTIMATED_HOURS,</v>
      </c>
      <c r="L591" s="12"/>
      <c r="M591" s="18" t="str">
        <f>CONCATENATE(B591,",")</f>
        <v>ESTIMATED_HOURS,</v>
      </c>
      <c r="N591" s="5" t="str">
        <f t="shared" si="254"/>
        <v>ESTIMATED_HOURS VARCHAR(50),</v>
      </c>
      <c r="O591" s="1" t="s">
        <v>405</v>
      </c>
      <c r="P591" t="s">
        <v>406</v>
      </c>
      <c r="W591" s="17" t="str">
        <f t="shared" si="252"/>
        <v>estimatedHours</v>
      </c>
      <c r="X591" s="3" t="str">
        <f t="shared" si="255"/>
        <v>"estimatedHours":"",</v>
      </c>
      <c r="Y591" s="22" t="str">
        <f t="shared" si="256"/>
        <v>public static String ESTIMATED_HOURS="estimatedHours";</v>
      </c>
      <c r="Z591" s="7" t="str">
        <f t="shared" si="257"/>
        <v>private String estimatedHours="";</v>
      </c>
    </row>
    <row r="592" spans="2:26" ht="19.2" x14ac:dyDescent="0.45">
      <c r="B592" s="1" t="s">
        <v>401</v>
      </c>
      <c r="C592" s="1" t="s">
        <v>1</v>
      </c>
      <c r="D592" s="4">
        <v>50</v>
      </c>
      <c r="K592" s="25" t="str">
        <f t="shared" si="258"/>
        <v>T.SPENT_HOURS,</v>
      </c>
      <c r="L592" s="12"/>
      <c r="M592" s="18" t="str">
        <f>CONCATENATE(B592,",")</f>
        <v>SPENT_HOURS,</v>
      </c>
      <c r="N592" s="5" t="str">
        <f t="shared" si="254"/>
        <v>SPENT_HOURS VARCHAR(50),</v>
      </c>
      <c r="O592" s="1" t="s">
        <v>407</v>
      </c>
      <c r="P592" t="s">
        <v>406</v>
      </c>
      <c r="W592" s="17" t="str">
        <f t="shared" si="252"/>
        <v>spentHours</v>
      </c>
      <c r="X592" s="3" t="str">
        <f t="shared" si="255"/>
        <v>"spentHours":"",</v>
      </c>
      <c r="Y592" s="22" t="str">
        <f t="shared" si="256"/>
        <v>public static String SPENT_HOURS="spentHours";</v>
      </c>
      <c r="Z592" s="7" t="str">
        <f t="shared" si="257"/>
        <v>private String spentHours="";</v>
      </c>
    </row>
    <row r="593" spans="2:26" ht="19.2" x14ac:dyDescent="0.45">
      <c r="B593" s="1" t="s">
        <v>398</v>
      </c>
      <c r="C593" s="1" t="s">
        <v>1</v>
      </c>
      <c r="D593" s="4">
        <v>40</v>
      </c>
      <c r="K593" s="25" t="str">
        <f t="shared" si="258"/>
        <v>T.DEPENDENT_TASK_TYPE_1_ID,</v>
      </c>
      <c r="L593" s="12"/>
      <c r="M593" s="18"/>
      <c r="N593" s="5" t="str">
        <f>CONCATENATE(B593," ",C593,"(",D593,")",",")</f>
        <v>DEPENDENT_TASK_TYPE_1_ID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dependentTaskType1Id</v>
      </c>
      <c r="X593" s="3" t="str">
        <f>CONCATENATE("""",W593,"""",":","""","""",",")</f>
        <v>"dependentTaskType1Id":"",</v>
      </c>
      <c r="Y593" s="22" t="str">
        <f>CONCATENATE("public static String ",,B593,,"=","""",W593,""";")</f>
        <v>public static String DEPENDENT_TASK_TYPE_1_ID="dependentTaskType1Id";</v>
      </c>
      <c r="Z593" s="7" t="str">
        <f>CONCATENATE("private String ",W593,"=","""""",";")</f>
        <v>private String dependentTaskType1Id="";</v>
      </c>
    </row>
    <row r="594" spans="2:26" ht="19.2" x14ac:dyDescent="0.45">
      <c r="B594" s="1" t="s">
        <v>397</v>
      </c>
      <c r="C594" s="1" t="s">
        <v>1</v>
      </c>
      <c r="D594" s="4">
        <v>40</v>
      </c>
      <c r="K594" s="25" t="str">
        <f t="shared" si="258"/>
        <v>T.DEPENDENT_TASK_TYPE_2_ID,</v>
      </c>
      <c r="L594" s="12"/>
      <c r="M594" s="18" t="str">
        <f>CONCATENATE(B594,",")</f>
        <v>DEPENDENT_TASK_TYPE_2_ID,</v>
      </c>
      <c r="N594" s="5" t="str">
        <f>CONCATENATE(B594," ",C594,"(",D594,")",",")</f>
        <v>DEPENDENT_TASK_TYPE_2_ID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dependentTaskType2Id</v>
      </c>
      <c r="X594" s="3" t="str">
        <f>CONCATENATE("""",W594,"""",":","""","""",",")</f>
        <v>"dependentTaskType2Id":"",</v>
      </c>
      <c r="Y594" s="22" t="str">
        <f>CONCATENATE("public static String ",,B594,,"=","""",W594,""";")</f>
        <v>public static String DEPENDENT_TASK_TYPE_2_ID="dependentTaskType2Id";</v>
      </c>
      <c r="Z594" s="7" t="str">
        <f>CONCATENATE("private String ",W594,"=","""""",";")</f>
        <v>private String dependentTaskType2Id="";</v>
      </c>
    </row>
    <row r="595" spans="2:26" ht="19.2" x14ac:dyDescent="0.45">
      <c r="B595" s="1" t="s">
        <v>418</v>
      </c>
      <c r="C595" s="1" t="s">
        <v>1</v>
      </c>
      <c r="D595" s="4">
        <v>40</v>
      </c>
      <c r="K595" s="25" t="s">
        <v>450</v>
      </c>
      <c r="L595" s="12"/>
      <c r="M595" s="18"/>
      <c r="N595" s="5" t="str">
        <f t="shared" si="254"/>
        <v>DEPENDENT_TASK_TYPE_1_NAME VARCHAR(40),</v>
      </c>
      <c r="O595" s="1" t="s">
        <v>388</v>
      </c>
      <c r="P595" t="s">
        <v>311</v>
      </c>
      <c r="Q595" t="s">
        <v>51</v>
      </c>
      <c r="R595">
        <v>1</v>
      </c>
      <c r="S595" t="s">
        <v>0</v>
      </c>
      <c r="W595" s="17" t="str">
        <f t="shared" si="252"/>
        <v>dependentTaskType1Name</v>
      </c>
      <c r="X595" s="3" t="str">
        <f t="shared" si="255"/>
        <v>"dependentTaskType1Name":"",</v>
      </c>
      <c r="Y595" s="22" t="str">
        <f t="shared" si="256"/>
        <v>public static String DEPENDENT_TASK_TYPE_1_NAME="dependentTaskType1Name";</v>
      </c>
      <c r="Z595" s="7" t="str">
        <f t="shared" si="257"/>
        <v>private String dependentTaskType1Name="";</v>
      </c>
    </row>
    <row r="596" spans="2:26" ht="19.2" x14ac:dyDescent="0.45">
      <c r="B596" s="1" t="s">
        <v>419</v>
      </c>
      <c r="C596" s="1" t="s">
        <v>1</v>
      </c>
      <c r="D596" s="4">
        <v>40</v>
      </c>
      <c r="K596" s="25" t="s">
        <v>451</v>
      </c>
      <c r="L596" s="12"/>
      <c r="M596" s="18" t="str">
        <f>CONCATENATE(B596,",")</f>
        <v>DEPENDENT_TASK_TYPE_2_NAME,</v>
      </c>
      <c r="N596" s="5" t="str">
        <f t="shared" si="254"/>
        <v>DEPENDENT_TASK_TYPE_2_NAME VARCHAR(40),</v>
      </c>
      <c r="O596" s="1" t="s">
        <v>388</v>
      </c>
      <c r="P596" t="s">
        <v>311</v>
      </c>
      <c r="Q596" t="s">
        <v>51</v>
      </c>
      <c r="R596">
        <v>2</v>
      </c>
      <c r="S596" t="s">
        <v>0</v>
      </c>
      <c r="W596" s="17" t="str">
        <f t="shared" si="252"/>
        <v>dependentTaskType2Name</v>
      </c>
      <c r="X596" s="3" t="str">
        <f t="shared" si="255"/>
        <v>"dependentTaskType2Name":"",</v>
      </c>
      <c r="Y596" s="22" t="str">
        <f t="shared" si="256"/>
        <v>public static String DEPENDENT_TASK_TYPE_2_NAME="dependentTaskType2Name";</v>
      </c>
      <c r="Z596" s="7" t="str">
        <f t="shared" si="257"/>
        <v>private String dependentTaskType2Name="";</v>
      </c>
    </row>
    <row r="597" spans="2:26" ht="19.2" x14ac:dyDescent="0.45">
      <c r="B597" s="1" t="s">
        <v>271</v>
      </c>
      <c r="C597" s="1" t="s">
        <v>1</v>
      </c>
      <c r="D597" s="4">
        <v>30</v>
      </c>
      <c r="K597" s="25" t="str">
        <f>CONCATENATE("T.",B597,",")</f>
        <v>T.COMPLETED_DURATION,</v>
      </c>
      <c r="L597" s="12"/>
      <c r="M597" s="18" t="str">
        <f>CONCATENATE(B597,",")</f>
        <v>COMPLETED_DURATION,</v>
      </c>
      <c r="N597" s="5" t="str">
        <f t="shared" si="254"/>
        <v>COMPLETED_DURATION VARCHAR(30),</v>
      </c>
      <c r="O597" s="1" t="s">
        <v>313</v>
      </c>
      <c r="P597" t="s">
        <v>314</v>
      </c>
      <c r="W597" s="17" t="str">
        <f t="shared" si="252"/>
        <v>completedDuration</v>
      </c>
      <c r="X597" s="3" t="str">
        <f t="shared" si="255"/>
        <v>"completedDuration":"",</v>
      </c>
      <c r="Y597" s="22" t="str">
        <f t="shared" si="256"/>
        <v>public static String COMPLETED_DURATION="completedDuration";</v>
      </c>
      <c r="Z597" s="7" t="str">
        <f t="shared" si="257"/>
        <v>private String completedDuration="";</v>
      </c>
    </row>
    <row r="598" spans="2:26" ht="19.2" x14ac:dyDescent="0.45">
      <c r="B598" s="8" t="s">
        <v>275</v>
      </c>
      <c r="C598" s="1" t="s">
        <v>1</v>
      </c>
      <c r="D598" s="12">
        <v>40</v>
      </c>
      <c r="K598" s="25" t="str">
        <f>CONCATENATE("T.",B598,",")</f>
        <v>T.UPDATED_BY,</v>
      </c>
      <c r="L598" s="14"/>
      <c r="M598" s="18" t="str">
        <f>CONCATENATE(B598,",")</f>
        <v>UPDATED_BY,</v>
      </c>
      <c r="N598" s="5" t="str">
        <f>CONCATENATE(B598," ",C598,"(",D598,")",",")</f>
        <v>UPDATED_BY VARCHAR(40),</v>
      </c>
      <c r="O598" s="1" t="s">
        <v>315</v>
      </c>
      <c r="P598" t="s">
        <v>128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updatedBy</v>
      </c>
      <c r="X598" s="3" t="str">
        <f>CONCATENATE("""",W598,"""",":","""","""",",")</f>
        <v>"updatedBy":"",</v>
      </c>
      <c r="Y598" s="22" t="str">
        <f>CONCATENATE("public static String ",,B598,,"=","""",W598,""";")</f>
        <v>public static String UPDATED_BY="updatedBy";</v>
      </c>
      <c r="Z598" s="7" t="str">
        <f>CONCATENATE("private String ",W598,"=","""""",";")</f>
        <v>private String updatedBy="";</v>
      </c>
    </row>
    <row r="599" spans="2:26" ht="19.2" x14ac:dyDescent="0.45">
      <c r="B599" s="8" t="s">
        <v>420</v>
      </c>
      <c r="C599" s="1" t="s">
        <v>1</v>
      </c>
      <c r="D599" s="12">
        <v>40</v>
      </c>
      <c r="K599" s="25" t="s">
        <v>448</v>
      </c>
      <c r="L599" s="14"/>
      <c r="M599" s="18" t="str">
        <f t="shared" ref="M599:M615" si="259">CONCATENATE(B599,",")</f>
        <v>UPDATED_BY_NAME,</v>
      </c>
      <c r="N599" s="5" t="str">
        <f t="shared" si="254"/>
        <v>UPDATED_BY_NAME VARCHAR(40),</v>
      </c>
      <c r="O599" s="1" t="s">
        <v>315</v>
      </c>
      <c r="P599" t="s">
        <v>128</v>
      </c>
      <c r="Q599" t="s">
        <v>0</v>
      </c>
      <c r="W599" s="17" t="str">
        <f t="shared" si="252"/>
        <v>updatedByName</v>
      </c>
      <c r="X599" s="3" t="str">
        <f t="shared" si="255"/>
        <v>"updatedByName":"",</v>
      </c>
      <c r="Y599" s="22" t="str">
        <f t="shared" si="256"/>
        <v>public static String UPDATED_BY_NAME="updatedByName";</v>
      </c>
      <c r="Z599" s="7" t="str">
        <f t="shared" si="257"/>
        <v>private String updatedByName="";</v>
      </c>
    </row>
    <row r="600" spans="2:26" ht="19.2" x14ac:dyDescent="0.45">
      <c r="B600" s="8" t="s">
        <v>276</v>
      </c>
      <c r="C600" s="1" t="s">
        <v>1</v>
      </c>
      <c r="D600" s="12">
        <v>42</v>
      </c>
      <c r="K600" s="25" t="str">
        <f t="shared" ref="K600:K614" si="260">CONCATENATE("T.",B600,",")</f>
        <v>T.LAST_UPDATED_DATE,</v>
      </c>
      <c r="L600" s="14"/>
      <c r="M600" s="18" t="str">
        <f t="shared" si="259"/>
        <v>LAST_UPDATED_DATE,</v>
      </c>
      <c r="N600" s="5" t="str">
        <f t="shared" si="254"/>
        <v>LAST_UPDATED_DATE VARCHAR(42),</v>
      </c>
      <c r="O600" s="1" t="s">
        <v>316</v>
      </c>
      <c r="P600" t="s">
        <v>315</v>
      </c>
      <c r="Q600" t="s">
        <v>8</v>
      </c>
      <c r="W600" s="17" t="str">
        <f t="shared" si="252"/>
        <v>lastUpdatedDate</v>
      </c>
      <c r="X600" s="3" t="str">
        <f t="shared" si="255"/>
        <v>"lastUpdatedDate":"",</v>
      </c>
      <c r="Y600" s="22" t="str">
        <f t="shared" si="256"/>
        <v>public static String LAST_UPDATED_DATE="lastUpdatedDate";</v>
      </c>
      <c r="Z600" s="7" t="str">
        <f t="shared" si="257"/>
        <v>private String lastUpdatedDate="";</v>
      </c>
    </row>
    <row r="601" spans="2:26" ht="19.2" x14ac:dyDescent="0.45">
      <c r="B601" s="8" t="s">
        <v>277</v>
      </c>
      <c r="C601" s="1" t="s">
        <v>1</v>
      </c>
      <c r="D601" s="12">
        <v>42</v>
      </c>
      <c r="K601" s="25" t="str">
        <f t="shared" si="260"/>
        <v>T.LAST_UPDATED_TIME,</v>
      </c>
      <c r="L601" s="14"/>
      <c r="M601" s="18" t="str">
        <f t="shared" si="259"/>
        <v>LAST_UPDATED_TIME,</v>
      </c>
      <c r="N601" s="5" t="str">
        <f t="shared" si="254"/>
        <v>LAST_UPDATED_TIME VARCHAR(42),</v>
      </c>
      <c r="O601" s="1" t="s">
        <v>316</v>
      </c>
      <c r="P601" t="s">
        <v>315</v>
      </c>
      <c r="Q601" t="s">
        <v>133</v>
      </c>
      <c r="W601" s="17" t="str">
        <f t="shared" si="252"/>
        <v>lastUpdatedTime</v>
      </c>
      <c r="X601" s="3" t="str">
        <f t="shared" si="255"/>
        <v>"lastUpdatedTime":"",</v>
      </c>
      <c r="Y601" s="22" t="str">
        <f t="shared" si="256"/>
        <v>public static String LAST_UPDATED_TIME="lastUpdatedTime";</v>
      </c>
      <c r="Z601" s="7" t="str">
        <f t="shared" si="257"/>
        <v>private String lastUpdatedTime="";</v>
      </c>
    </row>
    <row r="602" spans="2:26" ht="19.2" x14ac:dyDescent="0.45">
      <c r="B602" s="8" t="s">
        <v>416</v>
      </c>
      <c r="C602" s="1" t="s">
        <v>1</v>
      </c>
      <c r="D602" s="12">
        <v>42</v>
      </c>
      <c r="K602" s="25" t="str">
        <f t="shared" si="260"/>
        <v>T.TASK_STATUS,</v>
      </c>
      <c r="L602" s="14"/>
      <c r="M602" s="18" t="str">
        <f t="shared" si="259"/>
        <v>TASK_STATUS,</v>
      </c>
      <c r="N602" s="5" t="str">
        <f t="shared" si="254"/>
        <v>TASK_STATUS VARCHAR(42),</v>
      </c>
      <c r="O602" s="1" t="s">
        <v>311</v>
      </c>
      <c r="P602" t="s">
        <v>3</v>
      </c>
      <c r="W602" s="17" t="str">
        <f t="shared" si="252"/>
        <v>taskStatus</v>
      </c>
      <c r="X602" s="3" t="str">
        <f t="shared" si="255"/>
        <v>"taskStatus":"",</v>
      </c>
      <c r="Y602" s="22" t="str">
        <f t="shared" si="256"/>
        <v>public static String TASK_STATUS="taskStatus";</v>
      </c>
      <c r="Z602" s="7" t="str">
        <f t="shared" si="257"/>
        <v>private String taskStatus="";</v>
      </c>
    </row>
    <row r="603" spans="2:26" ht="19.2" x14ac:dyDescent="0.45">
      <c r="B603" s="8" t="s">
        <v>265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START_DATE VARCHAR(42);</v>
      </c>
      <c r="K603" s="25" t="str">
        <f t="shared" si="260"/>
        <v>T.START_DATE,</v>
      </c>
      <c r="L603" s="14"/>
      <c r="M603" s="18" t="str">
        <f t="shared" si="259"/>
        <v>START_DATE,</v>
      </c>
      <c r="N603" s="5" t="str">
        <f>CONCATENATE(B603," ",C603,"(",D603,")",",")</f>
        <v>START_DATE VARCHAR(42),</v>
      </c>
      <c r="O603" s="1" t="s">
        <v>289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startDate</v>
      </c>
      <c r="X603" s="3" t="str">
        <f>CONCATENATE("""",W603,"""",":","""","""",",")</f>
        <v>"startDate":"",</v>
      </c>
      <c r="Y603" s="22" t="str">
        <f>CONCATENATE("public static String ",,B603,,"=","""",W603,""";")</f>
        <v>public static String START_DATE="startDate";</v>
      </c>
      <c r="Z603" s="7" t="str">
        <f>CONCATENATE("private String ",W603,"=","""""",";")</f>
        <v>private String startDate="";</v>
      </c>
    </row>
    <row r="604" spans="2:26" ht="19.2" x14ac:dyDescent="0.45">
      <c r="B604" s="8" t="s">
        <v>266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START_TIME VARCHAR(42);</v>
      </c>
      <c r="K604" s="25" t="str">
        <f t="shared" si="260"/>
        <v>T.START_TIME,</v>
      </c>
      <c r="L604" s="14"/>
      <c r="M604" s="18" t="str">
        <f t="shared" si="259"/>
        <v>START_TIME,</v>
      </c>
      <c r="N604" s="5" t="str">
        <f>CONCATENATE(B604," ",C604,"(",D604,")",",")</f>
        <v>START_TIME VARCHAR(42),</v>
      </c>
      <c r="O604" s="1" t="s">
        <v>289</v>
      </c>
      <c r="P604" t="s">
        <v>133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startTime</v>
      </c>
      <c r="X604" s="3" t="str">
        <f>CONCATENATE("""",W604,"""",":","""","""",",")</f>
        <v>"startTime":"",</v>
      </c>
      <c r="Y604" s="22" t="str">
        <f>CONCATENATE("public static String ",,B604,,"=","""",W604,""";")</f>
        <v>public static String START_TIME="startTime";</v>
      </c>
      <c r="Z604" s="7" t="str">
        <f>CONCATENATE("private String ",W604,"=","""""",";")</f>
        <v>private String startTime="";</v>
      </c>
    </row>
    <row r="605" spans="2:26" ht="19.2" x14ac:dyDescent="0.45">
      <c r="B605" s="8" t="s">
        <v>629</v>
      </c>
      <c r="C605" s="1" t="s">
        <v>1</v>
      </c>
      <c r="D605" s="12">
        <v>42</v>
      </c>
      <c r="I605">
        <f>I600</f>
        <v>0</v>
      </c>
      <c r="J605" t="str">
        <f>CONCATENATE(LEFT(CONCATENATE(" ADD "," ",N605,";"),LEN(CONCATENATE(" ADD "," ",N605,";"))-2),";")</f>
        <v xml:space="preserve"> ADD  START_TYPE VARCHAR(42);</v>
      </c>
      <c r="K605" s="25" t="str">
        <f t="shared" si="260"/>
        <v>T.START_TYPE,</v>
      </c>
      <c r="L605" s="14"/>
      <c r="M605" s="18" t="str">
        <f t="shared" si="259"/>
        <v>START_TYPE,</v>
      </c>
      <c r="N605" s="5" t="str">
        <f>CONCATENATE(B605," ",C605,"(",D605,")",",")</f>
        <v>START_TYPE VARCHAR(42),</v>
      </c>
      <c r="O605" s="1" t="s">
        <v>289</v>
      </c>
      <c r="P605" t="s">
        <v>51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startType</v>
      </c>
      <c r="X605" s="3" t="str">
        <f>CONCATENATE("""",W605,"""",":","""","""",",")</f>
        <v>"startType":"",</v>
      </c>
      <c r="Y605" s="22" t="str">
        <f>CONCATENATE("public static String ",,B605,,"=","""",W605,""";")</f>
        <v>public static String START_TYPE="startType";</v>
      </c>
      <c r="Z605" s="7" t="str">
        <f>CONCATENATE("private String ",W605,"=","""""",";")</f>
        <v>private String startType="";</v>
      </c>
    </row>
    <row r="606" spans="2:26" ht="19.2" x14ac:dyDescent="0.45">
      <c r="B606" s="8" t="s">
        <v>620</v>
      </c>
      <c r="C606" s="1" t="s">
        <v>1</v>
      </c>
      <c r="D606" s="12">
        <v>42</v>
      </c>
      <c r="I606">
        <f>I601</f>
        <v>0</v>
      </c>
      <c r="J606" t="str">
        <f>CONCATENATE(LEFT(CONCATENATE(" ADD "," ",N606,";"),LEN(CONCATENATE(" ADD "," ",N606,";"))-2),";")</f>
        <v xml:space="preserve"> ADD  IS_NOTIFIED_BUG VARCHAR(42);</v>
      </c>
      <c r="K606" s="25" t="str">
        <f t="shared" si="260"/>
        <v>T.IS_NOTIFIED_BUG,</v>
      </c>
      <c r="L606" s="14"/>
      <c r="M606" s="18" t="str">
        <f>CONCATENATE(B606,",")</f>
        <v>IS_NOTIFIED_BUG,</v>
      </c>
      <c r="N606" s="5" t="str">
        <f>CONCATENATE(B606," ",C606,"(",D606,")",",")</f>
        <v>IS_NOTIFIED_BUG VARCHAR(42),</v>
      </c>
      <c r="O606" s="1" t="s">
        <v>112</v>
      </c>
      <c r="P606" t="s">
        <v>574</v>
      </c>
      <c r="Q606" t="s">
        <v>409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isNotifiedBug</v>
      </c>
      <c r="X606" s="3" t="str">
        <f>CONCATENATE("""",W606,"""",":","""","""",",")</f>
        <v>"isNotifiedBug":"",</v>
      </c>
      <c r="Y606" s="22" t="str">
        <f>CONCATENATE("public static String ",,B606,,"=","""",W606,""";")</f>
        <v>public static String IS_NOTIFIED_BUG="isNotifiedBug";</v>
      </c>
      <c r="Z606" s="7" t="str">
        <f>CONCATENATE("private String ",W606,"=","""""",";")</f>
        <v>private String isNotifiedBug="";</v>
      </c>
    </row>
    <row r="607" spans="2:26" ht="19.2" x14ac:dyDescent="0.45">
      <c r="B607" s="8" t="s">
        <v>403</v>
      </c>
      <c r="C607" s="1" t="s">
        <v>1</v>
      </c>
      <c r="D607" s="12">
        <v>42</v>
      </c>
      <c r="K607" s="25" t="str">
        <f t="shared" si="260"/>
        <v>T.IS_DETECTED_BUG,</v>
      </c>
      <c r="L607" s="14"/>
      <c r="M607" s="18" t="str">
        <f t="shared" si="259"/>
        <v>IS_DETECTED_BUG,</v>
      </c>
      <c r="N607" s="5" t="str">
        <f t="shared" si="254"/>
        <v>IS_DETECTED_BUG VARCHAR(42),</v>
      </c>
      <c r="O607" s="1" t="s">
        <v>112</v>
      </c>
      <c r="P607" t="s">
        <v>408</v>
      </c>
      <c r="Q607" t="s">
        <v>409</v>
      </c>
      <c r="W607" s="17" t="str">
        <f t="shared" si="252"/>
        <v>isDetectedBug</v>
      </c>
      <c r="X607" s="3" t="str">
        <f t="shared" si="255"/>
        <v>"isDetectedBug":"",</v>
      </c>
      <c r="Y607" s="22" t="str">
        <f t="shared" si="256"/>
        <v>public static String IS_DETECTED_BUG="isDetectedBug";</v>
      </c>
      <c r="Z607" s="7" t="str">
        <f t="shared" si="257"/>
        <v>private String isDetectedBug="";</v>
      </c>
    </row>
    <row r="608" spans="2:26" ht="19.2" x14ac:dyDescent="0.45">
      <c r="B608" s="8" t="s">
        <v>469</v>
      </c>
      <c r="C608" s="1" t="s">
        <v>1</v>
      </c>
      <c r="D608" s="12">
        <v>42</v>
      </c>
      <c r="I608">
        <f>I602</f>
        <v>0</v>
      </c>
      <c r="J608" t="str">
        <f t="shared" ref="J608:J614" si="261">CONCATENATE(LEFT(CONCATENATE(" ADD "," ",N608,";"),LEN(CONCATENATE(" ADD "," ",N608,";"))-2),";")</f>
        <v xml:space="preserve"> ADD  IS_GENERAL VARCHAR(42);</v>
      </c>
      <c r="K608" s="25" t="str">
        <f t="shared" si="260"/>
        <v>T.IS_GENERAL,</v>
      </c>
      <c r="L608" s="14"/>
      <c r="M608" s="18" t="str">
        <f t="shared" si="259"/>
        <v>IS_GENERAL,</v>
      </c>
      <c r="N608" s="5" t="str">
        <f t="shared" si="254"/>
        <v>IS_GENERAL VARCHAR(42),</v>
      </c>
      <c r="O608" s="1" t="s">
        <v>112</v>
      </c>
      <c r="P608" t="s">
        <v>470</v>
      </c>
      <c r="W608" s="17" t="str">
        <f t="shared" si="252"/>
        <v>isGeneral</v>
      </c>
      <c r="X608" s="3" t="str">
        <f t="shared" si="255"/>
        <v>"isGeneral":"",</v>
      </c>
      <c r="Y608" s="22" t="str">
        <f t="shared" si="256"/>
        <v>public static String IS_GENERAL="isGeneral";</v>
      </c>
      <c r="Z608" s="7" t="str">
        <f t="shared" si="257"/>
        <v>private String isGeneral="";</v>
      </c>
    </row>
    <row r="609" spans="2:26" ht="19.2" x14ac:dyDescent="0.45">
      <c r="B609" s="8" t="s">
        <v>703</v>
      </c>
      <c r="C609" s="1" t="s">
        <v>1</v>
      </c>
      <c r="D609" s="12">
        <v>333</v>
      </c>
      <c r="I609">
        <f>I602</f>
        <v>0</v>
      </c>
      <c r="J609" t="str">
        <f t="shared" si="261"/>
        <v xml:space="preserve"> ADD  JIRA_ISSUE_ID VARCHAR(333);</v>
      </c>
      <c r="K609" s="25" t="str">
        <f t="shared" si="260"/>
        <v>T.JIRA_ISSUE_ID,</v>
      </c>
      <c r="L609" s="14"/>
      <c r="M609" s="18" t="str">
        <f t="shared" si="259"/>
        <v>JIRA_ISSUE_ID,</v>
      </c>
      <c r="N609" s="5" t="str">
        <f t="shared" si="254"/>
        <v>JIRA_ISSUE_ID VARCHAR(333),</v>
      </c>
      <c r="O609" s="1" t="s">
        <v>699</v>
      </c>
      <c r="P609" t="s">
        <v>705</v>
      </c>
      <c r="Q609" t="s">
        <v>2</v>
      </c>
      <c r="W609" s="17" t="str">
        <f t="shared" si="252"/>
        <v>jiraIssueId</v>
      </c>
      <c r="X609" s="3" t="str">
        <f t="shared" si="255"/>
        <v>"jiraIssueId":"",</v>
      </c>
      <c r="Y609" s="22" t="str">
        <f t="shared" si="256"/>
        <v>public static String JIRA_ISSUE_ID="jiraIssueId";</v>
      </c>
      <c r="Z609" s="7" t="str">
        <f t="shared" si="257"/>
        <v>private String jiraIssueId="";</v>
      </c>
    </row>
    <row r="610" spans="2:26" ht="19.2" x14ac:dyDescent="0.45">
      <c r="B610" s="1" t="s">
        <v>829</v>
      </c>
      <c r="C610" s="1" t="s">
        <v>701</v>
      </c>
      <c r="D610" s="4"/>
      <c r="I610">
        <f>I609</f>
        <v>0</v>
      </c>
      <c r="J610" t="str">
        <f t="shared" si="261"/>
        <v xml:space="preserve"> ADD  ESTIMATED_COUNTER TEXT;</v>
      </c>
      <c r="K610" s="25" t="str">
        <f t="shared" si="260"/>
        <v>T.ESTIMATED_COUNTER,</v>
      </c>
      <c r="L610" s="12"/>
      <c r="M610" s="18" t="str">
        <f t="shared" si="259"/>
        <v>ESTIMATED_COUNTER,</v>
      </c>
      <c r="N610" s="5" t="str">
        <f>CONCATENATE(B610," ",C610,"",D610,"",",")</f>
        <v>ESTIMATED_COUNTER TEXT,</v>
      </c>
      <c r="O610" s="1" t="s">
        <v>405</v>
      </c>
      <c r="P610" t="s">
        <v>834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estimatedCounter</v>
      </c>
      <c r="X610" s="3" t="str">
        <f>CONCATENATE("""",W610,"""",":","""","""",",")</f>
        <v>"estimatedCounter":"",</v>
      </c>
      <c r="Y610" s="22" t="str">
        <f>CONCATENATE("public static String ",,B610,,"=","""",W610,""";")</f>
        <v>public static String ESTIMATED_COUNTER="estimatedCounter";</v>
      </c>
      <c r="Z610" s="7" t="str">
        <f>CONCATENATE("private String ",W610,"=","""""",";")</f>
        <v>private String estimatedCounter="";</v>
      </c>
    </row>
    <row r="611" spans="2:26" ht="19.2" x14ac:dyDescent="0.45">
      <c r="B611" s="1" t="s">
        <v>830</v>
      </c>
      <c r="C611" s="1" t="s">
        <v>701</v>
      </c>
      <c r="D611" s="4"/>
      <c r="I611">
        <f>I610</f>
        <v>0</v>
      </c>
      <c r="J611" t="str">
        <f t="shared" si="261"/>
        <v xml:space="preserve"> ADD  EXECUTED_COUNTER TEXT;</v>
      </c>
      <c r="K611" s="25" t="str">
        <f t="shared" si="260"/>
        <v>T.EXECUTED_COUNTER,</v>
      </c>
      <c r="L611" s="12"/>
      <c r="M611" s="18" t="str">
        <f t="shared" si="259"/>
        <v>EXECUTED_COUNTER,</v>
      </c>
      <c r="N611" s="5" t="str">
        <f>CONCATENATE(B611," ",C611,"",D611,"",",")</f>
        <v>EXECUTED_COUNTER TEXT,</v>
      </c>
      <c r="O611" s="1" t="s">
        <v>833</v>
      </c>
      <c r="P611" t="s">
        <v>834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executedCounter</v>
      </c>
      <c r="X611" s="3" t="str">
        <f>CONCATENATE("""",W611,"""",":","""","""",",")</f>
        <v>"executedCounter":"",</v>
      </c>
      <c r="Y611" s="22" t="str">
        <f>CONCATENATE("public static String ",,B611,,"=","""",W611,""";")</f>
        <v>public static String EXECUTED_COUNTER="executedCounter";</v>
      </c>
      <c r="Z611" s="7" t="str">
        <f>CONCATENATE("private String ",W611,"=","""""",";")</f>
        <v>private String executedCounter="";</v>
      </c>
    </row>
    <row r="612" spans="2:26" ht="19.2" x14ac:dyDescent="0.45">
      <c r="B612" s="1" t="s">
        <v>831</v>
      </c>
      <c r="C612" s="1" t="s">
        <v>701</v>
      </c>
      <c r="D612" s="4"/>
      <c r="I612">
        <f>I611</f>
        <v>0</v>
      </c>
      <c r="J612" t="str">
        <f t="shared" si="261"/>
        <v xml:space="preserve"> ADD  ESTIMATED_BUDGET TEXT;</v>
      </c>
      <c r="K612" s="25" t="str">
        <f t="shared" si="260"/>
        <v>T.ESTIMATED_BUDGET,</v>
      </c>
      <c r="L612" s="12"/>
      <c r="M612" s="18" t="str">
        <f t="shared" si="259"/>
        <v>ESTIMATED_BUDGET,</v>
      </c>
      <c r="N612" s="5" t="str">
        <f>CONCATENATE(B612," ",C612,"",D612,"",",")</f>
        <v>ESTIMATED_BUDGET TEXT,</v>
      </c>
      <c r="O612" s="1" t="s">
        <v>405</v>
      </c>
      <c r="P612" t="s">
        <v>835</v>
      </c>
      <c r="W612" s="17" t="str">
        <f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estimatedBudget</v>
      </c>
      <c r="X612" s="3" t="str">
        <f>CONCATENATE("""",W612,"""",":","""","""",",")</f>
        <v>"estimatedBudget":"",</v>
      </c>
      <c r="Y612" s="22" t="str">
        <f>CONCATENATE("public static String ",,B612,,"=","""",W612,""";")</f>
        <v>public static String ESTIMATED_BUDGET="estimatedBudget";</v>
      </c>
      <c r="Z612" s="7" t="str">
        <f>CONCATENATE("private String ",W612,"=","""""",";")</f>
        <v>private String estimatedBudget="";</v>
      </c>
    </row>
    <row r="613" spans="2:26" ht="19.2" x14ac:dyDescent="0.45">
      <c r="B613" s="1" t="s">
        <v>832</v>
      </c>
      <c r="C613" s="1" t="s">
        <v>701</v>
      </c>
      <c r="D613" s="4"/>
      <c r="I613">
        <f>I612</f>
        <v>0</v>
      </c>
      <c r="J613" t="str">
        <f t="shared" si="261"/>
        <v xml:space="preserve"> ADD  SPENT_BUDGET TEXT;</v>
      </c>
      <c r="K613" s="25" t="str">
        <f t="shared" si="260"/>
        <v>T.SPENT_BUDGET,</v>
      </c>
      <c r="L613" s="12"/>
      <c r="M613" s="18" t="str">
        <f t="shared" si="259"/>
        <v>SPENT_BUDGET,</v>
      </c>
      <c r="N613" s="5" t="str">
        <f>CONCATENATE(B613," ",C613,"",D613,"",",")</f>
        <v>SPENT_BUDGET TEXT,</v>
      </c>
      <c r="O613" s="1" t="s">
        <v>407</v>
      </c>
      <c r="P613" t="s">
        <v>835</v>
      </c>
      <c r="W613" s="17" t="str">
        <f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spentBudget</v>
      </c>
      <c r="X613" s="3" t="str">
        <f>CONCATENATE("""",W613,"""",":","""","""",",")</f>
        <v>"spentBudget":"",</v>
      </c>
      <c r="Y613" s="22" t="str">
        <f>CONCATENATE("public static String ",,B613,,"=","""",W613,""";")</f>
        <v>public static String SPENT_BUDGET="spentBudget";</v>
      </c>
      <c r="Z613" s="7" t="str">
        <f>CONCATENATE("private String ",W613,"=","""""",";")</f>
        <v>private String spentBudget="";</v>
      </c>
    </row>
    <row r="614" spans="2:26" ht="19.2" x14ac:dyDescent="0.45">
      <c r="B614" s="8" t="s">
        <v>704</v>
      </c>
      <c r="C614" s="1" t="s">
        <v>1</v>
      </c>
      <c r="D614" s="12">
        <v>333</v>
      </c>
      <c r="I614">
        <f>I603</f>
        <v>0</v>
      </c>
      <c r="J614" t="str">
        <f t="shared" si="261"/>
        <v xml:space="preserve"> ADD  JIRA_ISSUE_KEY VARCHAR(333);</v>
      </c>
      <c r="K614" s="25" t="str">
        <f t="shared" si="260"/>
        <v>T.JIRA_ISSUE_KEY,</v>
      </c>
      <c r="L614" s="14"/>
      <c r="M614" s="18" t="str">
        <f t="shared" si="259"/>
        <v>JIRA_ISSUE_KEY,</v>
      </c>
      <c r="N614" s="5" t="str">
        <f t="shared" si="254"/>
        <v>JIRA_ISSUE_KEY VARCHAR(333),</v>
      </c>
      <c r="O614" s="1" t="s">
        <v>699</v>
      </c>
      <c r="P614" t="s">
        <v>705</v>
      </c>
      <c r="Q614" t="s">
        <v>43</v>
      </c>
      <c r="W614" s="17" t="str">
        <f t="shared" si="252"/>
        <v>jiraIssueKey</v>
      </c>
      <c r="X614" s="3" t="str">
        <f t="shared" si="255"/>
        <v>"jiraIssueKey":"",</v>
      </c>
      <c r="Y614" s="22" t="str">
        <f t="shared" si="256"/>
        <v>public static String JIRA_ISSUE_KEY="jiraIssueKey";</v>
      </c>
      <c r="Z614" s="7" t="str">
        <f t="shared" si="257"/>
        <v>private String jiraIssueKey="";</v>
      </c>
    </row>
    <row r="615" spans="2:26" ht="19.2" x14ac:dyDescent="0.45">
      <c r="B615" s="8" t="s">
        <v>404</v>
      </c>
      <c r="C615" s="1" t="s">
        <v>1</v>
      </c>
      <c r="D615" s="12">
        <v>42</v>
      </c>
      <c r="K615" s="25" t="str">
        <f>CONCATENATE("T.",B615,"")</f>
        <v>T.IS_UPDATE_REQUIRED</v>
      </c>
      <c r="L615" s="14"/>
      <c r="M615" s="18" t="str">
        <f t="shared" si="259"/>
        <v>IS_UPDATE_REQUIRED,</v>
      </c>
      <c r="N615" s="5" t="str">
        <f t="shared" si="254"/>
        <v>IS_UPDATE_REQUIRED VARCHAR(42),</v>
      </c>
      <c r="O615" s="1" t="s">
        <v>112</v>
      </c>
      <c r="P615" t="s">
        <v>410</v>
      </c>
      <c r="Q615" t="s">
        <v>411</v>
      </c>
      <c r="W615" s="17" t="str">
        <f t="shared" si="252"/>
        <v>isUpdateRequired</v>
      </c>
      <c r="X615" s="3" t="str">
        <f t="shared" si="255"/>
        <v>"isUpdateRequired":"",</v>
      </c>
      <c r="Y615" s="22" t="str">
        <f t="shared" si="256"/>
        <v>public static String IS_UPDATE_REQUIRED="isUpdateRequired";</v>
      </c>
      <c r="Z615" s="7" t="str">
        <f t="shared" si="257"/>
        <v>private String isUpdateRequired="";</v>
      </c>
    </row>
    <row r="616" spans="2:26" ht="19.2" x14ac:dyDescent="0.45">
      <c r="C616" s="1"/>
      <c r="D616" s="8"/>
      <c r="K616" s="29" t="s">
        <v>466</v>
      </c>
      <c r="M616" s="18"/>
      <c r="N616" s="33" t="s">
        <v>130</v>
      </c>
      <c r="O616" s="1"/>
      <c r="W616" s="17"/>
    </row>
    <row r="617" spans="2:26" ht="19.2" x14ac:dyDescent="0.45">
      <c r="C617" s="14"/>
      <c r="D617" s="9"/>
      <c r="K617" s="29" t="s">
        <v>467</v>
      </c>
      <c r="M617" s="20"/>
      <c r="N617" s="33"/>
      <c r="O617" s="14"/>
      <c r="W617" s="17"/>
    </row>
    <row r="618" spans="2:26" ht="19.2" x14ac:dyDescent="0.45">
      <c r="C618" s="14"/>
      <c r="D618" s="9"/>
      <c r="K618" s="21" t="s">
        <v>468</v>
      </c>
      <c r="M618" s="20"/>
      <c r="N618" s="33"/>
      <c r="O618" s="14"/>
      <c r="W618" s="17"/>
    </row>
    <row r="619" spans="2:26" ht="19.2" x14ac:dyDescent="0.45">
      <c r="C619" s="14"/>
      <c r="D619" s="9"/>
      <c r="M619" s="20"/>
      <c r="N619" s="33"/>
      <c r="O619" s="14"/>
      <c r="W619" s="17"/>
    </row>
    <row r="620" spans="2:26" x14ac:dyDescent="0.3">
      <c r="B620" s="2" t="s">
        <v>412</v>
      </c>
      <c r="I620" t="str">
        <f>CONCATENATE("ALTER TABLE"," ",B620)</f>
        <v>ALTER TABLE TM_BACKLOG_TASK_NOTIFIER</v>
      </c>
      <c r="N620" s="5" t="str">
        <f>CONCATENATE("CREATE TABLE ",B620," ","(")</f>
        <v>CREATE TABLE TM_BACKLOG_TASK_NOTIFIER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TM_BACKLOG_TASK_NOTIFIER</v>
      </c>
      <c r="J621" t="str">
        <f t="shared" ref="J621:J626" si="262">CONCATENATE(LEFT(CONCATENATE(" ADD "," ",N621,";"),LEN(CONCATENATE(" ADD "," ",N621,";"))-2),";")</f>
        <v xml:space="preserve"> ADD  ID VARCHAR(30) NOT NULL ;</v>
      </c>
      <c r="K621" s="21" t="str">
        <f t="shared" ref="K621:K626" si="263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64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65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66">CONCATENATE("""",W621,"""",":","""","""",",")</f>
        <v>"id":"",</v>
      </c>
      <c r="Y621" s="22" t="str">
        <f t="shared" ref="Y621:Y626" si="267">CONCATENATE("public static String ",,B621,,"=","""",W621,""";")</f>
        <v>public static String ID="id";</v>
      </c>
      <c r="Z621" s="7" t="str">
        <f t="shared" ref="Z621:Z626" si="268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TM_BACKLOG_TASK_NOTIFIER</v>
      </c>
      <c r="J622" t="str">
        <f t="shared" si="262"/>
        <v xml:space="preserve"> ADD  STATUS VARCHAR(10);</v>
      </c>
      <c r="K622" s="21" t="str">
        <f t="shared" si="263"/>
        <v xml:space="preserve">  ALTER COLUMN   STATUS VARCHAR(10);</v>
      </c>
      <c r="L622" s="12"/>
      <c r="M622" s="18" t="str">
        <f t="shared" si="264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65"/>
        <v>status</v>
      </c>
      <c r="X622" s="3" t="str">
        <f t="shared" si="266"/>
        <v>"status":"",</v>
      </c>
      <c r="Y622" s="22" t="str">
        <f t="shared" si="267"/>
        <v>public static String STATUS="status";</v>
      </c>
      <c r="Z622" s="7" t="str">
        <f t="shared" si="268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20</v>
      </c>
      <c r="I623" t="str">
        <f>I622</f>
        <v>ALTER TABLE TM_BACKLOG_TASK_NOTIFIER</v>
      </c>
      <c r="J623" t="str">
        <f t="shared" si="262"/>
        <v xml:space="preserve"> ADD  INSERT_DATE VARCHAR(20);</v>
      </c>
      <c r="K623" s="21" t="str">
        <f t="shared" si="263"/>
        <v xml:space="preserve">  ALTER COLUMN   INSERT_DATE VARCHAR(20);</v>
      </c>
      <c r="L623" s="12"/>
      <c r="M623" s="18" t="str">
        <f t="shared" si="264"/>
        <v>INSERT_DATE,</v>
      </c>
      <c r="N623" s="5" t="str">
        <f>CONCATENATE(B623," ",C623,"(",D623,")",",")</f>
        <v>INSERT_DATE VARCHAR(20),</v>
      </c>
      <c r="O623" s="1" t="s">
        <v>7</v>
      </c>
      <c r="P623" t="s">
        <v>8</v>
      </c>
      <c r="W623" s="17" t="str">
        <f t="shared" si="265"/>
        <v>insertDate</v>
      </c>
      <c r="X623" s="3" t="str">
        <f t="shared" si="266"/>
        <v>"insertDate":"",</v>
      </c>
      <c r="Y623" s="22" t="str">
        <f t="shared" si="267"/>
        <v>public static String INSERT_DATE="insertDate";</v>
      </c>
      <c r="Z623" s="7" t="str">
        <f t="shared" si="268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62"/>
        <v xml:space="preserve"> ADD  MODIFICATION_DATE VARCHAR(20);</v>
      </c>
      <c r="K624" s="21" t="str">
        <f t="shared" si="263"/>
        <v xml:space="preserve">  ALTER COLUMN   MODIFICATION_DATE VARCHAR(20);</v>
      </c>
      <c r="L624" s="12"/>
      <c r="M624" s="18" t="str">
        <f t="shared" si="264"/>
        <v>MODIFICATION_DATE,</v>
      </c>
      <c r="N624" s="5" t="str">
        <f>CONCATENATE(B624," ",C624,"(",D624,")",",")</f>
        <v>MODIFICATION_DATE VARCHAR(20),</v>
      </c>
      <c r="O624" s="1" t="s">
        <v>9</v>
      </c>
      <c r="P624" t="s">
        <v>8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modificationDate</v>
      </c>
      <c r="X624" s="3" t="str">
        <f t="shared" si="266"/>
        <v>"modificationDate":"",</v>
      </c>
      <c r="Y624" s="22" t="str">
        <f t="shared" si="267"/>
        <v>public static String MODIFICATION_DATE="modificationDate";</v>
      </c>
      <c r="Z624" s="7" t="str">
        <f t="shared" si="268"/>
        <v>private String modificationDate="";</v>
      </c>
    </row>
    <row r="625" spans="2:26" ht="19.2" x14ac:dyDescent="0.45">
      <c r="B625" s="1" t="s">
        <v>413</v>
      </c>
      <c r="C625" s="1" t="s">
        <v>1</v>
      </c>
      <c r="D625" s="4">
        <v>43</v>
      </c>
      <c r="I625" t="e">
        <f>#REF!</f>
        <v>#REF!</v>
      </c>
      <c r="J625" t="str">
        <f t="shared" si="262"/>
        <v xml:space="preserve"> ADD  FK_BACKLOG_TASK_ID VARCHAR(43);</v>
      </c>
      <c r="K625" s="21" t="str">
        <f t="shared" si="263"/>
        <v xml:space="preserve">  ALTER COLUMN   FK_BACKLOG_TASK_ID VARCHAR(43);</v>
      </c>
      <c r="L625" s="12"/>
      <c r="M625" s="18" t="str">
        <f t="shared" si="264"/>
        <v>FK_BACKLOG_TASK_ID,</v>
      </c>
      <c r="N625" s="5" t="str">
        <f>CONCATENATE(B625," ",C625,"(",D625,")",",")</f>
        <v>FK_BACKLOG_TASK_ID VARCHAR(43),</v>
      </c>
      <c r="O625" s="1" t="s">
        <v>10</v>
      </c>
      <c r="P625" t="s">
        <v>354</v>
      </c>
      <c r="Q625" t="s">
        <v>311</v>
      </c>
      <c r="R625" t="s">
        <v>2</v>
      </c>
      <c r="W625" s="17" t="str">
        <f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fkBacklogTaskId</v>
      </c>
      <c r="X625" s="3" t="str">
        <f t="shared" si="266"/>
        <v>"fkBacklogTaskId":"",</v>
      </c>
      <c r="Y625" s="22" t="str">
        <f t="shared" si="267"/>
        <v>public static String FK_BACKLOG_TASK_ID="fkBacklogTaskId";</v>
      </c>
      <c r="Z625" s="7" t="str">
        <f t="shared" si="268"/>
        <v>private String fkBacklogTaskId="";</v>
      </c>
    </row>
    <row r="626" spans="2:26" ht="19.2" x14ac:dyDescent="0.45">
      <c r="B626" s="1" t="s">
        <v>414</v>
      </c>
      <c r="C626" s="1" t="s">
        <v>1</v>
      </c>
      <c r="D626" s="4">
        <v>20</v>
      </c>
      <c r="I626" t="str">
        <f>I623</f>
        <v>ALTER TABLE TM_BACKLOG_TASK_NOTIFIER</v>
      </c>
      <c r="J626" t="str">
        <f t="shared" si="262"/>
        <v xml:space="preserve"> ADD  FK_NOTIFIER_ID VARCHAR(20);</v>
      </c>
      <c r="K626" s="21" t="str">
        <f t="shared" si="263"/>
        <v xml:space="preserve">  ALTER COLUMN   FK_NOTIFIER_ID VARCHAR(20);</v>
      </c>
      <c r="L626" s="12"/>
      <c r="M626" s="18" t="str">
        <f t="shared" si="264"/>
        <v>FK_NOTIFIER_ID,</v>
      </c>
      <c r="N626" s="5" t="str">
        <f>CONCATENATE(B626," ",C626,"(",D626,")",",")</f>
        <v>FK_NOTIFIER_ID VARCHAR(20),</v>
      </c>
      <c r="O626" s="1" t="s">
        <v>10</v>
      </c>
      <c r="P626" t="s">
        <v>415</v>
      </c>
      <c r="Q626" t="s">
        <v>2</v>
      </c>
      <c r="W626" s="17" t="str">
        <f t="shared" si="265"/>
        <v>fkNotifierId</v>
      </c>
      <c r="X626" s="3" t="str">
        <f t="shared" si="266"/>
        <v>"fkNotifierId":"",</v>
      </c>
      <c r="Y626" s="22" t="str">
        <f t="shared" si="267"/>
        <v>public static String FK_NOTIFIER_ID="fkNotifierId";</v>
      </c>
      <c r="Z626" s="7" t="str">
        <f t="shared" si="268"/>
        <v>private String fkNotifierId="";</v>
      </c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4"/>
      <c r="D628" s="9"/>
      <c r="K628" s="29"/>
      <c r="M628" s="20"/>
      <c r="N628" s="33"/>
      <c r="O628" s="14"/>
      <c r="W628" s="17"/>
    </row>
    <row r="629" spans="2:26" x14ac:dyDescent="0.3">
      <c r="B629" s="2" t="s">
        <v>373</v>
      </c>
      <c r="I629" t="str">
        <f>CONCATENATE("ALTER TABLE"," ",B629)</f>
        <v>ALTER TABLE TM_COMMENT_FILE</v>
      </c>
      <c r="N629" s="5" t="str">
        <f>CONCATENATE("CREATE TABLE ",B629," ","(")</f>
        <v>CREATE TABLE TM_COMMENT_FILE (</v>
      </c>
    </row>
    <row r="630" spans="2:26" ht="19.2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ID VARCHAR(30) NOT NULL ;</v>
      </c>
      <c r="K630" s="21" t="str">
        <f>CONCATENATE(LEFT(CONCATENATE("  ALTER COLUMN  "," ",N630,";"),LEN(CONCATENATE("  ALTER COLUMN  "," ",N630,";"))-2),";")</f>
        <v xml:space="preserve">  ALTER COLUMN   ID VARCHAR(30) NOT NULL ;</v>
      </c>
      <c r="L630" s="12"/>
      <c r="M630" s="18" t="str">
        <f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69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70">CONCATENATE("""",W630,"""",":","""","""",",")</f>
        <v>"id":"",</v>
      </c>
      <c r="Y630" s="22" t="str">
        <f t="shared" ref="Y630:Y636" si="271">CONCATENATE("public static String ",,B630,,"=","""",W630,""";")</f>
        <v>public static String ID="id";</v>
      </c>
      <c r="Z630" s="7" t="str">
        <f t="shared" ref="Z630:Z636" si="272">CONCATENATE("private String ",W630,"=","""""",";")</f>
        <v>private String id="";</v>
      </c>
    </row>
    <row r="631" spans="2:26" ht="19.2" x14ac:dyDescent="0.45">
      <c r="B631" s="1" t="s">
        <v>3</v>
      </c>
      <c r="C631" s="1" t="s">
        <v>1</v>
      </c>
      <c r="D631" s="4">
        <v>10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STATUS VARCHAR(10);</v>
      </c>
      <c r="K631" s="21" t="str">
        <f>CONCATENATE(LEFT(CONCATENATE("  ALTER COLUMN  "," ",N631,";"),LEN(CONCATENATE("  ALTER COLUMN  "," ",N631,";"))-2),";")</f>
        <v xml:space="preserve">  ALTER COLUMN   STATUS VARCHAR(10);</v>
      </c>
      <c r="L631" s="12"/>
      <c r="M631" s="18" t="str">
        <f>CONCATENATE(B631,",")</f>
        <v>STATUS,</v>
      </c>
      <c r="N631" s="5" t="str">
        <f t="shared" ref="N631:N636" si="273">CONCATENATE(B631," ",C631,"(",D631,")",",")</f>
        <v>STATUS VARCHAR(10),</v>
      </c>
      <c r="O631" s="1" t="s">
        <v>3</v>
      </c>
      <c r="W631" s="17" t="str">
        <f t="shared" si="269"/>
        <v>status</v>
      </c>
      <c r="X631" s="3" t="str">
        <f t="shared" si="270"/>
        <v>"status":"",</v>
      </c>
      <c r="Y631" s="22" t="str">
        <f t="shared" si="271"/>
        <v>public static String STATUS="status";</v>
      </c>
      <c r="Z631" s="7" t="str">
        <f t="shared" si="272"/>
        <v>private String status="";</v>
      </c>
    </row>
    <row r="632" spans="2:26" ht="19.2" x14ac:dyDescent="0.45">
      <c r="B632" s="1" t="s">
        <v>4</v>
      </c>
      <c r="C632" s="1" t="s">
        <v>1</v>
      </c>
      <c r="D632" s="4">
        <v>30</v>
      </c>
      <c r="I632" t="str">
        <f>I631</f>
        <v>ALTER TABLE TM_COMMENT_FILE</v>
      </c>
      <c r="J632" t="str">
        <f>CONCATENATE(LEFT(CONCATENATE(" ADD "," ",N632,";"),LEN(CONCATENATE(" ADD "," ",N632,";"))-2),";")</f>
        <v xml:space="preserve"> ADD  INSERT_DATE VARCHAR(30);</v>
      </c>
      <c r="K632" s="21" t="str">
        <f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>CONCATENATE(B632,",")</f>
        <v>INSERT_DATE,</v>
      </c>
      <c r="N632" s="5" t="str">
        <f t="shared" si="273"/>
        <v>INSERT_DATE VARCHAR(30),</v>
      </c>
      <c r="O632" s="1" t="s">
        <v>7</v>
      </c>
      <c r="P632" t="s">
        <v>8</v>
      </c>
      <c r="W632" s="17" t="str">
        <f t="shared" si="269"/>
        <v>insertDate</v>
      </c>
      <c r="X632" s="3" t="str">
        <f t="shared" si="270"/>
        <v>"insertDate":"",</v>
      </c>
      <c r="Y632" s="22" t="str">
        <f t="shared" si="271"/>
        <v>public static String INSERT_DATE="insertDate";</v>
      </c>
      <c r="Z632" s="7" t="str">
        <f t="shared" si="272"/>
        <v>private String insertDate="";</v>
      </c>
    </row>
    <row r="633" spans="2:26" ht="19.2" x14ac:dyDescent="0.45">
      <c r="B633" s="1" t="s">
        <v>5</v>
      </c>
      <c r="C633" s="1" t="s">
        <v>1</v>
      </c>
      <c r="D633" s="4">
        <v>30</v>
      </c>
      <c r="I633" t="str">
        <f>I632</f>
        <v>ALTER TABLE TM_COMMENT_FILE</v>
      </c>
      <c r="J633" t="str">
        <f>CONCATENATE(LEFT(CONCATENATE(" ADD "," ",N633,";"),LEN(CONCATENATE(" ADD "," ",N633,";"))-2),";")</f>
        <v xml:space="preserve"> ADD  MODIFICATION_DATE VARCHAR(30);</v>
      </c>
      <c r="K633" s="21" t="str">
        <f>CONCATENATE(LEFT(CONCATENATE("  ALTER COLUMN  "," ",N633,";"),LEN(CONCATENATE("  ALTER COLUMN  "," ",N633,";"))-2),";")</f>
        <v xml:space="preserve">  ALTER COLUMN   MODIFICATION_DATE VARCHAR(30);</v>
      </c>
      <c r="L633" s="12"/>
      <c r="M633" s="18" t="str">
        <f>CONCATENATE(B633,",")</f>
        <v>MODIFICATION_DATE,</v>
      </c>
      <c r="N633" s="5" t="str">
        <f t="shared" si="273"/>
        <v>MODIFICATION_DATE VARCHAR(30),</v>
      </c>
      <c r="O633" s="1" t="s">
        <v>9</v>
      </c>
      <c r="P633" t="s">
        <v>8</v>
      </c>
      <c r="W633" s="17" t="str">
        <f t="shared" si="269"/>
        <v>modificationDate</v>
      </c>
      <c r="X633" s="3" t="str">
        <f t="shared" si="270"/>
        <v>"modificationDate":"",</v>
      </c>
      <c r="Y633" s="22" t="str">
        <f t="shared" si="271"/>
        <v>public static String MODIFICATION_DATE="modificationDate";</v>
      </c>
      <c r="Z633" s="7" t="str">
        <f t="shared" si="272"/>
        <v>private String modificationDate="";</v>
      </c>
    </row>
    <row r="634" spans="2:26" ht="19.2" x14ac:dyDescent="0.45">
      <c r="B634" s="1" t="s">
        <v>322</v>
      </c>
      <c r="C634" s="1" t="s">
        <v>1</v>
      </c>
      <c r="D634" s="4">
        <v>43</v>
      </c>
      <c r="I634" t="str">
        <f>I456</f>
        <v>ALTER TABLE TM_TASK</v>
      </c>
      <c r="J634" t="str">
        <f>CONCATENATE(LEFT(CONCATENATE(" ADD "," ",N634,";"),LEN(CONCATENATE(" ADD "," ",N634,";"))-2),";")</f>
        <v xml:space="preserve"> ADD  FK_COMMENT_ID VARCHAR(43);</v>
      </c>
      <c r="K634" s="21" t="str">
        <f>CONCATENATE(LEFT(CONCATENATE("  ALTER COLUMN  "," ",N634,";"),LEN(CONCATENATE("  ALTER COLUMN  "," ",N634,";"))-2),";")</f>
        <v xml:space="preserve">  ALTER COLUMN   FK_COMMENT_ID VARCHAR(43);</v>
      </c>
      <c r="L634" s="12"/>
      <c r="M634" s="18" t="str">
        <f>CONCATENATE(B634,",")</f>
        <v>FK_COMMENT_ID,</v>
      </c>
      <c r="N634" s="5" t="str">
        <f t="shared" si="273"/>
        <v>FK_COMMENT_ID VARCHAR(43),</v>
      </c>
      <c r="O634" s="1" t="s">
        <v>10</v>
      </c>
      <c r="P634" t="s">
        <v>323</v>
      </c>
      <c r="Q634" t="s">
        <v>2</v>
      </c>
      <c r="W634" s="17" t="str">
        <f t="shared" si="269"/>
        <v>fkCommentId</v>
      </c>
      <c r="X634" s="3" t="str">
        <f t="shared" si="270"/>
        <v>"fkCommentId":"",</v>
      </c>
      <c r="Y634" s="22" t="str">
        <f t="shared" si="271"/>
        <v>public static String FK_COMMENT_ID="fkCommentId";</v>
      </c>
      <c r="Z634" s="7" t="str">
        <f t="shared" si="272"/>
        <v>private String fkCommentId="";</v>
      </c>
    </row>
    <row r="635" spans="2:26" ht="19.2" x14ac:dyDescent="0.45">
      <c r="B635" s="1" t="s">
        <v>374</v>
      </c>
      <c r="C635" s="1" t="s">
        <v>1</v>
      </c>
      <c r="D635" s="4">
        <v>444</v>
      </c>
      <c r="L635" s="12"/>
      <c r="M635" s="18"/>
      <c r="N635" s="5" t="str">
        <f t="shared" si="273"/>
        <v>FILE_NAME VARCHAR(444),</v>
      </c>
      <c r="O635" s="1" t="s">
        <v>324</v>
      </c>
      <c r="P635" t="s">
        <v>0</v>
      </c>
      <c r="W635" s="17" t="str">
        <f t="shared" si="269"/>
        <v>fileName</v>
      </c>
      <c r="X635" s="3" t="str">
        <f t="shared" si="270"/>
        <v>"fileName":"",</v>
      </c>
      <c r="Y635" s="22" t="str">
        <f t="shared" si="271"/>
        <v>public static String FILE_NAME="fileName";</v>
      </c>
      <c r="Z635" s="7" t="str">
        <f t="shared" si="272"/>
        <v>private String fileName="";</v>
      </c>
    </row>
    <row r="636" spans="2:26" ht="19.2" x14ac:dyDescent="0.45">
      <c r="B636" s="1" t="s">
        <v>375</v>
      </c>
      <c r="C636" s="1" t="s">
        <v>1</v>
      </c>
      <c r="D636" s="4">
        <v>33</v>
      </c>
      <c r="L636" s="12"/>
      <c r="M636" s="18"/>
      <c r="N636" s="5" t="str">
        <f t="shared" si="273"/>
        <v>UPLOAD_DATE VARCHAR(33),</v>
      </c>
      <c r="O636" s="1" t="s">
        <v>379</v>
      </c>
      <c r="P636" t="s">
        <v>8</v>
      </c>
      <c r="W636" s="17" t="str">
        <f t="shared" si="269"/>
        <v>uploadDate</v>
      </c>
      <c r="X636" s="3" t="str">
        <f t="shared" si="270"/>
        <v>"uploadDate":"",</v>
      </c>
      <c r="Y636" s="22" t="str">
        <f t="shared" si="271"/>
        <v>public static String UPLOAD_DATE="uploadDate";</v>
      </c>
      <c r="Z636" s="7" t="str">
        <f t="shared" si="272"/>
        <v>private String uploadDate="";</v>
      </c>
    </row>
    <row r="637" spans="2:26" ht="19.2" x14ac:dyDescent="0.45">
      <c r="B637" s="1" t="s">
        <v>376</v>
      </c>
      <c r="C637" s="1" t="s">
        <v>1</v>
      </c>
      <c r="D637" s="4">
        <v>43</v>
      </c>
      <c r="I637" t="str">
        <f>I463</f>
        <v>ALTER TABLE TM_TASK</v>
      </c>
      <c r="J637" t="str">
        <f>CONCATENATE(LEFT(CONCATENATE(" ADD "," ",N637,";"),LEN(CONCATENATE(" ADD "," ",N637,";"))-2),";")</f>
        <v xml:space="preserve"> ADD  UPLOAD_TIME VARCHAR(43);</v>
      </c>
      <c r="K637" s="21" t="str">
        <f>CONCATENATE(LEFT(CONCATENATE("  ALTER COLUMN  "," ",N637,";"),LEN(CONCATENATE("  ALTER COLUMN  "," ",N637,";"))-2),";")</f>
        <v xml:space="preserve">  ALTER COLUMN   UPLOAD_TIME VARCHAR(43);</v>
      </c>
      <c r="L637" s="12"/>
      <c r="M637" s="18" t="str">
        <f>CONCATENATE(B637,",")</f>
        <v>UPLOAD_TIME,</v>
      </c>
      <c r="N637" s="5" t="str">
        <f>CONCATENATE(B637," ",C637,"(",D637,")",",")</f>
        <v>UPLOAD_TIME VARCHAR(43),</v>
      </c>
      <c r="O637" s="1" t="s">
        <v>379</v>
      </c>
      <c r="P637" t="s">
        <v>133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uploadTime</v>
      </c>
      <c r="X637" s="3" t="str">
        <f>CONCATENATE("""",W637,"""",":","""","""",",")</f>
        <v>"uploadTime":"",</v>
      </c>
      <c r="Y637" s="22" t="str">
        <f>CONCATENATE("public static String ",,B637,,"=","""",W637,""";")</f>
        <v>public static String UPLOAD_TIME="uploadTime";</v>
      </c>
      <c r="Z637" s="7" t="str">
        <f>CONCATENATE("private String ",W637,"=","""""",";")</f>
        <v>private String uploadTime="";</v>
      </c>
    </row>
    <row r="638" spans="2:26" ht="19.2" x14ac:dyDescent="0.45">
      <c r="B638" s="1" t="s">
        <v>377</v>
      </c>
      <c r="C638" s="1" t="s">
        <v>1</v>
      </c>
      <c r="D638" s="4">
        <v>333</v>
      </c>
      <c r="I638" t="str">
        <f>I464</f>
        <v>ALTER TABLE TM_TASK</v>
      </c>
      <c r="J638" t="str">
        <f>CONCATENATE(LEFT(CONCATENATE(" ADD "," ",N638,";"),LEN(CONCATENATE(" ADD "," ",N638,";"))-2),";")</f>
        <v xml:space="preserve"> ADD  FILE_TITLE VARCHAR(333);</v>
      </c>
      <c r="K638" s="21" t="str">
        <f>CONCATENATE(LEFT(CONCATENATE("  ALTER COLUMN  "," ",N638,";"),LEN(CONCATENATE("  ALTER COLUMN  "," ",N638,";"))-2),";")</f>
        <v xml:space="preserve">  ALTER COLUMN   FILE_TITLE VARCHAR(333);</v>
      </c>
      <c r="L638" s="12"/>
      <c r="M638" s="18" t="str">
        <f>CONCATENATE(B638,",")</f>
        <v>FILE_TITLE,</v>
      </c>
      <c r="N638" s="5" t="str">
        <f>CONCATENATE(B638," ",C638,"(",D638,")",",")</f>
        <v>FILE_TITLE VARCHAR(333),</v>
      </c>
      <c r="O638" s="1" t="s">
        <v>324</v>
      </c>
      <c r="P638" t="s">
        <v>380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fileTitle</v>
      </c>
      <c r="X638" s="3" t="str">
        <f>CONCATENATE("""",W638,"""",":","""","""",",")</f>
        <v>"fileTitle":"",</v>
      </c>
      <c r="Y638" s="22" t="str">
        <f>CONCATENATE("public static String ",,B638,,"=","""",W638,""";")</f>
        <v>public static String FILE_TITLE="fileTitle";</v>
      </c>
      <c r="Z638" s="7" t="str">
        <f>CONCATENATE("private String ",W638,"=","""""",";")</f>
        <v>private String fileTitle="";</v>
      </c>
    </row>
    <row r="639" spans="2:26" ht="19.2" x14ac:dyDescent="0.45">
      <c r="B639" s="1" t="s">
        <v>378</v>
      </c>
      <c r="C639" s="1" t="s">
        <v>1</v>
      </c>
      <c r="D639" s="4">
        <v>444</v>
      </c>
      <c r="L639" s="12"/>
      <c r="M639" s="18"/>
      <c r="N639" s="5" t="str">
        <f>CONCATENATE(B639," ",C639,"(",D639,")",",")</f>
        <v>FILE_DESCRIPTION VARCHAR(444),</v>
      </c>
      <c r="O639" s="1" t="s">
        <v>324</v>
      </c>
      <c r="P639" t="s">
        <v>14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fileDescription</v>
      </c>
      <c r="X639" s="3" t="str">
        <f>CONCATENATE("""",W639,"""",":","""","""",",")</f>
        <v>"fileDescription":"",</v>
      </c>
      <c r="Y639" s="22" t="str">
        <f>CONCATENATE("public static String ",,B639,,"=","""",W639,""";")</f>
        <v>public static String FILE_DESCRIPTION="fileDescription";</v>
      </c>
      <c r="Z639" s="7" t="str">
        <f>CONCATENATE("private String ",W639,"=","""""",";")</f>
        <v>private String fileDescription="";</v>
      </c>
    </row>
    <row r="640" spans="2:26" ht="19.2" x14ac:dyDescent="0.45">
      <c r="C640" s="1"/>
      <c r="D640" s="8"/>
      <c r="M640" s="18"/>
      <c r="N640" s="33" t="s">
        <v>130</v>
      </c>
      <c r="O640" s="1"/>
      <c r="W640" s="17"/>
    </row>
    <row r="641" spans="2:26" ht="19.2" x14ac:dyDescent="0.45">
      <c r="C641" s="1"/>
      <c r="D641" s="8"/>
      <c r="M641" s="18"/>
      <c r="N641" s="31" t="s">
        <v>126</v>
      </c>
      <c r="O641" s="1"/>
      <c r="W641" s="17"/>
    </row>
    <row r="642" spans="2:26" ht="19.2" x14ac:dyDescent="0.45">
      <c r="C642" s="1"/>
      <c r="D642" s="8"/>
      <c r="M642" s="18"/>
      <c r="N642" s="31"/>
      <c r="O642" s="1"/>
      <c r="W642" s="17"/>
    </row>
    <row r="643" spans="2:26" x14ac:dyDescent="0.3">
      <c r="B643" s="2" t="s">
        <v>383</v>
      </c>
      <c r="I643" t="str">
        <f>CONCATENATE("ALTER TABLE"," ",B643)</f>
        <v>ALTER TABLE TM_INPUT</v>
      </c>
      <c r="N643" s="5" t="str">
        <f>CONCATENATE("CREATE TABLE ",B643," ","(")</f>
        <v>CREATE TABLE TM_INPUT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</v>
      </c>
      <c r="J644" t="str">
        <f t="shared" ref="J644:J649" si="274">CONCATENATE(LEFT(CONCATENATE(" ADD "," ",N644,";"),LEN(CONCATENATE(" ADD "," ",N644,";"))-2),";")</f>
        <v xml:space="preserve"> ADD  ID VARCHAR(30) NOT NULL ;</v>
      </c>
      <c r="K644" s="21" t="str">
        <f t="shared" ref="K644:K649" si="275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49" si="276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3" si="277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3" si="278">CONCATENATE("""",W644,"""",":","""","""",",")</f>
        <v>"id":"",</v>
      </c>
      <c r="Y644" s="22" t="str">
        <f t="shared" ref="Y644:Y653" si="279">CONCATENATE("public static String ",,B644,,"=","""",W644,""";")</f>
        <v>public static String ID="id";</v>
      </c>
      <c r="Z644" s="7" t="str">
        <f t="shared" ref="Z644:Z653" si="280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</v>
      </c>
      <c r="J645" t="str">
        <f t="shared" si="274"/>
        <v xml:space="preserve"> ADD  STATUS VARCHAR(10);</v>
      </c>
      <c r="K645" s="21" t="str">
        <f t="shared" si="275"/>
        <v xml:space="preserve">  ALTER COLUMN   STATUS VARCHAR(10);</v>
      </c>
      <c r="L645" s="12"/>
      <c r="M645" s="18" t="str">
        <f t="shared" si="276"/>
        <v>STATUS,</v>
      </c>
      <c r="N645" s="5" t="str">
        <f t="shared" ref="N645:N653" si="281">CONCATENATE(B645," ",C645,"(",D645,")",",")</f>
        <v>STATUS VARCHAR(10),</v>
      </c>
      <c r="O645" s="1" t="s">
        <v>3</v>
      </c>
      <c r="W645" s="17" t="str">
        <f t="shared" si="277"/>
        <v>status</v>
      </c>
      <c r="X645" s="3" t="str">
        <f t="shared" si="278"/>
        <v>"status":"",</v>
      </c>
      <c r="Y645" s="22" t="str">
        <f t="shared" si="279"/>
        <v>public static String STATUS="status";</v>
      </c>
      <c r="Z645" s="7" t="str">
        <f t="shared" si="280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</v>
      </c>
      <c r="J646" t="str">
        <f t="shared" si="274"/>
        <v xml:space="preserve"> ADD  INSERT_DATE VARCHAR(30);</v>
      </c>
      <c r="K646" s="21" t="str">
        <f t="shared" si="275"/>
        <v xml:space="preserve">  ALTER COLUMN   INSERT_DATE VARCHAR(30);</v>
      </c>
      <c r="L646" s="12"/>
      <c r="M646" s="18" t="str">
        <f t="shared" si="276"/>
        <v>INSERT_DATE,</v>
      </c>
      <c r="N646" s="5" t="str">
        <f t="shared" si="281"/>
        <v>INSERT_DATE VARCHAR(30),</v>
      </c>
      <c r="O646" s="1" t="s">
        <v>7</v>
      </c>
      <c r="P646" t="s">
        <v>8</v>
      </c>
      <c r="W646" s="17" t="str">
        <f t="shared" si="277"/>
        <v>insertDate</v>
      </c>
      <c r="X646" s="3" t="str">
        <f t="shared" si="278"/>
        <v>"insertDate":"",</v>
      </c>
      <c r="Y646" s="22" t="str">
        <f t="shared" si="279"/>
        <v>public static String INSERT_DATE="insertDate";</v>
      </c>
      <c r="Z646" s="7" t="str">
        <f t="shared" si="280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</v>
      </c>
      <c r="J647" t="str">
        <f t="shared" si="274"/>
        <v xml:space="preserve"> ADD  MODIFICATION_DATE VARCHAR(30);</v>
      </c>
      <c r="K647" s="21" t="str">
        <f t="shared" si="275"/>
        <v xml:space="preserve">  ALTER COLUMN   MODIFICATION_DATE VARCHAR(30);</v>
      </c>
      <c r="L647" s="12"/>
      <c r="M647" s="18" t="str">
        <f t="shared" si="276"/>
        <v>MODIFICATION_DATE,</v>
      </c>
      <c r="N647" s="5" t="str">
        <f t="shared" si="281"/>
        <v>MODIFICATION_DATE VARCHAR(30),</v>
      </c>
      <c r="O647" s="1" t="s">
        <v>9</v>
      </c>
      <c r="P647" t="s">
        <v>8</v>
      </c>
      <c r="W647" s="17" t="str">
        <f t="shared" si="277"/>
        <v>modificationDate</v>
      </c>
      <c r="X647" s="3" t="str">
        <f t="shared" si="278"/>
        <v>"modificationDate":"",</v>
      </c>
      <c r="Y647" s="22" t="str">
        <f t="shared" si="279"/>
        <v>public static String MODIFICATION_DATE="modificationDate";</v>
      </c>
      <c r="Z647" s="7" t="str">
        <f t="shared" si="280"/>
        <v>private String modificationDate="";</v>
      </c>
    </row>
    <row r="648" spans="2:26" ht="19.2" x14ac:dyDescent="0.45">
      <c r="B648" s="1" t="s">
        <v>384</v>
      </c>
      <c r="C648" s="1" t="s">
        <v>1</v>
      </c>
      <c r="D648" s="4">
        <v>444</v>
      </c>
      <c r="I648" t="str">
        <f>I646</f>
        <v>ALTER TABLE TM_INPUT</v>
      </c>
      <c r="J648" t="str">
        <f t="shared" si="274"/>
        <v xml:space="preserve"> ADD  INPUT_NAME VARCHAR(444);</v>
      </c>
      <c r="K648" s="21" t="str">
        <f t="shared" si="275"/>
        <v xml:space="preserve">  ALTER COLUMN   INPUT_NAME VARCHAR(444);</v>
      </c>
      <c r="L648" s="12"/>
      <c r="M648" s="18" t="str">
        <f t="shared" si="276"/>
        <v>INPUT_NAME,</v>
      </c>
      <c r="N648" s="5" t="str">
        <f t="shared" si="281"/>
        <v>INPUT_NAME VARCHAR(444),</v>
      </c>
      <c r="O648" s="1" t="s">
        <v>387</v>
      </c>
      <c r="P648" t="s">
        <v>0</v>
      </c>
      <c r="W648" s="17" t="str">
        <f t="shared" si="277"/>
        <v>inputName</v>
      </c>
      <c r="X648" s="3" t="str">
        <f t="shared" si="278"/>
        <v>"inputName":"",</v>
      </c>
      <c r="Y648" s="22" t="str">
        <f t="shared" si="279"/>
        <v>public static String INPUT_NAME="inputName";</v>
      </c>
      <c r="Z648" s="7" t="str">
        <f t="shared" si="280"/>
        <v>private String inputName="";</v>
      </c>
    </row>
    <row r="649" spans="2:26" ht="19.2" x14ac:dyDescent="0.45">
      <c r="B649" s="1" t="s">
        <v>367</v>
      </c>
      <c r="C649" s="1" t="s">
        <v>1</v>
      </c>
      <c r="D649" s="4">
        <v>43</v>
      </c>
      <c r="I649" t="str">
        <f t="shared" ref="I649:I679" si="282">I647</f>
        <v>ALTER TABLE TM_INPUT</v>
      </c>
      <c r="J649" t="str">
        <f t="shared" si="274"/>
        <v xml:space="preserve"> ADD  FK_BACKLOG_ID VARCHAR(43);</v>
      </c>
      <c r="K649" s="21" t="str">
        <f t="shared" si="275"/>
        <v xml:space="preserve">  ALTER COLUMN   FK_BACKLOG_ID VARCHAR(43);</v>
      </c>
      <c r="L649" s="12"/>
      <c r="M649" s="18" t="str">
        <f t="shared" si="276"/>
        <v>FK_BACKLOG_ID,</v>
      </c>
      <c r="N649" s="5" t="str">
        <f t="shared" si="281"/>
        <v>FK_BACKLOG_ID VARCHAR(43),</v>
      </c>
      <c r="O649" s="1" t="s">
        <v>10</v>
      </c>
      <c r="P649" t="s">
        <v>354</v>
      </c>
      <c r="Q649" t="s">
        <v>2</v>
      </c>
      <c r="W649" s="17" t="str">
        <f t="shared" si="277"/>
        <v>fkBacklogId</v>
      </c>
      <c r="X649" s="3" t="str">
        <f t="shared" si="278"/>
        <v>"fkBacklogId":"",</v>
      </c>
      <c r="Y649" s="22" t="str">
        <f t="shared" si="279"/>
        <v>public static String FK_BACKLOG_ID="fkBacklogId";</v>
      </c>
      <c r="Z649" s="7" t="str">
        <f t="shared" si="280"/>
        <v>private String fkBacklogId="";</v>
      </c>
    </row>
    <row r="650" spans="2:26" ht="19.2" x14ac:dyDescent="0.45">
      <c r="B650" s="1" t="s">
        <v>385</v>
      </c>
      <c r="C650" s="1" t="s">
        <v>1</v>
      </c>
      <c r="D650" s="4">
        <v>44</v>
      </c>
      <c r="I650" t="str">
        <f t="shared" si="282"/>
        <v>ALTER TABLE TM_INPUT</v>
      </c>
      <c r="L650" s="12"/>
      <c r="M650" s="18"/>
      <c r="N650" s="5" t="str">
        <f>CONCATENATE(B650," ",C650,"(",D650,")",",")</f>
        <v>FK_DEPENDENT_BACKLOG_ID VARCHAR(44),</v>
      </c>
      <c r="O650" s="1" t="s">
        <v>10</v>
      </c>
      <c r="P650" t="s">
        <v>388</v>
      </c>
      <c r="Q650" t="s">
        <v>354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fkDependentBacklogId</v>
      </c>
      <c r="X650" s="3" t="str">
        <f>CONCATENATE("""",W650,"""",":","""","""",",")</f>
        <v>"fkDependentBacklogId":"",</v>
      </c>
      <c r="Y650" s="22" t="str">
        <f>CONCATENATE("public static String ",,B650,,"=","""",W650,""";")</f>
        <v>public static String FK_DEPENDENT_BACKLOG_ID="fkDependentBacklogId";</v>
      </c>
      <c r="Z650" s="7" t="str">
        <f>CONCATENATE("private String ",W650,"=","""""",";")</f>
        <v>private String fkDependentBacklogId="";</v>
      </c>
    </row>
    <row r="651" spans="2:26" ht="19.2" x14ac:dyDescent="0.45">
      <c r="B651" s="1" t="s">
        <v>386</v>
      </c>
      <c r="C651" s="1" t="s">
        <v>1</v>
      </c>
      <c r="D651" s="4">
        <v>44</v>
      </c>
      <c r="I651" t="str">
        <f>I648</f>
        <v>ALTER TABLE TM_INPUT</v>
      </c>
      <c r="L651" s="12"/>
      <c r="M651" s="18"/>
      <c r="N651" s="5" t="str">
        <f>CONCATENATE(B651," ",C651,"(",D651,")",",")</f>
        <v>FK_DEPENDENT_OUTPUT_ID VARCHAR(44),</v>
      </c>
      <c r="O651" s="1" t="s">
        <v>10</v>
      </c>
      <c r="P651" t="s">
        <v>388</v>
      </c>
      <c r="Q651" t="s">
        <v>389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fkDependentOutputId</v>
      </c>
      <c r="X651" s="3" t="str">
        <f>CONCATENATE("""",W651,"""",":","""","""",",")</f>
        <v>"fkDependentOutputId":"",</v>
      </c>
      <c r="Y651" s="22" t="str">
        <f>CONCATENATE("public static String ",,B651,,"=","""",W651,""";")</f>
        <v>public static String FK_DEPENDENT_OUTPUT_ID="fkDependentOutputId";</v>
      </c>
      <c r="Z651" s="7" t="str">
        <f>CONCATENATE("private String ",W651,"=","""""",";")</f>
        <v>private String fkDependentOutputId="";</v>
      </c>
    </row>
    <row r="652" spans="2:26" ht="19.2" x14ac:dyDescent="0.45">
      <c r="B652" s="1" t="s">
        <v>762</v>
      </c>
      <c r="C652" s="1" t="s">
        <v>1</v>
      </c>
      <c r="D652" s="4">
        <v>44</v>
      </c>
      <c r="I652" t="str">
        <f>I649</f>
        <v>ALTER TABLE TM_INPUT</v>
      </c>
      <c r="J652" t="str">
        <f>CONCATENATE(LEFT(CONCATENATE(" ADD "," ",N652,";"),LEN(CONCATENATE(" ADD "," ",N652,";"))-2),";")</f>
        <v xml:space="preserve"> ADD  FK_RELATED_COMP_ID VARCHAR(44);</v>
      </c>
      <c r="L652" s="12"/>
      <c r="M652" s="18"/>
      <c r="N652" s="5" t="str">
        <f t="shared" si="281"/>
        <v>FK_RELATED_COMP_ID VARCHAR(44),</v>
      </c>
      <c r="O652" s="1" t="s">
        <v>10</v>
      </c>
      <c r="P652" t="s">
        <v>763</v>
      </c>
      <c r="Q652" t="s">
        <v>764</v>
      </c>
      <c r="R652" t="s">
        <v>2</v>
      </c>
      <c r="W652" s="17" t="str">
        <f t="shared" si="277"/>
        <v>fkRelatedCompId</v>
      </c>
      <c r="X652" s="3" t="str">
        <f t="shared" si="278"/>
        <v>"fkRelatedCompId":"",</v>
      </c>
      <c r="Y652" s="22" t="str">
        <f t="shared" si="279"/>
        <v>public static String FK_RELATED_COMP_ID="fkRelatedCompId";</v>
      </c>
      <c r="Z652" s="7" t="str">
        <f t="shared" si="280"/>
        <v>private String fkRelatedCompId="";</v>
      </c>
    </row>
    <row r="653" spans="2:26" ht="19.2" x14ac:dyDescent="0.45">
      <c r="B653" s="1" t="s">
        <v>215</v>
      </c>
      <c r="C653" s="1" t="s">
        <v>1</v>
      </c>
      <c r="D653" s="4">
        <v>444</v>
      </c>
      <c r="I653" t="str">
        <f>I650</f>
        <v>ALTER TABLE TM_INPUT</v>
      </c>
      <c r="J653" t="str">
        <f>CONCATENATE(LEFT(CONCATENATE(" ADD "," ",N653,";"),LEN(CONCATENATE(" ADD "," ",N653,";"))-2),";")</f>
        <v xml:space="preserve"> ADD  TABLE_NAME VARCHAR(444);</v>
      </c>
      <c r="L653" s="12"/>
      <c r="M653" s="18"/>
      <c r="N653" s="5" t="str">
        <f t="shared" si="281"/>
        <v>TABLE_NAME VARCHAR(444),</v>
      </c>
      <c r="O653" s="1" t="s">
        <v>220</v>
      </c>
      <c r="P653" t="s">
        <v>0</v>
      </c>
      <c r="W653" s="17" t="str">
        <f t="shared" si="277"/>
        <v>tableName</v>
      </c>
      <c r="X653" s="3" t="str">
        <f t="shared" si="278"/>
        <v>"tableName":"",</v>
      </c>
      <c r="Y653" s="22" t="str">
        <f t="shared" si="279"/>
        <v>public static String TABLE_NAME="tableName";</v>
      </c>
      <c r="Z653" s="7" t="str">
        <f t="shared" si="280"/>
        <v>private String tableName="";</v>
      </c>
    </row>
    <row r="654" spans="2:26" ht="19.2" x14ac:dyDescent="0.45">
      <c r="B654" s="1" t="s">
        <v>390</v>
      </c>
      <c r="C654" s="1" t="s">
        <v>1</v>
      </c>
      <c r="D654" s="4">
        <v>44</v>
      </c>
      <c r="I654" t="str">
        <f t="shared" si="282"/>
        <v>ALTER TABLE TM_INPUT</v>
      </c>
      <c r="J654" t="str">
        <f t="shared" ref="J654:J680" si="283">CONCATENATE(LEFT(CONCATENATE(" ADD "," ",N654,";"),LEN(CONCATENATE(" ADD "," ",N654,";"))-2),";")</f>
        <v xml:space="preserve"> ADD  INPUT_TYPE VARCHAR(44);</v>
      </c>
      <c r="K654" s="21" t="str">
        <f t="shared" ref="K654:K670" si="284">CONCATENATE(LEFT(CONCATENATE("  ALTER COLUMN  "," ",N654,";"),LEN(CONCATENATE("  ALTER COLUMN  "," ",N654,";"))-2),";")</f>
        <v xml:space="preserve">  ALTER COLUMN   INPUT_TYPE VARCHAR(44);</v>
      </c>
      <c r="L654" s="12"/>
      <c r="M654" s="18" t="str">
        <f t="shared" ref="M654:M666" si="285">CONCATENATE(B654,",")</f>
        <v>INPUT_TYPE,</v>
      </c>
      <c r="N654" s="5" t="str">
        <f t="shared" ref="N654:N666" si="286">CONCATENATE(B654," ",C654,"(",D654,")",",")</f>
        <v>INPUT_TYPE VARCHAR(44),</v>
      </c>
      <c r="O654" s="1" t="s">
        <v>13</v>
      </c>
      <c r="P654" t="s">
        <v>51</v>
      </c>
      <c r="W654" s="17" t="str">
        <f t="shared" ref="W654:W670" si="287"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inputType</v>
      </c>
      <c r="X654" s="3" t="str">
        <f t="shared" ref="X654:X670" si="288">CONCATENATE("""",W654,"""",":","""","""",",")</f>
        <v>"inputType":"",</v>
      </c>
      <c r="Y654" s="22" t="str">
        <f t="shared" ref="Y654:Y666" si="289">CONCATENATE("public static String ",,B654,,"=","""",W654,""";")</f>
        <v>public static String INPUT_TYPE="inputType";</v>
      </c>
      <c r="Z654" s="7" t="str">
        <f t="shared" ref="Z654:Z670" si="290">CONCATENATE("private String ",W654,"=","""""",";")</f>
        <v>private String inputType="";</v>
      </c>
    </row>
    <row r="655" spans="2:26" ht="19.2" x14ac:dyDescent="0.45">
      <c r="B655" s="1" t="s">
        <v>258</v>
      </c>
      <c r="C655" s="1" t="s">
        <v>1</v>
      </c>
      <c r="D655" s="4">
        <v>222</v>
      </c>
      <c r="I655" t="str">
        <f t="shared" si="282"/>
        <v>ALTER TABLE TM_INPUT</v>
      </c>
      <c r="J655" t="str">
        <f t="shared" si="283"/>
        <v xml:space="preserve"> ADD  ORDER_NO VARCHAR(222);</v>
      </c>
      <c r="K655" s="21" t="str">
        <f t="shared" si="284"/>
        <v xml:space="preserve">  ALTER COLUMN   ORDER_NO VARCHAR(222);</v>
      </c>
      <c r="L655" s="12"/>
      <c r="M655" s="18" t="str">
        <f t="shared" si="285"/>
        <v>ORDER_NO,</v>
      </c>
      <c r="N655" s="5" t="str">
        <f t="shared" si="286"/>
        <v>ORDER_NO VARCHAR(222),</v>
      </c>
      <c r="O655" s="1" t="s">
        <v>259</v>
      </c>
      <c r="P655" t="s">
        <v>173</v>
      </c>
      <c r="W655" s="17" t="str">
        <f t="shared" si="287"/>
        <v>orderNo</v>
      </c>
      <c r="X655" s="3" t="str">
        <f t="shared" si="288"/>
        <v>"orderNo":"",</v>
      </c>
      <c r="Y655" s="22" t="str">
        <f t="shared" si="289"/>
        <v>public static String ORDER_NO="orderNo";</v>
      </c>
      <c r="Z655" s="7" t="str">
        <f t="shared" si="290"/>
        <v>private String orderNo="";</v>
      </c>
    </row>
    <row r="656" spans="2:26" ht="19.2" x14ac:dyDescent="0.45">
      <c r="B656" s="1" t="s">
        <v>549</v>
      </c>
      <c r="C656" s="1" t="s">
        <v>1</v>
      </c>
      <c r="D656" s="4">
        <v>222</v>
      </c>
      <c r="I656" t="str">
        <f t="shared" si="282"/>
        <v>ALTER TABLE TM_INPUT</v>
      </c>
      <c r="J656" t="str">
        <f t="shared" si="283"/>
        <v xml:space="preserve"> ADD  CELL_NO VARCHAR(222);</v>
      </c>
      <c r="K656" s="21" t="str">
        <f t="shared" si="284"/>
        <v xml:space="preserve">  ALTER COLUMN   CELL_NO VARCHAR(222);</v>
      </c>
      <c r="L656" s="12"/>
      <c r="M656" s="18" t="str">
        <f t="shared" si="285"/>
        <v>CELL_NO,</v>
      </c>
      <c r="N656" s="5" t="str">
        <f t="shared" si="286"/>
        <v>CELL_NO VARCHAR(222),</v>
      </c>
      <c r="O656" s="1" t="s">
        <v>553</v>
      </c>
      <c r="P656" t="s">
        <v>173</v>
      </c>
      <c r="W656" s="17" t="str">
        <f t="shared" si="287"/>
        <v>cellNo</v>
      </c>
      <c r="X656" s="3" t="str">
        <f t="shared" si="288"/>
        <v>"cellNo":"",</v>
      </c>
      <c r="Y656" s="22" t="str">
        <f t="shared" si="289"/>
        <v>public static String CELL_NO="cellNo";</v>
      </c>
      <c r="Z656" s="7" t="str">
        <f t="shared" si="290"/>
        <v>private String cellNo="";</v>
      </c>
    </row>
    <row r="657" spans="2:26" ht="19.2" x14ac:dyDescent="0.45">
      <c r="B657" s="1" t="s">
        <v>550</v>
      </c>
      <c r="C657" s="1" t="s">
        <v>1</v>
      </c>
      <c r="D657" s="4">
        <v>222</v>
      </c>
      <c r="I657" t="str">
        <f t="shared" si="282"/>
        <v>ALTER TABLE TM_INPUT</v>
      </c>
      <c r="J657" t="str">
        <f t="shared" si="283"/>
        <v xml:space="preserve"> ADD  ALIGN VARCHAR(222);</v>
      </c>
      <c r="K657" s="21" t="str">
        <f t="shared" si="284"/>
        <v xml:space="preserve">  ALTER COLUMN   ALIGN VARCHAR(222);</v>
      </c>
      <c r="L657" s="12"/>
      <c r="M657" s="18" t="str">
        <f t="shared" si="285"/>
        <v>ALIGN,</v>
      </c>
      <c r="N657" s="5" t="str">
        <f t="shared" si="286"/>
        <v>ALIGN VARCHAR(222),</v>
      </c>
      <c r="O657" s="1" t="s">
        <v>550</v>
      </c>
      <c r="W657" s="17" t="str">
        <f t="shared" si="287"/>
        <v>align</v>
      </c>
      <c r="X657" s="3" t="str">
        <f t="shared" si="288"/>
        <v>"align":"",</v>
      </c>
      <c r="Y657" s="22" t="str">
        <f t="shared" si="289"/>
        <v>public static String ALIGN="align";</v>
      </c>
      <c r="Z657" s="7" t="str">
        <f t="shared" si="290"/>
        <v>private String align="";</v>
      </c>
    </row>
    <row r="658" spans="2:26" ht="19.2" x14ac:dyDescent="0.45">
      <c r="B658" s="1" t="s">
        <v>551</v>
      </c>
      <c r="C658" s="1" t="s">
        <v>1</v>
      </c>
      <c r="D658" s="4">
        <v>4444</v>
      </c>
      <c r="I658" t="str">
        <f t="shared" si="282"/>
        <v>ALTER TABLE TM_INPUT</v>
      </c>
      <c r="J658" t="str">
        <f t="shared" si="283"/>
        <v xml:space="preserve"> ADD  CSS_STYLE VARCHAR(4444);</v>
      </c>
      <c r="K658" s="21" t="str">
        <f t="shared" si="284"/>
        <v xml:space="preserve">  ALTER COLUMN   CSS_STYLE VARCHAR(4444);</v>
      </c>
      <c r="L658" s="12"/>
      <c r="M658" s="18" t="str">
        <f t="shared" si="285"/>
        <v>CSS_STYLE,</v>
      </c>
      <c r="N658" s="5" t="str">
        <f t="shared" si="286"/>
        <v>CSS_STYLE VARCHAR(4444),</v>
      </c>
      <c r="O658" s="1" t="s">
        <v>554</v>
      </c>
      <c r="P658" t="s">
        <v>555</v>
      </c>
      <c r="W658" s="17" t="str">
        <f t="shared" si="287"/>
        <v>cssStyle</v>
      </c>
      <c r="X658" s="3" t="str">
        <f t="shared" si="288"/>
        <v>"cssStyle":"",</v>
      </c>
      <c r="Y658" s="22" t="str">
        <f t="shared" si="289"/>
        <v>public static String CSS_STYLE="cssStyle";</v>
      </c>
      <c r="Z658" s="7" t="str">
        <f t="shared" si="290"/>
        <v>private String cssStyle="";</v>
      </c>
    </row>
    <row r="659" spans="2:26" ht="19.2" x14ac:dyDescent="0.45">
      <c r="B659" s="1" t="s">
        <v>552</v>
      </c>
      <c r="C659" s="1" t="s">
        <v>1</v>
      </c>
      <c r="D659" s="4">
        <v>4444</v>
      </c>
      <c r="I659" t="str">
        <f t="shared" si="282"/>
        <v>ALTER TABLE TM_INPUT</v>
      </c>
      <c r="J659" t="str">
        <f t="shared" si="283"/>
        <v xml:space="preserve"> ADD  CSS_TEMPLATE_NAME VARCHAR(4444);</v>
      </c>
      <c r="K659" s="21" t="str">
        <f t="shared" si="284"/>
        <v xml:space="preserve">  ALTER COLUMN   CSS_TEMPLATE_NAME VARCHAR(4444);</v>
      </c>
      <c r="L659" s="12"/>
      <c r="M659" s="18" t="str">
        <f t="shared" si="285"/>
        <v>CSS_TEMPLATE_NAME,</v>
      </c>
      <c r="N659" s="5" t="str">
        <f t="shared" si="286"/>
        <v>CSS_TEMPLATE_NAME VARCHAR(4444),</v>
      </c>
      <c r="O659" s="1" t="s">
        <v>554</v>
      </c>
      <c r="P659" t="s">
        <v>556</v>
      </c>
      <c r="Q659" t="s">
        <v>0</v>
      </c>
      <c r="W659" s="17" t="str">
        <f t="shared" si="287"/>
        <v>cssTemplateName</v>
      </c>
      <c r="X659" s="3" t="str">
        <f t="shared" si="288"/>
        <v>"cssTemplateName":"",</v>
      </c>
      <c r="Y659" s="22" t="str">
        <f t="shared" si="289"/>
        <v>public static String CSS_TEMPLATE_NAME="cssTemplateName";</v>
      </c>
      <c r="Z659" s="7" t="str">
        <f t="shared" si="290"/>
        <v>private String cssTemplateName="";</v>
      </c>
    </row>
    <row r="660" spans="2:26" ht="19.2" x14ac:dyDescent="0.45">
      <c r="B660" s="1" t="s">
        <v>712</v>
      </c>
      <c r="C660" s="1" t="s">
        <v>701</v>
      </c>
      <c r="D660" s="4"/>
      <c r="I660" t="str">
        <f>I654</f>
        <v>ALTER TABLE TM_INPUT</v>
      </c>
      <c r="J660" t="str">
        <f>CONCATENATE(LEFT(CONCATENATE(" ADD "," ",N660,";"),LEN(CONCATENATE(" ADD "," ",N660,";"))-2),";")</f>
        <v xml:space="preserve"> ADD  INPUT_EVENT TEXT();</v>
      </c>
      <c r="K660" s="21" t="str">
        <f t="shared" si="284"/>
        <v xml:space="preserve">  ALTER COLUMN   INPUT_EVENT TEXT();</v>
      </c>
      <c r="L660" s="12"/>
      <c r="M660" s="18" t="str">
        <f t="shared" si="285"/>
        <v>INPUT_EVENT,</v>
      </c>
      <c r="N660" s="5" t="str">
        <f t="shared" si="286"/>
        <v>INPUT_EVENT TEXT(),</v>
      </c>
      <c r="O660" s="1" t="s">
        <v>13</v>
      </c>
      <c r="P660" t="s">
        <v>708</v>
      </c>
      <c r="W660" s="17" t="str">
        <f t="shared" si="287"/>
        <v>inputEvent</v>
      </c>
      <c r="X660" s="3" t="str">
        <f t="shared" si="288"/>
        <v>"inputEvent":"",</v>
      </c>
      <c r="Y660" s="22" t="str">
        <f t="shared" si="289"/>
        <v>public static String INPUT_EVENT="inputEvent";</v>
      </c>
      <c r="Z660" s="7" t="str">
        <f t="shared" si="290"/>
        <v>private String inputEvent="";</v>
      </c>
    </row>
    <row r="661" spans="2:26" ht="19.2" x14ac:dyDescent="0.45">
      <c r="B661" s="1" t="s">
        <v>709</v>
      </c>
      <c r="C661" s="1" t="s">
        <v>701</v>
      </c>
      <c r="D661" s="4"/>
      <c r="I661" t="str">
        <f>I655</f>
        <v>ALTER TABLE TM_INPUT</v>
      </c>
      <c r="J661" t="str">
        <f>CONCATENATE(LEFT(CONCATENATE(" ADD "," ",N661,";"),LEN(CONCATENATE(" ADD "," ",N661,";"))-2),";")</f>
        <v xml:space="preserve"> ADD  ACTION TEXT();</v>
      </c>
      <c r="K661" s="21" t="str">
        <f t="shared" si="284"/>
        <v xml:space="preserve">  ALTER COLUMN   ACTION TEXT();</v>
      </c>
      <c r="L661" s="12"/>
      <c r="M661" s="18" t="str">
        <f t="shared" si="285"/>
        <v>ACTION,</v>
      </c>
      <c r="N661" s="5" t="str">
        <f t="shared" si="286"/>
        <v>ACTION TEXT(),</v>
      </c>
      <c r="O661" s="1" t="s">
        <v>709</v>
      </c>
      <c r="P661" t="s">
        <v>395</v>
      </c>
      <c r="W661" s="17" t="str">
        <f t="shared" si="287"/>
        <v xml:space="preserve">action </v>
      </c>
      <c r="X661" s="3" t="str">
        <f t="shared" si="288"/>
        <v>"action ":"",</v>
      </c>
      <c r="Y661" s="22" t="str">
        <f t="shared" si="289"/>
        <v>public static String ACTION="action ";</v>
      </c>
      <c r="Z661" s="7" t="str">
        <f t="shared" si="290"/>
        <v>private String action ="";</v>
      </c>
    </row>
    <row r="662" spans="2:26" ht="19.2" x14ac:dyDescent="0.45">
      <c r="B662" s="1" t="s">
        <v>710</v>
      </c>
      <c r="C662" s="1" t="s">
        <v>701</v>
      </c>
      <c r="D662" s="4"/>
      <c r="I662" t="str">
        <f t="shared" si="282"/>
        <v>ALTER TABLE TM_INPUT</v>
      </c>
      <c r="J662" t="str">
        <f>CONCATENATE(LEFT(CONCATENATE(" ADD "," ",N662,";"),LEN(CONCATENATE(" ADD "," ",N662,";"))-2),";")</f>
        <v xml:space="preserve"> ADD  SECTION TEXT();</v>
      </c>
      <c r="K662" s="21" t="str">
        <f t="shared" si="284"/>
        <v xml:space="preserve">  ALTER COLUMN   SECTION TEXT();</v>
      </c>
      <c r="L662" s="12"/>
      <c r="M662" s="18" t="str">
        <f t="shared" si="285"/>
        <v>SECTION,</v>
      </c>
      <c r="N662" s="5" t="str">
        <f t="shared" si="286"/>
        <v>SECTION TEXT(),</v>
      </c>
      <c r="O662" s="1" t="s">
        <v>710</v>
      </c>
      <c r="W662" s="17" t="str">
        <f t="shared" si="287"/>
        <v>section</v>
      </c>
      <c r="X662" s="3" t="str">
        <f t="shared" si="288"/>
        <v>"section":"",</v>
      </c>
      <c r="Y662" s="22" t="str">
        <f t="shared" si="289"/>
        <v>public static String SECTION="section";</v>
      </c>
      <c r="Z662" s="7" t="str">
        <f t="shared" si="290"/>
        <v>private String section="";</v>
      </c>
    </row>
    <row r="663" spans="2:26" ht="19.2" x14ac:dyDescent="0.45">
      <c r="B663" s="1" t="s">
        <v>711</v>
      </c>
      <c r="C663" s="1" t="s">
        <v>701</v>
      </c>
      <c r="D663" s="4"/>
      <c r="I663" t="str">
        <f t="shared" si="282"/>
        <v>ALTER TABLE TM_INPUT</v>
      </c>
      <c r="J663" t="str">
        <f>CONCATENATE(LEFT(CONCATENATE(" ADD "," ",N663,";"),LEN(CONCATENATE(" ADD "," ",N663,";"))-2),";")</f>
        <v xml:space="preserve"> ADD  INPUT_PARAM TEXT();</v>
      </c>
      <c r="K663" s="21" t="str">
        <f t="shared" si="284"/>
        <v xml:space="preserve">  ALTER COLUMN   INPUT_PARAM TEXT();</v>
      </c>
      <c r="L663" s="12"/>
      <c r="M663" s="18" t="str">
        <f t="shared" si="285"/>
        <v>INPUT_PARAM,</v>
      </c>
      <c r="N663" s="5" t="str">
        <f t="shared" si="286"/>
        <v>INPUT_PARAM TEXT(),</v>
      </c>
      <c r="O663" s="1" t="s">
        <v>13</v>
      </c>
      <c r="P663" t="s">
        <v>102</v>
      </c>
      <c r="W663" s="17" t="str">
        <f t="shared" si="287"/>
        <v>inputParam</v>
      </c>
      <c r="X663" s="3" t="str">
        <f t="shared" si="288"/>
        <v>"inputParam":"",</v>
      </c>
      <c r="Y663" s="22" t="str">
        <f t="shared" si="289"/>
        <v>public static String INPUT_PARAM="inputParam";</v>
      </c>
      <c r="Z663" s="7" t="str">
        <f t="shared" si="290"/>
        <v>private String inputParam="";</v>
      </c>
    </row>
    <row r="664" spans="2:26" ht="19.2" x14ac:dyDescent="0.45">
      <c r="B664" s="1" t="s">
        <v>97</v>
      </c>
      <c r="C664" s="1" t="s">
        <v>1</v>
      </c>
      <c r="D664" s="4">
        <v>44</v>
      </c>
      <c r="I664" t="str">
        <f>I658</f>
        <v>ALTER TABLE TM_INPUT</v>
      </c>
      <c r="J664" t="str">
        <f t="shared" si="283"/>
        <v xml:space="preserve"> ADD  PARAM_1 VARCHAR(44);</v>
      </c>
      <c r="K664" s="21" t="str">
        <f t="shared" si="284"/>
        <v xml:space="preserve">  ALTER COLUMN   PARAM_1 VARCHAR(44);</v>
      </c>
      <c r="L664" s="12"/>
      <c r="M664" s="18" t="str">
        <f t="shared" si="285"/>
        <v>PARAM_1,</v>
      </c>
      <c r="N664" s="5" t="str">
        <f t="shared" si="286"/>
        <v>PARAM_1 VARCHAR(44),</v>
      </c>
      <c r="O664" s="1" t="s">
        <v>102</v>
      </c>
      <c r="P664">
        <v>1</v>
      </c>
      <c r="W664" s="17" t="str">
        <f t="shared" si="287"/>
        <v>param1</v>
      </c>
      <c r="X664" s="3" t="str">
        <f t="shared" si="288"/>
        <v>"param1":"",</v>
      </c>
      <c r="Y664" s="22" t="str">
        <f t="shared" si="289"/>
        <v>public static String PARAM_1="param1";</v>
      </c>
      <c r="Z664" s="7" t="str">
        <f t="shared" si="290"/>
        <v>private String param1="";</v>
      </c>
    </row>
    <row r="665" spans="2:26" ht="19.2" x14ac:dyDescent="0.45">
      <c r="B665" s="1" t="s">
        <v>98</v>
      </c>
      <c r="C665" s="1" t="s">
        <v>1</v>
      </c>
      <c r="D665" s="4">
        <v>44</v>
      </c>
      <c r="I665" t="str">
        <f>I659</f>
        <v>ALTER TABLE TM_INPUT</v>
      </c>
      <c r="J665" t="str">
        <f t="shared" si="283"/>
        <v xml:space="preserve"> ADD  PARAM_2 VARCHAR(44);</v>
      </c>
      <c r="K665" s="21" t="str">
        <f t="shared" si="284"/>
        <v xml:space="preserve">  ALTER COLUMN   PARAM_2 VARCHAR(44);</v>
      </c>
      <c r="L665" s="12"/>
      <c r="M665" s="18" t="str">
        <f t="shared" si="285"/>
        <v>PARAM_2,</v>
      </c>
      <c r="N665" s="5" t="str">
        <f t="shared" si="286"/>
        <v>PARAM_2 VARCHAR(44),</v>
      </c>
      <c r="O665" s="1" t="s">
        <v>102</v>
      </c>
      <c r="P665">
        <v>2</v>
      </c>
      <c r="W665" s="17" t="str">
        <f t="shared" si="287"/>
        <v>param2</v>
      </c>
      <c r="X665" s="3" t="str">
        <f t="shared" si="288"/>
        <v>"param2":"",</v>
      </c>
      <c r="Y665" s="22" t="str">
        <f t="shared" si="289"/>
        <v>public static String PARAM_2="param2";</v>
      </c>
      <c r="Z665" s="7" t="str">
        <f t="shared" si="290"/>
        <v>private String param2="";</v>
      </c>
    </row>
    <row r="666" spans="2:26" ht="19.2" x14ac:dyDescent="0.45">
      <c r="B666" s="1" t="s">
        <v>99</v>
      </c>
      <c r="C666" s="1" t="s">
        <v>1</v>
      </c>
      <c r="D666" s="4">
        <v>4000</v>
      </c>
      <c r="I666" t="str">
        <f t="shared" si="282"/>
        <v>ALTER TABLE TM_INPUT</v>
      </c>
      <c r="J666" t="str">
        <f t="shared" si="283"/>
        <v xml:space="preserve"> ADD  PARAM_3 VARCHAR(4000);</v>
      </c>
      <c r="K666" s="21" t="str">
        <f t="shared" si="284"/>
        <v xml:space="preserve">  ALTER COLUMN   PARAM_3 VARCHAR(4000);</v>
      </c>
      <c r="L666" s="12"/>
      <c r="M666" s="18" t="str">
        <f t="shared" si="285"/>
        <v>PARAM_3,</v>
      </c>
      <c r="N666" s="5" t="str">
        <f t="shared" si="286"/>
        <v>PARAM_3 VARCHAR(4000),</v>
      </c>
      <c r="O666" s="1" t="s">
        <v>102</v>
      </c>
      <c r="P666">
        <v>3</v>
      </c>
      <c r="W666" s="17" t="str">
        <f t="shared" si="287"/>
        <v>param3</v>
      </c>
      <c r="X666" s="3" t="str">
        <f t="shared" si="288"/>
        <v>"param3":"",</v>
      </c>
      <c r="Y666" s="22" t="str">
        <f t="shared" si="289"/>
        <v>public static String PARAM_3="param3";</v>
      </c>
      <c r="Z666" s="7" t="str">
        <f t="shared" si="290"/>
        <v>private String param3="";</v>
      </c>
    </row>
    <row r="667" spans="2:26" ht="19.2" x14ac:dyDescent="0.45">
      <c r="B667" s="1" t="s">
        <v>101</v>
      </c>
      <c r="C667" s="1" t="s">
        <v>1</v>
      </c>
      <c r="D667" s="4">
        <v>4000</v>
      </c>
      <c r="I667" t="str">
        <f t="shared" si="282"/>
        <v>ALTER TABLE TM_INPUT</v>
      </c>
      <c r="J667" t="str">
        <f t="shared" si="283"/>
        <v xml:space="preserve"> ADD  SELECT_FROM_INPUT_ID VARCHAR(4000);</v>
      </c>
      <c r="K667" s="21" t="str">
        <f t="shared" si="284"/>
        <v xml:space="preserve">  ALTER COLUMN   SELECT_FROM_INPUT_ID VARCHAR(4000);</v>
      </c>
      <c r="L667" s="12"/>
      <c r="M667" s="18" t="str">
        <f>CONCATENATE(B668,",")</f>
        <v>SELECT_FROM_INPUT_ID,</v>
      </c>
      <c r="N667" s="5" t="str">
        <f>CONCATENATE(B668," ",C667,"(",D667,")",",")</f>
        <v>SELECT_FROM_INPUT_ID VARCHAR(4000),</v>
      </c>
      <c r="O667" s="1" t="s">
        <v>102</v>
      </c>
      <c r="P667">
        <v>4</v>
      </c>
      <c r="W667" s="17" t="str">
        <f t="shared" si="287"/>
        <v>param4</v>
      </c>
      <c r="X667" s="3" t="str">
        <f t="shared" si="288"/>
        <v>"param4":"",</v>
      </c>
      <c r="Y667" s="22" t="str">
        <f>CONCATENATE("public static String ",,B668,,"=","""",W667,""";")</f>
        <v>public static String SELECT_FROM_INPUT_ID="param4";</v>
      </c>
      <c r="Z667" s="7" t="str">
        <f t="shared" si="290"/>
        <v>private String param4="";</v>
      </c>
    </row>
    <row r="668" spans="2:26" ht="19.2" x14ac:dyDescent="0.45">
      <c r="B668" s="1" t="s">
        <v>804</v>
      </c>
      <c r="C668" s="1" t="s">
        <v>1</v>
      </c>
      <c r="D668" s="4">
        <v>30</v>
      </c>
      <c r="I668" t="str">
        <f>I662</f>
        <v>ALTER TABLE TM_INPUT</v>
      </c>
      <c r="J668" t="str">
        <f t="shared" si="283"/>
        <v xml:space="preserve"> ADD  SELECT_FROM_BACKLOG_ID VARCHAR(30);</v>
      </c>
      <c r="K668" s="21" t="str">
        <f t="shared" si="284"/>
        <v xml:space="preserve">  ALTER COLUMN   SELECT_FROM_BACKLOG_ID VARCHAR(30);</v>
      </c>
      <c r="L668" s="12"/>
      <c r="M668" s="18" t="str">
        <f>CONCATENATE(B669,",")</f>
        <v>SELECT_FROM_BACKLOG_ID,</v>
      </c>
      <c r="N668" s="5" t="str">
        <f>CONCATENATE(B669," ",C668,"(",D668,")",",")</f>
        <v>SELECT_FROM_BACKLOG_ID VARCHAR(30),</v>
      </c>
      <c r="O668" s="1" t="s">
        <v>578</v>
      </c>
      <c r="P668" t="s">
        <v>663</v>
      </c>
      <c r="Q668" t="s">
        <v>13</v>
      </c>
      <c r="R668" t="s">
        <v>2</v>
      </c>
      <c r="W668" s="17" t="str">
        <f t="shared" si="287"/>
        <v>selectFromInputId</v>
      </c>
      <c r="X668" s="3" t="str">
        <f t="shared" si="288"/>
        <v>"selectFromInputId":"",</v>
      </c>
      <c r="Y668" s="22" t="str">
        <f>CONCATENATE("public static String ",,B669,,"=","""",W668,""";")</f>
        <v>public static String SELECT_FROM_BACKLOG_ID="selectFromInputId";</v>
      </c>
      <c r="Z668" s="7" t="str">
        <f t="shared" si="290"/>
        <v>private String selectFromInputId="";</v>
      </c>
    </row>
    <row r="669" spans="2:26" ht="19.2" x14ac:dyDescent="0.45">
      <c r="B669" s="1" t="s">
        <v>805</v>
      </c>
      <c r="C669" s="1" t="s">
        <v>1</v>
      </c>
      <c r="D669" s="4">
        <v>30</v>
      </c>
      <c r="I669" t="str">
        <f t="shared" si="282"/>
        <v>ALTER TABLE TM_INPUT</v>
      </c>
      <c r="J669" t="str">
        <f t="shared" si="283"/>
        <v xml:space="preserve"> ADD  SELECT_FROM_PROJECT_ID VARCHAR(30);</v>
      </c>
      <c r="K669" s="21" t="str">
        <f t="shared" si="284"/>
        <v xml:space="preserve">  ALTER COLUMN   SELECT_FROM_PROJECT_ID VARCHAR(30);</v>
      </c>
      <c r="L669" s="12"/>
      <c r="M669" s="18" t="str">
        <f>CONCATENATE(B670,",")</f>
        <v>SELECT_FROM_PROJECT_ID,</v>
      </c>
      <c r="N669" s="5" t="str">
        <f>CONCATENATE(B670," ",C669,"(",D669,")",",")</f>
        <v>SELECT_FROM_PROJECT_ID VARCHAR(30),</v>
      </c>
      <c r="O669" s="1" t="s">
        <v>578</v>
      </c>
      <c r="P669" t="s">
        <v>663</v>
      </c>
      <c r="Q669" t="s">
        <v>354</v>
      </c>
      <c r="R669" t="s">
        <v>2</v>
      </c>
      <c r="W669" s="17" t="str">
        <f t="shared" si="287"/>
        <v>selectFromBacklogId</v>
      </c>
      <c r="X669" s="3" t="str">
        <f t="shared" si="288"/>
        <v>"selectFromBacklogId":"",</v>
      </c>
      <c r="Y669" s="22" t="str">
        <f>CONCATENATE("public static String ",,B670,,"=","""",W669,""";")</f>
        <v>public static String SELECT_FROM_PROJECT_ID="selectFromBacklogId";</v>
      </c>
      <c r="Z669" s="7" t="str">
        <f t="shared" si="290"/>
        <v>private String selectFromBacklogId="";</v>
      </c>
    </row>
    <row r="670" spans="2:26" ht="19.2" x14ac:dyDescent="0.45">
      <c r="B670" s="1" t="s">
        <v>806</v>
      </c>
      <c r="C670" s="1" t="s">
        <v>1</v>
      </c>
      <c r="D670" s="4">
        <v>30</v>
      </c>
      <c r="I670" t="str">
        <f>I664</f>
        <v>ALTER TABLE TM_INPUT</v>
      </c>
      <c r="J670" t="str">
        <f t="shared" si="283"/>
        <v xml:space="preserve"> ADD  SEND_TO_INPUT_ID VARCHAR(30);</v>
      </c>
      <c r="K670" s="21" t="str">
        <f t="shared" si="284"/>
        <v xml:space="preserve">  ALTER COLUMN   SEND_TO_INPUT_ID VARCHAR(30);</v>
      </c>
      <c r="L670" s="12"/>
      <c r="M670" s="18" t="str">
        <f>CONCATENATE(B671,",")</f>
        <v>SEND_TO_INPUT_ID,</v>
      </c>
      <c r="N670" s="5" t="str">
        <f>CONCATENATE(B671," ",C670,"(",D670,")",",")</f>
        <v>SEND_TO_INPUT_ID VARCHAR(30),</v>
      </c>
      <c r="O670" s="1" t="s">
        <v>578</v>
      </c>
      <c r="P670" t="s">
        <v>663</v>
      </c>
      <c r="Q670" t="s">
        <v>288</v>
      </c>
      <c r="R670" t="s">
        <v>2</v>
      </c>
      <c r="W670" s="17" t="str">
        <f t="shared" si="287"/>
        <v>selectFromProjectId</v>
      </c>
      <c r="X670" s="3" t="str">
        <f t="shared" si="288"/>
        <v>"selectFromProjectId":"",</v>
      </c>
      <c r="Y670" s="22" t="e">
        <f>CONCATENATE("public static String ",,#REF!,,"=","""",W670,""";")</f>
        <v>#REF!</v>
      </c>
      <c r="Z670" s="7" t="str">
        <f t="shared" si="290"/>
        <v>private String selectFromProjectId="";</v>
      </c>
    </row>
    <row r="671" spans="2:26" ht="19.2" x14ac:dyDescent="0.45">
      <c r="B671" s="1" t="s">
        <v>807</v>
      </c>
      <c r="C671" s="1" t="s">
        <v>701</v>
      </c>
      <c r="D671" s="4"/>
      <c r="I671" t="str">
        <f>I665</f>
        <v>ALTER TABLE TM_INPUT</v>
      </c>
      <c r="J671" t="str">
        <f t="shared" si="283"/>
        <v xml:space="preserve"> ADD  SEND_TO_INPUT_ID TEXT;</v>
      </c>
      <c r="K671" s="21" t="str">
        <f t="shared" ref="K671:K676" si="291">CONCATENATE(LEFT(CONCATENATE("  ALTER COLUMN  "," ",N671,";"),LEN(CONCATENATE("  ALTER COLUMN  "," ",N671,";"))-2),";")</f>
        <v xml:space="preserve">  ALTER COLUMN   SEND_TO_INPUT_ID TEXT;</v>
      </c>
      <c r="L671" s="12"/>
      <c r="M671" s="18" t="str">
        <f t="shared" ref="M671:M676" si="292">CONCATENATE(B671,",")</f>
        <v>SEND_TO_INPUT_ID,</v>
      </c>
      <c r="N671" s="5" t="str">
        <f>CONCATENATE(B671," ",C671,"",D671,"",",")</f>
        <v>SEND_TO_INPUT_ID TEXT,</v>
      </c>
      <c r="O671" s="1" t="s">
        <v>810</v>
      </c>
      <c r="P671" t="s">
        <v>811</v>
      </c>
      <c r="Q671" t="s">
        <v>13</v>
      </c>
      <c r="R671" t="s">
        <v>2</v>
      </c>
      <c r="W671" s="17" t="str">
        <f t="shared" ref="W671:W676" si="293"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sendToInputId</v>
      </c>
      <c r="X671" s="3" t="str">
        <f t="shared" ref="X671:X676" si="294">CONCATENATE("""",W671,"""",":","""","""",",")</f>
        <v>"sendToInputId":"",</v>
      </c>
      <c r="Y671" s="22" t="str">
        <f t="shared" ref="Y671:Y676" si="295">CONCATENATE("public static String ",,B671,,"=","""",W671,""";")</f>
        <v>public static String SEND_TO_INPUT_ID="sendToInputId";</v>
      </c>
      <c r="Z671" s="7" t="str">
        <f t="shared" ref="Z671:Z676" si="296">CONCATENATE("private String ",W671,"=","""""",";")</f>
        <v>private String sendToInputId="";</v>
      </c>
    </row>
    <row r="672" spans="2:26" ht="19.2" x14ac:dyDescent="0.45">
      <c r="B672" s="1" t="s">
        <v>808</v>
      </c>
      <c r="C672" s="1" t="s">
        <v>701</v>
      </c>
      <c r="D672" s="4"/>
      <c r="I672" t="str">
        <f t="shared" si="282"/>
        <v>ALTER TABLE TM_INPUT</v>
      </c>
      <c r="J672" t="str">
        <f t="shared" si="283"/>
        <v xml:space="preserve"> ADD  SEND_TO_BACKLOG_ID TEXT;</v>
      </c>
      <c r="K672" s="21" t="str">
        <f t="shared" si="291"/>
        <v xml:space="preserve">  ALTER COLUMN   SEND_TO_BACKLOG_ID TEXT;</v>
      </c>
      <c r="L672" s="12"/>
      <c r="M672" s="18" t="str">
        <f t="shared" si="292"/>
        <v>SEND_TO_BACKLOG_ID,</v>
      </c>
      <c r="N672" s="5" t="str">
        <f t="shared" ref="N672:N679" si="297">CONCATENATE(B672," ",C672,"",D672,"",",")</f>
        <v>SEND_TO_BACKLOG_ID TEXT,</v>
      </c>
      <c r="O672" s="1" t="s">
        <v>810</v>
      </c>
      <c r="P672" t="s">
        <v>811</v>
      </c>
      <c r="Q672" t="s">
        <v>354</v>
      </c>
      <c r="R672" t="s">
        <v>2</v>
      </c>
      <c r="W672" s="17" t="str">
        <f t="shared" si="293"/>
        <v>sendToBacklogId</v>
      </c>
      <c r="X672" s="3" t="str">
        <f t="shared" si="294"/>
        <v>"sendToBacklogId":"",</v>
      </c>
      <c r="Y672" s="22" t="str">
        <f t="shared" si="295"/>
        <v>public static String SEND_TO_BACKLOG_ID="sendToBacklogId";</v>
      </c>
      <c r="Z672" s="7" t="str">
        <f t="shared" si="296"/>
        <v>private String sendToBacklogId="";</v>
      </c>
    </row>
    <row r="673" spans="2:26" ht="19.2" x14ac:dyDescent="0.45">
      <c r="B673" s="1" t="s">
        <v>809</v>
      </c>
      <c r="C673" s="1" t="s">
        <v>701</v>
      </c>
      <c r="D673" s="4"/>
      <c r="I673" t="str">
        <f t="shared" si="282"/>
        <v>ALTER TABLE TM_INPUT</v>
      </c>
      <c r="J673" t="str">
        <f t="shared" si="283"/>
        <v xml:space="preserve"> ADD  SEND_TO_PROJECT_ID TEXT;</v>
      </c>
      <c r="K673" s="21" t="str">
        <f t="shared" si="291"/>
        <v xml:space="preserve">  ALTER COLUMN   SEND_TO_PROJECT_ID TEXT;</v>
      </c>
      <c r="L673" s="12"/>
      <c r="M673" s="18" t="str">
        <f t="shared" si="292"/>
        <v>SEND_TO_PROJECT_ID,</v>
      </c>
      <c r="N673" s="5" t="str">
        <f t="shared" si="297"/>
        <v>SEND_TO_PROJECT_ID TEXT,</v>
      </c>
      <c r="O673" s="1" t="s">
        <v>810</v>
      </c>
      <c r="P673" t="s">
        <v>811</v>
      </c>
      <c r="Q673" t="s">
        <v>288</v>
      </c>
      <c r="R673" t="s">
        <v>2</v>
      </c>
      <c r="W673" s="17" t="str">
        <f t="shared" si="293"/>
        <v>sendToProjectId</v>
      </c>
      <c r="X673" s="3" t="str">
        <f t="shared" si="294"/>
        <v>"sendToProjectId":"",</v>
      </c>
      <c r="Y673" s="22" t="str">
        <f t="shared" si="295"/>
        <v>public static String SEND_TO_PROJECT_ID="sendToProjectId";</v>
      </c>
      <c r="Z673" s="7" t="str">
        <f t="shared" si="296"/>
        <v>private String sendToProjectId="";</v>
      </c>
    </row>
    <row r="674" spans="2:26" ht="19.2" x14ac:dyDescent="0.45">
      <c r="B674" s="1" t="s">
        <v>820</v>
      </c>
      <c r="C674" s="1" t="s">
        <v>701</v>
      </c>
      <c r="D674" s="4"/>
      <c r="I674" t="str">
        <f>I665</f>
        <v>ALTER TABLE TM_INPUT</v>
      </c>
      <c r="J674" t="str">
        <f t="shared" si="283"/>
        <v xml:space="preserve"> ADD  SELECT_FROM_DB_ID TEXT;</v>
      </c>
      <c r="K674" s="21" t="str">
        <f t="shared" si="291"/>
        <v xml:space="preserve">  ALTER COLUMN   SELECT_FROM_DB_ID TEXT;</v>
      </c>
      <c r="L674" s="12"/>
      <c r="M674" s="18" t="str">
        <f t="shared" si="292"/>
        <v>SELECT_FROM_DB_ID,</v>
      </c>
      <c r="N674" s="5" t="str">
        <f t="shared" si="297"/>
        <v>SELECT_FROM_DB_ID TEXT,</v>
      </c>
      <c r="O674" s="1" t="s">
        <v>578</v>
      </c>
      <c r="P674" t="s">
        <v>663</v>
      </c>
      <c r="Q674" t="s">
        <v>210</v>
      </c>
      <c r="R674" t="s">
        <v>2</v>
      </c>
      <c r="W674" s="17" t="str">
        <f t="shared" si="293"/>
        <v>selectFromDbId</v>
      </c>
      <c r="X674" s="3" t="str">
        <f t="shared" si="294"/>
        <v>"selectFromDbId":"",</v>
      </c>
      <c r="Y674" s="22" t="str">
        <f t="shared" si="295"/>
        <v>public static String SELECT_FROM_DB_ID="selectFromDbId";</v>
      </c>
      <c r="Z674" s="7" t="str">
        <f t="shared" si="296"/>
        <v>private String selectFromDbId="";</v>
      </c>
    </row>
    <row r="675" spans="2:26" ht="19.2" x14ac:dyDescent="0.45">
      <c r="B675" s="1" t="s">
        <v>821</v>
      </c>
      <c r="C675" s="1" t="s">
        <v>701</v>
      </c>
      <c r="D675" s="4"/>
      <c r="I675" t="str">
        <f>I670</f>
        <v>ALTER TABLE TM_INPUT</v>
      </c>
      <c r="J675" t="str">
        <f t="shared" si="283"/>
        <v xml:space="preserve"> ADD  SELECT_FROM_TABLE_ID TEXT;</v>
      </c>
      <c r="K675" s="21" t="str">
        <f t="shared" si="291"/>
        <v xml:space="preserve">  ALTER COLUMN   SELECT_FROM_TABLE_ID TEXT;</v>
      </c>
      <c r="L675" s="12"/>
      <c r="M675" s="18" t="str">
        <f t="shared" si="292"/>
        <v>SELECT_FROM_TABLE_ID,</v>
      </c>
      <c r="N675" s="5" t="str">
        <f t="shared" si="297"/>
        <v>SELECT_FROM_TABLE_ID TEXT,</v>
      </c>
      <c r="O675" s="1" t="s">
        <v>578</v>
      </c>
      <c r="P675" t="s">
        <v>663</v>
      </c>
      <c r="Q675" t="s">
        <v>220</v>
      </c>
      <c r="R675" t="s">
        <v>2</v>
      </c>
      <c r="W675" s="17" t="str">
        <f t="shared" si="293"/>
        <v>selectFromTableId</v>
      </c>
      <c r="X675" s="3" t="str">
        <f t="shared" si="294"/>
        <v>"selectFromTableId":"",</v>
      </c>
      <c r="Y675" s="22" t="str">
        <f t="shared" si="295"/>
        <v>public static String SELECT_FROM_TABLE_ID="selectFromTableId";</v>
      </c>
      <c r="Z675" s="7" t="str">
        <f t="shared" si="296"/>
        <v>private String selectFromTableId="";</v>
      </c>
    </row>
    <row r="676" spans="2:26" ht="19.2" x14ac:dyDescent="0.45">
      <c r="B676" s="1" t="s">
        <v>822</v>
      </c>
      <c r="C676" s="1" t="s">
        <v>701</v>
      </c>
      <c r="D676" s="4"/>
      <c r="I676" t="str">
        <f t="shared" si="282"/>
        <v>ALTER TABLE TM_INPUT</v>
      </c>
      <c r="J676" t="str">
        <f t="shared" si="283"/>
        <v xml:space="preserve"> ADD  SELECT_FROM_FIELD_ID TEXT;</v>
      </c>
      <c r="K676" s="21" t="str">
        <f t="shared" si="291"/>
        <v xml:space="preserve">  ALTER COLUMN   SELECT_FROM_FIELD_ID TEXT;</v>
      </c>
      <c r="L676" s="12"/>
      <c r="M676" s="18" t="str">
        <f t="shared" si="292"/>
        <v>SELECT_FROM_FIELD_ID,</v>
      </c>
      <c r="N676" s="5" t="str">
        <f t="shared" si="297"/>
        <v>SELECT_FROM_FIELD_ID TEXT,</v>
      </c>
      <c r="O676" s="1" t="s">
        <v>578</v>
      </c>
      <c r="P676" t="s">
        <v>663</v>
      </c>
      <c r="Q676" t="s">
        <v>60</v>
      </c>
      <c r="R676" t="s">
        <v>2</v>
      </c>
      <c r="W676" s="17" t="str">
        <f t="shared" si="293"/>
        <v>selectFromFieldId</v>
      </c>
      <c r="X676" s="3" t="str">
        <f t="shared" si="294"/>
        <v>"selectFromFieldId":"",</v>
      </c>
      <c r="Y676" s="22" t="str">
        <f t="shared" si="295"/>
        <v>public static String SELECT_FROM_FIELD_ID="selectFromFieldId";</v>
      </c>
      <c r="Z676" s="7" t="str">
        <f t="shared" si="296"/>
        <v>private String selectFromFieldId="";</v>
      </c>
    </row>
    <row r="677" spans="2:26" ht="19.2" x14ac:dyDescent="0.45">
      <c r="B677" s="1" t="s">
        <v>823</v>
      </c>
      <c r="C677" s="1" t="s">
        <v>701</v>
      </c>
      <c r="D677" s="4"/>
      <c r="I677" t="str">
        <f>I668</f>
        <v>ALTER TABLE TM_INPUT</v>
      </c>
      <c r="J677" t="str">
        <f>CONCATENATE(LEFT(CONCATENATE(" ADD "," ",N677,";"),LEN(CONCATENATE(" ADD "," ",N677,";"))-2),";")</f>
        <v xml:space="preserve"> ADD  SEND_TO_DB_ID TEXT;</v>
      </c>
      <c r="K677" s="21" t="str">
        <f>CONCATENATE(LEFT(CONCATENATE("  ALTER COLUMN  "," ",N677,";"),LEN(CONCATENATE("  ALTER COLUMN  "," ",N677,";"))-2),";")</f>
        <v xml:space="preserve">  ALTER COLUMN   SEND_TO_DB_ID TEXT;</v>
      </c>
      <c r="L677" s="12"/>
      <c r="M677" s="18" t="str">
        <f>CONCATENATE(B677,",")</f>
        <v>SEND_TO_DB_ID,</v>
      </c>
      <c r="N677" s="5" t="str">
        <f t="shared" si="297"/>
        <v>SEND_TO_DB_ID TEXT,</v>
      </c>
      <c r="O677" s="1" t="s">
        <v>810</v>
      </c>
      <c r="P677" t="s">
        <v>811</v>
      </c>
      <c r="Q677" t="s">
        <v>210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sendToDbId</v>
      </c>
      <c r="X677" s="3" t="str">
        <f>CONCATENATE("""",W677,"""",":","""","""",",")</f>
        <v>"sendToDbId":"",</v>
      </c>
      <c r="Y677" s="22" t="str">
        <f>CONCATENATE("public static String ",,B677,,"=","""",W677,""";")</f>
        <v>public static String SEND_TO_DB_ID="sendToDbId";</v>
      </c>
      <c r="Z677" s="7" t="str">
        <f>CONCATENATE("private String ",W677,"=","""""",";")</f>
        <v>private String sendToDbId="";</v>
      </c>
    </row>
    <row r="678" spans="2:26" ht="19.2" x14ac:dyDescent="0.45">
      <c r="B678" s="1" t="s">
        <v>824</v>
      </c>
      <c r="C678" s="1" t="s">
        <v>701</v>
      </c>
      <c r="D678" s="4"/>
      <c r="I678" t="str">
        <f>I673</f>
        <v>ALTER TABLE TM_INPUT</v>
      </c>
      <c r="J678" t="str">
        <f>CONCATENATE(LEFT(CONCATENATE(" ADD "," ",N678,";"),LEN(CONCATENATE(" ADD "," ",N678,";"))-2),";")</f>
        <v xml:space="preserve"> ADD  SEND_TO_TABLE_ID TEXT;</v>
      </c>
      <c r="K678" s="21" t="str">
        <f>CONCATENATE(LEFT(CONCATENATE("  ALTER COLUMN  "," ",N678,";"),LEN(CONCATENATE("  ALTER COLUMN  "," ",N678,";"))-2),";")</f>
        <v xml:space="preserve">  ALTER COLUMN   SEND_TO_TABLE_ID TEXT;</v>
      </c>
      <c r="L678" s="12"/>
      <c r="M678" s="18" t="str">
        <f>CONCATENATE(B678,",")</f>
        <v>SEND_TO_TABLE_ID,</v>
      </c>
      <c r="N678" s="5" t="str">
        <f t="shared" si="297"/>
        <v>SEND_TO_TABLE_ID TEXT,</v>
      </c>
      <c r="O678" s="1" t="s">
        <v>810</v>
      </c>
      <c r="P678" t="s">
        <v>811</v>
      </c>
      <c r="Q678" t="s">
        <v>220</v>
      </c>
      <c r="R678" t="s">
        <v>2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sendToTableId</v>
      </c>
      <c r="X678" s="3" t="str">
        <f>CONCATENATE("""",W678,"""",":","""","""",",")</f>
        <v>"sendToTableId":"",</v>
      </c>
      <c r="Y678" s="22" t="str">
        <f>CONCATENATE("public static String ",,B678,,"=","""",W678,""";")</f>
        <v>public static String SEND_TO_TABLE_ID="sendToTableId";</v>
      </c>
      <c r="Z678" s="7" t="str">
        <f>CONCATENATE("private String ",W678,"=","""""",";")</f>
        <v>private String sendToTableId="";</v>
      </c>
    </row>
    <row r="679" spans="2:26" ht="19.2" x14ac:dyDescent="0.45">
      <c r="B679" s="1" t="s">
        <v>825</v>
      </c>
      <c r="C679" s="1" t="s">
        <v>701</v>
      </c>
      <c r="D679" s="4"/>
      <c r="I679" t="str">
        <f t="shared" si="282"/>
        <v>ALTER TABLE TM_INPUT</v>
      </c>
      <c r="J679" t="str">
        <f>CONCATENATE(LEFT(CONCATENATE(" ADD "," ",N679,";"),LEN(CONCATENATE(" ADD "," ",N679,";"))-2),";")</f>
        <v xml:space="preserve"> ADD  SEND_TO_FIELD_ID TEXT;</v>
      </c>
      <c r="K679" s="21" t="str">
        <f>CONCATENATE(LEFT(CONCATENATE("  ALTER COLUMN  "," ",N679,";"),LEN(CONCATENATE("  ALTER COLUMN  "," ",N679,";"))-2),";")</f>
        <v xml:space="preserve">  ALTER COLUMN   SEND_TO_FIELD_ID TEXT;</v>
      </c>
      <c r="L679" s="12"/>
      <c r="M679" s="18" t="str">
        <f>CONCATENATE(B679,",")</f>
        <v>SEND_TO_FIELD_ID,</v>
      </c>
      <c r="N679" s="5" t="str">
        <f t="shared" si="297"/>
        <v>SEND_TO_FIELD_ID TEXT,</v>
      </c>
      <c r="O679" s="1" t="s">
        <v>810</v>
      </c>
      <c r="P679" t="s">
        <v>811</v>
      </c>
      <c r="Q679" t="s">
        <v>60</v>
      </c>
      <c r="R679" t="s">
        <v>2</v>
      </c>
      <c r="W679" s="17" t="str">
        <f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sendToFieldId</v>
      </c>
      <c r="X679" s="3" t="str">
        <f>CONCATENATE("""",W679,"""",":","""","""",",")</f>
        <v>"sendToFieldId":"",</v>
      </c>
      <c r="Y679" s="22" t="str">
        <f>CONCATENATE("public static String ",,B679,,"=","""",W679,""";")</f>
        <v>public static String SEND_TO_FIELD_ID="sendToFieldId";</v>
      </c>
      <c r="Z679" s="7" t="str">
        <f>CONCATENATE("private String ",W679,"=","""""",";")</f>
        <v>private String sendToFieldId="";</v>
      </c>
    </row>
    <row r="680" spans="2:26" ht="19.2" x14ac:dyDescent="0.45">
      <c r="B680" s="1" t="s">
        <v>46</v>
      </c>
      <c r="C680" s="1" t="s">
        <v>1</v>
      </c>
      <c r="D680" s="4">
        <v>44</v>
      </c>
      <c r="I680" t="str">
        <f>I666</f>
        <v>ALTER TABLE TM_INPUT</v>
      </c>
      <c r="J680" t="str">
        <f t="shared" si="283"/>
        <v xml:space="preserve"> ADD  COMPONENT_TYPE VARCHAR(44);</v>
      </c>
      <c r="K680" s="21" t="str">
        <f>CONCATENATE(LEFT(CONCATENATE("  ALTER COLUMN  "," ",N680,";"),LEN(CONCATENATE("  ALTER COLUMN  "," ",N680,";"))-2),";")</f>
        <v xml:space="preserve">  ALTER COLUMN   COMPONENT_TYPE VARCHAR(44);</v>
      </c>
      <c r="L680" s="12"/>
      <c r="M680" s="18" t="str">
        <f>CONCATENATE(B680,",")</f>
        <v>COMPONENT_TYPE,</v>
      </c>
      <c r="N680" s="5" t="str">
        <f>CONCATENATE(B680," ",C680,"(",D680,")",",")</f>
        <v>COMPONENT_TYPE VARCHAR(44),</v>
      </c>
      <c r="O680" s="1" t="s">
        <v>49</v>
      </c>
      <c r="P680" t="s">
        <v>51</v>
      </c>
      <c r="W680" s="17" t="str">
        <f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componentType</v>
      </c>
      <c r="X680" s="3" t="str">
        <f>CONCATENATE("""",W680,"""",":","""","""",",")</f>
        <v>"componentType":"",</v>
      </c>
      <c r="Y680" s="22" t="str">
        <f>CONCATENATE("public static String ",,B680,,"=","""",W680,""";")</f>
        <v>public static String COMPONENT_TYPE="componentType";</v>
      </c>
      <c r="Z680" s="7" t="str">
        <f>CONCATENATE("private String ",W680,"=","""""",";")</f>
        <v>private String componentType="";</v>
      </c>
    </row>
    <row r="681" spans="2:26" ht="19.2" x14ac:dyDescent="0.45">
      <c r="C681" s="1"/>
      <c r="D681" s="8"/>
      <c r="M681" s="18"/>
      <c r="N681" s="33" t="s">
        <v>130</v>
      </c>
      <c r="O681" s="1"/>
      <c r="W681" s="17"/>
    </row>
    <row r="682" spans="2:26" ht="19.2" x14ac:dyDescent="0.45">
      <c r="C682" s="1"/>
      <c r="D682" s="8"/>
      <c r="M682" s="18"/>
      <c r="N682" s="31" t="s">
        <v>126</v>
      </c>
      <c r="O682" s="1"/>
      <c r="W682" s="17"/>
    </row>
    <row r="683" spans="2:26" ht="19.2" x14ac:dyDescent="0.45">
      <c r="C683" s="1"/>
      <c r="D683" s="8"/>
      <c r="M683" s="18"/>
      <c r="N683" s="31"/>
      <c r="O683" s="1"/>
      <c r="W683" s="17"/>
    </row>
    <row r="687" spans="2:26" x14ac:dyDescent="0.3">
      <c r="B687" s="2" t="s">
        <v>391</v>
      </c>
      <c r="I687" t="str">
        <f>CONCATENATE("ALTER TABLE"," ",B687)</f>
        <v>ALTER TABLE TM_INPUT_DESCRIPTION</v>
      </c>
      <c r="N687" s="5" t="str">
        <f>CONCATENATE("CREATE TABLE ",B687," ","(")</f>
        <v>CREATE TABLE TM_INPUT_DESCRIPTION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TM_INPUT_DESCRIPTION</v>
      </c>
      <c r="J688" t="str">
        <f t="shared" ref="J688:J694" si="298">CONCATENATE(LEFT(CONCATENATE(" ADD "," ",N688,";"),LEN(CONCATENATE(" ADD "," ",N688,";"))-2),";")</f>
        <v xml:space="preserve"> ADD  ID VARCHAR(30) NOT NULL ;</v>
      </c>
      <c r="K688" s="21" t="str">
        <f t="shared" ref="K688:K694" si="299">CONCATENATE(LEFT(CONCATENATE("  ALTER COLUMN  "," ",N688,";"),LEN(CONCATENATE("  ALTER COLUMN  "," ",N688,";"))-2),";")</f>
        <v xml:space="preserve">  ALTER COLUMN   ID VARCHAR(30) NOT NULL ;</v>
      </c>
      <c r="L688" s="12"/>
      <c r="M688" s="18" t="str">
        <f t="shared" ref="M688:M694" si="300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694" si="301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694" si="302">CONCATENATE("""",W688,"""",":","""","""",",")</f>
        <v>"id":"",</v>
      </c>
      <c r="Y688" s="22" t="str">
        <f t="shared" ref="Y688:Y694" si="303">CONCATENATE("public static String ",,B688,,"=","""",W688,""";")</f>
        <v>public static String ID="id";</v>
      </c>
      <c r="Z688" s="7" t="str">
        <f t="shared" ref="Z688:Z694" si="304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TM_INPUT_DESCRIPTION</v>
      </c>
      <c r="J689" t="str">
        <f t="shared" si="298"/>
        <v xml:space="preserve"> ADD  STATUS VARCHAR(10);</v>
      </c>
      <c r="K689" s="21" t="str">
        <f t="shared" si="299"/>
        <v xml:space="preserve">  ALTER COLUMN   STATUS VARCHAR(10);</v>
      </c>
      <c r="L689" s="12"/>
      <c r="M689" s="18" t="str">
        <f t="shared" si="300"/>
        <v>STATUS,</v>
      </c>
      <c r="N689" s="5" t="str">
        <f t="shared" ref="N689:N694" si="305">CONCATENATE(B689," ",C689,"(",D689,")",",")</f>
        <v>STATUS VARCHAR(10),</v>
      </c>
      <c r="O689" s="1" t="s">
        <v>3</v>
      </c>
      <c r="W689" s="17" t="str">
        <f t="shared" si="301"/>
        <v>status</v>
      </c>
      <c r="X689" s="3" t="str">
        <f t="shared" si="302"/>
        <v>"status":"",</v>
      </c>
      <c r="Y689" s="22" t="str">
        <f t="shared" si="303"/>
        <v>public static String STATUS="status";</v>
      </c>
      <c r="Z689" s="7" t="str">
        <f t="shared" si="304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TM_INPUT_DESCRIPTION</v>
      </c>
      <c r="J690" t="str">
        <f t="shared" si="298"/>
        <v xml:space="preserve"> ADD  INSERT_DATE VARCHAR(30);</v>
      </c>
      <c r="K690" s="21" t="str">
        <f t="shared" si="299"/>
        <v xml:space="preserve">  ALTER COLUMN   INSERT_DATE VARCHAR(30);</v>
      </c>
      <c r="L690" s="12"/>
      <c r="M690" s="18" t="str">
        <f t="shared" si="300"/>
        <v>INSERT_DATE,</v>
      </c>
      <c r="N690" s="5" t="str">
        <f t="shared" si="305"/>
        <v>INSERT_DATE VARCHAR(30),</v>
      </c>
      <c r="O690" s="1" t="s">
        <v>7</v>
      </c>
      <c r="P690" t="s">
        <v>8</v>
      </c>
      <c r="W690" s="17" t="str">
        <f t="shared" si="301"/>
        <v>insertDate</v>
      </c>
      <c r="X690" s="3" t="str">
        <f t="shared" si="302"/>
        <v>"insertDate":"",</v>
      </c>
      <c r="Y690" s="22" t="str">
        <f t="shared" si="303"/>
        <v>public static String INSERT_DATE="insertDate";</v>
      </c>
      <c r="Z690" s="7" t="str">
        <f t="shared" si="304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TM_INPUT_DESCRIPTION</v>
      </c>
      <c r="J691" t="str">
        <f t="shared" si="298"/>
        <v xml:space="preserve"> ADD  MODIFICATION_DATE VARCHAR(30);</v>
      </c>
      <c r="K691" s="21" t="str">
        <f t="shared" si="299"/>
        <v xml:space="preserve">  ALTER COLUMN   MODIFICATION_DATE VARCHAR(30);</v>
      </c>
      <c r="L691" s="12"/>
      <c r="M691" s="18" t="str">
        <f t="shared" si="300"/>
        <v>MODIFICATION_DATE,</v>
      </c>
      <c r="N691" s="5" t="str">
        <f t="shared" si="305"/>
        <v>MODIFICATION_DATE VARCHAR(30),</v>
      </c>
      <c r="O691" s="1" t="s">
        <v>9</v>
      </c>
      <c r="P691" t="s">
        <v>8</v>
      </c>
      <c r="W691" s="17" t="str">
        <f t="shared" si="301"/>
        <v>modificationDate</v>
      </c>
      <c r="X691" s="3" t="str">
        <f t="shared" si="302"/>
        <v>"modificationDate":"",</v>
      </c>
      <c r="Y691" s="22" t="str">
        <f t="shared" si="303"/>
        <v>public static String MODIFICATION_DATE="modificationDate";</v>
      </c>
      <c r="Z691" s="7" t="str">
        <f t="shared" si="304"/>
        <v>private String modificationDate="";</v>
      </c>
    </row>
    <row r="692" spans="2:26" ht="19.2" x14ac:dyDescent="0.45">
      <c r="B692" s="1" t="s">
        <v>392</v>
      </c>
      <c r="C692" s="1" t="s">
        <v>1</v>
      </c>
      <c r="D692" s="4">
        <v>45</v>
      </c>
      <c r="I692" t="str">
        <f>I689</f>
        <v>ALTER TABLE TM_INPUT_DESCRIPTION</v>
      </c>
      <c r="J692" t="str">
        <f>CONCATENATE(LEFT(CONCATENATE(" ADD "," ",N692,";"),LEN(CONCATENATE(" ADD "," ",N692,";"))-2),";")</f>
        <v xml:space="preserve"> ADD  FK_INPUT_ID VARCHAR(45);</v>
      </c>
      <c r="K692" s="21" t="str">
        <f>CONCATENATE(LEFT(CONCATENATE("  ALTER COLUMN  "," ",N692,";"),LEN(CONCATENATE("  ALTER COLUMN  "," ",N692,";"))-2),";")</f>
        <v xml:space="preserve">  ALTER COLUMN   FK_INPUT_ID VARCHAR(45);</v>
      </c>
      <c r="L692" s="12"/>
      <c r="M692" s="18" t="str">
        <f>CONCATENATE(B692,",")</f>
        <v>FK_INPUT_ID,</v>
      </c>
      <c r="N692" s="5" t="str">
        <f t="shared" si="305"/>
        <v>FK_INPUT_ID VARCHAR(45),</v>
      </c>
      <c r="O692" s="1" t="s">
        <v>10</v>
      </c>
      <c r="P692" t="s">
        <v>13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fkInputId</v>
      </c>
      <c r="X692" s="3" t="str">
        <f>CONCATENATE("""",W692,"""",":","""","""",",")</f>
        <v>"fkInputId":"",</v>
      </c>
      <c r="Y692" s="22" t="str">
        <f>CONCATENATE("public static String ",,B692,,"=","""",W692,""";")</f>
        <v>public static String FK_INPUT_ID="fkInputId";</v>
      </c>
      <c r="Z692" s="7" t="str">
        <f>CONCATENATE("private String ",W692,"=","""""",";")</f>
        <v>private String fkInputId="";</v>
      </c>
    </row>
    <row r="693" spans="2:26" ht="19.2" x14ac:dyDescent="0.45">
      <c r="B693" s="1" t="s">
        <v>731</v>
      </c>
      <c r="C693" s="1" t="s">
        <v>1</v>
      </c>
      <c r="D693" s="4">
        <v>45</v>
      </c>
      <c r="I693" t="str">
        <f>I690</f>
        <v>ALTER TABLE TM_INPUT_DESCRIPTION</v>
      </c>
      <c r="J693" t="str">
        <f t="shared" si="298"/>
        <v xml:space="preserve"> ADD  COLORED VARCHAR(45);</v>
      </c>
      <c r="K693" s="21" t="str">
        <f t="shared" si="299"/>
        <v xml:space="preserve">  ALTER COLUMN   COLORED VARCHAR(45);</v>
      </c>
      <c r="L693" s="12"/>
      <c r="M693" s="18" t="str">
        <f t="shared" si="300"/>
        <v>COLORED,</v>
      </c>
      <c r="N693" s="5" t="str">
        <f t="shared" si="305"/>
        <v>COLORED VARCHAR(45),</v>
      </c>
      <c r="O693" s="1" t="s">
        <v>731</v>
      </c>
      <c r="W693" s="17" t="str">
        <f t="shared" si="301"/>
        <v>colored</v>
      </c>
      <c r="X693" s="3" t="str">
        <f t="shared" si="302"/>
        <v>"colored":"",</v>
      </c>
      <c r="Y693" s="22" t="str">
        <f t="shared" si="303"/>
        <v>public static String COLORED="colored";</v>
      </c>
      <c r="Z693" s="7" t="str">
        <f t="shared" si="304"/>
        <v>private String colored="";</v>
      </c>
    </row>
    <row r="694" spans="2:26" ht="19.2" x14ac:dyDescent="0.45">
      <c r="B694" s="1" t="s">
        <v>14</v>
      </c>
      <c r="C694" s="1" t="s">
        <v>1</v>
      </c>
      <c r="D694" s="4">
        <v>4444</v>
      </c>
      <c r="I694" t="str">
        <f>I659</f>
        <v>ALTER TABLE TM_INPUT</v>
      </c>
      <c r="J694" t="str">
        <f t="shared" si="298"/>
        <v xml:space="preserve"> ADD  DESCRIPTION VARCHAR(4444);</v>
      </c>
      <c r="K694" s="21" t="str">
        <f t="shared" si="299"/>
        <v xml:space="preserve">  ALTER COLUMN   DESCRIPTION VARCHAR(4444);</v>
      </c>
      <c r="L694" s="12"/>
      <c r="M694" s="18" t="str">
        <f t="shared" si="300"/>
        <v>DESCRIPTION,</v>
      </c>
      <c r="N694" s="5" t="str">
        <f t="shared" si="305"/>
        <v>DESCRIPTION VARCHAR(4444),</v>
      </c>
      <c r="O694" s="1" t="s">
        <v>14</v>
      </c>
      <c r="W694" s="17" t="str">
        <f t="shared" si="301"/>
        <v>description</v>
      </c>
      <c r="X694" s="3" t="str">
        <f t="shared" si="302"/>
        <v>"description":"",</v>
      </c>
      <c r="Y694" s="22" t="str">
        <f t="shared" si="303"/>
        <v>public static String DESCRIPTION="description";</v>
      </c>
      <c r="Z694" s="7" t="str">
        <f t="shared" si="304"/>
        <v>private String description="";</v>
      </c>
    </row>
    <row r="695" spans="2:26" ht="19.2" x14ac:dyDescent="0.45">
      <c r="C695" s="1"/>
      <c r="D695" s="8"/>
      <c r="M695" s="18"/>
      <c r="N695" s="33" t="s">
        <v>130</v>
      </c>
      <c r="O695" s="1"/>
      <c r="W695" s="17"/>
    </row>
    <row r="696" spans="2:26" ht="19.2" x14ac:dyDescent="0.45">
      <c r="C696" s="1"/>
      <c r="D696" s="8"/>
      <c r="M696" s="18"/>
      <c r="N696" s="31" t="s">
        <v>126</v>
      </c>
      <c r="O696" s="1"/>
      <c r="W696" s="17"/>
    </row>
    <row r="697" spans="2:26" ht="19.2" x14ac:dyDescent="0.45">
      <c r="C697" s="14"/>
      <c r="D697" s="9"/>
      <c r="M697" s="20"/>
      <c r="N697" s="31"/>
      <c r="O697" s="14"/>
      <c r="W697" s="17"/>
    </row>
    <row r="698" spans="2:26" x14ac:dyDescent="0.3">
      <c r="B698" s="2" t="s">
        <v>423</v>
      </c>
      <c r="I698" t="str">
        <f>CONCATENATE("ALTER TABLE"," ",B698)</f>
        <v>ALTER TABLE TM_BACKLOG_HISTORY</v>
      </c>
      <c r="N698" s="5" t="str">
        <f>CONCATENATE("CREATE TABLE ",B698," ","(")</f>
        <v>CREATE TABLE TM_BACKLOG_HISTORY (</v>
      </c>
    </row>
    <row r="699" spans="2:26" ht="19.2" x14ac:dyDescent="0.45">
      <c r="B699" s="1" t="s">
        <v>2</v>
      </c>
      <c r="C699" s="1" t="s">
        <v>1</v>
      </c>
      <c r="D699" s="4">
        <v>30</v>
      </c>
      <c r="E699" s="24" t="s">
        <v>113</v>
      </c>
      <c r="I699" t="str">
        <f>I698</f>
        <v>ALTER TABLE TM_BACKLOG_HISTORY</v>
      </c>
      <c r="J699" t="str">
        <f t="shared" ref="J699:J705" si="306">CONCATENATE(LEFT(CONCATENATE(" ADD "," ",N699,";"),LEN(CONCATENATE(" ADD "," ",N699,";"))-2),";")</f>
        <v xml:space="preserve"> ADD  ID VARCHAR(30) NOT NULL ;</v>
      </c>
      <c r="K699" s="21" t="str">
        <f t="shared" ref="K699:K705" si="307">CONCATENATE(LEFT(CONCATENATE("  ALTER COLUMN  "," ",N699,";"),LEN(CONCATENATE("  ALTER COLUMN  "," ",N699,";"))-2),";")</f>
        <v xml:space="preserve">  ALTER COLUMN   ID VARCHAR(30) NOT NULL ;</v>
      </c>
      <c r="L699" s="12"/>
      <c r="M699" s="18" t="str">
        <f t="shared" ref="M699:M705" si="308">CONCATENATE(B699,",")</f>
        <v>ID,</v>
      </c>
      <c r="N699" s="5" t="str">
        <f>CONCATENATE(B699," ",C699,"(",D699,") ",E699," ,")</f>
        <v>ID VARCHAR(30) NOT NULL ,</v>
      </c>
      <c r="O699" s="1" t="s">
        <v>2</v>
      </c>
      <c r="P699" s="6"/>
      <c r="Q699" s="6"/>
      <c r="R699" s="6"/>
      <c r="S699" s="6"/>
      <c r="T699" s="6"/>
      <c r="U699" s="6"/>
      <c r="V699" s="6"/>
      <c r="W699" s="17" t="str">
        <f t="shared" ref="W699:W705" si="309"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id</v>
      </c>
      <c r="X699" s="3" t="str">
        <f t="shared" ref="X699:X705" si="310">CONCATENATE("""",W699,"""",":","""","""",",")</f>
        <v>"id":"",</v>
      </c>
      <c r="Y699" s="22" t="str">
        <f t="shared" ref="Y699:Y705" si="311">CONCATENATE("public static String ",,B699,,"=","""",W699,""";")</f>
        <v>public static String ID="id";</v>
      </c>
      <c r="Z699" s="7" t="str">
        <f t="shared" ref="Z699:Z705" si="312">CONCATENATE("private String ",W699,"=","""""",";")</f>
        <v>private String id="";</v>
      </c>
    </row>
    <row r="700" spans="2:26" ht="19.2" x14ac:dyDescent="0.45">
      <c r="B700" s="1" t="s">
        <v>3</v>
      </c>
      <c r="C700" s="1" t="s">
        <v>1</v>
      </c>
      <c r="D700" s="4">
        <v>10</v>
      </c>
      <c r="I700" t="str">
        <f>I699</f>
        <v>ALTER TABLE TM_BACKLOG_HISTORY</v>
      </c>
      <c r="J700" t="str">
        <f t="shared" si="306"/>
        <v xml:space="preserve"> ADD  STATUS VARCHAR(10);</v>
      </c>
      <c r="K700" s="21" t="str">
        <f t="shared" si="307"/>
        <v xml:space="preserve">  ALTER COLUMN   STATUS VARCHAR(10);</v>
      </c>
      <c r="L700" s="12"/>
      <c r="M700" s="18" t="str">
        <f t="shared" si="308"/>
        <v>STATUS,</v>
      </c>
      <c r="N700" s="5" t="str">
        <f t="shared" ref="N700:N713" si="313">CONCATENATE(B700," ",C700,"(",D700,")",",")</f>
        <v>STATUS VARCHAR(10),</v>
      </c>
      <c r="O700" s="1" t="s">
        <v>3</v>
      </c>
      <c r="W700" s="17" t="str">
        <f t="shared" si="309"/>
        <v>status</v>
      </c>
      <c r="X700" s="3" t="str">
        <f t="shared" si="310"/>
        <v>"status":"",</v>
      </c>
      <c r="Y700" s="22" t="str">
        <f t="shared" si="311"/>
        <v>public static String STATUS="status";</v>
      </c>
      <c r="Z700" s="7" t="str">
        <f t="shared" si="312"/>
        <v>private String status="";</v>
      </c>
    </row>
    <row r="701" spans="2:26" ht="19.2" x14ac:dyDescent="0.45">
      <c r="B701" s="1" t="s">
        <v>4</v>
      </c>
      <c r="C701" s="1" t="s">
        <v>1</v>
      </c>
      <c r="D701" s="4">
        <v>30</v>
      </c>
      <c r="I701" t="str">
        <f>I700</f>
        <v>ALTER TABLE TM_BACKLOG_HISTORY</v>
      </c>
      <c r="J701" t="str">
        <f t="shared" si="306"/>
        <v xml:space="preserve"> ADD  INSERT_DATE VARCHAR(30);</v>
      </c>
      <c r="K701" s="21" t="str">
        <f t="shared" si="307"/>
        <v xml:space="preserve">  ALTER COLUMN   INSERT_DATE VARCHAR(30);</v>
      </c>
      <c r="L701" s="12"/>
      <c r="M701" s="18" t="str">
        <f t="shared" si="308"/>
        <v>INSERT_DATE,</v>
      </c>
      <c r="N701" s="5" t="str">
        <f t="shared" si="313"/>
        <v>INSERT_DATE VARCHAR(30),</v>
      </c>
      <c r="O701" s="1" t="s">
        <v>7</v>
      </c>
      <c r="P701" t="s">
        <v>8</v>
      </c>
      <c r="W701" s="17" t="str">
        <f t="shared" si="309"/>
        <v>insertDate</v>
      </c>
      <c r="X701" s="3" t="str">
        <f t="shared" si="310"/>
        <v>"insertDate":"",</v>
      </c>
      <c r="Y701" s="22" t="str">
        <f t="shared" si="311"/>
        <v>public static String INSERT_DATE="insertDate";</v>
      </c>
      <c r="Z701" s="7" t="str">
        <f t="shared" si="312"/>
        <v>private String insertDate="";</v>
      </c>
    </row>
    <row r="702" spans="2:26" ht="19.2" x14ac:dyDescent="0.45">
      <c r="B702" s="1" t="s">
        <v>5</v>
      </c>
      <c r="C702" s="1" t="s">
        <v>1</v>
      </c>
      <c r="D702" s="4">
        <v>30</v>
      </c>
      <c r="I702" t="str">
        <f>I701</f>
        <v>ALTER TABLE TM_BACKLOG_HISTORY</v>
      </c>
      <c r="J702" t="str">
        <f t="shared" si="306"/>
        <v xml:space="preserve"> ADD  MODIFICATION_DATE VARCHAR(30);</v>
      </c>
      <c r="K702" s="21" t="str">
        <f t="shared" si="307"/>
        <v xml:space="preserve">  ALTER COLUMN   MODIFICATION_DATE VARCHAR(30);</v>
      </c>
      <c r="L702" s="12"/>
      <c r="M702" s="18" t="str">
        <f t="shared" si="308"/>
        <v>MODIFICATION_DATE,</v>
      </c>
      <c r="N702" s="5" t="str">
        <f t="shared" si="313"/>
        <v>MODIFICATION_DATE VARCHAR(30),</v>
      </c>
      <c r="O702" s="1" t="s">
        <v>9</v>
      </c>
      <c r="P702" t="s">
        <v>8</v>
      </c>
      <c r="W702" s="17" t="str">
        <f t="shared" si="309"/>
        <v>modificationDate</v>
      </c>
      <c r="X702" s="3" t="str">
        <f t="shared" si="310"/>
        <v>"modificationDate":"",</v>
      </c>
      <c r="Y702" s="22" t="str">
        <f t="shared" si="311"/>
        <v>public static String MODIFICATION_DATE="modificationDate";</v>
      </c>
      <c r="Z702" s="7" t="str">
        <f t="shared" si="312"/>
        <v>private String modificationDate="";</v>
      </c>
    </row>
    <row r="703" spans="2:26" ht="19.2" x14ac:dyDescent="0.45">
      <c r="B703" s="1" t="s">
        <v>274</v>
      </c>
      <c r="C703" s="1" t="s">
        <v>1</v>
      </c>
      <c r="D703" s="4">
        <v>45</v>
      </c>
      <c r="I703" t="str">
        <f>I702</f>
        <v>ALTER TABLE TM_BACKLOG_HISTORY</v>
      </c>
      <c r="J703" t="str">
        <f>CONCATENATE(LEFT(CONCATENATE(" ADD "," ",N703,";"),LEN(CONCATENATE(" ADD "," ",N703,";"))-2),";")</f>
        <v xml:space="preserve"> ADD  FK_PROJECT_ID VARCHAR(45);</v>
      </c>
      <c r="K703" s="21" t="str">
        <f>CONCATENATE(LEFT(CONCATENATE("  ALTER COLUMN  "," ",N703,";"),LEN(CONCATENATE("  ALTER COLUMN  "," ",N703,";"))-2),";")</f>
        <v xml:space="preserve">  ALTER COLUMN   FK_PROJECT_ID VARCHAR(45);</v>
      </c>
      <c r="L703" s="12"/>
      <c r="M703" s="18" t="str">
        <f>CONCATENATE(B703,",")</f>
        <v>FK_PROJECT_ID,</v>
      </c>
      <c r="N703" s="5" t="str">
        <f>CONCATENATE(B703," ",C703,"(",D703,")",",")</f>
        <v>FK_PROJECT_ID VARCHAR(45),</v>
      </c>
      <c r="O703" s="1" t="s">
        <v>10</v>
      </c>
      <c r="P703" t="s">
        <v>288</v>
      </c>
      <c r="Q703" t="s">
        <v>2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fkProjectId</v>
      </c>
      <c r="X703" s="3" t="str">
        <f>CONCATENATE("""",W703,"""",":","""","""",",")</f>
        <v>"fkProjectId":"",</v>
      </c>
      <c r="Y703" s="22" t="str">
        <f>CONCATENATE("public static String ",,B703,,"=","""",W703,""";")</f>
        <v>public static String FK_PROJECT_ID="fkProjectId";</v>
      </c>
      <c r="Z703" s="7" t="str">
        <f>CONCATENATE("private String ",W703,"=","""""",";")</f>
        <v>private String fkProjectId="";</v>
      </c>
    </row>
    <row r="704" spans="2:26" ht="19.2" x14ac:dyDescent="0.45">
      <c r="B704" s="1" t="s">
        <v>367</v>
      </c>
      <c r="C704" s="1" t="s">
        <v>1</v>
      </c>
      <c r="D704" s="4">
        <v>45</v>
      </c>
      <c r="I704" t="str">
        <f>I694</f>
        <v>ALTER TABLE TM_INPUT</v>
      </c>
      <c r="J704" t="str">
        <f t="shared" si="306"/>
        <v xml:space="preserve"> ADD  FK_BACKLOG_ID VARCHAR(45);</v>
      </c>
      <c r="K704" s="21" t="str">
        <f t="shared" si="307"/>
        <v xml:space="preserve">  ALTER COLUMN   FK_BACKLOG_ID VARCHAR(45);</v>
      </c>
      <c r="L704" s="12"/>
      <c r="M704" s="18" t="str">
        <f t="shared" si="308"/>
        <v>FK_BACKLOG_ID,</v>
      </c>
      <c r="N704" s="5" t="str">
        <f t="shared" si="313"/>
        <v>FK_BACKLOG_ID VARCHAR(45),</v>
      </c>
      <c r="O704" s="1" t="s">
        <v>10</v>
      </c>
      <c r="P704" t="s">
        <v>354</v>
      </c>
      <c r="Q704" t="s">
        <v>2</v>
      </c>
      <c r="W704" s="17" t="str">
        <f t="shared" si="309"/>
        <v>fkBacklogId</v>
      </c>
      <c r="X704" s="3" t="str">
        <f t="shared" si="310"/>
        <v>"fkBacklogId":"",</v>
      </c>
      <c r="Y704" s="22" t="str">
        <f t="shared" si="311"/>
        <v>public static String FK_BACKLOG_ID="fkBacklogId";</v>
      </c>
      <c r="Z704" s="7" t="str">
        <f t="shared" si="312"/>
        <v>private String fkBacklogId="";</v>
      </c>
    </row>
    <row r="705" spans="2:26" ht="19.2" x14ac:dyDescent="0.45">
      <c r="B705" s="1" t="s">
        <v>424</v>
      </c>
      <c r="C705" s="1" t="s">
        <v>1</v>
      </c>
      <c r="D705" s="4">
        <v>222</v>
      </c>
      <c r="I705">
        <f>I495</f>
        <v>0</v>
      </c>
      <c r="J705" t="str">
        <f t="shared" si="306"/>
        <v xml:space="preserve"> ADD  HISTORY_TYPE VARCHAR(222);</v>
      </c>
      <c r="K705" s="21" t="str">
        <f t="shared" si="307"/>
        <v xml:space="preserve">  ALTER COLUMN   HISTORY_TYPE VARCHAR(222);</v>
      </c>
      <c r="L705" s="12"/>
      <c r="M705" s="18" t="str">
        <f t="shared" si="308"/>
        <v>HISTORY_TYPE,</v>
      </c>
      <c r="N705" s="5" t="str">
        <f t="shared" si="313"/>
        <v>HISTORY_TYPE VARCHAR(222),</v>
      </c>
      <c r="O705" s="1" t="s">
        <v>430</v>
      </c>
      <c r="P705" t="s">
        <v>51</v>
      </c>
      <c r="W705" s="17" t="str">
        <f t="shared" si="309"/>
        <v>historyType</v>
      </c>
      <c r="X705" s="3" t="str">
        <f t="shared" si="310"/>
        <v>"historyType":"",</v>
      </c>
      <c r="Y705" s="22" t="str">
        <f t="shared" si="311"/>
        <v>public static String HISTORY_TYPE="historyType";</v>
      </c>
      <c r="Z705" s="7" t="str">
        <f t="shared" si="312"/>
        <v>private String historyType="";</v>
      </c>
    </row>
    <row r="706" spans="2:26" ht="19.2" x14ac:dyDescent="0.45">
      <c r="B706" s="1" t="s">
        <v>425</v>
      </c>
      <c r="C706" s="1" t="s">
        <v>1</v>
      </c>
      <c r="D706" s="4">
        <v>45</v>
      </c>
      <c r="I706">
        <f>I696</f>
        <v>0</v>
      </c>
      <c r="J706" t="str">
        <f>CONCATENATE(LEFT(CONCATENATE(" ADD "," ",N706,";"),LEN(CONCATENATE(" ADD "," ",N706,";"))-2),";")</f>
        <v xml:space="preserve"> ADD  HISTORY_DATE VARCHAR(45);</v>
      </c>
      <c r="K706" s="21" t="str">
        <f>CONCATENATE(LEFT(CONCATENATE("  ALTER COLUMN  "," ",N706,";"),LEN(CONCATENATE("  ALTER COLUMN  "," ",N706,";"))-2),";")</f>
        <v xml:space="preserve">  ALTER COLUMN   HISTORY_DATE VARCHAR(45);</v>
      </c>
      <c r="L706" s="12"/>
      <c r="M706" s="18" t="str">
        <f>CONCATENATE(B706,",")</f>
        <v>HISTORY_DATE,</v>
      </c>
      <c r="N706" s="5" t="str">
        <f t="shared" si="313"/>
        <v>HISTORY_DATE VARCHAR(45),</v>
      </c>
      <c r="O706" s="1" t="s">
        <v>430</v>
      </c>
      <c r="P706" t="s">
        <v>8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historyDate</v>
      </c>
      <c r="X706" s="3" t="str">
        <f>CONCATENATE("""",W706,"""",":","""","""",",")</f>
        <v>"historyDate":"",</v>
      </c>
      <c r="Y706" s="22" t="str">
        <f>CONCATENATE("public static String ",,B706,,"=","""",W706,""";")</f>
        <v>public static String HISTORY_DATE="historyDate";</v>
      </c>
      <c r="Z706" s="7" t="str">
        <f>CONCATENATE("private String ",W706,"=","""""",";")</f>
        <v>private String historyDate="";</v>
      </c>
    </row>
    <row r="707" spans="2:26" ht="19.2" x14ac:dyDescent="0.45">
      <c r="B707" s="1" t="s">
        <v>426</v>
      </c>
      <c r="C707" s="1" t="s">
        <v>1</v>
      </c>
      <c r="D707" s="4">
        <v>45</v>
      </c>
      <c r="I707">
        <f>I497</f>
        <v>0</v>
      </c>
      <c r="J707" t="str">
        <f>CONCATENATE(LEFT(CONCATENATE(" ADD "," ",N707,";"),LEN(CONCATENATE(" ADD "," ",N707,";"))-2),";")</f>
        <v xml:space="preserve"> ADD  HISTORY_TIME VARCHAR(45);</v>
      </c>
      <c r="K707" s="21" t="str">
        <f>CONCATENATE(LEFT(CONCATENATE("  ALTER COLUMN  "," ",N707,";"),LEN(CONCATENATE("  ALTER COLUMN  "," ",N707,";"))-2),";")</f>
        <v xml:space="preserve">  ALTER COLUMN   HISTORY_TIME VARCHAR(45);</v>
      </c>
      <c r="L707" s="12"/>
      <c r="M707" s="18" t="str">
        <f>CONCATENATE(B707,",")</f>
        <v>HISTORY_TIME,</v>
      </c>
      <c r="N707" s="5" t="str">
        <f t="shared" si="313"/>
        <v>HISTORY_TIME VARCHAR(45),</v>
      </c>
      <c r="O707" s="1" t="s">
        <v>430</v>
      </c>
      <c r="P707" t="s">
        <v>133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historyTime</v>
      </c>
      <c r="X707" s="3" t="str">
        <f>CONCATENATE("""",W707,"""",":","""","""",",")</f>
        <v>"historyTime":"",</v>
      </c>
      <c r="Y707" s="22" t="str">
        <f>CONCATENATE("public static String ",,B707,,"=","""",W707,""";")</f>
        <v>public static String HISTORY_TIME="historyTime";</v>
      </c>
      <c r="Z707" s="7" t="str">
        <f>CONCATENATE("private String ",W707,"=","""""",";")</f>
        <v>private String historyTime="";</v>
      </c>
    </row>
    <row r="708" spans="2:26" ht="19.2" x14ac:dyDescent="0.45">
      <c r="B708" s="1" t="s">
        <v>427</v>
      </c>
      <c r="C708" s="1" t="s">
        <v>1</v>
      </c>
      <c r="D708" s="4">
        <v>45</v>
      </c>
      <c r="I708" t="str">
        <f>I699</f>
        <v>ALTER TABLE TM_BACKLOG_HISTORY</v>
      </c>
      <c r="J708" t="str">
        <f t="shared" ref="J708:J713" si="314">CONCATENATE(LEFT(CONCATENATE(" ADD "," ",N708,";"),LEN(CONCATENATE(" ADD "," ",N708,";"))-2),";")</f>
        <v xml:space="preserve"> ADD  HISTORY_TELLER_ID VARCHAR(45);</v>
      </c>
      <c r="K708" s="21" t="str">
        <f t="shared" ref="K708:K713" si="315">CONCATENATE(LEFT(CONCATENATE("  ALTER COLUMN  "," ",N708,";"),LEN(CONCATENATE("  ALTER COLUMN  "," ",N708,";"))-2),";")</f>
        <v xml:space="preserve">  ALTER COLUMN   HISTORY_TELLER_ID VARCHAR(45);</v>
      </c>
      <c r="L708" s="12"/>
      <c r="M708" s="18" t="str">
        <f t="shared" ref="M708:M713" si="316">CONCATENATE(B708,",")</f>
        <v>HISTORY_TELLER_ID,</v>
      </c>
      <c r="N708" s="5" t="str">
        <f t="shared" si="313"/>
        <v>HISTORY_TELLER_ID VARCHAR(45),</v>
      </c>
      <c r="O708" s="1" t="s">
        <v>430</v>
      </c>
      <c r="P708" t="s">
        <v>431</v>
      </c>
      <c r="Q708" t="s">
        <v>2</v>
      </c>
      <c r="W708" s="17" t="str">
        <f t="shared" ref="W708:W713" si="317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historyTellerId</v>
      </c>
      <c r="X708" s="3" t="str">
        <f t="shared" ref="X708:X713" si="318">CONCATENATE("""",W708,"""",":","""","""",",")</f>
        <v>"historyTellerId":"",</v>
      </c>
      <c r="Y708" s="22" t="str">
        <f t="shared" ref="Y708:Y713" si="319">CONCATENATE("public static String ",,B708,,"=","""",W708,""";")</f>
        <v>public static String HISTORY_TELLER_ID="historyTellerId";</v>
      </c>
      <c r="Z708" s="7" t="str">
        <f t="shared" ref="Z708:Z713" si="320">CONCATENATE("private String ",W708,"=","""""",";")</f>
        <v>private String historyTellerId="";</v>
      </c>
    </row>
    <row r="709" spans="2:26" ht="19.2" x14ac:dyDescent="0.45">
      <c r="B709" s="1" t="s">
        <v>97</v>
      </c>
      <c r="C709" s="1" t="s">
        <v>1</v>
      </c>
      <c r="D709" s="4">
        <v>1000</v>
      </c>
      <c r="I709" t="str">
        <f>I700</f>
        <v>ALTER TABLE TM_BACKLOG_HISTORY</v>
      </c>
      <c r="J709" t="str">
        <f t="shared" si="314"/>
        <v xml:space="preserve"> ADD  PARAM_1 VARCHAR(1000);</v>
      </c>
      <c r="K709" s="21" t="str">
        <f t="shared" si="315"/>
        <v xml:space="preserve">  ALTER COLUMN   PARAM_1 VARCHAR(1000);</v>
      </c>
      <c r="L709" s="12"/>
      <c r="M709" s="18" t="str">
        <f t="shared" si="316"/>
        <v>PARAM_1,</v>
      </c>
      <c r="N709" s="5" t="str">
        <f t="shared" si="313"/>
        <v>PARAM_1 VARCHAR(1000),</v>
      </c>
      <c r="O709" s="1" t="s">
        <v>102</v>
      </c>
      <c r="P709">
        <v>1</v>
      </c>
      <c r="W709" s="17" t="str">
        <f t="shared" si="317"/>
        <v>param1</v>
      </c>
      <c r="X709" s="3" t="str">
        <f t="shared" si="318"/>
        <v>"param1":"",</v>
      </c>
      <c r="Y709" s="22" t="str">
        <f t="shared" si="319"/>
        <v>public static String PARAM_1="param1";</v>
      </c>
      <c r="Z709" s="7" t="str">
        <f t="shared" si="320"/>
        <v>private String param1="";</v>
      </c>
    </row>
    <row r="710" spans="2:26" ht="19.2" x14ac:dyDescent="0.45">
      <c r="B710" s="1" t="s">
        <v>98</v>
      </c>
      <c r="C710" s="1" t="s">
        <v>1</v>
      </c>
      <c r="D710" s="4">
        <v>1000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PARAM_2 VARCHAR(1000);</v>
      </c>
      <c r="K710" s="21" t="str">
        <f>CONCATENATE(LEFT(CONCATENATE("  ALTER COLUMN  "," ",N710,";"),LEN(CONCATENATE("  ALTER COLUMN  "," ",N710,";"))-2),";")</f>
        <v xml:space="preserve">  ALTER COLUMN   PARAM_2 VARCHAR(1000);</v>
      </c>
      <c r="L710" s="12"/>
      <c r="M710" s="18" t="str">
        <f>CONCATENATE(B710,",")</f>
        <v>PARAM_2,</v>
      </c>
      <c r="N710" s="5" t="str">
        <f>CONCATENATE(B710," ",C710,"(",D710,")",",")</f>
        <v>PARAM_2 VARCHAR(1000),</v>
      </c>
      <c r="O710" s="1" t="s">
        <v>102</v>
      </c>
      <c r="P710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param2</v>
      </c>
      <c r="X710" s="3" t="str">
        <f>CONCATENATE("""",W710,"""",":","""","""",",")</f>
        <v>"param2":"",</v>
      </c>
      <c r="Y710" s="22" t="str">
        <f>CONCATENATE("public static String ",,B710,,"=","""",W710,""";")</f>
        <v>public static String PARAM_2="param2";</v>
      </c>
      <c r="Z710" s="7" t="str">
        <f>CONCATENATE("private String ",W710,"=","""""",";")</f>
        <v>private String param2="";</v>
      </c>
    </row>
    <row r="711" spans="2:26" ht="19.2" x14ac:dyDescent="0.45">
      <c r="B711" s="1" t="s">
        <v>99</v>
      </c>
      <c r="C711" s="1" t="s">
        <v>1</v>
      </c>
      <c r="D711" s="4">
        <v>1000</v>
      </c>
      <c r="I711" t="str">
        <f>I699</f>
        <v>ALTER TABLE TM_BACKLOG_HISTORY</v>
      </c>
      <c r="J711" t="str">
        <f t="shared" si="314"/>
        <v xml:space="preserve"> ADD  PARAM_3 VARCHAR(1000);</v>
      </c>
      <c r="K711" s="21" t="str">
        <f t="shared" si="315"/>
        <v xml:space="preserve">  ALTER COLUMN   PARAM_3 VARCHAR(1000);</v>
      </c>
      <c r="L711" s="12"/>
      <c r="M711" s="18" t="str">
        <f t="shared" si="316"/>
        <v>PARAM_3,</v>
      </c>
      <c r="N711" s="5" t="str">
        <f t="shared" si="313"/>
        <v>PARAM_3 VARCHAR(1000),</v>
      </c>
      <c r="O711" s="1" t="s">
        <v>102</v>
      </c>
      <c r="P711">
        <v>3</v>
      </c>
      <c r="W711" s="17" t="str">
        <f t="shared" si="317"/>
        <v>param3</v>
      </c>
      <c r="X711" s="3" t="str">
        <f t="shared" si="318"/>
        <v>"param3":"",</v>
      </c>
      <c r="Y711" s="22" t="str">
        <f t="shared" si="319"/>
        <v>public static String PARAM_3="param3";</v>
      </c>
      <c r="Z711" s="7" t="str">
        <f t="shared" si="320"/>
        <v>private String param3="";</v>
      </c>
    </row>
    <row r="712" spans="2:26" ht="19.2" x14ac:dyDescent="0.45">
      <c r="B712" s="1" t="s">
        <v>444</v>
      </c>
      <c r="C712" s="1" t="s">
        <v>1</v>
      </c>
      <c r="D712" s="4">
        <v>50</v>
      </c>
      <c r="I712" t="str">
        <f>I700</f>
        <v>ALTER TABLE TM_BACKLOG_HISTORY</v>
      </c>
      <c r="J712" t="str">
        <f>CONCATENATE(LEFT(CONCATENATE(" ADD "," ",N712,";"),LEN(CONCATENATE(" ADD "," ",N712,";"))-2),";")</f>
        <v xml:space="preserve"> ADD  RELATION_ID VARCHAR(50);</v>
      </c>
      <c r="K712" s="21" t="str">
        <f>CONCATENATE(LEFT(CONCATENATE("  ALTER COLUMN  "," ",N712,";"),LEN(CONCATENATE("  ALTER COLUMN  "," ",N712,";"))-2),";")</f>
        <v xml:space="preserve">  ALTER COLUMN   RELATION_ID VARCHAR(50);</v>
      </c>
      <c r="L712" s="12"/>
      <c r="M712" s="18" t="str">
        <f>CONCATENATE(B712,",")</f>
        <v>RELATION_ID,</v>
      </c>
      <c r="N712" s="5" t="str">
        <f>CONCATENATE(B712," ",C712,"(",D712,")",",")</f>
        <v>RELATION_ID VARCHAR(50),</v>
      </c>
      <c r="O712" s="1" t="s">
        <v>445</v>
      </c>
      <c r="P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relationId</v>
      </c>
      <c r="X712" s="3" t="str">
        <f>CONCATENATE("""",W712,"""",":","""","""",",")</f>
        <v>"relationId":"",</v>
      </c>
      <c r="Y712" s="22" t="str">
        <f>CONCATENATE("public static String ",,B712,,"=","""",W712,""";")</f>
        <v>public static String RELATION_ID="relationId";</v>
      </c>
      <c r="Z712" s="7" t="str">
        <f>CONCATENATE("private String ",W712,"=","""""",";")</f>
        <v>private String relationId="";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I499</f>
        <v>0</v>
      </c>
      <c r="J713" t="str">
        <f t="shared" si="314"/>
        <v xml:space="preserve"> ADD  HISTORY_BODY VARCHAR(4444);</v>
      </c>
      <c r="K713" s="21" t="str">
        <f t="shared" si="315"/>
        <v xml:space="preserve">  ALTER COLUMN   HISTORY_BODY VARCHAR(4444);</v>
      </c>
      <c r="L713" s="12"/>
      <c r="M713" s="18" t="str">
        <f t="shared" si="316"/>
        <v>HISTORY_BODY,</v>
      </c>
      <c r="N713" s="5" t="str">
        <f t="shared" si="313"/>
        <v>HISTORY_BODY VARCHAR(4444),</v>
      </c>
      <c r="O713" s="1" t="s">
        <v>430</v>
      </c>
      <c r="P713" t="s">
        <v>429</v>
      </c>
      <c r="W713" s="17" t="str">
        <f t="shared" si="317"/>
        <v>historyBody</v>
      </c>
      <c r="X713" s="3" t="str">
        <f t="shared" si="318"/>
        <v>"historyBody":"",</v>
      </c>
      <c r="Y713" s="22" t="str">
        <f t="shared" si="319"/>
        <v>public static String HISTORY_BODY="historyBody";</v>
      </c>
      <c r="Z713" s="7" t="str">
        <f t="shared" si="320"/>
        <v>private String historyBody="";</v>
      </c>
    </row>
    <row r="714" spans="2:26" ht="19.2" x14ac:dyDescent="0.45">
      <c r="B714" s="1"/>
      <c r="C714" s="1"/>
      <c r="D714" s="4"/>
      <c r="L714" s="12"/>
      <c r="M714" s="18"/>
      <c r="N714" s="33" t="s">
        <v>130</v>
      </c>
      <c r="O714" s="1"/>
      <c r="W714" s="17"/>
    </row>
    <row r="715" spans="2:26" ht="19.2" x14ac:dyDescent="0.45">
      <c r="B715" s="1"/>
      <c r="C715" s="1"/>
      <c r="D715" s="4"/>
      <c r="L715" s="12"/>
      <c r="M715" s="18"/>
      <c r="N715" s="31" t="s">
        <v>126</v>
      </c>
      <c r="O715" s="1"/>
      <c r="W715" s="17"/>
    </row>
    <row r="716" spans="2:26" x14ac:dyDescent="0.3">
      <c r="B716" s="2" t="s">
        <v>432</v>
      </c>
      <c r="I716" t="str">
        <f>CONCATENATE("ALTER TABLE"," ",B716)</f>
        <v>ALTER TABLE TM_BACKLOG_HISTORY_LIST</v>
      </c>
      <c r="J716" t="s">
        <v>293</v>
      </c>
      <c r="K716" s="26" t="str">
        <f>CONCATENATE(J716," VIEW ",B716," AS SELECT")</f>
        <v>create OR REPLACE VIEW TM_BACKLOG_HISTORY_LIST AS SELECT</v>
      </c>
      <c r="N716" s="5" t="str">
        <f>CONCATENATE("CREATE TABLE ",B716," ","(")</f>
        <v>CREATE TABLE TM_BACKLOG_HISTORY_LIST (</v>
      </c>
    </row>
    <row r="717" spans="2:26" ht="19.2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TM_BACKLOG_HISTORY_LIST</v>
      </c>
      <c r="K717" s="25" t="str">
        <f>CONCATENATE("T.",B717,",")</f>
        <v>T.ID,</v>
      </c>
      <c r="L717" s="12"/>
      <c r="M717" s="18" t="str">
        <f t="shared" ref="M717:M734" si="321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4" si="322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34" si="323">CONCATENATE("""",W717,"""",":","""","""",",")</f>
        <v>"id":"",</v>
      </c>
      <c r="Y717" s="22" t="str">
        <f t="shared" ref="Y717:Y734" si="324">CONCATENATE("public static String ",,B717,,"=","""",W717,""";")</f>
        <v>public static String ID="id";</v>
      </c>
      <c r="Z717" s="7" t="str">
        <f t="shared" ref="Z717:Z734" si="325">CONCATENATE("private String ",W717,"=","""""",";")</f>
        <v>private String id="";</v>
      </c>
    </row>
    <row r="718" spans="2:26" ht="19.2" x14ac:dyDescent="0.45">
      <c r="B718" s="1" t="s">
        <v>3</v>
      </c>
      <c r="C718" s="1" t="s">
        <v>1</v>
      </c>
      <c r="D718" s="4">
        <v>10</v>
      </c>
      <c r="I718" t="str">
        <f>I717</f>
        <v>ALTER TABLE TM_BACKLOG_HISTORY_LIST</v>
      </c>
      <c r="K718" s="25" t="str">
        <f t="shared" ref="K718:K727" si="326">CONCATENATE("T.",B718,",")</f>
        <v>T.STATUS,</v>
      </c>
      <c r="L718" s="12"/>
      <c r="M718" s="18" t="str">
        <f t="shared" si="321"/>
        <v>STATUS,</v>
      </c>
      <c r="N718" s="5" t="str">
        <f t="shared" ref="N718:N734" si="327">CONCATENATE(B718," ",C718,"(",D718,")",",")</f>
        <v>STATUS VARCHAR(10),</v>
      </c>
      <c r="O718" s="1" t="s">
        <v>3</v>
      </c>
      <c r="W718" s="17" t="str">
        <f t="shared" si="322"/>
        <v>status</v>
      </c>
      <c r="X718" s="3" t="str">
        <f t="shared" si="323"/>
        <v>"status":"",</v>
      </c>
      <c r="Y718" s="22" t="str">
        <f t="shared" si="324"/>
        <v>public static String STATUS="status";</v>
      </c>
      <c r="Z718" s="7" t="str">
        <f t="shared" si="325"/>
        <v>private String status="";</v>
      </c>
    </row>
    <row r="719" spans="2:26" ht="19.2" x14ac:dyDescent="0.45">
      <c r="B719" s="1" t="s">
        <v>4</v>
      </c>
      <c r="C719" s="1" t="s">
        <v>1</v>
      </c>
      <c r="D719" s="4">
        <v>30</v>
      </c>
      <c r="I719" t="str">
        <f>I718</f>
        <v>ALTER TABLE TM_BACKLOG_HISTORY_LIST</v>
      </c>
      <c r="K719" s="25" t="str">
        <f t="shared" si="326"/>
        <v>T.INSERT_DATE,</v>
      </c>
      <c r="L719" s="12"/>
      <c r="M719" s="18" t="str">
        <f t="shared" si="321"/>
        <v>INSERT_DATE,</v>
      </c>
      <c r="N719" s="5" t="str">
        <f t="shared" si="327"/>
        <v>INSERT_DATE VARCHAR(30),</v>
      </c>
      <c r="O719" s="1" t="s">
        <v>7</v>
      </c>
      <c r="P719" t="s">
        <v>8</v>
      </c>
      <c r="W719" s="17" t="str">
        <f t="shared" si="322"/>
        <v>insertDate</v>
      </c>
      <c r="X719" s="3" t="str">
        <f t="shared" si="323"/>
        <v>"insertDate":"",</v>
      </c>
      <c r="Y719" s="22" t="str">
        <f t="shared" si="324"/>
        <v>public static String INSERT_DATE="insertDate";</v>
      </c>
      <c r="Z719" s="7" t="str">
        <f t="shared" si="325"/>
        <v>private String insertDate="";</v>
      </c>
    </row>
    <row r="720" spans="2:26" ht="19.2" x14ac:dyDescent="0.45">
      <c r="B720" s="1" t="s">
        <v>5</v>
      </c>
      <c r="C720" s="1" t="s">
        <v>1</v>
      </c>
      <c r="D720" s="4">
        <v>30</v>
      </c>
      <c r="I720" t="str">
        <f>I719</f>
        <v>ALTER TABLE TM_BACKLOG_HISTORY_LIST</v>
      </c>
      <c r="K720" s="25" t="str">
        <f t="shared" si="326"/>
        <v>T.MODIFICATION_DATE,</v>
      </c>
      <c r="L720" s="12"/>
      <c r="M720" s="18" t="str">
        <f t="shared" si="321"/>
        <v>MODIFICATION_DATE,</v>
      </c>
      <c r="N720" s="5" t="str">
        <f t="shared" si="327"/>
        <v>MODIFICATION_DATE VARCHAR(30),</v>
      </c>
      <c r="O720" s="1" t="s">
        <v>9</v>
      </c>
      <c r="P720" t="s">
        <v>8</v>
      </c>
      <c r="W720" s="17" t="str">
        <f t="shared" si="322"/>
        <v>modificationDate</v>
      </c>
      <c r="X720" s="3" t="str">
        <f t="shared" si="323"/>
        <v>"modificationDate":"",</v>
      </c>
      <c r="Y720" s="22" t="str">
        <f t="shared" si="324"/>
        <v>public static String MODIFICATION_DATE="modificationDate";</v>
      </c>
      <c r="Z720" s="7" t="str">
        <f t="shared" si="325"/>
        <v>private String modificationDate="";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I710</f>
        <v>ALTER TABLE TM_BACKLOG_HISTORY</v>
      </c>
      <c r="J721" t="str">
        <f>CONCATENATE(LEFT(CONCATENATE(" ADD "," ",N721,";"),LEN(CONCATENATE(" ADD "," ",N721,";"))-2),";")</f>
        <v xml:space="preserve"> ADD  FK_PROJECT_ID VARCHAR(45);</v>
      </c>
      <c r="K721" s="25" t="str">
        <f>CONCATENATE("T.",B721,",")</f>
        <v>T.FK_PROJECT_ID,</v>
      </c>
      <c r="L721" s="12"/>
      <c r="M721" s="18" t="str">
        <f>CONCATENATE(B721,",")</f>
        <v>FK_PROJECT_ID,</v>
      </c>
      <c r="N721" s="5" t="str">
        <f>CONCATENATE(B721," ",C721,"(",D721,")",",")</f>
        <v>FK_PROJECT_ID VARCHAR(45),</v>
      </c>
      <c r="O721" s="1" t="s">
        <v>10</v>
      </c>
      <c r="P721" t="s">
        <v>288</v>
      </c>
      <c r="Q721" t="s">
        <v>2</v>
      </c>
      <c r="W721" s="17" t="str">
        <f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fkProjectId</v>
      </c>
      <c r="X721" s="3" t="str">
        <f>CONCATENATE("""",W721,"""",":","""","""",",")</f>
        <v>"fkProjectId":"",</v>
      </c>
      <c r="Y721" s="22" t="str">
        <f>CONCATENATE("public static String ",,B721,,"=","""",W721,""";")</f>
        <v>public static String FK_PROJECT_ID="fkProjectId";</v>
      </c>
      <c r="Z721" s="7" t="str">
        <f>CONCATENATE("private String ",W721,"=","""""",";")</f>
        <v>private String fkProjectId="";</v>
      </c>
    </row>
    <row r="722" spans="2:26" ht="19.2" x14ac:dyDescent="0.45">
      <c r="B722" s="1" t="s">
        <v>287</v>
      </c>
      <c r="C722" s="1" t="s">
        <v>1</v>
      </c>
      <c r="D722" s="4">
        <v>45</v>
      </c>
      <c r="I722" t="str">
        <f>I711</f>
        <v>ALTER TABLE TM_BACKLOG_HISTORY</v>
      </c>
      <c r="J722" t="str">
        <f>CONCATENATE(LEFT(CONCATENATE(" ADD "," ",N722,";"),LEN(CONCATENATE(" ADD "," ",N722,";"))-2),";")</f>
        <v xml:space="preserve"> ADD  PROJECT_NAME VARCHAR(45);</v>
      </c>
      <c r="K722" s="25" t="s">
        <v>535</v>
      </c>
      <c r="L722" s="12"/>
      <c r="M722" s="18" t="str">
        <f t="shared" si="321"/>
        <v>PROJECT_NAME,</v>
      </c>
      <c r="N722" s="5" t="str">
        <f t="shared" si="327"/>
        <v>PROJECT_NAME VARCHAR(45),</v>
      </c>
      <c r="O722" s="1" t="s">
        <v>288</v>
      </c>
      <c r="P722" t="s">
        <v>0</v>
      </c>
      <c r="W722" s="17" t="str">
        <f t="shared" si="322"/>
        <v>projectName</v>
      </c>
      <c r="X722" s="3" t="str">
        <f t="shared" si="323"/>
        <v>"projectName":"",</v>
      </c>
      <c r="Y722" s="22" t="str">
        <f t="shared" si="324"/>
        <v>public static String PROJECT_NAME="projectName";</v>
      </c>
      <c r="Z722" s="7" t="str">
        <f t="shared" si="325"/>
        <v>private String projectName="";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I708</f>
        <v>ALTER TABLE TM_BACKLOG_HISTORY</v>
      </c>
      <c r="K723" s="25" t="str">
        <f t="shared" si="326"/>
        <v>T.FK_BACKLOG_ID,</v>
      </c>
      <c r="L723" s="12"/>
      <c r="M723" s="18" t="str">
        <f t="shared" si="321"/>
        <v>FK_BACKLOG_ID,</v>
      </c>
      <c r="N723" s="5" t="str">
        <f t="shared" si="327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22"/>
        <v>fkBacklogId</v>
      </c>
      <c r="X723" s="3" t="str">
        <f t="shared" si="323"/>
        <v>"fkBacklogId":"",</v>
      </c>
      <c r="Y723" s="22" t="str">
        <f t="shared" si="324"/>
        <v>public static String FK_BACKLOG_ID="fkBacklogId";</v>
      </c>
      <c r="Z723" s="7" t="str">
        <f t="shared" si="325"/>
        <v>private String fkBacklogId="";</v>
      </c>
    </row>
    <row r="724" spans="2:26" ht="19.2" x14ac:dyDescent="0.45">
      <c r="B724" s="1" t="s">
        <v>424</v>
      </c>
      <c r="C724" s="1" t="s">
        <v>1</v>
      </c>
      <c r="D724" s="4">
        <v>222</v>
      </c>
      <c r="I724">
        <f>I508</f>
        <v>0</v>
      </c>
      <c r="K724" s="25" t="str">
        <f t="shared" si="326"/>
        <v>T.HISTORY_TYPE,</v>
      </c>
      <c r="L724" s="12"/>
      <c r="M724" s="18" t="str">
        <f t="shared" si="321"/>
        <v>HISTORY_TYPE,</v>
      </c>
      <c r="N724" s="5" t="str">
        <f t="shared" si="327"/>
        <v>HISTORY_TYPE VARCHAR(222),</v>
      </c>
      <c r="O724" s="1" t="s">
        <v>430</v>
      </c>
      <c r="P724" t="s">
        <v>51</v>
      </c>
      <c r="W724" s="17" t="str">
        <f t="shared" si="322"/>
        <v>historyType</v>
      </c>
      <c r="X724" s="3" t="str">
        <f t="shared" si="323"/>
        <v>"historyType":"",</v>
      </c>
      <c r="Y724" s="22" t="str">
        <f t="shared" si="324"/>
        <v>public static String HISTORY_TYPE="historyType";</v>
      </c>
      <c r="Z724" s="7" t="str">
        <f t="shared" si="325"/>
        <v>private String historyType="";</v>
      </c>
    </row>
    <row r="725" spans="2:26" ht="19.2" x14ac:dyDescent="0.45">
      <c r="B725" s="1" t="s">
        <v>425</v>
      </c>
      <c r="C725" s="1" t="s">
        <v>1</v>
      </c>
      <c r="D725" s="4">
        <v>45</v>
      </c>
      <c r="I725">
        <f>I714</f>
        <v>0</v>
      </c>
      <c r="K725" s="25" t="str">
        <f t="shared" si="326"/>
        <v>T.HISTORY_DATE,</v>
      </c>
      <c r="L725" s="12"/>
      <c r="M725" s="18" t="str">
        <f t="shared" si="321"/>
        <v>HISTORY_DATE,</v>
      </c>
      <c r="N725" s="5" t="str">
        <f t="shared" si="327"/>
        <v>HISTORY_DATE VARCHAR(45),</v>
      </c>
      <c r="O725" s="1" t="s">
        <v>430</v>
      </c>
      <c r="P725" t="s">
        <v>8</v>
      </c>
      <c r="W725" s="17" t="str">
        <f t="shared" si="322"/>
        <v>historyDate</v>
      </c>
      <c r="X725" s="3" t="str">
        <f t="shared" si="323"/>
        <v>"historyDate":"",</v>
      </c>
      <c r="Y725" s="22" t="str">
        <f t="shared" si="324"/>
        <v>public static String HISTORY_DATE="historyDate";</v>
      </c>
      <c r="Z725" s="7" t="str">
        <f t="shared" si="325"/>
        <v>private String historyDate="";</v>
      </c>
    </row>
    <row r="726" spans="2:26" ht="19.2" x14ac:dyDescent="0.45">
      <c r="B726" s="1" t="s">
        <v>426</v>
      </c>
      <c r="C726" s="1" t="s">
        <v>1</v>
      </c>
      <c r="D726" s="4">
        <v>45</v>
      </c>
      <c r="I726">
        <f>I510</f>
        <v>0</v>
      </c>
      <c r="K726" s="25" t="str">
        <f t="shared" si="326"/>
        <v>T.HISTORY_TIME,</v>
      </c>
      <c r="L726" s="12"/>
      <c r="M726" s="18" t="str">
        <f t="shared" si="321"/>
        <v>HISTORY_TIME,</v>
      </c>
      <c r="N726" s="5" t="str">
        <f t="shared" si="327"/>
        <v>HISTORY_TIME VARCHAR(45),</v>
      </c>
      <c r="O726" s="1" t="s">
        <v>430</v>
      </c>
      <c r="P726" t="s">
        <v>133</v>
      </c>
      <c r="W726" s="17" t="str">
        <f t="shared" si="322"/>
        <v>historyTime</v>
      </c>
      <c r="X726" s="3" t="str">
        <f t="shared" si="323"/>
        <v>"historyTime":"",</v>
      </c>
      <c r="Y726" s="22" t="str">
        <f t="shared" si="324"/>
        <v>public static String HISTORY_TIME="historyTime";</v>
      </c>
      <c r="Z726" s="7" t="str">
        <f t="shared" si="325"/>
        <v>private String historyTime="";</v>
      </c>
    </row>
    <row r="727" spans="2:26" ht="19.2" x14ac:dyDescent="0.45">
      <c r="B727" s="1" t="s">
        <v>427</v>
      </c>
      <c r="C727" s="1" t="s">
        <v>1</v>
      </c>
      <c r="D727" s="4">
        <v>45</v>
      </c>
      <c r="I727" t="str">
        <f>I716</f>
        <v>ALTER TABLE TM_BACKLOG_HISTORY_LIST</v>
      </c>
      <c r="K727" s="25" t="str">
        <f t="shared" si="326"/>
        <v>T.HISTORY_TELLER_ID,</v>
      </c>
      <c r="L727" s="12"/>
      <c r="M727" s="18" t="str">
        <f>CONCATENATE(B727,",")</f>
        <v>HISTORY_TELLER_ID,</v>
      </c>
      <c r="N727" s="5" t="str">
        <f t="shared" si="327"/>
        <v>HISTORY_TELLER_ID VARCHAR(45),</v>
      </c>
      <c r="O727" s="1" t="s">
        <v>430</v>
      </c>
      <c r="P727" t="s">
        <v>431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historyTellerId</v>
      </c>
      <c r="X727" s="3" t="str">
        <f>CONCATENATE("""",W727,"""",":","""","""",",")</f>
        <v>"historyTellerId":"",</v>
      </c>
      <c r="Y727" s="22" t="str">
        <f>CONCATENATE("public static String ",,B727,,"=","""",W727,""";")</f>
        <v>public static String HISTORY_TELLER_ID="historyTellerId";</v>
      </c>
      <c r="Z727" s="7" t="str">
        <f>CONCATENATE("private String ",W727,"=","""""",";")</f>
        <v>private String historyTellerId="";</v>
      </c>
    </row>
    <row r="728" spans="2:26" ht="19.2" x14ac:dyDescent="0.45">
      <c r="B728" s="1" t="s">
        <v>433</v>
      </c>
      <c r="C728" s="1" t="s">
        <v>1</v>
      </c>
      <c r="D728" s="4">
        <v>45</v>
      </c>
      <c r="I728" t="str">
        <f>I716</f>
        <v>ALTER TABLE TM_BACKLOG_HISTORY_LIST</v>
      </c>
      <c r="K728" s="25" t="s">
        <v>534</v>
      </c>
      <c r="L728" s="12"/>
      <c r="M728" s="18" t="str">
        <f>CONCATENATE(B728,",")</f>
        <v>HISTORY_TELLER_NAME,</v>
      </c>
      <c r="N728" s="5" t="str">
        <f t="shared" si="327"/>
        <v>HISTORY_TELLER_NAME VARCHAR(45),</v>
      </c>
      <c r="O728" s="1" t="s">
        <v>430</v>
      </c>
      <c r="P728" t="s">
        <v>431</v>
      </c>
      <c r="Q728" t="s">
        <v>0</v>
      </c>
      <c r="W728" s="17" t="str">
        <f>CONCATENATE(,LOWER(O728),UPPER(LEFT(P728,1)),LOWER(RIGHT(P728,LEN(P728)-IF(LEN(P728)&gt;0,1,LEN(P728)))),UPPER(LEFT(Q728,1)),LOWER(RIGHT(Q728,LEN(Q728)-IF(LEN(Q728)&gt;0,1,LEN(Q728)))),UPPER(LEFT(R728,1)),LOWER(RIGHT(R728,LEN(R728)-IF(LEN(R728)&gt;0,1,LEN(R728)))),UPPER(LEFT(S728,1)),LOWER(RIGHT(S728,LEN(S728)-IF(LEN(S728)&gt;0,1,LEN(S728)))),UPPER(LEFT(T728,1)),LOWER(RIGHT(T728,LEN(T728)-IF(LEN(T728)&gt;0,1,LEN(T728)))),UPPER(LEFT(U728,1)),LOWER(RIGHT(U728,LEN(U728)-IF(LEN(U728)&gt;0,1,LEN(U728)))),UPPER(LEFT(V728,1)),LOWER(RIGHT(V728,LEN(V728)-IF(LEN(V728)&gt;0,1,LEN(V728)))))</f>
        <v>historyTellerName</v>
      </c>
      <c r="X728" s="3" t="str">
        <f>CONCATENATE("""",W728,"""",":","""","""",",")</f>
        <v>"historyTellerName":"",</v>
      </c>
      <c r="Y728" s="22" t="str">
        <f>CONCATENATE("public static String ",,B728,,"=","""",W728,""";")</f>
        <v>public static String HISTORY_TELLER_NAME="historyTellerName";</v>
      </c>
      <c r="Z728" s="7" t="str">
        <f>CONCATENATE("private String ",W728,"=","""""",";")</f>
        <v>private String historyTellerName="";</v>
      </c>
    </row>
    <row r="729" spans="2:26" ht="19.2" x14ac:dyDescent="0.45">
      <c r="B729" s="1" t="s">
        <v>434</v>
      </c>
      <c r="C729" s="1" t="s">
        <v>1</v>
      </c>
      <c r="D729" s="4">
        <v>45</v>
      </c>
      <c r="I729" t="str">
        <f>I717</f>
        <v>ALTER TABLE TM_BACKLOG_HISTORY_LIST</v>
      </c>
      <c r="K729" s="25" t="s">
        <v>449</v>
      </c>
      <c r="L729" s="12"/>
      <c r="M729" s="18" t="str">
        <f t="shared" si="321"/>
        <v>HISTORY_TELLER_IMAGE,</v>
      </c>
      <c r="N729" s="5" t="str">
        <f t="shared" si="327"/>
        <v>HISTORY_TELLER_IMAGE VARCHAR(45),</v>
      </c>
      <c r="O729" s="1" t="s">
        <v>430</v>
      </c>
      <c r="P729" t="s">
        <v>431</v>
      </c>
      <c r="Q729" t="s">
        <v>153</v>
      </c>
      <c r="W729" s="17" t="str">
        <f t="shared" si="322"/>
        <v>historyTellerImage</v>
      </c>
      <c r="X729" s="3" t="str">
        <f t="shared" si="323"/>
        <v>"historyTellerImage":"",</v>
      </c>
      <c r="Y729" s="22" t="str">
        <f t="shared" si="324"/>
        <v>public static String HISTORY_TELLER_IMAGE="historyTellerImage";</v>
      </c>
      <c r="Z729" s="7" t="str">
        <f t="shared" si="325"/>
        <v>private String historyTellerImage="";</v>
      </c>
    </row>
    <row r="730" spans="2:26" ht="19.2" x14ac:dyDescent="0.45">
      <c r="B730" s="1" t="s">
        <v>444</v>
      </c>
      <c r="C730" s="1" t="s">
        <v>1</v>
      </c>
      <c r="D730" s="4">
        <v>50</v>
      </c>
      <c r="I730" t="str">
        <f>I720</f>
        <v>ALTER TABLE TM_BACKLOG_HISTORY_LIST</v>
      </c>
      <c r="J730" t="str">
        <f>CONCATENATE(LEFT(CONCATENATE(" ADD "," ",N730,";"),LEN(CONCATENATE(" ADD "," ",N730,";"))-2),";")</f>
        <v xml:space="preserve"> ADD  RELATION_ID VARCHAR(50);</v>
      </c>
      <c r="K730" s="25" t="str">
        <f>CONCATENATE("T.",B730,",")</f>
        <v>T.RELATION_ID,</v>
      </c>
      <c r="L730" s="12"/>
      <c r="M730" s="18" t="str">
        <f t="shared" si="321"/>
        <v>RELATION_ID,</v>
      </c>
      <c r="N730" s="5" t="str">
        <f t="shared" si="327"/>
        <v>RELATION_ID VARCHAR(50),</v>
      </c>
      <c r="O730" s="1" t="s">
        <v>445</v>
      </c>
      <c r="P730" t="s">
        <v>2</v>
      </c>
      <c r="W730" s="17" t="str">
        <f t="shared" si="322"/>
        <v>relationId</v>
      </c>
      <c r="X730" s="3" t="str">
        <f t="shared" si="323"/>
        <v>"relationId":"",</v>
      </c>
      <c r="Y730" s="22" t="str">
        <f t="shared" si="324"/>
        <v>public static String RELATION_ID="relationId";</v>
      </c>
      <c r="Z730" s="7" t="str">
        <f t="shared" si="325"/>
        <v>private String relationId="";</v>
      </c>
    </row>
    <row r="731" spans="2:26" ht="19.2" x14ac:dyDescent="0.45">
      <c r="B731" s="1" t="s">
        <v>97</v>
      </c>
      <c r="C731" s="1" t="s">
        <v>1</v>
      </c>
      <c r="D731" s="4">
        <v>1000</v>
      </c>
      <c r="I731" t="str">
        <f>I723</f>
        <v>ALTER TABLE TM_BACKLOG_HISTORY</v>
      </c>
      <c r="J731" t="str">
        <f>CONCATENATE(LEFT(CONCATENATE(" ADD "," ",N731,";"),LEN(CONCATENATE(" ADD "," ",N731,";"))-2),";")</f>
        <v xml:space="preserve"> ADD  PARAM_1 VARCHAR(1000);</v>
      </c>
      <c r="K731" s="25" t="str">
        <f>CONCATENATE("T.",B731,",")</f>
        <v>T.PARAM_1,</v>
      </c>
      <c r="L731" s="12"/>
      <c r="M731" s="18" t="str">
        <f t="shared" si="321"/>
        <v>PARAM_1,</v>
      </c>
      <c r="N731" s="5" t="str">
        <f t="shared" si="327"/>
        <v>PARAM_1 VARCHAR(1000),</v>
      </c>
      <c r="O731" s="1" t="s">
        <v>102</v>
      </c>
      <c r="P731">
        <v>1</v>
      </c>
      <c r="W731" s="17" t="str">
        <f t="shared" si="322"/>
        <v>param1</v>
      </c>
      <c r="X731" s="3" t="str">
        <f t="shared" si="323"/>
        <v>"param1":"",</v>
      </c>
      <c r="Y731" s="22" t="str">
        <f t="shared" si="324"/>
        <v>public static String PARAM_1="param1";</v>
      </c>
      <c r="Z731" s="7" t="str">
        <f t="shared" si="325"/>
        <v>private String param1="";</v>
      </c>
    </row>
    <row r="732" spans="2:26" ht="19.2" x14ac:dyDescent="0.45">
      <c r="B732" s="1" t="s">
        <v>98</v>
      </c>
      <c r="C732" s="1" t="s">
        <v>1</v>
      </c>
      <c r="D732" s="4">
        <v>1000</v>
      </c>
      <c r="I732" t="str">
        <f>I719</f>
        <v>ALTER TABLE TM_BACKLOG_HISTORY_LIST</v>
      </c>
      <c r="J732" t="str">
        <f>CONCATENATE(LEFT(CONCATENATE(" ADD "," ",N732,";"),LEN(CONCATENATE(" ADD "," ",N732,";"))-2),";")</f>
        <v xml:space="preserve"> ADD  PARAM_2 VARCHAR(1000);</v>
      </c>
      <c r="K732" s="25" t="str">
        <f>CONCATENATE("T.",B732,",")</f>
        <v>T.PARAM_2,</v>
      </c>
      <c r="L732" s="12"/>
      <c r="M732" s="18" t="str">
        <f t="shared" si="321"/>
        <v>PARAM_2,</v>
      </c>
      <c r="N732" s="5" t="str">
        <f t="shared" si="327"/>
        <v>PARAM_2 VARCHAR(1000),</v>
      </c>
      <c r="O732" s="1" t="s">
        <v>102</v>
      </c>
      <c r="P732">
        <v>2</v>
      </c>
      <c r="W732" s="17" t="str">
        <f t="shared" si="322"/>
        <v>param2</v>
      </c>
      <c r="X732" s="3" t="str">
        <f t="shared" si="323"/>
        <v>"param2":"",</v>
      </c>
      <c r="Y732" s="22" t="str">
        <f t="shared" si="324"/>
        <v>public static String PARAM_2="param2";</v>
      </c>
      <c r="Z732" s="7" t="str">
        <f t="shared" si="325"/>
        <v>private String param2="";</v>
      </c>
    </row>
    <row r="733" spans="2:26" ht="19.2" x14ac:dyDescent="0.45">
      <c r="B733" s="1" t="s">
        <v>99</v>
      </c>
      <c r="C733" s="1" t="s">
        <v>1</v>
      </c>
      <c r="D733" s="4">
        <v>1000</v>
      </c>
      <c r="I733" t="str">
        <f>I720</f>
        <v>ALTER TABLE TM_BACKLOG_HISTORY_LIST</v>
      </c>
      <c r="J733" t="str">
        <f>CONCATENATE(LEFT(CONCATENATE(" ADD "," ",N733,";"),LEN(CONCATENATE(" ADD "," ",N733,";"))-2),";")</f>
        <v xml:space="preserve"> ADD  PARAM_3 VARCHAR(1000);</v>
      </c>
      <c r="K733" s="25" t="str">
        <f>CONCATENATE("T.",B733,",")</f>
        <v>T.PARAM_3,</v>
      </c>
      <c r="L733" s="12"/>
      <c r="M733" s="18" t="str">
        <f t="shared" si="321"/>
        <v>PARAM_3,</v>
      </c>
      <c r="N733" s="5" t="str">
        <f t="shared" si="327"/>
        <v>PARAM_3 VARCHAR(1000),</v>
      </c>
      <c r="O733" s="1" t="s">
        <v>102</v>
      </c>
      <c r="P733">
        <v>3</v>
      </c>
      <c r="W733" s="17" t="str">
        <f t="shared" si="322"/>
        <v>param3</v>
      </c>
      <c r="X733" s="3" t="str">
        <f t="shared" si="323"/>
        <v>"param3":"",</v>
      </c>
      <c r="Y733" s="22" t="str">
        <f t="shared" si="324"/>
        <v>public static String PARAM_3="param3";</v>
      </c>
      <c r="Z733" s="7" t="str">
        <f t="shared" si="325"/>
        <v>private String param3="";</v>
      </c>
    </row>
    <row r="734" spans="2:26" ht="19.2" x14ac:dyDescent="0.45">
      <c r="B734" s="1" t="s">
        <v>428</v>
      </c>
      <c r="C734" s="1" t="s">
        <v>1</v>
      </c>
      <c r="D734" s="4">
        <v>4444</v>
      </c>
      <c r="I734">
        <f>I512</f>
        <v>0</v>
      </c>
      <c r="K734" s="25" t="str">
        <f>CONCATENATE("T.",B734,"")</f>
        <v>T.HISTORY_BODY</v>
      </c>
      <c r="L734" s="12"/>
      <c r="M734" s="18" t="str">
        <f t="shared" si="321"/>
        <v>HISTORY_BODY,</v>
      </c>
      <c r="N734" s="5" t="str">
        <f t="shared" si="327"/>
        <v>HISTORY_BODY VARCHAR(4444),</v>
      </c>
      <c r="O734" s="1" t="s">
        <v>430</v>
      </c>
      <c r="P734" t="s">
        <v>429</v>
      </c>
      <c r="W734" s="17" t="str">
        <f t="shared" si="322"/>
        <v>historyBody</v>
      </c>
      <c r="X734" s="3" t="str">
        <f t="shared" si="323"/>
        <v>"historyBody":"",</v>
      </c>
      <c r="Y734" s="22" t="str">
        <f t="shared" si="324"/>
        <v>public static String HISTORY_BODY="historyBody";</v>
      </c>
      <c r="Z734" s="7" t="str">
        <f t="shared" si="325"/>
        <v>private String historyBody="";</v>
      </c>
    </row>
    <row r="735" spans="2:26" ht="19.2" x14ac:dyDescent="0.45">
      <c r="B735" s="1"/>
      <c r="C735" s="1"/>
      <c r="D735" s="4"/>
      <c r="K735" s="29" t="s">
        <v>435</v>
      </c>
      <c r="L735" s="12"/>
      <c r="M735" s="18"/>
      <c r="N735" s="33" t="s">
        <v>130</v>
      </c>
      <c r="O735" s="1"/>
      <c r="W735" s="17"/>
    </row>
    <row r="736" spans="2:26" x14ac:dyDescent="0.3">
      <c r="K736" s="21" t="s">
        <v>436</v>
      </c>
    </row>
    <row r="739" spans="2:26" x14ac:dyDescent="0.3">
      <c r="B739" s="2" t="s">
        <v>452</v>
      </c>
      <c r="I739" t="str">
        <f>CONCATENATE("ALTER TABLE"," ",B739)</f>
        <v>ALTER TABLE TM_REL_BACKLOG_AND_LABEL</v>
      </c>
      <c r="N739" s="5" t="str">
        <f>CONCATENATE("CREATE TABLE ",B739," ","(")</f>
        <v>CREATE TABLE TM_REL_BACKLOG_AND_LABEL (</v>
      </c>
    </row>
    <row r="740" spans="2:26" ht="19.2" x14ac:dyDescent="0.45">
      <c r="B740" s="1" t="s">
        <v>2</v>
      </c>
      <c r="C740" s="1" t="s">
        <v>1</v>
      </c>
      <c r="D740" s="4">
        <v>30</v>
      </c>
      <c r="E740" s="24" t="s">
        <v>113</v>
      </c>
      <c r="I740" t="str">
        <f t="shared" ref="I740:I746" si="328">I739</f>
        <v>ALTER TABLE TM_REL_BACKLOG_AND_LABEL</v>
      </c>
      <c r="J740" t="str">
        <f t="shared" ref="J740:J746" si="329">CONCATENATE(LEFT(CONCATENATE(" ADD "," ",N740,";"),LEN(CONCATENATE(" ADD "," ",N740,";"))-2),";")</f>
        <v xml:space="preserve"> ADD  ID VARCHAR(30) NOT NULL ;</v>
      </c>
      <c r="K740" s="21" t="str">
        <f t="shared" ref="K740:K746" si="330">CONCATENATE(LEFT(CONCATENATE("  ALTER COLUMN  "," ",N740,";"),LEN(CONCATENATE("  ALTER COLUMN  "," ",N740,";"))-2),";")</f>
        <v xml:space="preserve">  ALTER COLUMN   ID VARCHAR(30) NOT NULL ;</v>
      </c>
      <c r="L740" s="12"/>
      <c r="M740" s="18" t="str">
        <f t="shared" ref="M740:M746" si="331">CONCATENATE(B740,",")</f>
        <v>ID,</v>
      </c>
      <c r="N740" s="5" t="str">
        <f>CONCATENATE(B740," ",C740,"(",D740,") ",E740," ,")</f>
        <v>ID VARCHAR(30) NOT NULL ,</v>
      </c>
      <c r="O740" s="1" t="s">
        <v>2</v>
      </c>
      <c r="P740" s="6"/>
      <c r="Q740" s="6"/>
      <c r="R740" s="6"/>
      <c r="S740" s="6"/>
      <c r="T740" s="6"/>
      <c r="U740" s="6"/>
      <c r="V740" s="6"/>
      <c r="W740" s="17" t="str">
        <f t="shared" ref="W740:W746" si="332"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id</v>
      </c>
      <c r="X740" s="3" t="str">
        <f t="shared" ref="X740:X746" si="333">CONCATENATE("""",W740,"""",":","""","""",",")</f>
        <v>"id":"",</v>
      </c>
      <c r="Y740" s="22" t="str">
        <f t="shared" ref="Y740:Y746" si="334">CONCATENATE("public static String ",,B740,,"=","""",W740,""";")</f>
        <v>public static String ID="id";</v>
      </c>
      <c r="Z740" s="7" t="str">
        <f t="shared" ref="Z740:Z746" si="335">CONCATENATE("private String ",W740,"=","""""",";")</f>
        <v>private String id="";</v>
      </c>
    </row>
    <row r="741" spans="2:26" ht="19.2" x14ac:dyDescent="0.45">
      <c r="B741" s="1" t="s">
        <v>3</v>
      </c>
      <c r="C741" s="1" t="s">
        <v>1</v>
      </c>
      <c r="D741" s="4">
        <v>10</v>
      </c>
      <c r="I741" t="str">
        <f t="shared" si="328"/>
        <v>ALTER TABLE TM_REL_BACKLOG_AND_LABEL</v>
      </c>
      <c r="J741" t="str">
        <f t="shared" si="329"/>
        <v xml:space="preserve"> ADD  STATUS VARCHAR(10);</v>
      </c>
      <c r="K741" s="21" t="str">
        <f t="shared" si="330"/>
        <v xml:space="preserve">  ALTER COLUMN   STATUS VARCHAR(10);</v>
      </c>
      <c r="L741" s="12"/>
      <c r="M741" s="18" t="str">
        <f t="shared" si="331"/>
        <v>STATUS,</v>
      </c>
      <c r="N741" s="5" t="str">
        <f t="shared" ref="N741:N746" si="336">CONCATENATE(B741," ",C741,"(",D741,")",",")</f>
        <v>STATUS VARCHAR(10),</v>
      </c>
      <c r="O741" s="1" t="s">
        <v>3</v>
      </c>
      <c r="W741" s="17" t="str">
        <f t="shared" si="332"/>
        <v>status</v>
      </c>
      <c r="X741" s="3" t="str">
        <f t="shared" si="333"/>
        <v>"status":"",</v>
      </c>
      <c r="Y741" s="22" t="str">
        <f t="shared" si="334"/>
        <v>public static String STATUS="status";</v>
      </c>
      <c r="Z741" s="7" t="str">
        <f t="shared" si="335"/>
        <v>private String status="";</v>
      </c>
    </row>
    <row r="742" spans="2:26" ht="19.2" x14ac:dyDescent="0.45">
      <c r="B742" s="1" t="s">
        <v>4</v>
      </c>
      <c r="C742" s="1" t="s">
        <v>1</v>
      </c>
      <c r="D742" s="4">
        <v>30</v>
      </c>
      <c r="I742" t="str">
        <f t="shared" si="328"/>
        <v>ALTER TABLE TM_REL_BACKLOG_AND_LABEL</v>
      </c>
      <c r="J742" t="str">
        <f t="shared" si="329"/>
        <v xml:space="preserve"> ADD  INSERT_DATE VARCHAR(30);</v>
      </c>
      <c r="K742" s="21" t="str">
        <f t="shared" si="330"/>
        <v xml:space="preserve">  ALTER COLUMN   INSERT_DATE VARCHAR(30);</v>
      </c>
      <c r="L742" s="12"/>
      <c r="M742" s="18" t="str">
        <f t="shared" si="331"/>
        <v>INSERT_DATE,</v>
      </c>
      <c r="N742" s="5" t="str">
        <f t="shared" si="336"/>
        <v>INSERT_DATE VARCHAR(30),</v>
      </c>
      <c r="O742" s="1" t="s">
        <v>7</v>
      </c>
      <c r="P742" t="s">
        <v>8</v>
      </c>
      <c r="W742" s="17" t="str">
        <f t="shared" si="332"/>
        <v>insertDate</v>
      </c>
      <c r="X742" s="3" t="str">
        <f t="shared" si="333"/>
        <v>"insertDate":"",</v>
      </c>
      <c r="Y742" s="22" t="str">
        <f t="shared" si="334"/>
        <v>public static String INSERT_DATE="insertDate";</v>
      </c>
      <c r="Z742" s="7" t="str">
        <f t="shared" si="335"/>
        <v>private String insertDate="";</v>
      </c>
    </row>
    <row r="743" spans="2:26" ht="19.2" x14ac:dyDescent="0.45">
      <c r="B743" s="1" t="s">
        <v>5</v>
      </c>
      <c r="C743" s="1" t="s">
        <v>1</v>
      </c>
      <c r="D743" s="4">
        <v>30</v>
      </c>
      <c r="I743" t="str">
        <f t="shared" si="328"/>
        <v>ALTER TABLE TM_REL_BACKLOG_AND_LABEL</v>
      </c>
      <c r="J743" t="str">
        <f t="shared" si="329"/>
        <v xml:space="preserve"> ADD  MODIFICATION_DATE VARCHAR(30);</v>
      </c>
      <c r="K743" s="21" t="str">
        <f t="shared" si="330"/>
        <v xml:space="preserve">  ALTER COLUMN   MODIFICATION_DATE VARCHAR(30);</v>
      </c>
      <c r="L743" s="12"/>
      <c r="M743" s="18" t="str">
        <f t="shared" si="331"/>
        <v>MODIFICATION_DATE,</v>
      </c>
      <c r="N743" s="5" t="str">
        <f t="shared" si="336"/>
        <v>MODIFICATION_DATE VARCHAR(30),</v>
      </c>
      <c r="O743" s="1" t="s">
        <v>9</v>
      </c>
      <c r="P743" t="s">
        <v>8</v>
      </c>
      <c r="W743" s="17" t="str">
        <f t="shared" si="332"/>
        <v>modificationDate</v>
      </c>
      <c r="X743" s="3" t="str">
        <f t="shared" si="333"/>
        <v>"modificationDate":"",</v>
      </c>
      <c r="Y743" s="22" t="str">
        <f t="shared" si="334"/>
        <v>public static String MODIFICATION_DATE="modificationDate";</v>
      </c>
      <c r="Z743" s="7" t="str">
        <f t="shared" si="335"/>
        <v>private String modificationDate="";</v>
      </c>
    </row>
    <row r="744" spans="2:26" ht="19.2" x14ac:dyDescent="0.45">
      <c r="B744" s="1" t="s">
        <v>274</v>
      </c>
      <c r="C744" s="1" t="s">
        <v>1</v>
      </c>
      <c r="D744" s="4">
        <v>45</v>
      </c>
      <c r="I744" t="str">
        <f t="shared" si="328"/>
        <v>ALTER TABLE TM_REL_BACKLOG_AND_LABEL</v>
      </c>
      <c r="J744" t="str">
        <f>CONCATENATE(LEFT(CONCATENATE(" ADD "," ",N744,";"),LEN(CONCATENATE(" ADD "," ",N744,";"))-2),";")</f>
        <v xml:space="preserve"> ADD  FK_PROJECT_ID VARCHAR(45);</v>
      </c>
      <c r="K744" s="21" t="str">
        <f>CONCATENATE(LEFT(CONCATENATE("  ALTER COLUMN  "," ",N744,";"),LEN(CONCATENATE("  ALTER COLUMN  "," ",N744,";"))-2),";")</f>
        <v xml:space="preserve">  ALTER COLUMN   FK_PROJECT_ID VARCHAR(45);</v>
      </c>
      <c r="L744" s="12"/>
      <c r="M744" s="18" t="str">
        <f>CONCATENATE(B744,",")</f>
        <v>FK_PROJECT_ID,</v>
      </c>
      <c r="N744" s="5" t="str">
        <f t="shared" si="336"/>
        <v>FK_PROJECT_ID VARCHAR(45),</v>
      </c>
      <c r="O744" s="1" t="s">
        <v>10</v>
      </c>
      <c r="P744" t="s">
        <v>288</v>
      </c>
      <c r="Q744" t="s">
        <v>2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fkProjectId</v>
      </c>
      <c r="X744" s="3" t="str">
        <f>CONCATENATE("""",W744,"""",":","""","""",",")</f>
        <v>"fkProjectId":"",</v>
      </c>
      <c r="Y744" s="22" t="str">
        <f>CONCATENATE("public static String ",,B744,,"=","""",W744,""";")</f>
        <v>public static String FK_PROJECT_ID="fkProjectId";</v>
      </c>
      <c r="Z744" s="7" t="str">
        <f>CONCATENATE("private String ",W744,"=","""""",";")</f>
        <v>private String fkProjectId="";</v>
      </c>
    </row>
    <row r="745" spans="2:26" ht="19.2" x14ac:dyDescent="0.45">
      <c r="B745" s="1" t="s">
        <v>367</v>
      </c>
      <c r="C745" s="1" t="s">
        <v>1</v>
      </c>
      <c r="D745" s="4">
        <v>45</v>
      </c>
      <c r="I745" t="str">
        <f t="shared" si="328"/>
        <v>ALTER TABLE TM_REL_BACKLOG_AND_LABEL</v>
      </c>
      <c r="J745" t="str">
        <f t="shared" si="329"/>
        <v xml:space="preserve"> ADD  FK_BACKLOG_ID VARCHAR(45);</v>
      </c>
      <c r="K745" s="21" t="str">
        <f t="shared" si="330"/>
        <v xml:space="preserve">  ALTER COLUMN   FK_BACKLOG_ID VARCHAR(45);</v>
      </c>
      <c r="L745" s="12"/>
      <c r="M745" s="18" t="str">
        <f t="shared" si="331"/>
        <v>FK_BACKLOG_ID,</v>
      </c>
      <c r="N745" s="5" t="str">
        <f t="shared" si="336"/>
        <v>FK_BACKLOG_ID VARCHAR(45),</v>
      </c>
      <c r="O745" s="1" t="s">
        <v>10</v>
      </c>
      <c r="P745" t="s">
        <v>354</v>
      </c>
      <c r="Q745" t="s">
        <v>2</v>
      </c>
      <c r="W745" s="17" t="str">
        <f t="shared" si="332"/>
        <v>fkBacklogId</v>
      </c>
      <c r="X745" s="3" t="str">
        <f t="shared" si="333"/>
        <v>"fkBacklogId":"",</v>
      </c>
      <c r="Y745" s="22" t="str">
        <f t="shared" si="334"/>
        <v>public static String FK_BACKLOG_ID="fkBacklogId";</v>
      </c>
      <c r="Z745" s="7" t="str">
        <f t="shared" si="335"/>
        <v>private String fkBacklogId="";</v>
      </c>
    </row>
    <row r="746" spans="2:26" ht="19.2" x14ac:dyDescent="0.45">
      <c r="B746" s="1" t="s">
        <v>453</v>
      </c>
      <c r="C746" s="1" t="s">
        <v>1</v>
      </c>
      <c r="D746" s="4">
        <v>44</v>
      </c>
      <c r="I746" t="str">
        <f t="shared" si="328"/>
        <v>ALTER TABLE TM_REL_BACKLOG_AND_LABEL</v>
      </c>
      <c r="J746" t="str">
        <f t="shared" si="329"/>
        <v xml:space="preserve"> ADD  FK_TASK_LABEL_ID VARCHAR(44);</v>
      </c>
      <c r="K746" s="21" t="str">
        <f t="shared" si="330"/>
        <v xml:space="preserve">  ALTER COLUMN   FK_TASK_LABEL_ID VARCHAR(44);</v>
      </c>
      <c r="L746" s="12"/>
      <c r="M746" s="18" t="str">
        <f t="shared" si="331"/>
        <v>FK_TASK_LABEL_ID,</v>
      </c>
      <c r="N746" s="5" t="str">
        <f t="shared" si="336"/>
        <v>FK_TASK_LABEL_ID VARCHAR(44),</v>
      </c>
      <c r="O746" s="1" t="s">
        <v>10</v>
      </c>
      <c r="P746" t="s">
        <v>311</v>
      </c>
      <c r="Q746" t="s">
        <v>61</v>
      </c>
      <c r="R746" t="s">
        <v>2</v>
      </c>
      <c r="W746" s="17" t="str">
        <f t="shared" si="332"/>
        <v>fkTaskLabelId</v>
      </c>
      <c r="X746" s="3" t="str">
        <f t="shared" si="333"/>
        <v>"fkTaskLabelId":"",</v>
      </c>
      <c r="Y746" s="22" t="str">
        <f t="shared" si="334"/>
        <v>public static String FK_TASK_LABEL_ID="fkTaskLabelId";</v>
      </c>
      <c r="Z746" s="7" t="str">
        <f t="shared" si="335"/>
        <v>private String fkTaskLabelId="";</v>
      </c>
    </row>
    <row r="747" spans="2:26" ht="19.2" x14ac:dyDescent="0.45">
      <c r="B747" s="1"/>
      <c r="C747" s="1"/>
      <c r="D747" s="4"/>
      <c r="L747" s="12"/>
      <c r="M747" s="18"/>
      <c r="N747" s="33" t="s">
        <v>130</v>
      </c>
      <c r="O747" s="1"/>
      <c r="W747" s="17"/>
    </row>
    <row r="748" spans="2:26" x14ac:dyDescent="0.3">
      <c r="N748" s="31" t="s">
        <v>126</v>
      </c>
    </row>
    <row r="751" spans="2:26" x14ac:dyDescent="0.3">
      <c r="B751" s="2" t="s">
        <v>456</v>
      </c>
      <c r="I751" t="str">
        <f>CONCATENATE("ALTER TABLE"," ",B751)</f>
        <v>ALTER TABLE TM_REL_BACKLOG_AND_LABEL_LIST</v>
      </c>
      <c r="J751" t="s">
        <v>293</v>
      </c>
      <c r="K751" s="26" t="str">
        <f>CONCATENATE(J751," VIEW ",B751," AS SELECT")</f>
        <v>create OR REPLACE VIEW TM_REL_BACKLOG_AND_LABEL_LIST AS SELECT</v>
      </c>
      <c r="N751" s="5" t="str">
        <f>CONCATENATE("CREATE TABLE ",B751," ","(")</f>
        <v>CREATE TABLE TM_REL_BACKLOG_AND_LABEL_LIST (</v>
      </c>
    </row>
    <row r="752" spans="2:26" ht="19.2" x14ac:dyDescent="0.45">
      <c r="B752" s="1" t="s">
        <v>2</v>
      </c>
      <c r="C752" s="1" t="s">
        <v>1</v>
      </c>
      <c r="D752" s="4">
        <v>30</v>
      </c>
      <c r="E752" s="24" t="s">
        <v>113</v>
      </c>
      <c r="I752" t="str">
        <f>I751</f>
        <v>ALTER TABLE TM_REL_BACKLOG_AND_LABEL_LIST</v>
      </c>
      <c r="K752" s="25" t="str">
        <f>CONCATENATE("T.",B752,",")</f>
        <v>T.ID,</v>
      </c>
      <c r="L752" s="12"/>
      <c r="M752" s="18" t="str">
        <f t="shared" ref="M752:M760" si="337">CONCATENATE(B752,",")</f>
        <v>ID,</v>
      </c>
      <c r="N752" s="5" t="str">
        <f>CONCATENATE(B752," ",C752,"(",D752,") ",E752," ,")</f>
        <v>ID VARCHAR(30) NOT NULL ,</v>
      </c>
      <c r="O752" s="1" t="s">
        <v>2</v>
      </c>
      <c r="P752" s="6"/>
      <c r="Q752" s="6"/>
      <c r="R752" s="6"/>
      <c r="S752" s="6"/>
      <c r="T752" s="6"/>
      <c r="U752" s="6"/>
      <c r="V752" s="6"/>
      <c r="W752" s="17" t="str">
        <f t="shared" ref="W752:W760" si="338"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id</v>
      </c>
      <c r="X752" s="3" t="str">
        <f t="shared" ref="X752:X760" si="339">CONCATENATE("""",W752,"""",":","""","""",",")</f>
        <v>"id":"",</v>
      </c>
      <c r="Y752" s="22" t="str">
        <f t="shared" ref="Y752:Y760" si="340">CONCATENATE("public static String ",,B752,,"=","""",W752,""";")</f>
        <v>public static String ID="id";</v>
      </c>
      <c r="Z752" s="7" t="str">
        <f t="shared" ref="Z752:Z760" si="341">CONCATENATE("private String ",W752,"=","""""",";")</f>
        <v>private String id="";</v>
      </c>
    </row>
    <row r="753" spans="2:26" ht="19.2" x14ac:dyDescent="0.45">
      <c r="B753" s="1" t="s">
        <v>3</v>
      </c>
      <c r="C753" s="1" t="s">
        <v>1</v>
      </c>
      <c r="D753" s="4">
        <v>10</v>
      </c>
      <c r="I753" t="str">
        <f>I752</f>
        <v>ALTER TABLE TM_REL_BACKLOG_AND_LABEL_LIST</v>
      </c>
      <c r="K753" s="25" t="str">
        <f t="shared" ref="K753:K758" si="342">CONCATENATE("T.",B753,",")</f>
        <v>T.STATUS,</v>
      </c>
      <c r="L753" s="12"/>
      <c r="M753" s="18" t="str">
        <f t="shared" si="337"/>
        <v>STATUS,</v>
      </c>
      <c r="N753" s="5" t="str">
        <f t="shared" ref="N753:N760" si="343">CONCATENATE(B753," ",C753,"(",D753,")",",")</f>
        <v>STATUS VARCHAR(10),</v>
      </c>
      <c r="O753" s="1" t="s">
        <v>3</v>
      </c>
      <c r="W753" s="17" t="str">
        <f t="shared" si="338"/>
        <v>status</v>
      </c>
      <c r="X753" s="3" t="str">
        <f t="shared" si="339"/>
        <v>"status":"",</v>
      </c>
      <c r="Y753" s="22" t="str">
        <f t="shared" si="340"/>
        <v>public static String STATUS="status";</v>
      </c>
      <c r="Z753" s="7" t="str">
        <f t="shared" si="341"/>
        <v>private String status="";</v>
      </c>
    </row>
    <row r="754" spans="2:26" ht="19.2" x14ac:dyDescent="0.45">
      <c r="B754" s="1" t="s">
        <v>4</v>
      </c>
      <c r="C754" s="1" t="s">
        <v>1</v>
      </c>
      <c r="D754" s="4">
        <v>30</v>
      </c>
      <c r="I754" t="str">
        <f>I753</f>
        <v>ALTER TABLE TM_REL_BACKLOG_AND_LABEL_LIST</v>
      </c>
      <c r="K754" s="25" t="str">
        <f t="shared" si="342"/>
        <v>T.INSERT_DATE,</v>
      </c>
      <c r="L754" s="12"/>
      <c r="M754" s="18" t="str">
        <f t="shared" si="337"/>
        <v>INSERT_DATE,</v>
      </c>
      <c r="N754" s="5" t="str">
        <f t="shared" si="343"/>
        <v>INSERT_DATE VARCHAR(30),</v>
      </c>
      <c r="O754" s="1" t="s">
        <v>7</v>
      </c>
      <c r="P754" t="s">
        <v>8</v>
      </c>
      <c r="W754" s="17" t="str">
        <f t="shared" si="338"/>
        <v>insertDate</v>
      </c>
      <c r="X754" s="3" t="str">
        <f t="shared" si="339"/>
        <v>"insertDate":"",</v>
      </c>
      <c r="Y754" s="22" t="str">
        <f t="shared" si="340"/>
        <v>public static String INSERT_DATE="insertDate";</v>
      </c>
      <c r="Z754" s="7" t="str">
        <f t="shared" si="341"/>
        <v>private String insertDate="";</v>
      </c>
    </row>
    <row r="755" spans="2:26" ht="19.2" x14ac:dyDescent="0.45">
      <c r="B755" s="1" t="s">
        <v>5</v>
      </c>
      <c r="C755" s="1" t="s">
        <v>1</v>
      </c>
      <c r="D755" s="4">
        <v>30</v>
      </c>
      <c r="I755" t="str">
        <f>I754</f>
        <v>ALTER TABLE TM_REL_BACKLOG_AND_LABEL_LIST</v>
      </c>
      <c r="K755" s="25" t="str">
        <f t="shared" si="342"/>
        <v>T.MODIFICATION_DATE,</v>
      </c>
      <c r="L755" s="12"/>
      <c r="M755" s="18" t="str">
        <f t="shared" si="337"/>
        <v>MODIFICATION_DATE,</v>
      </c>
      <c r="N755" s="5" t="str">
        <f t="shared" si="343"/>
        <v>MODIFICATION_DATE VARCHAR(30),</v>
      </c>
      <c r="O755" s="1" t="s">
        <v>9</v>
      </c>
      <c r="P755" t="s">
        <v>8</v>
      </c>
      <c r="W755" s="17" t="str">
        <f t="shared" si="338"/>
        <v>modificationDate</v>
      </c>
      <c r="X755" s="3" t="str">
        <f t="shared" si="339"/>
        <v>"modificationDate":"",</v>
      </c>
      <c r="Y755" s="22" t="str">
        <f t="shared" si="340"/>
        <v>public static String MODIFICATION_DATE="modificationDate";</v>
      </c>
      <c r="Z755" s="7" t="str">
        <f t="shared" si="341"/>
        <v>private String modificationDate="";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I734</f>
        <v>0</v>
      </c>
      <c r="K756" s="25" t="str">
        <f t="shared" si="342"/>
        <v>T.FK_BACKLOG_ID,</v>
      </c>
      <c r="L756" s="12"/>
      <c r="M756" s="18" t="str">
        <f>CONCATENATE(B756,",")</f>
        <v>FK_BACKLOG_ID,</v>
      </c>
      <c r="N756" s="5" t="str">
        <f>CONCATENATE(B756," ",C756,"(",D756,")",",")</f>
        <v>FK_BACKLOG_ID VARCHAR(45),</v>
      </c>
      <c r="O756" s="1" t="s">
        <v>10</v>
      </c>
      <c r="P756" t="s">
        <v>354</v>
      </c>
      <c r="Q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fkBacklogId</v>
      </c>
      <c r="X756" s="3" t="str">
        <f>CONCATENATE("""",W756,"""",":","""","""",",")</f>
        <v>"fkBacklogId":"",</v>
      </c>
      <c r="Y756" s="22" t="str">
        <f>CONCATENATE("public static String ",,B756,,"=","""",W756,""";")</f>
        <v>public static String FK_BACKLOG_ID="fkBacklogId";</v>
      </c>
      <c r="Z756" s="7" t="str">
        <f>CONCATENATE("private String ",W756,"=","""""",";")</f>
        <v>private String fkBacklogId="";</v>
      </c>
    </row>
    <row r="757" spans="2:26" ht="19.2" x14ac:dyDescent="0.45">
      <c r="B757" s="1" t="s">
        <v>351</v>
      </c>
      <c r="C757" s="1" t="s">
        <v>1</v>
      </c>
      <c r="D757" s="4">
        <v>45</v>
      </c>
      <c r="I757">
        <f>I735</f>
        <v>0</v>
      </c>
      <c r="K757" s="25" t="s">
        <v>458</v>
      </c>
      <c r="L757" s="12"/>
      <c r="M757" s="18" t="str">
        <f t="shared" si="337"/>
        <v>BACKLOG_NAME,</v>
      </c>
      <c r="N757" s="5" t="str">
        <f t="shared" si="343"/>
        <v>BACKLOG_NAME VARCHAR(45),</v>
      </c>
      <c r="O757" s="1" t="s">
        <v>354</v>
      </c>
      <c r="P757" t="s">
        <v>0</v>
      </c>
      <c r="W757" s="17" t="str">
        <f t="shared" si="338"/>
        <v>backlogName</v>
      </c>
      <c r="X757" s="3" t="str">
        <f t="shared" si="339"/>
        <v>"backlogName":"",</v>
      </c>
      <c r="Y757" s="22" t="str">
        <f t="shared" si="340"/>
        <v>public static String BACKLOG_NAME="backlogName";</v>
      </c>
      <c r="Z757" s="7" t="str">
        <f t="shared" si="341"/>
        <v>private String backlogName="";</v>
      </c>
    </row>
    <row r="758" spans="2:26" ht="19.2" x14ac:dyDescent="0.45">
      <c r="B758" s="1" t="s">
        <v>453</v>
      </c>
      <c r="C758" s="1" t="s">
        <v>1</v>
      </c>
      <c r="D758" s="4">
        <v>44</v>
      </c>
      <c r="I758" t="str">
        <f>I530</f>
        <v>ALTER TABLE TM_BACKLOG_TASK</v>
      </c>
      <c r="K758" s="25" t="str">
        <f t="shared" si="342"/>
        <v>T.FK_TASK_LABEL_ID,</v>
      </c>
      <c r="L758" s="12"/>
      <c r="M758" s="18" t="str">
        <f>CONCATENATE(B758,",")</f>
        <v>FK_TASK_LABEL_ID,</v>
      </c>
      <c r="N758" s="5" t="str">
        <f>CONCATENATE(B758," ",C758,"(",D758,")",",")</f>
        <v>FK_TASK_LABEL_ID VARCHAR(44),</v>
      </c>
      <c r="O758" s="1" t="s">
        <v>10</v>
      </c>
      <c r="P758" t="s">
        <v>311</v>
      </c>
      <c r="Q758" t="s">
        <v>61</v>
      </c>
      <c r="R758" t="s">
        <v>2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fkTaskLabelId</v>
      </c>
      <c r="X758" s="3" t="str">
        <f>CONCATENATE("""",W758,"""",":","""","""",",")</f>
        <v>"fkTaskLabelId":"",</v>
      </c>
      <c r="Y758" s="22" t="str">
        <f>CONCATENATE("public static String ",,B758,,"=","""",W758,""";")</f>
        <v>public static String FK_TASK_LABEL_ID="fkTaskLabelId";</v>
      </c>
      <c r="Z758" s="7" t="str">
        <f>CONCATENATE("private String ",W758,"=","""""",";")</f>
        <v>private String fkTaskLabelId="";</v>
      </c>
    </row>
    <row r="759" spans="2:26" ht="19.2" x14ac:dyDescent="0.45">
      <c r="B759" s="1" t="s">
        <v>457</v>
      </c>
      <c r="C759" s="1" t="s">
        <v>1</v>
      </c>
      <c r="D759" s="4">
        <v>44</v>
      </c>
      <c r="I759" t="s">
        <v>460</v>
      </c>
      <c r="K759" s="25" t="s">
        <v>460</v>
      </c>
      <c r="L759" s="12"/>
      <c r="M759" s="18" t="str">
        <f>CONCATENATE(B759,",")</f>
        <v>LABEL_NAME,</v>
      </c>
      <c r="N759" s="5" t="str">
        <f>CONCATENATE(B759," ",C759,"(",D759,")",",")</f>
        <v>LABEL_NAME VARCHAR(44),</v>
      </c>
      <c r="O759" s="1" t="s">
        <v>61</v>
      </c>
      <c r="P759" t="s">
        <v>0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labelName</v>
      </c>
      <c r="X759" s="3" t="str">
        <f>CONCATENATE("""",W759,"""",":","""","""",",")</f>
        <v>"labelName":"",</v>
      </c>
      <c r="Y759" s="22" t="str">
        <f>CONCATENATE("public static String ",,B759,,"=","""",W759,""";")</f>
        <v>public static String LABEL_NAME="labelName";</v>
      </c>
      <c r="Z759" s="7" t="str">
        <f>CONCATENATE("private String ",W759,"=","""""",";")</f>
        <v>private String labelName="";</v>
      </c>
    </row>
    <row r="760" spans="2:26" ht="19.2" x14ac:dyDescent="0.45">
      <c r="B760" s="1" t="s">
        <v>459</v>
      </c>
      <c r="C760" s="1" t="s">
        <v>1</v>
      </c>
      <c r="D760" s="4">
        <v>44</v>
      </c>
      <c r="I760" t="str">
        <f>I531</f>
        <v>ALTER TABLE TM_BACKLOG_TASK</v>
      </c>
      <c r="K760" s="25" t="s">
        <v>462</v>
      </c>
      <c r="L760" s="12"/>
      <c r="M760" s="18" t="str">
        <f t="shared" si="337"/>
        <v>LABEL_COLOR,</v>
      </c>
      <c r="N760" s="5" t="str">
        <f t="shared" si="343"/>
        <v>LABEL_COLOR VARCHAR(44),</v>
      </c>
      <c r="O760" s="1" t="s">
        <v>61</v>
      </c>
      <c r="P760" t="s">
        <v>358</v>
      </c>
      <c r="W760" s="17" t="str">
        <f t="shared" si="338"/>
        <v>labelColor</v>
      </c>
      <c r="X760" s="3" t="str">
        <f t="shared" si="339"/>
        <v>"labelColor":"",</v>
      </c>
      <c r="Y760" s="22" t="str">
        <f t="shared" si="340"/>
        <v>public static String LABEL_COLOR="labelColor";</v>
      </c>
      <c r="Z760" s="7" t="str">
        <f t="shared" si="341"/>
        <v>private String labelColor="";</v>
      </c>
    </row>
    <row r="761" spans="2:26" ht="38.4" x14ac:dyDescent="0.45">
      <c r="B761" s="1"/>
      <c r="C761" s="1"/>
      <c r="D761" s="4"/>
      <c r="K761" s="29" t="s">
        <v>461</v>
      </c>
      <c r="L761" s="12"/>
      <c r="M761" s="18"/>
      <c r="N761" s="33" t="s">
        <v>130</v>
      </c>
      <c r="O761" s="1"/>
      <c r="W761" s="17"/>
    </row>
    <row r="762" spans="2:26" x14ac:dyDescent="0.3">
      <c r="K762" s="25"/>
      <c r="N762" s="31" t="s">
        <v>126</v>
      </c>
    </row>
    <row r="763" spans="2:26" x14ac:dyDescent="0.3">
      <c r="K763" s="25"/>
    </row>
    <row r="764" spans="2:26" x14ac:dyDescent="0.3">
      <c r="J764" t="str">
        <f>CONCATENATE(LEFT(CONCATENATE(" ADD "," ",N764,";"),LEN(CONCATENATE(" ADD "," ",N764,";"))-2),";")</f>
        <v xml:space="preserve"> ADD ;</v>
      </c>
      <c r="K764" s="25"/>
    </row>
    <row r="765" spans="2:26" x14ac:dyDescent="0.3">
      <c r="B765" s="2" t="s">
        <v>454</v>
      </c>
      <c r="I765" t="str">
        <f>CONCATENATE("ALTER TABLE"," ",B765)</f>
        <v>ALTER TABLE TM_REL_BACKLOG_AND_SPRINT</v>
      </c>
      <c r="K765" s="25"/>
      <c r="N765" s="5" t="str">
        <f>CONCATENATE("CREATE TABLE ",B765," ","(")</f>
        <v>CREATE TABLE TM_REL_BACKLOG_AND_SPRINT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TM_REL_BACKLOG_AND_SPRINT</v>
      </c>
      <c r="L766" s="12"/>
      <c r="M766" s="18" t="str">
        <f t="shared" ref="M766:M772" si="344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2" si="345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2" si="346">CONCATENATE("""",W766,"""",":","""","""",",")</f>
        <v>"id":"",</v>
      </c>
      <c r="Y766" s="22" t="str">
        <f t="shared" ref="Y766:Y772" si="347">CONCATENATE("public static String ",,B766,,"=","""",W766,""";")</f>
        <v>public static String ID="id";</v>
      </c>
      <c r="Z766" s="7" t="str">
        <f t="shared" ref="Z766:Z772" si="348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TM_REL_BACKLOG_AND_SPRINT</v>
      </c>
      <c r="K767" s="21" t="s">
        <v>436</v>
      </c>
      <c r="L767" s="12"/>
      <c r="M767" s="18" t="str">
        <f t="shared" si="344"/>
        <v>STATUS,</v>
      </c>
      <c r="N767" s="5" t="str">
        <f t="shared" ref="N767:N772" si="349">CONCATENATE(B767," ",C767,"(",D767,")",",")</f>
        <v>STATUS VARCHAR(10),</v>
      </c>
      <c r="O767" s="1" t="s">
        <v>3</v>
      </c>
      <c r="W767" s="17" t="str">
        <f t="shared" si="345"/>
        <v>status</v>
      </c>
      <c r="X767" s="3" t="str">
        <f t="shared" si="346"/>
        <v>"status":"",</v>
      </c>
      <c r="Y767" s="22" t="str">
        <f t="shared" si="347"/>
        <v>public static String STATUS="status";</v>
      </c>
      <c r="Z767" s="7" t="str">
        <f t="shared" si="348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INSERT_DATE VARCHAR(30);</v>
      </c>
      <c r="K768" s="21" t="str">
        <f>CONCATENATE(LEFT(CONCATENATE("  ALTER COLUMN  "," ",N768,";"),LEN(CONCATENATE("  ALTER COLUMN  "," ",N768,";"))-2),";")</f>
        <v xml:space="preserve">  ALTER COLUMN   INSERT_DATE VARCHAR(30);</v>
      </c>
      <c r="L768" s="12"/>
      <c r="M768" s="18" t="str">
        <f t="shared" si="344"/>
        <v>INSERT_DATE,</v>
      </c>
      <c r="N768" s="5" t="str">
        <f t="shared" si="349"/>
        <v>INSERT_DATE VARCHAR(30),</v>
      </c>
      <c r="O768" s="1" t="s">
        <v>7</v>
      </c>
      <c r="P768" t="s">
        <v>8</v>
      </c>
      <c r="W768" s="17" t="str">
        <f t="shared" si="345"/>
        <v>insertDate</v>
      </c>
      <c r="X768" s="3" t="str">
        <f t="shared" si="346"/>
        <v>"insertDate":"",</v>
      </c>
      <c r="Y768" s="22" t="str">
        <f t="shared" si="347"/>
        <v>public static String INSERT_DATE="insertDate";</v>
      </c>
      <c r="Z768" s="7" t="str">
        <f t="shared" si="348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TM_REL_BACKLOG_AND_SPRINT</v>
      </c>
      <c r="J769" t="str">
        <f>CONCATENATE(LEFT(CONCATENATE(" ADD "," ",N769,";"),LEN(CONCATENATE(" ADD "," ",N769,";"))-2),";")</f>
        <v xml:space="preserve"> ADD  MODIFICATION_DATE VARCHAR(30);</v>
      </c>
      <c r="K769" s="21" t="str">
        <f>CONCATENATE(LEFT(CONCATENATE("  ALTER COLUMN  "," ",N769,";"),LEN(CONCATENATE("  ALTER COLUMN  "," ",N769,";"))-2),";")</f>
        <v xml:space="preserve">  ALTER COLUMN   MODIFICATION_DATE VARCHAR(30);</v>
      </c>
      <c r="L769" s="12"/>
      <c r="M769" s="18" t="str">
        <f t="shared" si="344"/>
        <v>MODIFICATION_DATE,</v>
      </c>
      <c r="N769" s="5" t="str">
        <f t="shared" si="349"/>
        <v>MODIFICATION_DATE VARCHAR(30),</v>
      </c>
      <c r="O769" s="1" t="s">
        <v>9</v>
      </c>
      <c r="P769" t="s">
        <v>8</v>
      </c>
      <c r="W769" s="17" t="str">
        <f t="shared" si="345"/>
        <v>modificationDate</v>
      </c>
      <c r="X769" s="3" t="str">
        <f t="shared" si="346"/>
        <v>"modificationDate":"",</v>
      </c>
      <c r="Y769" s="22" t="str">
        <f t="shared" si="347"/>
        <v>public static String MODIFICATION_DATE="modificationDate";</v>
      </c>
      <c r="Z769" s="7" t="str">
        <f t="shared" si="348"/>
        <v>private String modificationDate="";</v>
      </c>
    </row>
    <row r="770" spans="2:26" ht="19.2" x14ac:dyDescent="0.45">
      <c r="B770" s="1" t="s">
        <v>274</v>
      </c>
      <c r="C770" s="1" t="s">
        <v>1</v>
      </c>
      <c r="D770" s="4">
        <v>45</v>
      </c>
      <c r="I770" t="str">
        <f>I769</f>
        <v>ALTER TABLE TM_REL_BACKLOG_AND_SPRINT</v>
      </c>
      <c r="J770" t="str">
        <f>CONCATENATE(LEFT(CONCATENATE(" ADD "," ",N770,";"),LEN(CONCATENATE(" ADD "," ",N770,";"))-2),";")</f>
        <v xml:space="preserve"> ADD  FK_PROJECT_ID VARCHAR(45);</v>
      </c>
      <c r="K770" s="21" t="str">
        <f>CONCATENATE(LEFT(CONCATENATE("  ALTER COLUMN  "," ",N770,";"),LEN(CONCATENATE("  ALTER COLUMN  "," ",N770,";"))-2),";")</f>
        <v xml:space="preserve">  ALTER COLUMN   FK_PROJECT_ID VARCHAR(45);</v>
      </c>
      <c r="L770" s="12"/>
      <c r="M770" s="18" t="str">
        <f t="shared" si="344"/>
        <v>FK_PROJECT_ID,</v>
      </c>
      <c r="N770" s="5" t="str">
        <f t="shared" si="349"/>
        <v>FK_PROJECT_ID VARCHAR(45),</v>
      </c>
      <c r="O770" s="1" t="s">
        <v>10</v>
      </c>
      <c r="P770" t="s">
        <v>288</v>
      </c>
      <c r="Q770" t="s">
        <v>2</v>
      </c>
      <c r="W770" s="17" t="str">
        <f t="shared" si="345"/>
        <v>fkProjectId</v>
      </c>
      <c r="X770" s="3" t="str">
        <f t="shared" si="346"/>
        <v>"fkProjectId":"",</v>
      </c>
      <c r="Y770" s="22" t="str">
        <f t="shared" si="347"/>
        <v>public static String FK_PROJECT_ID="fkProjectId";</v>
      </c>
      <c r="Z770" s="7" t="str">
        <f t="shared" si="348"/>
        <v>private String fkProjectId="";</v>
      </c>
    </row>
    <row r="771" spans="2:26" ht="19.2" x14ac:dyDescent="0.45">
      <c r="B771" s="1" t="s">
        <v>367</v>
      </c>
      <c r="C771" s="1" t="s">
        <v>1</v>
      </c>
      <c r="D771" s="4">
        <v>45</v>
      </c>
      <c r="I771">
        <f>I761</f>
        <v>0</v>
      </c>
      <c r="J771" t="str">
        <f>CONCATENATE(LEFT(CONCATENATE(" ADD "," ",N771,";"),LEN(CONCATENATE(" ADD "," ",N771,";"))-2),";")</f>
        <v xml:space="preserve"> ADD  FK_BACKLOG_ID VARCHAR(45);</v>
      </c>
      <c r="K771" s="21" t="str">
        <f>CONCATENATE(LEFT(CONCATENATE("  ALTER COLUMN  "," ",N771,";"),LEN(CONCATENATE("  ALTER COLUMN  "," ",N771,";"))-2),";")</f>
        <v xml:space="preserve">  ALTER COLUMN   FK_BACKLOG_ID VARCHAR(45);</v>
      </c>
      <c r="L771" s="12"/>
      <c r="M771" s="18" t="str">
        <f t="shared" si="344"/>
        <v>FK_BACKLOG_ID,</v>
      </c>
      <c r="N771" s="5" t="str">
        <f t="shared" si="349"/>
        <v>FK_BACKLOG_ID VARCHAR(45),</v>
      </c>
      <c r="O771" s="1" t="s">
        <v>10</v>
      </c>
      <c r="P771" t="s">
        <v>354</v>
      </c>
      <c r="Q771" t="s">
        <v>2</v>
      </c>
      <c r="W771" s="17" t="str">
        <f t="shared" si="345"/>
        <v>fkBacklogId</v>
      </c>
      <c r="X771" s="3" t="str">
        <f t="shared" si="346"/>
        <v>"fkBacklogId":"",</v>
      </c>
      <c r="Y771" s="22" t="str">
        <f t="shared" si="347"/>
        <v>public static String FK_BACKLOG_ID="fkBacklogId";</v>
      </c>
      <c r="Z771" s="7" t="str">
        <f t="shared" si="348"/>
        <v>private String fkBacklogId="";</v>
      </c>
    </row>
    <row r="772" spans="2:26" ht="19.2" x14ac:dyDescent="0.45">
      <c r="B772" s="1" t="s">
        <v>455</v>
      </c>
      <c r="C772" s="1" t="s">
        <v>1</v>
      </c>
      <c r="D772" s="4">
        <v>44</v>
      </c>
      <c r="I772">
        <f>I542</f>
        <v>0</v>
      </c>
      <c r="J772" t="str">
        <f>CONCATENATE(LEFT(CONCATENATE(" ADD "," ",N772,";"),LEN(CONCATENATE(" ADD "," ",N772,";"))-2),";")</f>
        <v xml:space="preserve"> ADD  FK_TASK_SPRINT_ID VARCHAR(44);</v>
      </c>
      <c r="K772" s="21" t="str">
        <f>CONCATENATE(LEFT(CONCATENATE("  ALTER COLUMN  "," ",N772,";"),LEN(CONCATENATE("  ALTER COLUMN  "," ",N772,";"))-2),";")</f>
        <v xml:space="preserve">  ALTER COLUMN   FK_TASK_SPRINT_ID VARCHAR(44);</v>
      </c>
      <c r="L772" s="12"/>
      <c r="M772" s="18" t="str">
        <f t="shared" si="344"/>
        <v>FK_TASK_SPRINT_ID,</v>
      </c>
      <c r="N772" s="5" t="str">
        <f t="shared" si="349"/>
        <v>FK_TASK_SPRINT_ID VARCHAR(44),</v>
      </c>
      <c r="O772" s="1" t="s">
        <v>10</v>
      </c>
      <c r="P772" t="s">
        <v>311</v>
      </c>
      <c r="Q772" t="s">
        <v>366</v>
      </c>
      <c r="R772" t="s">
        <v>2</v>
      </c>
      <c r="W772" s="17" t="str">
        <f t="shared" si="345"/>
        <v>fkTaskSprintId</v>
      </c>
      <c r="X772" s="3" t="str">
        <f t="shared" si="346"/>
        <v>"fkTaskSprintId":"",</v>
      </c>
      <c r="Y772" s="22" t="str">
        <f t="shared" si="347"/>
        <v>public static String FK_TASK_SPRINT_ID="fkTaskSprintId";</v>
      </c>
      <c r="Z772" s="7" t="str">
        <f t="shared" si="348"/>
        <v>private String fkTaskSprintId="";</v>
      </c>
    </row>
    <row r="773" spans="2:26" ht="19.2" x14ac:dyDescent="0.45">
      <c r="B773" s="1"/>
      <c r="C773" s="1"/>
      <c r="D773" s="4"/>
      <c r="L773" s="12"/>
      <c r="M773" s="18"/>
      <c r="N773" s="33" t="s">
        <v>130</v>
      </c>
      <c r="O773" s="1"/>
      <c r="W773" s="17"/>
    </row>
    <row r="774" spans="2:26" x14ac:dyDescent="0.3">
      <c r="N774" s="31" t="s">
        <v>126</v>
      </c>
    </row>
    <row r="775" spans="2:26" ht="67.8" customHeight="1" x14ac:dyDescent="0.3"/>
    <row r="776" spans="2:26" x14ac:dyDescent="0.3">
      <c r="B776" s="2" t="s">
        <v>463</v>
      </c>
      <c r="I776" t="str">
        <f>CONCATENATE("ALTER TABLE"," ",B776)</f>
        <v>ALTER TABLE TM_REL_BACKLOG_AND_SPRINT_LIST</v>
      </c>
      <c r="J776" t="s">
        <v>293</v>
      </c>
      <c r="K776" s="26" t="str">
        <f>CONCATENATE(J776," VIEW ",B776," AS SELECT")</f>
        <v>create OR REPLACE VIEW TM_REL_BACKLOG_AND_SPRINT_LIST AS SELECT</v>
      </c>
      <c r="N776" s="5" t="str">
        <f>CONCATENATE("CREATE TABLE ",B776," ","(")</f>
        <v>CREATE TABLE TM_REL_BACKLOG_AND_SPRINT_LIST (</v>
      </c>
    </row>
    <row r="777" spans="2:26" ht="19.2" x14ac:dyDescent="0.45">
      <c r="B777" s="1" t="s">
        <v>2</v>
      </c>
      <c r="C777" s="1" t="s">
        <v>1</v>
      </c>
      <c r="D777" s="4">
        <v>30</v>
      </c>
      <c r="E777" s="24" t="s">
        <v>113</v>
      </c>
      <c r="I777" t="str">
        <f>I776</f>
        <v>ALTER TABLE TM_REL_BACKLOG_AND_SPRINT_LIST</v>
      </c>
      <c r="K777" s="25" t="str">
        <f>CONCATENATE("T.",B777,",")</f>
        <v>T.ID,</v>
      </c>
      <c r="L777" s="12"/>
      <c r="M777" s="18" t="str">
        <f t="shared" ref="M777:M786" si="350">CONCATENATE(B777,",")</f>
        <v>ID,</v>
      </c>
      <c r="N777" s="5" t="str">
        <f>CONCATENATE(B777," ",C777,"(",D777,") ",E777," ,")</f>
        <v>ID VARCHAR(30) NOT NULL ,</v>
      </c>
      <c r="O777" s="1" t="s">
        <v>2</v>
      </c>
      <c r="P777" s="6"/>
      <c r="Q777" s="6"/>
      <c r="R777" s="6"/>
      <c r="S777" s="6"/>
      <c r="T777" s="6"/>
      <c r="U777" s="6"/>
      <c r="V777" s="6"/>
      <c r="W777" s="17" t="str">
        <f t="shared" ref="W777:W786" si="351"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id</v>
      </c>
      <c r="X777" s="3" t="str">
        <f t="shared" ref="X777:X786" si="352">CONCATENATE("""",W777,"""",":","""","""",",")</f>
        <v>"id":"",</v>
      </c>
      <c r="Y777" s="22" t="str">
        <f t="shared" ref="Y777:Y786" si="353">CONCATENATE("public static String ",,B777,,"=","""",W777,""";")</f>
        <v>public static String ID="id";</v>
      </c>
      <c r="Z777" s="7" t="str">
        <f t="shared" ref="Z777:Z786" si="354">CONCATENATE("private String ",W777,"=","""""",";")</f>
        <v>private String id="";</v>
      </c>
    </row>
    <row r="778" spans="2:26" ht="19.2" x14ac:dyDescent="0.45">
      <c r="B778" s="1" t="s">
        <v>3</v>
      </c>
      <c r="C778" s="1" t="s">
        <v>1</v>
      </c>
      <c r="D778" s="4">
        <v>10</v>
      </c>
      <c r="I778" t="str">
        <f>I777</f>
        <v>ALTER TABLE TM_REL_BACKLOG_AND_SPRINT_LIST</v>
      </c>
      <c r="K778" s="25" t="str">
        <f>CONCATENATE("T.",B778,",")</f>
        <v>T.STATUS,</v>
      </c>
      <c r="L778" s="12"/>
      <c r="M778" s="18" t="str">
        <f t="shared" si="350"/>
        <v>STATUS,</v>
      </c>
      <c r="N778" s="5" t="str">
        <f t="shared" ref="N778:N786" si="355">CONCATENATE(B778," ",C778,"(",D778,")",",")</f>
        <v>STATUS VARCHAR(10),</v>
      </c>
      <c r="O778" s="1" t="s">
        <v>3</v>
      </c>
      <c r="W778" s="17" t="str">
        <f t="shared" si="351"/>
        <v>status</v>
      </c>
      <c r="X778" s="3" t="str">
        <f t="shared" si="352"/>
        <v>"status":"",</v>
      </c>
      <c r="Y778" s="22" t="str">
        <f t="shared" si="353"/>
        <v>public static String STATUS="status";</v>
      </c>
      <c r="Z778" s="7" t="str">
        <f t="shared" si="354"/>
        <v>private String status="";</v>
      </c>
    </row>
    <row r="779" spans="2:26" ht="19.2" x14ac:dyDescent="0.45">
      <c r="B779" s="1" t="s">
        <v>4</v>
      </c>
      <c r="C779" s="1" t="s">
        <v>1</v>
      </c>
      <c r="D779" s="4">
        <v>30</v>
      </c>
      <c r="I779" t="str">
        <f>I778</f>
        <v>ALTER TABLE TM_REL_BACKLOG_AND_SPRINT_LIST</v>
      </c>
      <c r="K779" s="25" t="str">
        <f>CONCATENATE("T.",B779,",")</f>
        <v>T.INSERT_DATE,</v>
      </c>
      <c r="L779" s="12"/>
      <c r="M779" s="18" t="str">
        <f t="shared" si="350"/>
        <v>INSERT_DATE,</v>
      </c>
      <c r="N779" s="5" t="str">
        <f t="shared" si="355"/>
        <v>INSERT_DATE VARCHAR(30),</v>
      </c>
      <c r="O779" s="1" t="s">
        <v>7</v>
      </c>
      <c r="P779" t="s">
        <v>8</v>
      </c>
      <c r="W779" s="17" t="str">
        <f t="shared" si="351"/>
        <v>insertDate</v>
      </c>
      <c r="X779" s="3" t="str">
        <f t="shared" si="352"/>
        <v>"insertDate":"",</v>
      </c>
      <c r="Y779" s="22" t="str">
        <f t="shared" si="353"/>
        <v>public static String INSERT_DATE="insertDate";</v>
      </c>
      <c r="Z779" s="7" t="str">
        <f t="shared" si="354"/>
        <v>private String insertDate="";</v>
      </c>
    </row>
    <row r="780" spans="2:26" ht="19.2" x14ac:dyDescent="0.45">
      <c r="B780" s="1" t="s">
        <v>5</v>
      </c>
      <c r="C780" s="1" t="s">
        <v>1</v>
      </c>
      <c r="D780" s="4">
        <v>30</v>
      </c>
      <c r="I780" t="str">
        <f>I779</f>
        <v>ALTER TABLE TM_REL_BACKLOG_AND_SPRINT_LIST</v>
      </c>
      <c r="K780" s="25" t="str">
        <f>CONCATENATE("T.",B780,",")</f>
        <v>T.MODIFICATION_DATE,</v>
      </c>
      <c r="L780" s="12"/>
      <c r="M780" s="18" t="str">
        <f t="shared" si="350"/>
        <v>MODIFICATION_DATE,</v>
      </c>
      <c r="N780" s="5" t="str">
        <f t="shared" si="355"/>
        <v>MODIFICATION_DATE VARCHAR(30),</v>
      </c>
      <c r="O780" s="1" t="s">
        <v>9</v>
      </c>
      <c r="P780" t="s">
        <v>8</v>
      </c>
      <c r="W780" s="17" t="str">
        <f t="shared" si="351"/>
        <v>modificationDate</v>
      </c>
      <c r="X780" s="3" t="str">
        <f t="shared" si="352"/>
        <v>"modificationDate":"",</v>
      </c>
      <c r="Y780" s="22" t="str">
        <f t="shared" si="353"/>
        <v>public static String MODIFICATION_DATE="modificationDate";</v>
      </c>
      <c r="Z780" s="7" t="str">
        <f t="shared" si="354"/>
        <v>private String modificationDate="";</v>
      </c>
    </row>
    <row r="781" spans="2:26" ht="19.2" x14ac:dyDescent="0.45">
      <c r="B781" s="1" t="s">
        <v>367</v>
      </c>
      <c r="C781" s="1" t="s">
        <v>1</v>
      </c>
      <c r="D781" s="4">
        <v>45</v>
      </c>
      <c r="I781" t="str">
        <f>I759</f>
        <v>B.NAME AS LABEL_NAME,</v>
      </c>
      <c r="K781" s="25" t="str">
        <f>CONCATENATE("T.",B781,",")</f>
        <v>T.FK_BACKLOG_ID,</v>
      </c>
      <c r="L781" s="12"/>
      <c r="M781" s="18" t="str">
        <f t="shared" si="350"/>
        <v>FK_BACKLOG_ID,</v>
      </c>
      <c r="N781" s="5" t="str">
        <f t="shared" si="355"/>
        <v>FK_BACKLOG_ID VARCHAR(45),</v>
      </c>
      <c r="O781" s="1" t="s">
        <v>10</v>
      </c>
      <c r="P781" t="s">
        <v>354</v>
      </c>
      <c r="Q781" t="s">
        <v>2</v>
      </c>
      <c r="W781" s="17" t="str">
        <f t="shared" si="351"/>
        <v>fkBacklogId</v>
      </c>
      <c r="X781" s="3" t="str">
        <f t="shared" si="352"/>
        <v>"fkBacklogId":"",</v>
      </c>
      <c r="Y781" s="22" t="str">
        <f t="shared" si="353"/>
        <v>public static String FK_BACKLOG_ID="fkBacklogId";</v>
      </c>
      <c r="Z781" s="7" t="str">
        <f t="shared" si="354"/>
        <v>private String fkBacklogId="";</v>
      </c>
    </row>
    <row r="782" spans="2:26" ht="19.2" x14ac:dyDescent="0.45">
      <c r="B782" s="1" t="s">
        <v>351</v>
      </c>
      <c r="C782" s="1" t="s">
        <v>1</v>
      </c>
      <c r="D782" s="4">
        <v>45</v>
      </c>
      <c r="I782" t="str">
        <f>I759</f>
        <v>B.NAME AS LABEL_NAME,</v>
      </c>
      <c r="K782" s="25" t="s">
        <v>510</v>
      </c>
      <c r="L782" s="12"/>
      <c r="M782" s="18" t="str">
        <f>CONCATENATE(B782,",")</f>
        <v>BACKLOG_NAME,</v>
      </c>
      <c r="N782" s="5" t="str">
        <f>CONCATENATE(B782," ",C782,"(",D782,")",",")</f>
        <v>BACKLOG_NAME VARCHAR(45),</v>
      </c>
      <c r="O782" s="1" t="s">
        <v>354</v>
      </c>
      <c r="P782" t="s">
        <v>0</v>
      </c>
      <c r="W782" s="17" t="str">
        <f>CONCATENATE(,LOWER(O782),UPPER(LEFT(P782,1)),LOWER(RIGHT(P782,LEN(P782)-IF(LEN(P782)&gt;0,1,LEN(P782)))),UPPER(LEFT(Q782,1)),LOWER(RIGHT(Q782,LEN(Q782)-IF(LEN(Q782)&gt;0,1,LEN(Q782)))),UPPER(LEFT(R782,1)),LOWER(RIGHT(R782,LEN(R782)-IF(LEN(R782)&gt;0,1,LEN(R782)))),UPPER(LEFT(S782,1)),LOWER(RIGHT(S782,LEN(S782)-IF(LEN(S782)&gt;0,1,LEN(S782)))),UPPER(LEFT(T782,1)),LOWER(RIGHT(T782,LEN(T782)-IF(LEN(T782)&gt;0,1,LEN(T782)))),UPPER(LEFT(U782,1)),LOWER(RIGHT(U782,LEN(U782)-IF(LEN(U782)&gt;0,1,LEN(U782)))),UPPER(LEFT(V782,1)),LOWER(RIGHT(V782,LEN(V782)-IF(LEN(V782)&gt;0,1,LEN(V782)))))</f>
        <v>backlogName</v>
      </c>
      <c r="X782" s="3" t="str">
        <f>CONCATENATE("""",W782,"""",":","""","""",",")</f>
        <v>"backlogName":"",</v>
      </c>
      <c r="Y782" s="22" t="str">
        <f>CONCATENATE("public static String ",,B782,,"=","""",W782,""";")</f>
        <v>public static String BACKLOG_NAME="backlogName";</v>
      </c>
      <c r="Z782" s="7" t="str">
        <f>CONCATENATE("private String ",W782,"=","""""",";")</f>
        <v>private String backlogName="";</v>
      </c>
    </row>
    <row r="783" spans="2:26" ht="19.2" x14ac:dyDescent="0.45">
      <c r="B783" s="1" t="s">
        <v>274</v>
      </c>
      <c r="C783" s="1" t="s">
        <v>1</v>
      </c>
      <c r="D783" s="4">
        <v>45</v>
      </c>
      <c r="I783" t="str">
        <f>I760</f>
        <v>ALTER TABLE TM_BACKLOG_TASK</v>
      </c>
      <c r="K783" s="25" t="s">
        <v>511</v>
      </c>
      <c r="L783" s="12"/>
      <c r="M783" s="18" t="str">
        <f t="shared" si="350"/>
        <v>FK_PROJECT_ID,</v>
      </c>
      <c r="N783" s="5" t="str">
        <f t="shared" si="355"/>
        <v>FK_PROJECT_ID VARCHAR(45),</v>
      </c>
      <c r="O783" s="1" t="s">
        <v>10</v>
      </c>
      <c r="P783" t="s">
        <v>288</v>
      </c>
      <c r="Q783" t="s">
        <v>2</v>
      </c>
      <c r="W783" s="17" t="str">
        <f t="shared" si="351"/>
        <v>fkProjectId</v>
      </c>
      <c r="X783" s="3" t="str">
        <f t="shared" si="352"/>
        <v>"fkProjectId":"",</v>
      </c>
      <c r="Y783" s="22" t="str">
        <f t="shared" si="353"/>
        <v>public static String FK_PROJECT_ID="fkProjectId";</v>
      </c>
      <c r="Z783" s="7" t="str">
        <f t="shared" si="354"/>
        <v>private String fkProjectId="";</v>
      </c>
    </row>
    <row r="784" spans="2:26" ht="19.2" x14ac:dyDescent="0.45">
      <c r="B784" s="1" t="s">
        <v>455</v>
      </c>
      <c r="C784" s="1" t="s">
        <v>1</v>
      </c>
      <c r="D784" s="4">
        <v>44</v>
      </c>
      <c r="I784">
        <f>I572</f>
        <v>0</v>
      </c>
      <c r="K784" s="25" t="str">
        <f>CONCATENATE("T.",B784,",")</f>
        <v>T.FK_TASK_SPRINT_ID,</v>
      </c>
      <c r="L784" s="12"/>
      <c r="M784" s="18" t="str">
        <f t="shared" si="350"/>
        <v>FK_TASK_SPRINT_ID,</v>
      </c>
      <c r="N784" s="5" t="str">
        <f t="shared" si="355"/>
        <v>FK_TASK_SPRINT_ID VARCHAR(44),</v>
      </c>
      <c r="O784" s="1" t="s">
        <v>10</v>
      </c>
      <c r="P784" t="s">
        <v>311</v>
      </c>
      <c r="Q784" t="s">
        <v>61</v>
      </c>
      <c r="R784" t="s">
        <v>2</v>
      </c>
      <c r="W784" s="17" t="str">
        <f t="shared" si="351"/>
        <v>fkTaskLabelId</v>
      </c>
      <c r="X784" s="3" t="str">
        <f t="shared" si="352"/>
        <v>"fkTaskLabelId":"",</v>
      </c>
      <c r="Y784" s="22" t="str">
        <f t="shared" si="353"/>
        <v>public static String FK_TASK_SPRINT_ID="fkTaskLabelId";</v>
      </c>
      <c r="Z784" s="7" t="str">
        <f t="shared" si="354"/>
        <v>private String fkTaskLabelId="";</v>
      </c>
    </row>
    <row r="785" spans="2:26" ht="19.2" x14ac:dyDescent="0.45">
      <c r="B785" s="1" t="s">
        <v>360</v>
      </c>
      <c r="C785" s="1" t="s">
        <v>1</v>
      </c>
      <c r="D785" s="4">
        <v>44</v>
      </c>
      <c r="I785" t="s">
        <v>460</v>
      </c>
      <c r="K785" s="25" t="s">
        <v>464</v>
      </c>
      <c r="L785" s="12"/>
      <c r="M785" s="18" t="str">
        <f t="shared" si="350"/>
        <v>SPRINT_NAME,</v>
      </c>
      <c r="N785" s="5" t="str">
        <f t="shared" si="355"/>
        <v>SPRINT_NAME VARCHAR(44),</v>
      </c>
      <c r="O785" s="1" t="s">
        <v>366</v>
      </c>
      <c r="P785" t="s">
        <v>0</v>
      </c>
      <c r="W785" s="17" t="str">
        <f t="shared" si="351"/>
        <v>sprintName</v>
      </c>
      <c r="X785" s="3" t="str">
        <f t="shared" si="352"/>
        <v>"sprintName":"",</v>
      </c>
      <c r="Y785" s="22" t="str">
        <f t="shared" si="353"/>
        <v>public static String SPRINT_NAME="sprintName";</v>
      </c>
      <c r="Z785" s="7" t="str">
        <f t="shared" si="354"/>
        <v>private String sprintName="";</v>
      </c>
    </row>
    <row r="786" spans="2:26" ht="19.2" x14ac:dyDescent="0.45">
      <c r="B786" s="1" t="s">
        <v>365</v>
      </c>
      <c r="C786" s="1" t="s">
        <v>1</v>
      </c>
      <c r="D786" s="4">
        <v>44</v>
      </c>
      <c r="I786">
        <f>I573</f>
        <v>0</v>
      </c>
      <c r="K786" s="25" t="s">
        <v>465</v>
      </c>
      <c r="L786" s="12"/>
      <c r="M786" s="18" t="str">
        <f t="shared" si="350"/>
        <v>SPRINT_COLOR,</v>
      </c>
      <c r="N786" s="5" t="str">
        <f t="shared" si="355"/>
        <v>SPRINT_COLOR VARCHAR(44),</v>
      </c>
      <c r="O786" s="1" t="s">
        <v>366</v>
      </c>
      <c r="P786" t="s">
        <v>358</v>
      </c>
      <c r="W786" s="17" t="str">
        <f t="shared" si="351"/>
        <v>sprintColor</v>
      </c>
      <c r="X786" s="3" t="str">
        <f t="shared" si="352"/>
        <v>"sprintColor":"",</v>
      </c>
      <c r="Y786" s="22" t="str">
        <f t="shared" si="353"/>
        <v>public static String SPRINT_COLOR="sprintColor";</v>
      </c>
      <c r="Z786" s="7" t="str">
        <f t="shared" si="354"/>
        <v>private String sprintColor="";</v>
      </c>
    </row>
    <row r="787" spans="2:26" ht="19.2" x14ac:dyDescent="0.45">
      <c r="B787" s="1"/>
      <c r="C787" s="1"/>
      <c r="D787" s="4"/>
      <c r="K787" s="29" t="s">
        <v>512</v>
      </c>
      <c r="L787" s="12"/>
      <c r="M787" s="18"/>
      <c r="N787" s="33" t="s">
        <v>130</v>
      </c>
      <c r="O787" s="1"/>
      <c r="W787" s="17"/>
    </row>
    <row r="788" spans="2:26" ht="19.2" x14ac:dyDescent="0.45">
      <c r="B788" s="14"/>
      <c r="C788" s="14"/>
      <c r="D788" s="14"/>
      <c r="K788" s="29" t="s">
        <v>513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514</v>
      </c>
      <c r="L789" s="14"/>
      <c r="M789" s="20"/>
      <c r="N789" s="33"/>
      <c r="O789" s="14"/>
      <c r="W789" s="17"/>
    </row>
    <row r="790" spans="2:26" ht="19.2" x14ac:dyDescent="0.45">
      <c r="B790" s="14"/>
      <c r="C790" s="14"/>
      <c r="D790" s="14"/>
      <c r="K790" s="29" t="s">
        <v>515</v>
      </c>
      <c r="L790" s="14"/>
      <c r="M790" s="20"/>
      <c r="N790" s="33"/>
      <c r="O790" s="14"/>
      <c r="W790" s="17"/>
    </row>
    <row r="791" spans="2:26" ht="19.2" x14ac:dyDescent="0.45">
      <c r="B791" s="14"/>
      <c r="C791" s="14"/>
      <c r="D791" s="14"/>
      <c r="K791" s="29" t="s">
        <v>516</v>
      </c>
      <c r="L791" s="14"/>
      <c r="M791" s="20"/>
      <c r="N791" s="33"/>
      <c r="O791" s="14"/>
      <c r="W791" s="17"/>
    </row>
    <row r="794" spans="2:26" x14ac:dyDescent="0.3">
      <c r="B794" s="2" t="s">
        <v>491</v>
      </c>
      <c r="I794" t="str">
        <f>CONCATENATE("ALTER TABLE"," ",B794)</f>
        <v>ALTER TABLE TM_PROJECT_COUNT_LIST</v>
      </c>
      <c r="J794" t="s">
        <v>293</v>
      </c>
      <c r="K794" s="26" t="str">
        <f>CONCATENATE(J794," VIEW ",B794," AS SELECT")</f>
        <v>create OR REPLACE VIEW TM_PROJECT_COUNT_LIST AS SELECT</v>
      </c>
      <c r="N794" s="5" t="str">
        <f>CONCATENATE("CREATE TABLE ",B794," ","(")</f>
        <v>CREATE TABLE TM_PROJECT_COUNT_LIST (</v>
      </c>
    </row>
    <row r="795" spans="2:26" ht="19.2" x14ac:dyDescent="0.45">
      <c r="B795" s="1" t="s">
        <v>2</v>
      </c>
      <c r="C795" s="1" t="s">
        <v>1</v>
      </c>
      <c r="D795" s="4">
        <v>30</v>
      </c>
      <c r="E795" s="24" t="s">
        <v>113</v>
      </c>
      <c r="I795" t="str">
        <f>I794</f>
        <v>ALTER TABLE TM_PROJECT_COUNT_LIST</v>
      </c>
      <c r="K795" s="26" t="str">
        <f>CONCATENATE(J795," VIEW ",B795," AS SELECT")</f>
        <v xml:space="preserve"> VIEW ID AS SELECT</v>
      </c>
      <c r="L795" s="12"/>
      <c r="M795" s="18" t="str">
        <f t="shared" ref="M795:M803" si="356">CONCATENATE(B795,",")</f>
        <v>ID,</v>
      </c>
      <c r="N795" s="5" t="str">
        <f>CONCATENATE(B795," ",C795,"(",D795,") ",E795," ,")</f>
        <v>ID VARCHAR(30) NOT NULL ,</v>
      </c>
      <c r="O795" s="1" t="s">
        <v>2</v>
      </c>
      <c r="P795" s="6"/>
      <c r="Q795" s="6"/>
      <c r="R795" s="6"/>
      <c r="S795" s="6"/>
      <c r="T795" s="6"/>
      <c r="U795" s="6"/>
      <c r="V795" s="6"/>
      <c r="W795" s="17" t="str">
        <f t="shared" ref="W795:W803" si="357"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id</v>
      </c>
      <c r="X795" s="3" t="str">
        <f t="shared" ref="X795:X803" si="358">CONCATENATE("""",W795,"""",":","""","""",",")</f>
        <v>"id":"",</v>
      </c>
      <c r="Y795" s="22" t="str">
        <f t="shared" ref="Y795:Y803" si="359">CONCATENATE("public static String ",,B795,,"=","""",W795,""";")</f>
        <v>public static String ID="id";</v>
      </c>
      <c r="Z795" s="7" t="str">
        <f t="shared" ref="Z795:Z803" si="360">CONCATENATE("private String ",W795,"=","""""",";")</f>
        <v>private String id="";</v>
      </c>
    </row>
    <row r="796" spans="2:26" ht="19.2" x14ac:dyDescent="0.45">
      <c r="B796" s="1" t="s">
        <v>3</v>
      </c>
      <c r="C796" s="1" t="s">
        <v>1</v>
      </c>
      <c r="D796" s="4">
        <v>10</v>
      </c>
      <c r="I796" t="str">
        <f>I795</f>
        <v>ALTER TABLE TM_PROJECT_COUNT_LIST</v>
      </c>
      <c r="K796" s="26" t="str">
        <f t="shared" ref="K796:K808" si="361">CONCATENATE(J796," VIEW ",B796," AS SELECT")</f>
        <v xml:space="preserve"> VIEW STATUS AS SELECT</v>
      </c>
      <c r="L796" s="12"/>
      <c r="M796" s="18" t="str">
        <f t="shared" si="356"/>
        <v>STATUS,</v>
      </c>
      <c r="N796" s="5" t="str">
        <f t="shared" ref="N796:N803" si="362">CONCATENATE(B796," ",C796,"(",D796,")",",")</f>
        <v>STATUS VARCHAR(10),</v>
      </c>
      <c r="O796" s="1" t="s">
        <v>3</v>
      </c>
      <c r="W796" s="17" t="str">
        <f t="shared" si="357"/>
        <v>status</v>
      </c>
      <c r="X796" s="3" t="str">
        <f t="shared" si="358"/>
        <v>"status":"",</v>
      </c>
      <c r="Y796" s="22" t="str">
        <f t="shared" si="359"/>
        <v>public static String STATUS="status";</v>
      </c>
      <c r="Z796" s="7" t="str">
        <f t="shared" si="360"/>
        <v>private String status="";</v>
      </c>
    </row>
    <row r="797" spans="2:26" ht="19.2" x14ac:dyDescent="0.45">
      <c r="B797" s="1" t="s">
        <v>4</v>
      </c>
      <c r="C797" s="1" t="s">
        <v>1</v>
      </c>
      <c r="D797" s="4">
        <v>30</v>
      </c>
      <c r="I797" t="str">
        <f>I796</f>
        <v>ALTER TABLE TM_PROJECT_COUNT_LIST</v>
      </c>
      <c r="K797" s="26" t="str">
        <f t="shared" si="361"/>
        <v xml:space="preserve"> VIEW INSERT_DATE AS SELECT</v>
      </c>
      <c r="L797" s="12"/>
      <c r="M797" s="18" t="str">
        <f t="shared" si="356"/>
        <v>INSERT_DATE,</v>
      </c>
      <c r="N797" s="5" t="str">
        <f t="shared" si="362"/>
        <v>INSERT_DATE VARCHAR(30),</v>
      </c>
      <c r="O797" s="1" t="s">
        <v>7</v>
      </c>
      <c r="P797" t="s">
        <v>8</v>
      </c>
      <c r="W797" s="17" t="str">
        <f t="shared" si="357"/>
        <v>insertDate</v>
      </c>
      <c r="X797" s="3" t="str">
        <f t="shared" si="358"/>
        <v>"insertDate":"",</v>
      </c>
      <c r="Y797" s="22" t="str">
        <f t="shared" si="359"/>
        <v>public static String INSERT_DATE="insertDate";</v>
      </c>
      <c r="Z797" s="7" t="str">
        <f t="shared" si="360"/>
        <v>private String insertDate="";</v>
      </c>
    </row>
    <row r="798" spans="2:26" ht="19.2" x14ac:dyDescent="0.45">
      <c r="B798" s="1" t="s">
        <v>5</v>
      </c>
      <c r="C798" s="1" t="s">
        <v>1</v>
      </c>
      <c r="D798" s="4">
        <v>30</v>
      </c>
      <c r="I798" t="str">
        <f>I797</f>
        <v>ALTER TABLE TM_PROJECT_COUNT_LIST</v>
      </c>
      <c r="K798" s="26" t="str">
        <f t="shared" si="361"/>
        <v xml:space="preserve"> VIEW MODIFICATION_DATE AS SELECT</v>
      </c>
      <c r="L798" s="12"/>
      <c r="M798" s="18" t="str">
        <f t="shared" si="356"/>
        <v>MODIFICATION_DATE,</v>
      </c>
      <c r="N798" s="5" t="str">
        <f t="shared" si="362"/>
        <v>MODIFICATION_DATE VARCHAR(30),</v>
      </c>
      <c r="O798" s="1" t="s">
        <v>9</v>
      </c>
      <c r="P798" t="s">
        <v>8</v>
      </c>
      <c r="W798" s="17" t="str">
        <f t="shared" si="357"/>
        <v>modificationDate</v>
      </c>
      <c r="X798" s="3" t="str">
        <f t="shared" si="358"/>
        <v>"modificationDate":"",</v>
      </c>
      <c r="Y798" s="22" t="str">
        <f t="shared" si="359"/>
        <v>public static String MODIFICATION_DATE="modificationDate";</v>
      </c>
      <c r="Z798" s="7" t="str">
        <f t="shared" si="360"/>
        <v>private String modificationDate="";</v>
      </c>
    </row>
    <row r="799" spans="2:26" ht="19.2" x14ac:dyDescent="0.45">
      <c r="B799" s="1" t="s">
        <v>287</v>
      </c>
      <c r="C799" s="1" t="s">
        <v>1</v>
      </c>
      <c r="D799" s="4">
        <v>45</v>
      </c>
      <c r="I799">
        <f>I773</f>
        <v>0</v>
      </c>
      <c r="K799" s="26" t="str">
        <f t="shared" si="361"/>
        <v xml:space="preserve"> VIEW PROJECT_NAME AS SELECT</v>
      </c>
      <c r="L799" s="12"/>
      <c r="M799" s="18" t="str">
        <f t="shared" si="356"/>
        <v>PROJECT_NAME,</v>
      </c>
      <c r="N799" s="5" t="str">
        <f t="shared" si="362"/>
        <v>PROJECT_NAME VARCHAR(45),</v>
      </c>
      <c r="O799" s="1" t="s">
        <v>288</v>
      </c>
      <c r="P799" t="s">
        <v>0</v>
      </c>
      <c r="W799" s="17" t="str">
        <f t="shared" si="357"/>
        <v>projectName</v>
      </c>
      <c r="X799" s="3" t="str">
        <f t="shared" si="358"/>
        <v>"projectName":"",</v>
      </c>
      <c r="Y799" s="22" t="str">
        <f t="shared" si="359"/>
        <v>public static String PROJECT_NAME="projectName";</v>
      </c>
      <c r="Z799" s="7" t="str">
        <f t="shared" si="360"/>
        <v>private String projectName="";</v>
      </c>
    </row>
    <row r="800" spans="2:26" ht="19.2" x14ac:dyDescent="0.45">
      <c r="B800" s="1" t="s">
        <v>492</v>
      </c>
      <c r="C800" s="1" t="s">
        <v>1</v>
      </c>
      <c r="D800" s="4">
        <v>45</v>
      </c>
      <c r="I800">
        <f>I774</f>
        <v>0</v>
      </c>
      <c r="K800" s="26" t="str">
        <f t="shared" si="361"/>
        <v xml:space="preserve"> VIEW OVERAL_COUNT AS SELECT</v>
      </c>
      <c r="L800" s="12"/>
      <c r="M800" s="18" t="str">
        <f t="shared" si="356"/>
        <v>OVERAL_COUNT,</v>
      </c>
      <c r="N800" s="5" t="str">
        <f t="shared" si="362"/>
        <v>OVERAL_COUNT VARCHAR(45),</v>
      </c>
      <c r="O800" s="1" t="s">
        <v>500</v>
      </c>
      <c r="P800" t="s">
        <v>214</v>
      </c>
      <c r="W800" s="17" t="str">
        <f t="shared" si="357"/>
        <v>overalCount</v>
      </c>
      <c r="X800" s="3" t="str">
        <f t="shared" si="358"/>
        <v>"overalCount":"",</v>
      </c>
      <c r="Y800" s="22" t="str">
        <f t="shared" si="359"/>
        <v>public static String OVERAL_COUNT="overalCount";</v>
      </c>
      <c r="Z800" s="7" t="str">
        <f t="shared" si="360"/>
        <v>private String overalCount="";</v>
      </c>
    </row>
    <row r="801" spans="2:26" ht="19.2" x14ac:dyDescent="0.45">
      <c r="B801" s="1" t="s">
        <v>493</v>
      </c>
      <c r="C801" s="1" t="s">
        <v>1</v>
      </c>
      <c r="D801" s="4">
        <v>44</v>
      </c>
      <c r="I801">
        <f>I586</f>
        <v>0</v>
      </c>
      <c r="K801" s="26" t="str">
        <f t="shared" si="361"/>
        <v xml:space="preserve"> VIEW NEW_COUNT AS SELECT</v>
      </c>
      <c r="L801" s="12"/>
      <c r="M801" s="18" t="str">
        <f t="shared" si="356"/>
        <v>NEW_COUNT,</v>
      </c>
      <c r="N801" s="5" t="str">
        <f t="shared" si="362"/>
        <v>NEW_COUNT VARCHAR(44),</v>
      </c>
      <c r="O801" s="1" t="s">
        <v>501</v>
      </c>
      <c r="P801" t="s">
        <v>214</v>
      </c>
      <c r="W801" s="17" t="str">
        <f t="shared" si="357"/>
        <v>newCount</v>
      </c>
      <c r="X801" s="3" t="str">
        <f t="shared" si="358"/>
        <v>"newCount":"",</v>
      </c>
      <c r="Y801" s="22" t="str">
        <f t="shared" si="359"/>
        <v>public static String NEW_COUNT="newCount";</v>
      </c>
      <c r="Z801" s="7" t="str">
        <f t="shared" si="360"/>
        <v>private String newCount="";</v>
      </c>
    </row>
    <row r="802" spans="2:26" ht="19.2" x14ac:dyDescent="0.45">
      <c r="B802" s="1" t="s">
        <v>494</v>
      </c>
      <c r="C802" s="1" t="s">
        <v>1</v>
      </c>
      <c r="D802" s="4">
        <v>44</v>
      </c>
      <c r="I802" t="s">
        <v>460</v>
      </c>
      <c r="K802" s="26" t="str">
        <f t="shared" si="361"/>
        <v xml:space="preserve"> VIEW ONGOING_COUNT AS SELECT</v>
      </c>
      <c r="L802" s="12"/>
      <c r="M802" s="18" t="str">
        <f t="shared" si="356"/>
        <v>ONGOING_COUNT,</v>
      </c>
      <c r="N802" s="5" t="str">
        <f t="shared" si="362"/>
        <v>ONGOING_COUNT VARCHAR(44),</v>
      </c>
      <c r="O802" s="1" t="s">
        <v>502</v>
      </c>
      <c r="P802" t="s">
        <v>214</v>
      </c>
      <c r="W802" s="17" t="str">
        <f t="shared" si="357"/>
        <v>ongoingCount</v>
      </c>
      <c r="X802" s="3" t="str">
        <f t="shared" si="358"/>
        <v>"ongoingCount":"",</v>
      </c>
      <c r="Y802" s="22" t="str">
        <f t="shared" si="359"/>
        <v>public static String ONGOING_COUNT="ongoingCount";</v>
      </c>
      <c r="Z802" s="7" t="str">
        <f t="shared" si="360"/>
        <v>private String ongoingCount="";</v>
      </c>
    </row>
    <row r="803" spans="2:26" ht="19.2" x14ac:dyDescent="0.45">
      <c r="B803" s="1" t="s">
        <v>495</v>
      </c>
      <c r="C803" s="1" t="s">
        <v>1</v>
      </c>
      <c r="D803" s="4">
        <v>44</v>
      </c>
      <c r="I803">
        <f>I587</f>
        <v>0</v>
      </c>
      <c r="K803" s="26" t="str">
        <f t="shared" si="361"/>
        <v xml:space="preserve"> VIEW CLOSED_COUNT AS SELECT</v>
      </c>
      <c r="L803" s="12"/>
      <c r="M803" s="18" t="str">
        <f t="shared" si="356"/>
        <v>CLOSED_COUNT,</v>
      </c>
      <c r="N803" s="5" t="str">
        <f t="shared" si="362"/>
        <v>CLOSED_COUNT VARCHAR(44),</v>
      </c>
      <c r="O803" s="1" t="s">
        <v>503</v>
      </c>
      <c r="P803" t="s">
        <v>214</v>
      </c>
      <c r="W803" s="17" t="str">
        <f t="shared" si="357"/>
        <v>closedCount</v>
      </c>
      <c r="X803" s="3" t="str">
        <f t="shared" si="358"/>
        <v>"closedCount":"",</v>
      </c>
      <c r="Y803" s="22" t="str">
        <f t="shared" si="359"/>
        <v>public static String CLOSED_COUNT="closedCount";</v>
      </c>
      <c r="Z803" s="7" t="str">
        <f t="shared" si="360"/>
        <v>private String closedCount="";</v>
      </c>
    </row>
    <row r="804" spans="2:26" ht="19.2" x14ac:dyDescent="0.45">
      <c r="B804" s="1" t="s">
        <v>496</v>
      </c>
      <c r="C804" s="1" t="s">
        <v>1</v>
      </c>
      <c r="D804" s="4">
        <v>45</v>
      </c>
      <c r="I804" t="str">
        <f>I778</f>
        <v>ALTER TABLE TM_REL_BACKLOG_AND_SPRINT_LIST</v>
      </c>
      <c r="K804" s="26" t="str">
        <f t="shared" si="361"/>
        <v xml:space="preserve"> VIEW TICKET_COUNT AS SELECT</v>
      </c>
      <c r="L804" s="12"/>
      <c r="M804" s="18" t="str">
        <f>CONCATENATE(B804,",")</f>
        <v>TICKET_COUNT,</v>
      </c>
      <c r="N804" s="5" t="str">
        <f>CONCATENATE(B804," ",C804,"(",D804,")",",")</f>
        <v>TICKET_COUNT VARCHAR(45),</v>
      </c>
      <c r="O804" s="1" t="s">
        <v>504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ticketCount</v>
      </c>
      <c r="X804" s="3" t="str">
        <f>CONCATENATE("""",W804,"""",":","""","""",",")</f>
        <v>"ticketCount":"",</v>
      </c>
      <c r="Y804" s="22" t="str">
        <f>CONCATENATE("public static String ",,B804,,"=","""",W804,""";")</f>
        <v>public static String TICKET_COUNT="ticketCount";</v>
      </c>
      <c r="Z804" s="7" t="str">
        <f>CONCATENATE("private String ",W804,"=","""""",";")</f>
        <v>private String ticketCount="";</v>
      </c>
    </row>
    <row r="805" spans="2:26" ht="19.2" x14ac:dyDescent="0.45">
      <c r="B805" s="1" t="s">
        <v>497</v>
      </c>
      <c r="C805" s="1" t="s">
        <v>1</v>
      </c>
      <c r="D805" s="4">
        <v>44</v>
      </c>
      <c r="I805">
        <f>I590</f>
        <v>0</v>
      </c>
      <c r="K805" s="26" t="str">
        <f t="shared" si="361"/>
        <v xml:space="preserve"> VIEW SOURCED_COUNT AS SELECT</v>
      </c>
      <c r="L805" s="12"/>
      <c r="M805" s="18" t="str">
        <f>CONCATENATE(B805,",")</f>
        <v>SOURCED_COUNT,</v>
      </c>
      <c r="N805" s="5" t="str">
        <f>CONCATENATE(B805," ",C805,"(",D805,")",",")</f>
        <v>SOURCED_COUNT VARCHAR(44),</v>
      </c>
      <c r="O805" s="1" t="s">
        <v>394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sourcedCount</v>
      </c>
      <c r="X805" s="3" t="str">
        <f>CONCATENATE("""",W805,"""",":","""","""",",")</f>
        <v>"sourcedCount":"",</v>
      </c>
      <c r="Y805" s="22" t="str">
        <f>CONCATENATE("public static String ",,B805,,"=","""",W805,""";")</f>
        <v>public static String SOURCED_COUNT="sourcedCount";</v>
      </c>
      <c r="Z805" s="7" t="str">
        <f>CONCATENATE("private String ",W805,"=","""""",";")</f>
        <v>private String sourcedCount="";</v>
      </c>
    </row>
    <row r="806" spans="2:26" ht="19.2" x14ac:dyDescent="0.45">
      <c r="B806" s="1" t="s">
        <v>498</v>
      </c>
      <c r="C806" s="1" t="s">
        <v>1</v>
      </c>
      <c r="D806" s="4">
        <v>44</v>
      </c>
      <c r="I806" t="s">
        <v>460</v>
      </c>
      <c r="K806" s="26" t="str">
        <f t="shared" si="361"/>
        <v xml:space="preserve"> VIEW BOUND_COUNT AS SELECT</v>
      </c>
      <c r="L806" s="12"/>
      <c r="M806" s="18" t="str">
        <f>CONCATENATE(B806,",")</f>
        <v>BOUND_COUNT,</v>
      </c>
      <c r="N806" s="5" t="str">
        <f>CONCATENATE(B806," ",C806,"(",D806,")",",")</f>
        <v>BOUND_COUNT VARCHAR(44),</v>
      </c>
      <c r="O806" s="1" t="s">
        <v>505</v>
      </c>
      <c r="P806" t="s">
        <v>214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boundCount</v>
      </c>
      <c r="X806" s="3" t="str">
        <f>CONCATENATE("""",W806,"""",":","""","""",",")</f>
        <v>"boundCount":"",</v>
      </c>
      <c r="Y806" s="22" t="str">
        <f>CONCATENATE("public static String ",,B806,,"=","""",W806,""";")</f>
        <v>public static String BOUND_COUNT="boundCount";</v>
      </c>
      <c r="Z806" s="7" t="str">
        <f>CONCATENATE("private String ",W806,"=","""""",";")</f>
        <v>private String boundCount="";</v>
      </c>
    </row>
    <row r="807" spans="2:26" ht="19.2" x14ac:dyDescent="0.45">
      <c r="B807" s="1" t="s">
        <v>499</v>
      </c>
      <c r="C807" s="1" t="s">
        <v>1</v>
      </c>
      <c r="D807" s="4">
        <v>44</v>
      </c>
      <c r="I807">
        <f>I591</f>
        <v>0</v>
      </c>
      <c r="K807" s="26" t="str">
        <f t="shared" si="361"/>
        <v xml:space="preserve"> VIEW INITIAL_COUNT AS SELECT</v>
      </c>
      <c r="L807" s="12"/>
      <c r="M807" s="18" t="str">
        <f>CONCATENATE(B807,",")</f>
        <v>INITIAL_COUNT,</v>
      </c>
      <c r="N807" s="5" t="str">
        <f>CONCATENATE(B807," ",C807,"(",D807,")",",")</f>
        <v>INITIAL_COUNT VARCHAR(44),</v>
      </c>
      <c r="O807" s="1" t="s">
        <v>506</v>
      </c>
      <c r="P807" t="s">
        <v>214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initialCount</v>
      </c>
      <c r="X807" s="3" t="str">
        <f>CONCATENATE("""",W807,"""",":","""","""",",")</f>
        <v>"initialCount":"",</v>
      </c>
      <c r="Y807" s="22" t="str">
        <f>CONCATENATE("public static String ",,B807,,"=","""",W807,""";")</f>
        <v>public static String INITIAL_COUNT="initialCount";</v>
      </c>
      <c r="Z807" s="7" t="str">
        <f>CONCATENATE("private String ",W807,"=","""""",";")</f>
        <v>private String initialCount="";</v>
      </c>
    </row>
    <row r="808" spans="2:26" ht="19.2" x14ac:dyDescent="0.45">
      <c r="B808" s="1"/>
      <c r="C808" s="1"/>
      <c r="D808" s="4"/>
      <c r="K808" s="26" t="str">
        <f t="shared" si="361"/>
        <v xml:space="preserve"> VIEW  AS SELECT</v>
      </c>
      <c r="L808" s="12"/>
      <c r="M808" s="18"/>
      <c r="N808" s="33" t="s">
        <v>130</v>
      </c>
      <c r="O808" s="1"/>
      <c r="W808" s="17"/>
    </row>
    <row r="812" spans="2:26" x14ac:dyDescent="0.3">
      <c r="B812" s="2" t="s">
        <v>524</v>
      </c>
      <c r="I812" t="str">
        <f>CONCATENATE("ALTER TABLE"," ",B812)</f>
        <v>ALTER TABLE TM_NOTIFICATION</v>
      </c>
      <c r="K812" s="25"/>
      <c r="N812" s="5" t="str">
        <f>CONCATENATE("CREATE TABLE ",B812," ","(")</f>
        <v>CREATE TABLE TM_NOTIFICATION (</v>
      </c>
    </row>
    <row r="813" spans="2:26" ht="19.2" x14ac:dyDescent="0.45">
      <c r="B813" s="1" t="s">
        <v>2</v>
      </c>
      <c r="C813" s="1" t="s">
        <v>1</v>
      </c>
      <c r="D813" s="4">
        <v>30</v>
      </c>
      <c r="E813" s="24" t="s">
        <v>113</v>
      </c>
      <c r="I813" t="str">
        <f>I812</f>
        <v>ALTER TABLE TM_NOTIFICATION</v>
      </c>
      <c r="L813" s="12"/>
      <c r="M813" s="18" t="str">
        <f t="shared" ref="M813:M819" si="363">CONCATENATE(B813,",")</f>
        <v>ID,</v>
      </c>
      <c r="N813" s="5" t="str">
        <f>CONCATENATE(B813," ",C813,"(",D813,") ",E813," ,")</f>
        <v>ID VARCHAR(30) NOT NULL ,</v>
      </c>
      <c r="O813" s="1" t="s">
        <v>2</v>
      </c>
      <c r="P813" s="6"/>
      <c r="Q813" s="6"/>
      <c r="R813" s="6"/>
      <c r="S813" s="6"/>
      <c r="T813" s="6"/>
      <c r="U813" s="6"/>
      <c r="V813" s="6"/>
      <c r="W813" s="17" t="str">
        <f t="shared" ref="W813:W819" si="364"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id</v>
      </c>
      <c r="X813" s="3" t="str">
        <f t="shared" ref="X813:X819" si="365">CONCATENATE("""",W813,"""",":","""","""",",")</f>
        <v>"id":"",</v>
      </c>
      <c r="Y813" s="22" t="str">
        <f t="shared" ref="Y813:Y819" si="366">CONCATENATE("public static String ",,B813,,"=","""",W813,""";")</f>
        <v>public static String ID="id";</v>
      </c>
      <c r="Z813" s="7" t="str">
        <f t="shared" ref="Z813:Z819" si="367">CONCATENATE("private String ",W813,"=","""""",";")</f>
        <v>private String id="";</v>
      </c>
    </row>
    <row r="814" spans="2:26" ht="19.2" x14ac:dyDescent="0.45">
      <c r="B814" s="1" t="s">
        <v>3</v>
      </c>
      <c r="C814" s="1" t="s">
        <v>1</v>
      </c>
      <c r="D814" s="4">
        <v>10</v>
      </c>
      <c r="I814" t="str">
        <f>I813</f>
        <v>ALTER TABLE TM_NOTIFICATION</v>
      </c>
      <c r="K814" s="21" t="s">
        <v>436</v>
      </c>
      <c r="L814" s="12"/>
      <c r="M814" s="18" t="str">
        <f t="shared" si="363"/>
        <v>STATUS,</v>
      </c>
      <c r="N814" s="5" t="str">
        <f t="shared" ref="N814:N819" si="368">CONCATENATE(B814," ",C814,"(",D814,")",",")</f>
        <v>STATUS VARCHAR(10),</v>
      </c>
      <c r="O814" s="1" t="s">
        <v>3</v>
      </c>
      <c r="W814" s="17" t="str">
        <f t="shared" si="364"/>
        <v>status</v>
      </c>
      <c r="X814" s="3" t="str">
        <f t="shared" si="365"/>
        <v>"status":"",</v>
      </c>
      <c r="Y814" s="22" t="str">
        <f t="shared" si="366"/>
        <v>public static String STATUS="status";</v>
      </c>
      <c r="Z814" s="7" t="str">
        <f t="shared" si="367"/>
        <v>private String status="";</v>
      </c>
    </row>
    <row r="815" spans="2:26" ht="19.2" x14ac:dyDescent="0.45">
      <c r="B815" s="1" t="s">
        <v>4</v>
      </c>
      <c r="C815" s="1" t="s">
        <v>1</v>
      </c>
      <c r="D815" s="4">
        <v>30</v>
      </c>
      <c r="I815" t="str">
        <f>I814</f>
        <v>ALTER TABLE TM_NOTIFICATION</v>
      </c>
      <c r="J815" t="str">
        <f t="shared" ref="J815:J825" si="369">CONCATENATE(LEFT(CONCATENATE(" ADD "," ",N815,";"),LEN(CONCATENATE(" ADD "," ",N815,";"))-2),";")</f>
        <v xml:space="preserve"> ADD  INSERT_DATE VARCHAR(30);</v>
      </c>
      <c r="K815" s="21" t="str">
        <f t="shared" ref="K815:K825" si="370">CONCATENATE(LEFT(CONCATENATE("  ALTER COLUMN  "," ",N815,";"),LEN(CONCATENATE("  ALTER COLUMN  "," ",N815,";"))-2),";")</f>
        <v xml:space="preserve">  ALTER COLUMN   INSERT_DATE VARCHAR(30);</v>
      </c>
      <c r="L815" s="12"/>
      <c r="M815" s="18" t="str">
        <f t="shared" si="363"/>
        <v>INSERT_DATE,</v>
      </c>
      <c r="N815" s="5" t="str">
        <f t="shared" si="368"/>
        <v>INSERT_DATE VARCHAR(30),</v>
      </c>
      <c r="O815" s="1" t="s">
        <v>7</v>
      </c>
      <c r="P815" t="s">
        <v>8</v>
      </c>
      <c r="W815" s="17" t="str">
        <f t="shared" si="364"/>
        <v>insertDate</v>
      </c>
      <c r="X815" s="3" t="str">
        <f t="shared" si="365"/>
        <v>"insertDate":"",</v>
      </c>
      <c r="Y815" s="22" t="str">
        <f t="shared" si="366"/>
        <v>public static String INSERT_DATE="insertDate";</v>
      </c>
      <c r="Z815" s="7" t="str">
        <f t="shared" si="367"/>
        <v>private String insertDate="";</v>
      </c>
    </row>
    <row r="816" spans="2:26" ht="19.2" x14ac:dyDescent="0.45">
      <c r="B816" s="1" t="s">
        <v>5</v>
      </c>
      <c r="C816" s="1" t="s">
        <v>1</v>
      </c>
      <c r="D816" s="4">
        <v>30</v>
      </c>
      <c r="I816" t="str">
        <f>I815</f>
        <v>ALTER TABLE TM_NOTIFICATION</v>
      </c>
      <c r="J816" t="str">
        <f t="shared" si="369"/>
        <v xml:space="preserve"> ADD  MODIFICATION_DATE VARCHAR(30);</v>
      </c>
      <c r="K816" s="21" t="str">
        <f t="shared" si="370"/>
        <v xml:space="preserve">  ALTER COLUMN   MODIFICATION_DATE VARCHAR(30);</v>
      </c>
      <c r="L816" s="12"/>
      <c r="M816" s="18" t="str">
        <f t="shared" si="363"/>
        <v>MODIFICATION_DATE,</v>
      </c>
      <c r="N816" s="5" t="str">
        <f t="shared" si="368"/>
        <v>MODIFICATION_DATE VARCHAR(30),</v>
      </c>
      <c r="O816" s="1" t="s">
        <v>9</v>
      </c>
      <c r="P816" t="s">
        <v>8</v>
      </c>
      <c r="W816" s="17" t="str">
        <f t="shared" si="364"/>
        <v>modificationDate</v>
      </c>
      <c r="X816" s="3" t="str">
        <f t="shared" si="365"/>
        <v>"modificationDate":"",</v>
      </c>
      <c r="Y816" s="22" t="str">
        <f t="shared" si="366"/>
        <v>public static String MODIFICATION_DATE="modificationDate";</v>
      </c>
      <c r="Z816" s="7" t="str">
        <f t="shared" si="367"/>
        <v>private String modificationDate="";</v>
      </c>
    </row>
    <row r="817" spans="2:26" ht="19.2" x14ac:dyDescent="0.45">
      <c r="B817" s="1" t="s">
        <v>274</v>
      </c>
      <c r="C817" s="1" t="s">
        <v>1</v>
      </c>
      <c r="D817" s="4">
        <v>45</v>
      </c>
      <c r="I817" t="str">
        <f>I816</f>
        <v>ALTER TABLE TM_NOTIFICATION</v>
      </c>
      <c r="J817" t="str">
        <f t="shared" si="369"/>
        <v xml:space="preserve"> ADD  FK_PROJECT_ID VARCHAR(45);</v>
      </c>
      <c r="K817" s="21" t="str">
        <f t="shared" si="370"/>
        <v xml:space="preserve">  ALTER COLUMN   FK_PROJECT_ID VARCHAR(45);</v>
      </c>
      <c r="L817" s="12"/>
      <c r="M817" s="18" t="str">
        <f>CONCATENATE(B817,",")</f>
        <v>FK_PROJECT_ID,</v>
      </c>
      <c r="N817" s="5" t="str">
        <f>CONCATENATE(B817," ",C817,"(",D817,")",",")</f>
        <v>FK_PROJECT_ID VARCHAR(45),</v>
      </c>
      <c r="O817" s="1" t="s">
        <v>10</v>
      </c>
      <c r="P817" t="s">
        <v>288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fkProjectId</v>
      </c>
      <c r="X817" s="3" t="str">
        <f>CONCATENATE("""",W817,"""",":","""","""",",")</f>
        <v>"fkProjectId":"",</v>
      </c>
      <c r="Y817" s="22" t="str">
        <f>CONCATENATE("public static String ",,B817,,"=","""",W817,""";")</f>
        <v>public static String FK_PROJECT_ID="fkProjectId";</v>
      </c>
      <c r="Z817" s="7" t="str">
        <f>CONCATENATE("private String ",W817,"=","""""",";")</f>
        <v>private String fkProjectId="";</v>
      </c>
    </row>
    <row r="818" spans="2:26" ht="19.2" x14ac:dyDescent="0.45">
      <c r="B818" s="1" t="s">
        <v>367</v>
      </c>
      <c r="C818" s="1" t="s">
        <v>1</v>
      </c>
      <c r="D818" s="4">
        <v>45</v>
      </c>
      <c r="I818">
        <f>I808</f>
        <v>0</v>
      </c>
      <c r="J818" t="str">
        <f t="shared" si="369"/>
        <v xml:space="preserve"> ADD  FK_BACKLOG_ID VARCHAR(45);</v>
      </c>
      <c r="K818" s="21" t="str">
        <f t="shared" si="370"/>
        <v xml:space="preserve">  ALTER COLUMN   FK_BACKLOG_ID VARCHAR(45);</v>
      </c>
      <c r="L818" s="12"/>
      <c r="M818" s="18" t="str">
        <f t="shared" si="363"/>
        <v>FK_BACKLOG_ID,</v>
      </c>
      <c r="N818" s="5" t="str">
        <f t="shared" si="368"/>
        <v>FK_BACKLOG_ID VARCHAR(45),</v>
      </c>
      <c r="O818" s="1" t="s">
        <v>10</v>
      </c>
      <c r="P818" t="s">
        <v>354</v>
      </c>
      <c r="Q818" t="s">
        <v>2</v>
      </c>
      <c r="W818" s="17" t="str">
        <f t="shared" si="364"/>
        <v>fkBacklogId</v>
      </c>
      <c r="X818" s="3" t="str">
        <f t="shared" si="365"/>
        <v>"fkBacklogId":"",</v>
      </c>
      <c r="Y818" s="22" t="str">
        <f t="shared" si="366"/>
        <v>public static String FK_BACKLOG_ID="fkBacklogId";</v>
      </c>
      <c r="Z818" s="7" t="str">
        <f t="shared" si="367"/>
        <v>private String fkBacklogId="";</v>
      </c>
    </row>
    <row r="819" spans="2:26" ht="19.2" x14ac:dyDescent="0.45">
      <c r="B819" s="1" t="s">
        <v>525</v>
      </c>
      <c r="C819" s="1" t="s">
        <v>1</v>
      </c>
      <c r="D819" s="4">
        <v>44</v>
      </c>
      <c r="I819">
        <f>I616</f>
        <v>0</v>
      </c>
      <c r="J819" t="str">
        <f t="shared" si="369"/>
        <v xml:space="preserve"> ADD  FK_BACKLOG_HISTORY_ID VARCHAR(44);</v>
      </c>
      <c r="K819" s="21" t="str">
        <f t="shared" si="370"/>
        <v xml:space="preserve">  ALTER COLUMN   FK_BACKLOG_HISTORY_ID VARCHAR(44);</v>
      </c>
      <c r="L819" s="12"/>
      <c r="M819" s="18" t="str">
        <f t="shared" si="363"/>
        <v>FK_BACKLOG_HISTORY_ID,</v>
      </c>
      <c r="N819" s="5" t="str">
        <f t="shared" si="368"/>
        <v>FK_BACKLOG_HISTORY_ID VARCHAR(44),</v>
      </c>
      <c r="O819" s="1" t="s">
        <v>10</v>
      </c>
      <c r="P819" t="s">
        <v>354</v>
      </c>
      <c r="Q819" t="s">
        <v>430</v>
      </c>
      <c r="R819" t="s">
        <v>2</v>
      </c>
      <c r="W819" s="17" t="str">
        <f t="shared" si="364"/>
        <v>fkBacklogHistoryId</v>
      </c>
      <c r="X819" s="3" t="str">
        <f t="shared" si="365"/>
        <v>"fkBacklogHistoryId":"",</v>
      </c>
      <c r="Y819" s="22" t="str">
        <f t="shared" si="366"/>
        <v>public static String FK_BACKLOG_HISTORY_ID="fkBacklogHistoryId";</v>
      </c>
      <c r="Z819" s="7" t="str">
        <f t="shared" si="367"/>
        <v>private String fkBacklogHistoryId="";</v>
      </c>
    </row>
    <row r="820" spans="2:26" ht="19.2" x14ac:dyDescent="0.45">
      <c r="B820" s="1" t="s">
        <v>11</v>
      </c>
      <c r="C820" s="1" t="s">
        <v>1</v>
      </c>
      <c r="D820" s="4">
        <v>45</v>
      </c>
      <c r="I820">
        <f>I810</f>
        <v>0</v>
      </c>
      <c r="J820" t="str">
        <f t="shared" si="369"/>
        <v xml:space="preserve"> ADD  FK_USER_ID VARCHAR(45);</v>
      </c>
      <c r="K820" s="21" t="str">
        <f t="shared" si="370"/>
        <v xml:space="preserve">  ALTER COLUMN   FK_USER_ID VARCHAR(45);</v>
      </c>
      <c r="L820" s="12"/>
      <c r="M820" s="18" t="str">
        <f t="shared" ref="M820:M825" si="371">CONCATENATE(B820,",")</f>
        <v>FK_USER_ID,</v>
      </c>
      <c r="N820" s="5" t="str">
        <f t="shared" ref="N820:N825" si="372">CONCATENATE(B820," ",C820,"(",D820,")",",")</f>
        <v>FK_USER_ID VARCHAR(45),</v>
      </c>
      <c r="O820" s="1" t="s">
        <v>10</v>
      </c>
      <c r="P820" t="s">
        <v>12</v>
      </c>
      <c r="Q820" t="s">
        <v>2</v>
      </c>
      <c r="W820" s="17" t="str">
        <f t="shared" ref="W820:W825" si="373">CONCATENATE(,LOWER(O820),UPPER(LEFT(P820,1)),LOWER(RIGHT(P820,LEN(P820)-IF(LEN(P820)&gt;0,1,LEN(P820)))),UPPER(LEFT(Q820,1)),LOWER(RIGHT(Q820,LEN(Q820)-IF(LEN(Q820)&gt;0,1,LEN(Q820)))),UPPER(LEFT(R820,1)),LOWER(RIGHT(R820,LEN(R820)-IF(LEN(R820)&gt;0,1,LEN(R820)))),UPPER(LEFT(S820,1)),LOWER(RIGHT(S820,LEN(S820)-IF(LEN(S820)&gt;0,1,LEN(S820)))),UPPER(LEFT(T820,1)),LOWER(RIGHT(T820,LEN(T820)-IF(LEN(T820)&gt;0,1,LEN(T820)))),UPPER(LEFT(U820,1)),LOWER(RIGHT(U820,LEN(U820)-IF(LEN(U820)&gt;0,1,LEN(U820)))),UPPER(LEFT(V820,1)),LOWER(RIGHT(V820,LEN(V820)-IF(LEN(V820)&gt;0,1,LEN(V820)))))</f>
        <v>fkUserId</v>
      </c>
      <c r="X820" s="3" t="str">
        <f t="shared" ref="X820:X825" si="374">CONCATENATE("""",W820,"""",":","""","""",",")</f>
        <v>"fkUserId":"",</v>
      </c>
      <c r="Y820" s="22" t="str">
        <f t="shared" ref="Y820:Y825" si="375">CONCATENATE("public static String ",,B820,,"=","""",W820,""";")</f>
        <v>public static String FK_USER_ID="fkUserId";</v>
      </c>
      <c r="Z820" s="7" t="str">
        <f t="shared" ref="Z820:Z825" si="376">CONCATENATE("private String ",W820,"=","""""",";")</f>
        <v>private String fkUserId="";</v>
      </c>
    </row>
    <row r="821" spans="2:26" ht="19.2" x14ac:dyDescent="0.45">
      <c r="B821" s="1" t="s">
        <v>526</v>
      </c>
      <c r="C821" s="1" t="s">
        <v>1</v>
      </c>
      <c r="D821" s="4">
        <v>44</v>
      </c>
      <c r="I821">
        <f>I618</f>
        <v>0</v>
      </c>
      <c r="J821" t="str">
        <f t="shared" si="369"/>
        <v xml:space="preserve"> ADD  NOTIFICATION_DATE VARCHAR(44);</v>
      </c>
      <c r="K821" s="21" t="str">
        <f t="shared" si="370"/>
        <v xml:space="preserve">  ALTER COLUMN   NOTIFICATION_DATE VARCHAR(44);</v>
      </c>
      <c r="L821" s="12"/>
      <c r="M821" s="18" t="str">
        <f t="shared" si="371"/>
        <v>NOTIFICATION_DATE,</v>
      </c>
      <c r="N821" s="5" t="str">
        <f t="shared" si="372"/>
        <v>NOTIFICATION_DATE VARCHAR(44),</v>
      </c>
      <c r="O821" s="1" t="s">
        <v>531</v>
      </c>
      <c r="P821" t="s">
        <v>8</v>
      </c>
      <c r="W821" s="17" t="str">
        <f t="shared" si="373"/>
        <v>notificationDate</v>
      </c>
      <c r="X821" s="3" t="str">
        <f t="shared" si="374"/>
        <v>"notificationDate":"",</v>
      </c>
      <c r="Y821" s="22" t="str">
        <f t="shared" si="375"/>
        <v>public static String NOTIFICATION_DATE="notificationDate";</v>
      </c>
      <c r="Z821" s="7" t="str">
        <f t="shared" si="376"/>
        <v>private String notificationDate="";</v>
      </c>
    </row>
    <row r="822" spans="2:26" ht="19.2" x14ac:dyDescent="0.45">
      <c r="B822" s="1" t="s">
        <v>527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69"/>
        <v xml:space="preserve"> ADD  NOTIFICATION_TIME VARCHAR(45);</v>
      </c>
      <c r="K822" s="21" t="str">
        <f t="shared" si="370"/>
        <v xml:space="preserve">  ALTER COLUMN   NOTIFICATION_TIME VARCHAR(45);</v>
      </c>
      <c r="L822" s="12"/>
      <c r="M822" s="18" t="str">
        <f t="shared" si="371"/>
        <v>NOTIFICATION_TIME,</v>
      </c>
      <c r="N822" s="5" t="str">
        <f t="shared" si="372"/>
        <v>NOTIFICATION_TIME VARCHAR(45),</v>
      </c>
      <c r="O822" s="1" t="s">
        <v>531</v>
      </c>
      <c r="P822" t="s">
        <v>133</v>
      </c>
      <c r="W822" s="17" t="str">
        <f t="shared" si="373"/>
        <v>notificationTime</v>
      </c>
      <c r="X822" s="3" t="str">
        <f t="shared" si="374"/>
        <v>"notificationTime":"",</v>
      </c>
      <c r="Y822" s="22" t="str">
        <f t="shared" si="375"/>
        <v>public static String NOTIFICATION_TIME="notificationTime";</v>
      </c>
      <c r="Z822" s="7" t="str">
        <f t="shared" si="376"/>
        <v>private String notificationTime="";</v>
      </c>
    </row>
    <row r="823" spans="2:26" ht="19.2" x14ac:dyDescent="0.45">
      <c r="B823" s="1" t="s">
        <v>528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69"/>
        <v xml:space="preserve"> ADD  REVIEW_DATE VARCHAR(44);</v>
      </c>
      <c r="K823" s="21" t="str">
        <f t="shared" si="370"/>
        <v xml:space="preserve">  ALTER COLUMN   REVIEW_DATE VARCHAR(44);</v>
      </c>
      <c r="L823" s="12"/>
      <c r="M823" s="18" t="str">
        <f t="shared" si="371"/>
        <v>REVIEW_DATE,</v>
      </c>
      <c r="N823" s="5" t="str">
        <f t="shared" si="372"/>
        <v>REVIEW_DATE VARCHAR(44),</v>
      </c>
      <c r="O823" s="1" t="s">
        <v>532</v>
      </c>
      <c r="P823" t="s">
        <v>8</v>
      </c>
      <c r="W823" s="17" t="str">
        <f t="shared" si="373"/>
        <v>reviewDate</v>
      </c>
      <c r="X823" s="3" t="str">
        <f t="shared" si="374"/>
        <v>"reviewDate":"",</v>
      </c>
      <c r="Y823" s="22" t="str">
        <f t="shared" si="375"/>
        <v>public static String REVIEW_DATE="reviewDate";</v>
      </c>
      <c r="Z823" s="7" t="str">
        <f t="shared" si="376"/>
        <v>private String reviewDate="";</v>
      </c>
    </row>
    <row r="824" spans="2:26" ht="19.2" x14ac:dyDescent="0.45">
      <c r="B824" s="1" t="s">
        <v>529</v>
      </c>
      <c r="C824" s="1" t="s">
        <v>1</v>
      </c>
      <c r="D824" s="4">
        <v>45</v>
      </c>
      <c r="I824" t="str">
        <f>I814</f>
        <v>ALTER TABLE TM_NOTIFICATION</v>
      </c>
      <c r="J824" t="str">
        <f t="shared" si="369"/>
        <v xml:space="preserve"> ADD  REVIEW_TIME VARCHAR(45);</v>
      </c>
      <c r="K824" s="21" t="str">
        <f t="shared" si="370"/>
        <v xml:space="preserve">  ALTER COLUMN   REVIEW_TIME VARCHAR(45);</v>
      </c>
      <c r="L824" s="12"/>
      <c r="M824" s="18" t="str">
        <f t="shared" si="371"/>
        <v>REVIEW_TIME,</v>
      </c>
      <c r="N824" s="5" t="str">
        <f t="shared" si="372"/>
        <v>REVIEW_TIME VARCHAR(45),</v>
      </c>
      <c r="O824" s="1" t="s">
        <v>532</v>
      </c>
      <c r="P824" t="s">
        <v>133</v>
      </c>
      <c r="W824" s="17" t="str">
        <f t="shared" si="373"/>
        <v>reviewTime</v>
      </c>
      <c r="X824" s="3" t="str">
        <f t="shared" si="374"/>
        <v>"reviewTime":"",</v>
      </c>
      <c r="Y824" s="22" t="str">
        <f t="shared" si="375"/>
        <v>public static String REVIEW_TIME="reviewTime";</v>
      </c>
      <c r="Z824" s="7" t="str">
        <f t="shared" si="376"/>
        <v>private String reviewTime="";</v>
      </c>
    </row>
    <row r="825" spans="2:26" ht="19.2" x14ac:dyDescent="0.45">
      <c r="B825" s="1" t="s">
        <v>530</v>
      </c>
      <c r="C825" s="1" t="s">
        <v>1</v>
      </c>
      <c r="D825" s="4">
        <v>44</v>
      </c>
      <c r="I825" t="str">
        <f>I622</f>
        <v>ALTER TABLE TM_BACKLOG_TASK_NOTIFIER</v>
      </c>
      <c r="J825" t="str">
        <f t="shared" si="369"/>
        <v xml:space="preserve"> ADD  IS_REVIEWED VARCHAR(44);</v>
      </c>
      <c r="K825" s="21" t="str">
        <f t="shared" si="370"/>
        <v xml:space="preserve">  ALTER COLUMN   IS_REVIEWED VARCHAR(44);</v>
      </c>
      <c r="L825" s="12"/>
      <c r="M825" s="18" t="str">
        <f t="shared" si="371"/>
        <v>IS_REVIEWED,</v>
      </c>
      <c r="N825" s="5" t="str">
        <f t="shared" si="372"/>
        <v>IS_REVIEWED VARCHAR(44),</v>
      </c>
      <c r="O825" s="1" t="s">
        <v>112</v>
      </c>
      <c r="P825" t="s">
        <v>533</v>
      </c>
      <c r="W825" s="17" t="str">
        <f t="shared" si="373"/>
        <v>isReviewed</v>
      </c>
      <c r="X825" s="3" t="str">
        <f t="shared" si="374"/>
        <v>"isReviewed":"",</v>
      </c>
      <c r="Y825" s="22" t="str">
        <f t="shared" si="375"/>
        <v>public static String IS_REVIEWED="isReviewed";</v>
      </c>
      <c r="Z825" s="7" t="str">
        <f t="shared" si="376"/>
        <v>private String isReviewed="";</v>
      </c>
    </row>
    <row r="826" spans="2:26" ht="19.2" x14ac:dyDescent="0.45">
      <c r="B826" s="1"/>
      <c r="C826" s="1"/>
      <c r="D826" s="4"/>
      <c r="L826" s="12"/>
      <c r="M826" s="18"/>
      <c r="N826" s="33" t="s">
        <v>130</v>
      </c>
      <c r="O826" s="1"/>
      <c r="W826" s="17"/>
    </row>
    <row r="827" spans="2:26" x14ac:dyDescent="0.3">
      <c r="N827" s="31" t="s">
        <v>126</v>
      </c>
    </row>
    <row r="829" spans="2:26" x14ac:dyDescent="0.3">
      <c r="B829" s="2" t="s">
        <v>536</v>
      </c>
      <c r="I829" t="str">
        <f>CONCATENATE("ALTER TABLE"," ",B829)</f>
        <v>ALTER TABLE TM_BACKLOG_DEPENDENCY</v>
      </c>
      <c r="K829" s="25"/>
      <c r="N829" s="5" t="str">
        <f>CONCATENATE("CREATE TABLE ",B829," ","(")</f>
        <v>CREATE TABLE TM_BACKLOG_DEPENDENCY (</v>
      </c>
    </row>
    <row r="830" spans="2:26" ht="19.2" x14ac:dyDescent="0.45">
      <c r="B830" s="1" t="s">
        <v>2</v>
      </c>
      <c r="C830" s="1" t="s">
        <v>1</v>
      </c>
      <c r="D830" s="4">
        <v>30</v>
      </c>
      <c r="E830" s="24" t="s">
        <v>113</v>
      </c>
      <c r="I830" t="str">
        <f>I829</f>
        <v>ALTER TABLE TM_BACKLOG_DEPENDENCY</v>
      </c>
      <c r="L830" s="12"/>
      <c r="M830" s="18" t="str">
        <f t="shared" ref="M830:M836" si="377">CONCATENATE(B830,",")</f>
        <v>ID,</v>
      </c>
      <c r="N830" s="5" t="str">
        <f>CONCATENATE(B830," ",C830,"(",D830,") ",E830," ,")</f>
        <v>ID VARCHAR(30) NOT NULL ,</v>
      </c>
      <c r="O830" s="1" t="s">
        <v>2</v>
      </c>
      <c r="P830" s="6"/>
      <c r="Q830" s="6"/>
      <c r="R830" s="6"/>
      <c r="S830" s="6"/>
      <c r="T830" s="6"/>
      <c r="U830" s="6"/>
      <c r="V830" s="6"/>
      <c r="W830" s="17" t="str">
        <f t="shared" ref="W830:W836" si="378">CONCATENATE(,LOWER(O830),UPPER(LEFT(P830,1)),LOWER(RIGHT(P830,LEN(P830)-IF(LEN(P830)&gt;0,1,LEN(P830)))),UPPER(LEFT(Q830,1)),LOWER(RIGHT(Q830,LEN(Q830)-IF(LEN(Q830)&gt;0,1,LEN(Q830)))),UPPER(LEFT(R830,1)),LOWER(RIGHT(R830,LEN(R830)-IF(LEN(R830)&gt;0,1,LEN(R830)))),UPPER(LEFT(S830,1)),LOWER(RIGHT(S830,LEN(S830)-IF(LEN(S830)&gt;0,1,LEN(S830)))),UPPER(LEFT(T830,1)),LOWER(RIGHT(T830,LEN(T830)-IF(LEN(T830)&gt;0,1,LEN(T830)))),UPPER(LEFT(U830,1)),LOWER(RIGHT(U830,LEN(U830)-IF(LEN(U830)&gt;0,1,LEN(U830)))),UPPER(LEFT(V830,1)),LOWER(RIGHT(V830,LEN(V830)-IF(LEN(V830)&gt;0,1,LEN(V830)))))</f>
        <v>id</v>
      </c>
      <c r="X830" s="3" t="str">
        <f t="shared" ref="X830:X836" si="379">CONCATENATE("""",W830,"""",":","""","""",",")</f>
        <v>"id":"",</v>
      </c>
      <c r="Y830" s="22" t="str">
        <f t="shared" ref="Y830:Y836" si="380">CONCATENATE("public static String ",,B830,,"=","""",W830,""";")</f>
        <v>public static String ID="id";</v>
      </c>
      <c r="Z830" s="7" t="str">
        <f t="shared" ref="Z830:Z836" si="381">CONCATENATE("private String ",W830,"=","""""",";")</f>
        <v>private String id="";</v>
      </c>
    </row>
    <row r="831" spans="2:26" ht="19.2" x14ac:dyDescent="0.45">
      <c r="B831" s="1" t="s">
        <v>3</v>
      </c>
      <c r="C831" s="1" t="s">
        <v>1</v>
      </c>
      <c r="D831" s="4">
        <v>10</v>
      </c>
      <c r="I831" t="str">
        <f>I830</f>
        <v>ALTER TABLE TM_BACKLOG_DEPENDENCY</v>
      </c>
      <c r="K831" s="21" t="s">
        <v>436</v>
      </c>
      <c r="L831" s="12"/>
      <c r="M831" s="18" t="str">
        <f t="shared" si="377"/>
        <v>STATUS,</v>
      </c>
      <c r="N831" s="5" t="str">
        <f t="shared" ref="N831:N836" si="382">CONCATENATE(B831," ",C831,"(",D831,")",",")</f>
        <v>STATUS VARCHAR(10),</v>
      </c>
      <c r="O831" s="1" t="s">
        <v>3</v>
      </c>
      <c r="W831" s="17" t="str">
        <f t="shared" si="378"/>
        <v>status</v>
      </c>
      <c r="X831" s="3" t="str">
        <f t="shared" si="379"/>
        <v>"status":"",</v>
      </c>
      <c r="Y831" s="22" t="str">
        <f t="shared" si="380"/>
        <v>public static String STATUS="status";</v>
      </c>
      <c r="Z831" s="7" t="str">
        <f t="shared" si="381"/>
        <v>private String status="";</v>
      </c>
    </row>
    <row r="832" spans="2:26" ht="19.2" x14ac:dyDescent="0.45">
      <c r="B832" s="1" t="s">
        <v>4</v>
      </c>
      <c r="C832" s="1" t="s">
        <v>1</v>
      </c>
      <c r="D832" s="4">
        <v>30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INSERT_DATE VARCHAR(30);</v>
      </c>
      <c r="K832" s="21" t="str">
        <f>CONCATENATE(LEFT(CONCATENATE("  ALTER COLUMN  "," ",N832,";"),LEN(CONCATENATE("  ALTER COLUMN  "," ",N832,";"))-2),";")</f>
        <v xml:space="preserve">  ALTER COLUMN   INSERT_DATE VARCHAR(30);</v>
      </c>
      <c r="L832" s="12"/>
      <c r="M832" s="18" t="str">
        <f t="shared" si="377"/>
        <v>INSERT_DATE,</v>
      </c>
      <c r="N832" s="5" t="str">
        <f t="shared" si="382"/>
        <v>INSERT_DATE VARCHAR(30),</v>
      </c>
      <c r="O832" s="1" t="s">
        <v>7</v>
      </c>
      <c r="P832" t="s">
        <v>8</v>
      </c>
      <c r="W832" s="17" t="str">
        <f t="shared" si="378"/>
        <v>insertDate</v>
      </c>
      <c r="X832" s="3" t="str">
        <f t="shared" si="379"/>
        <v>"insertDate":"",</v>
      </c>
      <c r="Y832" s="22" t="str">
        <f t="shared" si="380"/>
        <v>public static String INSERT_DATE="insertDate";</v>
      </c>
      <c r="Z832" s="7" t="str">
        <f t="shared" si="381"/>
        <v>private String insertDate="";</v>
      </c>
    </row>
    <row r="833" spans="2:26" ht="19.2" x14ac:dyDescent="0.45">
      <c r="B833" s="1" t="s">
        <v>5</v>
      </c>
      <c r="C833" s="1" t="s">
        <v>1</v>
      </c>
      <c r="D833" s="4">
        <v>30</v>
      </c>
      <c r="I833" t="str">
        <f>I832</f>
        <v>ALTER TABLE TM_BACKLOG_DEPENDENCY</v>
      </c>
      <c r="J833" t="str">
        <f>CONCATENATE(LEFT(CONCATENATE(" ADD "," ",N833,";"),LEN(CONCATENATE(" ADD "," ",N833,";"))-2),";")</f>
        <v xml:space="preserve"> ADD  MODIFICATION_DATE VARCHAR(30);</v>
      </c>
      <c r="K833" s="21" t="str">
        <f>CONCATENATE(LEFT(CONCATENATE("  ALTER COLUMN  "," ",N833,";"),LEN(CONCATENATE("  ALTER COLUMN  "," ",N833,";"))-2),";")</f>
        <v xml:space="preserve">  ALTER COLUMN   MODIFICATION_DATE VARCHAR(30);</v>
      </c>
      <c r="L833" s="12"/>
      <c r="M833" s="18" t="str">
        <f t="shared" si="377"/>
        <v>MODIFICATION_DATE,</v>
      </c>
      <c r="N833" s="5" t="str">
        <f t="shared" si="382"/>
        <v>MODIFICATION_DATE VARCHAR(30),</v>
      </c>
      <c r="O833" s="1" t="s">
        <v>9</v>
      </c>
      <c r="P833" t="s">
        <v>8</v>
      </c>
      <c r="W833" s="17" t="str">
        <f t="shared" si="378"/>
        <v>modificationDate</v>
      </c>
      <c r="X833" s="3" t="str">
        <f t="shared" si="379"/>
        <v>"modificationDate":"",</v>
      </c>
      <c r="Y833" s="22" t="str">
        <f t="shared" si="380"/>
        <v>public static String MODIFICATION_DATE="modificationDate";</v>
      </c>
      <c r="Z833" s="7" t="str">
        <f t="shared" si="381"/>
        <v>private String modificationDate="";</v>
      </c>
    </row>
    <row r="834" spans="2:26" ht="19.2" x14ac:dyDescent="0.45">
      <c r="B834" s="1" t="s">
        <v>274</v>
      </c>
      <c r="C834" s="1" t="s">
        <v>1</v>
      </c>
      <c r="D834" s="4">
        <v>45</v>
      </c>
      <c r="I834" t="str">
        <f>I833</f>
        <v>ALTER TABLE TM_BACKLOG_DEPENDENCY</v>
      </c>
      <c r="J834" t="str">
        <f>CONCATENATE(LEFT(CONCATENATE(" ADD "," ",N834,";"),LEN(CONCATENATE(" ADD "," ",N834,";"))-2),";")</f>
        <v xml:space="preserve"> ADD  FK_PROJECT_ID VARCHAR(45);</v>
      </c>
      <c r="K834" s="21" t="str">
        <f>CONCATENATE(LEFT(CONCATENATE("  ALTER COLUMN  "," ",N834,";"),LEN(CONCATENATE("  ALTER COLUMN  "," ",N834,";"))-2),";")</f>
        <v xml:space="preserve">  ALTER COLUMN   FK_PROJECT_ID VARCHAR(45);</v>
      </c>
      <c r="L834" s="12"/>
      <c r="M834" s="18" t="str">
        <f t="shared" si="377"/>
        <v>FK_PROJECT_ID,</v>
      </c>
      <c r="N834" s="5" t="str">
        <f t="shared" si="382"/>
        <v>FK_PROJECT_ID VARCHAR(45),</v>
      </c>
      <c r="O834" s="1" t="s">
        <v>10</v>
      </c>
      <c r="P834" t="s">
        <v>288</v>
      </c>
      <c r="Q834" t="s">
        <v>2</v>
      </c>
      <c r="W834" s="17" t="str">
        <f t="shared" si="378"/>
        <v>fkProjectId</v>
      </c>
      <c r="X834" s="3" t="str">
        <f t="shared" si="379"/>
        <v>"fkProjectId":"",</v>
      </c>
      <c r="Y834" s="22" t="str">
        <f t="shared" si="380"/>
        <v>public static String FK_PROJECT_ID="fkProjectId";</v>
      </c>
      <c r="Z834" s="7" t="str">
        <f t="shared" si="381"/>
        <v>private String fkProjectId="";</v>
      </c>
    </row>
    <row r="835" spans="2:26" ht="19.2" x14ac:dyDescent="0.45">
      <c r="B835" s="1" t="s">
        <v>367</v>
      </c>
      <c r="C835" s="1" t="s">
        <v>1</v>
      </c>
      <c r="D835" s="4">
        <v>45</v>
      </c>
      <c r="I835" t="str">
        <f>I825</f>
        <v>ALTER TABLE TM_BACKLOG_TASK_NOTIFIER</v>
      </c>
      <c r="J835" t="str">
        <f>CONCATENATE(LEFT(CONCATENATE(" ADD "," ",N835,";"),LEN(CONCATENATE(" ADD "," ",N835,";"))-2),";")</f>
        <v xml:space="preserve"> ADD  FK_BACKLOG_ID VARCHAR(45);</v>
      </c>
      <c r="K835" s="21" t="str">
        <f>CONCATENATE(LEFT(CONCATENATE("  ALTER COLUMN  "," ",N835,";"),LEN(CONCATENATE("  ALTER COLUMN  "," ",N835,";"))-2),";")</f>
        <v xml:space="preserve">  ALTER COLUMN   FK_BACKLOG_ID VARCHAR(45);</v>
      </c>
      <c r="L835" s="12"/>
      <c r="M835" s="18" t="str">
        <f t="shared" si="377"/>
        <v>FK_BACKLOG_ID,</v>
      </c>
      <c r="N835" s="5" t="str">
        <f t="shared" si="382"/>
        <v>FK_BACKLOG_ID VARCHAR(45),</v>
      </c>
      <c r="O835" s="1" t="s">
        <v>10</v>
      </c>
      <c r="P835" t="s">
        <v>354</v>
      </c>
      <c r="Q835" t="s">
        <v>2</v>
      </c>
      <c r="W835" s="17" t="str">
        <f t="shared" si="378"/>
        <v>fkBacklogId</v>
      </c>
      <c r="X835" s="3" t="str">
        <f t="shared" si="379"/>
        <v>"fkBacklogId":"",</v>
      </c>
      <c r="Y835" s="22" t="str">
        <f t="shared" si="380"/>
        <v>public static String FK_BACKLOG_ID="fkBacklogId";</v>
      </c>
      <c r="Z835" s="7" t="str">
        <f t="shared" si="381"/>
        <v>private String fkBacklogId="";</v>
      </c>
    </row>
    <row r="836" spans="2:26" ht="19.2" x14ac:dyDescent="0.45">
      <c r="B836" s="1" t="s">
        <v>537</v>
      </c>
      <c r="C836" s="1" t="s">
        <v>1</v>
      </c>
      <c r="D836" s="4">
        <v>44</v>
      </c>
      <c r="I836" t="str">
        <f>I633</f>
        <v>ALTER TABLE TM_COMMENT_FILE</v>
      </c>
      <c r="J836" t="str">
        <f>CONCATENATE(LEFT(CONCATENATE(" ADD "," ",N836,";"),LEN(CONCATENATE(" ADD "," ",N836,";"))-2),";")</f>
        <v xml:space="preserve"> ADD  FK_PARENT_BACKLOG_ID VARCHAR(44);</v>
      </c>
      <c r="K836" s="21" t="str">
        <f>CONCATENATE(LEFT(CONCATENATE("  ALTER COLUMN  "," ",N836,";"),LEN(CONCATENATE("  ALTER COLUMN  "," ",N836,";"))-2),";")</f>
        <v xml:space="preserve">  ALTER COLUMN   FK_PARENT_BACKLOG_ID VARCHAR(44);</v>
      </c>
      <c r="L836" s="12"/>
      <c r="M836" s="18" t="str">
        <f t="shared" si="377"/>
        <v>FK_PARENT_BACKLOG_ID,</v>
      </c>
      <c r="N836" s="5" t="str">
        <f t="shared" si="382"/>
        <v>FK_PARENT_BACKLOG_ID VARCHAR(44),</v>
      </c>
      <c r="O836" s="1" t="s">
        <v>10</v>
      </c>
      <c r="P836" t="s">
        <v>538</v>
      </c>
      <c r="Q836" t="s">
        <v>354</v>
      </c>
      <c r="R836" t="s">
        <v>2</v>
      </c>
      <c r="W836" s="17" t="str">
        <f t="shared" si="378"/>
        <v>fkParentBacklogId</v>
      </c>
      <c r="X836" s="3" t="str">
        <f t="shared" si="379"/>
        <v>"fkParentBacklogId":"",</v>
      </c>
      <c r="Y836" s="22" t="str">
        <f t="shared" si="380"/>
        <v>public static String FK_PARENT_BACKLOG_ID="fkParentBacklogId";</v>
      </c>
      <c r="Z836" s="7" t="str">
        <f t="shared" si="381"/>
        <v>private String fkParentBacklogId="";</v>
      </c>
    </row>
    <row r="837" spans="2:26" ht="19.2" x14ac:dyDescent="0.45">
      <c r="B837" s="1"/>
      <c r="C837" s="1"/>
      <c r="D837" s="4"/>
      <c r="L837" s="12"/>
      <c r="M837" s="18"/>
      <c r="N837" s="33" t="s">
        <v>130</v>
      </c>
      <c r="O837" s="1"/>
      <c r="W837" s="17"/>
    </row>
    <row r="838" spans="2:26" x14ac:dyDescent="0.3">
      <c r="N838" s="31" t="s">
        <v>126</v>
      </c>
    </row>
    <row r="842" spans="2:26" x14ac:dyDescent="0.3">
      <c r="B842" s="2" t="s">
        <v>539</v>
      </c>
      <c r="I842" t="str">
        <f>CONCATENATE("ALTER TABLE"," ",B842)</f>
        <v>ALTER TABLE TM_BACKLOG_DEPENDENCY_LIST</v>
      </c>
      <c r="J842" t="s">
        <v>293</v>
      </c>
      <c r="K842" s="26" t="str">
        <f>CONCATENATE(J842," VIEW ",B842," AS SELECT")</f>
        <v>create OR REPLACE VIEW TM_BACKLOG_DEPENDENCY_LIST AS SELECT</v>
      </c>
      <c r="N842" s="5" t="str">
        <f>CONCATENATE("CREATE TABLE ",B842," ","(")</f>
        <v>CREATE TABLE TM_BACKLOG_DEPENDENCY_LIST (</v>
      </c>
    </row>
    <row r="843" spans="2:26" ht="19.2" x14ac:dyDescent="0.45">
      <c r="B843" s="1" t="s">
        <v>2</v>
      </c>
      <c r="C843" s="1" t="s">
        <v>1</v>
      </c>
      <c r="D843" s="4">
        <v>30</v>
      </c>
      <c r="E843" s="24" t="s">
        <v>113</v>
      </c>
      <c r="I843" t="str">
        <f>I842</f>
        <v>ALTER TABLE TM_BACKLOG_DEPENDENCY_LIST</v>
      </c>
      <c r="K843" s="25" t="str">
        <f>CONCATENATE("T.",B843,",")</f>
        <v>T.ID,</v>
      </c>
      <c r="L843" s="12"/>
      <c r="M843" s="18" t="str">
        <f t="shared" ref="M843:M851" si="383">CONCATENATE(B843,",")</f>
        <v>ID,</v>
      </c>
      <c r="N843" s="5" t="str">
        <f>CONCATENATE(B843," ",C843,"(",D843,") ",E843," ,")</f>
        <v>ID VARCHAR(30) NOT NULL ,</v>
      </c>
      <c r="O843" s="1" t="s">
        <v>2</v>
      </c>
      <c r="P843" s="6"/>
      <c r="Q843" s="6"/>
      <c r="R843" s="6"/>
      <c r="S843" s="6"/>
      <c r="T843" s="6"/>
      <c r="U843" s="6"/>
      <c r="V843" s="6"/>
      <c r="W843" s="17" t="str">
        <f t="shared" ref="W843:W851" si="384">CONCATENATE(,LOWER(O843),UPPER(LEFT(P843,1)),LOWER(RIGHT(P843,LEN(P843)-IF(LEN(P843)&gt;0,1,LEN(P843)))),UPPER(LEFT(Q843,1)),LOWER(RIGHT(Q843,LEN(Q843)-IF(LEN(Q843)&gt;0,1,LEN(Q843)))),UPPER(LEFT(R843,1)),LOWER(RIGHT(R843,LEN(R843)-IF(LEN(R843)&gt;0,1,LEN(R843)))),UPPER(LEFT(S843,1)),LOWER(RIGHT(S843,LEN(S843)-IF(LEN(S843)&gt;0,1,LEN(S843)))),UPPER(LEFT(T843,1)),LOWER(RIGHT(T843,LEN(T843)-IF(LEN(T843)&gt;0,1,LEN(T843)))),UPPER(LEFT(U843,1)),LOWER(RIGHT(U843,LEN(U843)-IF(LEN(U843)&gt;0,1,LEN(U843)))),UPPER(LEFT(V843,1)),LOWER(RIGHT(V843,LEN(V843)-IF(LEN(V843)&gt;0,1,LEN(V843)))))</f>
        <v>id</v>
      </c>
      <c r="X843" s="3" t="str">
        <f t="shared" ref="X843:X851" si="385">CONCATENATE("""",W843,"""",":","""","""",",")</f>
        <v>"id":"",</v>
      </c>
      <c r="Y843" s="22" t="str">
        <f t="shared" ref="Y843:Y851" si="386">CONCATENATE("public static String ",,B843,,"=","""",W843,""";")</f>
        <v>public static String ID="id";</v>
      </c>
      <c r="Z843" s="7" t="str">
        <f t="shared" ref="Z843:Z851" si="387">CONCATENATE("private String ",W843,"=","""""",";")</f>
        <v>private String id="";</v>
      </c>
    </row>
    <row r="844" spans="2:26" ht="19.2" x14ac:dyDescent="0.45">
      <c r="B844" s="1" t="s">
        <v>3</v>
      </c>
      <c r="C844" s="1" t="s">
        <v>1</v>
      </c>
      <c r="D844" s="4">
        <v>10</v>
      </c>
      <c r="I844" t="str">
        <f>I843</f>
        <v>ALTER TABLE TM_BACKLOG_DEPENDENCY_LIST</v>
      </c>
      <c r="K844" s="25" t="str">
        <f t="shared" ref="K844:K850" si="388">CONCATENATE("T.",B844,",")</f>
        <v>T.STATUS,</v>
      </c>
      <c r="L844" s="12"/>
      <c r="M844" s="18" t="str">
        <f t="shared" si="383"/>
        <v>STATUS,</v>
      </c>
      <c r="N844" s="5" t="str">
        <f t="shared" ref="N844:N851" si="389">CONCATENATE(B844," ",C844,"(",D844,")",",")</f>
        <v>STATUS VARCHAR(10),</v>
      </c>
      <c r="O844" s="1" t="s">
        <v>3</v>
      </c>
      <c r="W844" s="17" t="str">
        <f t="shared" si="384"/>
        <v>status</v>
      </c>
      <c r="X844" s="3" t="str">
        <f t="shared" si="385"/>
        <v>"status":"",</v>
      </c>
      <c r="Y844" s="22" t="str">
        <f t="shared" si="386"/>
        <v>public static String STATUS="status";</v>
      </c>
      <c r="Z844" s="7" t="str">
        <f t="shared" si="387"/>
        <v>private String status="";</v>
      </c>
    </row>
    <row r="845" spans="2:26" ht="19.2" x14ac:dyDescent="0.45">
      <c r="B845" s="1" t="s">
        <v>4</v>
      </c>
      <c r="C845" s="1" t="s">
        <v>1</v>
      </c>
      <c r="D845" s="4">
        <v>30</v>
      </c>
      <c r="I845" t="str">
        <f>I844</f>
        <v>ALTER TABLE TM_BACKLOG_DEPENDENCY_LIST</v>
      </c>
      <c r="K845" s="25" t="str">
        <f t="shared" si="388"/>
        <v>T.INSERT_DATE,</v>
      </c>
      <c r="L845" s="12"/>
      <c r="M845" s="18" t="str">
        <f t="shared" si="383"/>
        <v>INSERT_DATE,</v>
      </c>
      <c r="N845" s="5" t="str">
        <f t="shared" si="389"/>
        <v>INSERT_DATE VARCHAR(30),</v>
      </c>
      <c r="O845" s="1" t="s">
        <v>7</v>
      </c>
      <c r="P845" t="s">
        <v>8</v>
      </c>
      <c r="W845" s="17" t="str">
        <f t="shared" si="384"/>
        <v>insertDate</v>
      </c>
      <c r="X845" s="3" t="str">
        <f t="shared" si="385"/>
        <v>"insertDate":"",</v>
      </c>
      <c r="Y845" s="22" t="str">
        <f t="shared" si="386"/>
        <v>public static String INSERT_DATE="insertDate";</v>
      </c>
      <c r="Z845" s="7" t="str">
        <f t="shared" si="387"/>
        <v>private String insertDate="";</v>
      </c>
    </row>
    <row r="846" spans="2:26" ht="19.2" x14ac:dyDescent="0.45">
      <c r="B846" s="1" t="s">
        <v>5</v>
      </c>
      <c r="C846" s="1" t="s">
        <v>1</v>
      </c>
      <c r="D846" s="4">
        <v>30</v>
      </c>
      <c r="I846" t="str">
        <f>I845</f>
        <v>ALTER TABLE TM_BACKLOG_DEPENDENCY_LIST</v>
      </c>
      <c r="K846" s="25" t="str">
        <f t="shared" si="388"/>
        <v>T.MODIFICATION_DATE,</v>
      </c>
      <c r="L846" s="12"/>
      <c r="M846" s="18" t="str">
        <f t="shared" si="383"/>
        <v>MODIFICATION_DATE,</v>
      </c>
      <c r="N846" s="5" t="str">
        <f t="shared" si="389"/>
        <v>MODIFICATION_DATE VARCHAR(30),</v>
      </c>
      <c r="O846" s="1" t="s">
        <v>9</v>
      </c>
      <c r="P846" t="s">
        <v>8</v>
      </c>
      <c r="W846" s="17" t="str">
        <f t="shared" si="384"/>
        <v>modificationDate</v>
      </c>
      <c r="X846" s="3" t="str">
        <f t="shared" si="385"/>
        <v>"modificationDate":"",</v>
      </c>
      <c r="Y846" s="22" t="str">
        <f t="shared" si="386"/>
        <v>public static String MODIFICATION_DATE="modificationDate";</v>
      </c>
      <c r="Z846" s="7" t="str">
        <f t="shared" si="387"/>
        <v>private String modificationDate="";</v>
      </c>
    </row>
    <row r="847" spans="2:26" ht="19.2" x14ac:dyDescent="0.45">
      <c r="B847" s="1" t="s">
        <v>274</v>
      </c>
      <c r="C847" s="1" t="s">
        <v>1</v>
      </c>
      <c r="D847" s="4">
        <v>45</v>
      </c>
      <c r="I847" t="str">
        <f>I846</f>
        <v>ALTER TABLE TM_BACKLOG_DEPENDENCY_LIST</v>
      </c>
      <c r="K847" s="25" t="str">
        <f t="shared" si="388"/>
        <v>T.FK_PROJECT_ID,</v>
      </c>
      <c r="L847" s="12"/>
      <c r="M847" s="18" t="str">
        <f t="shared" si="383"/>
        <v>FK_PROJECT_ID,</v>
      </c>
      <c r="N847" s="5" t="str">
        <f t="shared" si="389"/>
        <v>FK_PROJECT_ID VARCHAR(45),</v>
      </c>
      <c r="O847" s="1" t="s">
        <v>10</v>
      </c>
      <c r="P847" t="s">
        <v>288</v>
      </c>
      <c r="Q847" t="s">
        <v>2</v>
      </c>
      <c r="W847" s="17" t="str">
        <f t="shared" si="384"/>
        <v>fkProjectId</v>
      </c>
      <c r="X847" s="3" t="str">
        <f t="shared" si="385"/>
        <v>"fkProjectId":"",</v>
      </c>
      <c r="Y847" s="22" t="str">
        <f t="shared" si="386"/>
        <v>public static String FK_PROJECT_ID="fkProjectId";</v>
      </c>
      <c r="Z847" s="7" t="str">
        <f t="shared" si="387"/>
        <v>private String fkProjectId="";</v>
      </c>
    </row>
    <row r="848" spans="2:26" ht="19.2" x14ac:dyDescent="0.45">
      <c r="B848" s="1" t="s">
        <v>367</v>
      </c>
      <c r="C848" s="1" t="s">
        <v>1</v>
      </c>
      <c r="D848" s="4">
        <v>45</v>
      </c>
      <c r="I848">
        <f>I837</f>
        <v>0</v>
      </c>
      <c r="K848" s="25" t="str">
        <f t="shared" si="388"/>
        <v>T.FK_BACKLOG_ID,</v>
      </c>
      <c r="L848" s="12"/>
      <c r="M848" s="18" t="str">
        <f t="shared" si="383"/>
        <v>FK_BACKLOG_ID,</v>
      </c>
      <c r="N848" s="5" t="str">
        <f t="shared" si="389"/>
        <v>FK_BACKLOG_ID VARCHAR(45),</v>
      </c>
      <c r="O848" s="1" t="s">
        <v>10</v>
      </c>
      <c r="P848" t="s">
        <v>354</v>
      </c>
      <c r="Q848" t="s">
        <v>2</v>
      </c>
      <c r="W848" s="17" t="str">
        <f t="shared" si="384"/>
        <v>fkBacklogId</v>
      </c>
      <c r="X848" s="3" t="str">
        <f t="shared" si="385"/>
        <v>"fkBacklogId":"",</v>
      </c>
      <c r="Y848" s="22" t="str">
        <f t="shared" si="386"/>
        <v>public static String FK_BACKLOG_ID="fkBacklogId";</v>
      </c>
      <c r="Z848" s="7" t="str">
        <f t="shared" si="387"/>
        <v>private String fkBacklogId="";</v>
      </c>
    </row>
    <row r="849" spans="2:26" ht="19.2" x14ac:dyDescent="0.45">
      <c r="B849" s="1" t="s">
        <v>351</v>
      </c>
      <c r="C849" s="1" t="s">
        <v>1</v>
      </c>
      <c r="D849" s="4">
        <v>45</v>
      </c>
      <c r="I849">
        <f>I838</f>
        <v>0</v>
      </c>
      <c r="K849" s="25" t="s">
        <v>541</v>
      </c>
      <c r="L849" s="12"/>
      <c r="M849" s="18" t="str">
        <f t="shared" si="383"/>
        <v>BACKLOG_NAME,</v>
      </c>
      <c r="N849" s="5" t="str">
        <f t="shared" si="389"/>
        <v>BACKLOG_NAME VARCHAR(45),</v>
      </c>
      <c r="O849" s="1" t="s">
        <v>354</v>
      </c>
      <c r="P849" t="s">
        <v>0</v>
      </c>
      <c r="W849" s="17" t="str">
        <f t="shared" si="384"/>
        <v>backlogName</v>
      </c>
      <c r="X849" s="3" t="str">
        <f t="shared" si="385"/>
        <v>"backlogName":"",</v>
      </c>
      <c r="Y849" s="22" t="str">
        <f t="shared" si="386"/>
        <v>public static String BACKLOG_NAME="backlogName";</v>
      </c>
      <c r="Z849" s="7" t="str">
        <f t="shared" si="387"/>
        <v>private String backlogName="";</v>
      </c>
    </row>
    <row r="850" spans="2:26" ht="19.2" x14ac:dyDescent="0.45">
      <c r="B850" s="1" t="s">
        <v>537</v>
      </c>
      <c r="C850" s="1" t="s">
        <v>1</v>
      </c>
      <c r="D850" s="4">
        <v>44</v>
      </c>
      <c r="I850" t="str">
        <f>I645</f>
        <v>ALTER TABLE TM_INPUT</v>
      </c>
      <c r="K850" s="25" t="str">
        <f t="shared" si="388"/>
        <v>T.FK_PARENT_BACKLOG_ID,</v>
      </c>
      <c r="L850" s="12"/>
      <c r="M850" s="18" t="str">
        <f t="shared" si="383"/>
        <v>FK_PARENT_BACKLOG_ID,</v>
      </c>
      <c r="N850" s="5" t="str">
        <f t="shared" si="389"/>
        <v>FK_PARENT_BACKLOG_ID VARCHAR(44),</v>
      </c>
      <c r="O850" s="1" t="s">
        <v>10</v>
      </c>
      <c r="P850" t="s">
        <v>538</v>
      </c>
      <c r="Q850" t="s">
        <v>354</v>
      </c>
      <c r="R850" t="s">
        <v>2</v>
      </c>
      <c r="W850" s="17" t="str">
        <f t="shared" si="384"/>
        <v>fkParentBacklogId</v>
      </c>
      <c r="X850" s="3" t="str">
        <f t="shared" si="385"/>
        <v>"fkParentBacklogId":"",</v>
      </c>
      <c r="Y850" s="22" t="str">
        <f t="shared" si="386"/>
        <v>public static String FK_PARENT_BACKLOG_ID="fkParentBacklogId";</v>
      </c>
      <c r="Z850" s="7" t="str">
        <f t="shared" si="387"/>
        <v>private String fkParentBacklogId="";</v>
      </c>
    </row>
    <row r="851" spans="2:26" ht="19.2" x14ac:dyDescent="0.45">
      <c r="B851" s="1" t="s">
        <v>540</v>
      </c>
      <c r="C851" s="1" t="s">
        <v>1</v>
      </c>
      <c r="D851" s="4">
        <v>44</v>
      </c>
      <c r="I851" t="str">
        <f>I646</f>
        <v>ALTER TABLE TM_INPUT</v>
      </c>
      <c r="K851" s="25" t="s">
        <v>543</v>
      </c>
      <c r="L851" s="12"/>
      <c r="M851" s="18" t="str">
        <f t="shared" si="383"/>
        <v>PARENT_BACKLOG_NAME,</v>
      </c>
      <c r="N851" s="5" t="str">
        <f t="shared" si="389"/>
        <v>PARENT_BACKLOG_NAME VARCHAR(44),</v>
      </c>
      <c r="O851" s="1" t="s">
        <v>131</v>
      </c>
      <c r="P851" t="s">
        <v>354</v>
      </c>
      <c r="Q851" t="s">
        <v>0</v>
      </c>
      <c r="W851" s="17" t="str">
        <f t="shared" si="384"/>
        <v>parentBacklogName</v>
      </c>
      <c r="X851" s="3" t="str">
        <f t="shared" si="385"/>
        <v>"parentBacklogName":"",</v>
      </c>
      <c r="Y851" s="22" t="str">
        <f t="shared" si="386"/>
        <v>public static String PARENT_BACKLOG_NAME="parentBacklogName";</v>
      </c>
      <c r="Z851" s="7" t="str">
        <f t="shared" si="387"/>
        <v>private String parentBacklogName="";</v>
      </c>
    </row>
    <row r="852" spans="2:26" ht="19.2" x14ac:dyDescent="0.45">
      <c r="B852" s="1"/>
      <c r="C852" s="1"/>
      <c r="D852" s="4"/>
      <c r="K852" s="29" t="s">
        <v>542</v>
      </c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557</v>
      </c>
      <c r="I855" t="str">
        <f>CONCATENATE("ALTER TABLE"," ",B855)</f>
        <v>ALTER TABLE TM_TEST_SCENARIO</v>
      </c>
      <c r="K855" s="25"/>
      <c r="N855" s="5" t="str">
        <f>CONCATENATE("CREATE TABLE ",B855," ","(")</f>
        <v>CREATE TABLE TM_TEST_SCENARIO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 t="shared" ref="I856:I861" si="390">I855</f>
        <v>ALTER TABLE TM_TEST_SCENARIO</v>
      </c>
      <c r="L856" s="12"/>
      <c r="M856" s="18" t="str">
        <f t="shared" ref="M856:M872" si="391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2" si="392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2" si="393">CONCATENATE("""",W856,"""",":","""","""",",")</f>
        <v>"id":"",</v>
      </c>
      <c r="Y856" s="22" t="str">
        <f t="shared" ref="Y856:Y872" si="394">CONCATENATE("public static String ",,B856,,"=","""",W856,""";")</f>
        <v>public static String ID="id";</v>
      </c>
      <c r="Z856" s="7" t="str">
        <f t="shared" ref="Z856:Z872" si="395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 t="shared" si="390"/>
        <v>ALTER TABLE TM_TEST_SCENARIO</v>
      </c>
      <c r="K857" s="21" t="s">
        <v>436</v>
      </c>
      <c r="L857" s="12"/>
      <c r="M857" s="18" t="str">
        <f t="shared" si="391"/>
        <v>STATUS,</v>
      </c>
      <c r="N857" s="5" t="str">
        <f t="shared" ref="N857:N872" si="396">CONCATENATE(B857," ",C857,"(",D857,")",",")</f>
        <v>STATUS VARCHAR(10),</v>
      </c>
      <c r="O857" s="1" t="s">
        <v>3</v>
      </c>
      <c r="W857" s="17" t="str">
        <f t="shared" si="392"/>
        <v>status</v>
      </c>
      <c r="X857" s="3" t="str">
        <f t="shared" si="393"/>
        <v>"status":"",</v>
      </c>
      <c r="Y857" s="22" t="str">
        <f t="shared" si="394"/>
        <v>public static String STATUS="status";</v>
      </c>
      <c r="Z857" s="7" t="str">
        <f t="shared" si="395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 t="shared" si="390"/>
        <v>ALTER TABLE TM_TEST_SCENARIO</v>
      </c>
      <c r="J858" t="str">
        <f t="shared" ref="J858:J872" si="397">CONCATENATE(LEFT(CONCATENATE(" ADD "," ",N858,";"),LEN(CONCATENATE(" ADD "," ",N858,";"))-2),";")</f>
        <v xml:space="preserve"> ADD  INSERT_DATE VARCHAR(30);</v>
      </c>
      <c r="K858" s="21" t="str">
        <f t="shared" ref="K858:K872" si="398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91"/>
        <v>INSERT_DATE,</v>
      </c>
      <c r="N858" s="5" t="str">
        <f t="shared" si="396"/>
        <v>INSERT_DATE VARCHAR(30),</v>
      </c>
      <c r="O858" s="1" t="s">
        <v>7</v>
      </c>
      <c r="P858" t="s">
        <v>8</v>
      </c>
      <c r="W858" s="17" t="str">
        <f t="shared" si="392"/>
        <v>insertDate</v>
      </c>
      <c r="X858" s="3" t="str">
        <f t="shared" si="393"/>
        <v>"insertDate":"",</v>
      </c>
      <c r="Y858" s="22" t="str">
        <f t="shared" si="394"/>
        <v>public static String INSERT_DATE="insertDate";</v>
      </c>
      <c r="Z858" s="7" t="str">
        <f t="shared" si="395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 t="shared" si="390"/>
        <v>ALTER TABLE TM_TEST_SCENARIO</v>
      </c>
      <c r="J859" t="str">
        <f t="shared" si="397"/>
        <v xml:space="preserve"> ADD  MODIFICATION_DATE VARCHAR(30);</v>
      </c>
      <c r="K859" s="21" t="str">
        <f t="shared" si="398"/>
        <v xml:space="preserve">  ALTER COLUMN   MODIFICATION_DATE VARCHAR(30);</v>
      </c>
      <c r="L859" s="12"/>
      <c r="M859" s="18" t="str">
        <f t="shared" si="391"/>
        <v>MODIFICATION_DATE,</v>
      </c>
      <c r="N859" s="5" t="str">
        <f t="shared" si="396"/>
        <v>MODIFICATION_DATE VARCHAR(30),</v>
      </c>
      <c r="O859" s="1" t="s">
        <v>9</v>
      </c>
      <c r="P859" t="s">
        <v>8</v>
      </c>
      <c r="W859" s="17" t="str">
        <f t="shared" si="392"/>
        <v>modificationDate</v>
      </c>
      <c r="X859" s="3" t="str">
        <f t="shared" si="393"/>
        <v>"modificationDate":"",</v>
      </c>
      <c r="Y859" s="22" t="str">
        <f t="shared" si="394"/>
        <v>public static String MODIFICATION_DATE="modificationDate";</v>
      </c>
      <c r="Z859" s="7" t="str">
        <f t="shared" si="395"/>
        <v>private String modificationDate="";</v>
      </c>
    </row>
    <row r="860" spans="2:26" ht="19.2" x14ac:dyDescent="0.45">
      <c r="B860" s="1" t="s">
        <v>274</v>
      </c>
      <c r="C860" s="1" t="s">
        <v>1</v>
      </c>
      <c r="D860" s="4">
        <v>45</v>
      </c>
      <c r="I860" t="str">
        <f t="shared" si="390"/>
        <v>ALTER TABLE TM_TEST_SCENARIO</v>
      </c>
      <c r="J860" t="str">
        <f t="shared" si="397"/>
        <v xml:space="preserve"> ADD  FK_PROJECT_ID VARCHAR(45);</v>
      </c>
      <c r="K860" s="21" t="str">
        <f t="shared" si="398"/>
        <v xml:space="preserve">  ALTER COLUMN   FK_PROJECT_ID VARCHAR(45);</v>
      </c>
      <c r="L860" s="12"/>
      <c r="M860" s="18" t="str">
        <f t="shared" si="391"/>
        <v>FK_PROJECT_ID,</v>
      </c>
      <c r="N860" s="5" t="str">
        <f t="shared" si="396"/>
        <v>FK_PROJECT_ID VARCHAR(45),</v>
      </c>
      <c r="O860" s="1" t="s">
        <v>10</v>
      </c>
      <c r="P860" t="s">
        <v>288</v>
      </c>
      <c r="Q860" t="s">
        <v>2</v>
      </c>
      <c r="W860" s="17" t="str">
        <f t="shared" si="392"/>
        <v>fkProjectId</v>
      </c>
      <c r="X860" s="3" t="str">
        <f t="shared" si="393"/>
        <v>"fkProjectId":"",</v>
      </c>
      <c r="Y860" s="22" t="str">
        <f t="shared" si="394"/>
        <v>public static String FK_PROJECT_ID="fkProjectId";</v>
      </c>
      <c r="Z860" s="7" t="str">
        <f t="shared" si="395"/>
        <v>private String fkProjectId="";</v>
      </c>
    </row>
    <row r="861" spans="2:26" ht="19.2" x14ac:dyDescent="0.45">
      <c r="B861" s="1" t="s">
        <v>367</v>
      </c>
      <c r="C861" s="1" t="s">
        <v>1</v>
      </c>
      <c r="D861" s="4">
        <v>45</v>
      </c>
      <c r="I861" t="str">
        <f t="shared" si="390"/>
        <v>ALTER TABLE TM_TEST_SCENARIO</v>
      </c>
      <c r="J861" t="str">
        <f t="shared" si="397"/>
        <v xml:space="preserve"> ADD  FK_BACKLOG_ID VARCHAR(45);</v>
      </c>
      <c r="K861" s="21" t="str">
        <f t="shared" si="398"/>
        <v xml:space="preserve">  ALTER COLUMN   FK_BACKLOG_ID VARCHAR(45);</v>
      </c>
      <c r="L861" s="12"/>
      <c r="M861" s="18" t="str">
        <f>CONCATENATE(B861,",")</f>
        <v>FK_BACKLOG_ID,</v>
      </c>
      <c r="N861" s="5" t="str">
        <f t="shared" si="396"/>
        <v>FK_BACKLOG_ID VARCHAR(45),</v>
      </c>
      <c r="O861" s="1" t="s">
        <v>10</v>
      </c>
      <c r="P861" t="s">
        <v>354</v>
      </c>
      <c r="Q861" t="s">
        <v>2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fkBacklogId</v>
      </c>
      <c r="X861" s="3" t="str">
        <f>CONCATENATE("""",W861,"""",":","""","""",",")</f>
        <v>"fkBacklogId":"",</v>
      </c>
      <c r="Y861" s="22" t="str">
        <f>CONCATENATE("public static String ",,B861,,"=","""",W861,""";")</f>
        <v>public static String FK_BACKLOG_ID="fkBacklogId";</v>
      </c>
      <c r="Z861" s="7" t="str">
        <f>CONCATENATE("private String ",W861,"=","""""",";")</f>
        <v>private String fkBacklogId="";</v>
      </c>
    </row>
    <row r="862" spans="2:26" ht="19.2" x14ac:dyDescent="0.45">
      <c r="B862" s="1" t="s">
        <v>586</v>
      </c>
      <c r="C862" s="1" t="s">
        <v>1</v>
      </c>
      <c r="D862" s="4">
        <v>45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FK_CREATED_BY VARCHAR(45);</v>
      </c>
      <c r="K862" s="21" t="str">
        <f>CONCATENATE(LEFT(CONCATENATE("  ALTER COLUMN  "," ",N862,";"),LEN(CONCATENATE("  ALTER COLUMN  "," ",N862,";"))-2),";")</f>
        <v xml:space="preserve">  ALTER COLUMN   FK_CREATED_BY VARCHAR(45);</v>
      </c>
      <c r="L862" s="12"/>
      <c r="M862" s="18" t="str">
        <f>CONCATENATE(B862,",")</f>
        <v>FK_CREATED_BY,</v>
      </c>
      <c r="N862" s="5" t="str">
        <f t="shared" si="396"/>
        <v>FK_CREATED_BY VARCHAR(45),</v>
      </c>
      <c r="O862" s="1" t="s">
        <v>10</v>
      </c>
      <c r="P862" t="s">
        <v>282</v>
      </c>
      <c r="Q862" t="s">
        <v>128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fkCreatedBy</v>
      </c>
      <c r="X862" s="3" t="str">
        <f>CONCATENATE("""",W862,"""",":","""","""",",")</f>
        <v>"fkCreatedBy":"",</v>
      </c>
      <c r="Y862" s="22" t="str">
        <f>CONCATENATE("public static String ",,B862,,"=","""",W862,""";")</f>
        <v>public static String FK_CREATED_BY="fkCreatedBy";</v>
      </c>
      <c r="Z862" s="7" t="str">
        <f>CONCATENATE("private String ",W862,"=","""""",";")</f>
        <v>private String fkCreatedBy="";</v>
      </c>
    </row>
    <row r="863" spans="2:26" ht="19.2" x14ac:dyDescent="0.45">
      <c r="B863" s="1" t="s">
        <v>559</v>
      </c>
      <c r="C863" s="1" t="s">
        <v>1</v>
      </c>
      <c r="D863" s="4">
        <v>3000</v>
      </c>
      <c r="I863" t="str">
        <f>I861</f>
        <v>ALTER TABLE TM_TEST_SCENARIO</v>
      </c>
      <c r="J863" t="str">
        <f t="shared" si="397"/>
        <v xml:space="preserve"> ADD  SCENARIO_NAME VARCHAR(3000);</v>
      </c>
      <c r="K863" s="21" t="str">
        <f t="shared" si="398"/>
        <v xml:space="preserve">  ALTER COLUMN   SCENARIO_NAME VARCHAR(3000);</v>
      </c>
      <c r="L863" s="12"/>
      <c r="M863" s="18" t="str">
        <f>CONCATENATE(B863,",")</f>
        <v>SCENARIO_NAME,</v>
      </c>
      <c r="N863" s="5" t="str">
        <f t="shared" si="396"/>
        <v>SCENARIO_NAME VARCHAR(3000),</v>
      </c>
      <c r="O863" s="1" t="s">
        <v>558</v>
      </c>
      <c r="P863" t="s">
        <v>0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scenarioName</v>
      </c>
      <c r="X863" s="3" t="str">
        <f>CONCATENATE("""",W863,"""",":","""","""",",")</f>
        <v>"scenarioName":"",</v>
      </c>
      <c r="Y863" s="22" t="str">
        <f>CONCATENATE("public static String ",,B863,,"=","""",W863,""";")</f>
        <v>public static String SCENARIO_NAME="scenarioName";</v>
      </c>
      <c r="Z863" s="7" t="str">
        <f>CONCATENATE("private String ",W863,"=","""""",";")</f>
        <v>private String scenarioName="";</v>
      </c>
    </row>
    <row r="864" spans="2:26" ht="19.2" x14ac:dyDescent="0.45">
      <c r="B864" s="1" t="s">
        <v>560</v>
      </c>
      <c r="C864" s="1" t="s">
        <v>1</v>
      </c>
      <c r="D864" s="4">
        <v>3000</v>
      </c>
      <c r="I864" t="str">
        <f>I863</f>
        <v>ALTER TABLE TM_TEST_SCENARIO</v>
      </c>
      <c r="J864" t="str">
        <f t="shared" si="397"/>
        <v xml:space="preserve"> ADD  EXPECTED_RESULT VARCHAR(3000);</v>
      </c>
      <c r="K864" s="21" t="str">
        <f t="shared" si="398"/>
        <v xml:space="preserve">  ALTER COLUMN   EXPECTED_RESULT VARCHAR(3000);</v>
      </c>
      <c r="L864" s="12"/>
      <c r="M864" s="18" t="str">
        <f t="shared" si="391"/>
        <v>EXPECTED_RESULT,</v>
      </c>
      <c r="N864" s="5" t="str">
        <f t="shared" si="396"/>
        <v>EXPECTED_RESULT VARCHAR(3000),</v>
      </c>
      <c r="O864" s="1" t="s">
        <v>562</v>
      </c>
      <c r="P864" t="s">
        <v>563</v>
      </c>
      <c r="W864" s="17" t="str">
        <f t="shared" si="392"/>
        <v>expectedResult</v>
      </c>
      <c r="X864" s="3" t="str">
        <f t="shared" si="393"/>
        <v>"expectedResult":"",</v>
      </c>
      <c r="Y864" s="22" t="str">
        <f t="shared" si="394"/>
        <v>public static String EXPECTED_RESULT="expectedResult";</v>
      </c>
      <c r="Z864" s="7" t="str">
        <f t="shared" si="395"/>
        <v>private String expectedResult="";</v>
      </c>
    </row>
    <row r="865" spans="2:26" ht="19.2" x14ac:dyDescent="0.45">
      <c r="B865" s="1" t="s">
        <v>561</v>
      </c>
      <c r="C865" s="1" t="s">
        <v>1</v>
      </c>
      <c r="D865" s="4">
        <v>44</v>
      </c>
      <c r="I865" t="str">
        <f>I864</f>
        <v>ALTER TABLE TM_TEST_SCENARIO</v>
      </c>
      <c r="J865" t="str">
        <f t="shared" si="397"/>
        <v xml:space="preserve"> ADD  SCENARIO_STATUS VARCHAR(44);</v>
      </c>
      <c r="K865" s="21" t="str">
        <f t="shared" si="398"/>
        <v xml:space="preserve">  ALTER COLUMN   SCENARIO_STATUS VARCHAR(44);</v>
      </c>
      <c r="L865" s="12"/>
      <c r="M865" s="18" t="str">
        <f>CONCATENATE(B865,",")</f>
        <v>SCENARIO_STATUS,</v>
      </c>
      <c r="N865" s="5" t="str">
        <f t="shared" si="396"/>
        <v>SCENARIO_STATUS VARCHAR(44),</v>
      </c>
      <c r="O865" s="1" t="s">
        <v>558</v>
      </c>
      <c r="P865" t="s">
        <v>3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scenarioStatus</v>
      </c>
      <c r="X865" s="3" t="str">
        <f>CONCATENATE("""",W865,"""",":","""","""",",")</f>
        <v>"scenarioStatus":"",</v>
      </c>
      <c r="Y865" s="22" t="str">
        <f>CONCATENATE("public static String ",,B865,,"=","""",W865,""";")</f>
        <v>public static String SCENARIO_STATUS="scenarioStatus";</v>
      </c>
      <c r="Z865" s="7" t="str">
        <f>CONCATENATE("private String ",W865,"=","""""",";")</f>
        <v>private String scenarioStatus="";</v>
      </c>
    </row>
    <row r="866" spans="2:26" ht="19.2" x14ac:dyDescent="0.45">
      <c r="B866" s="1" t="s">
        <v>565</v>
      </c>
      <c r="C866" s="1" t="s">
        <v>1</v>
      </c>
      <c r="D866" s="4">
        <v>44</v>
      </c>
      <c r="I866" t="str">
        <f>I865</f>
        <v>ALTER TABLE TM_TEST_SCENARIO</v>
      </c>
      <c r="J866" t="str">
        <f>CONCATENATE(LEFT(CONCATENATE(" ADD "," ",N866,";"),LEN(CONCATENATE(" ADD "," ",N866,";"))-2),";")</f>
        <v xml:space="preserve"> ADD  SCENARIO_TIME VARCHAR(44);</v>
      </c>
      <c r="K866" s="21" t="str">
        <f>CONCATENATE(LEFT(CONCATENATE("  ALTER COLUMN  "," ",N866,";"),LEN(CONCATENATE("  ALTER COLUMN  "," ",N866,";"))-2),";")</f>
        <v xml:space="preserve">  ALTER COLUMN   SCENARIO_TIME VARCHAR(44);</v>
      </c>
      <c r="L866" s="12"/>
      <c r="M866" s="18" t="str">
        <f>CONCATENATE(B866,",")</f>
        <v>SCENARIO_TIME,</v>
      </c>
      <c r="N866" s="5" t="str">
        <f t="shared" si="396"/>
        <v>SCENARIO_TIME VARCHAR(44),</v>
      </c>
      <c r="O866" s="1" t="s">
        <v>558</v>
      </c>
      <c r="P866" t="s">
        <v>133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scenarioTime</v>
      </c>
      <c r="X866" s="3" t="str">
        <f>CONCATENATE("""",W866,"""",":","""","""",",")</f>
        <v>"scenarioTime":"",</v>
      </c>
      <c r="Y866" s="22" t="str">
        <f>CONCATENATE("public static String ",,B866,,"=","""",W866,""";")</f>
        <v>public static String SCENARIO_TIME="scenarioTime";</v>
      </c>
      <c r="Z866" s="7" t="str">
        <f>CONCATENATE("private String ",W866,"=","""""",";")</f>
        <v>private String scenarioTime="";</v>
      </c>
    </row>
    <row r="867" spans="2:26" ht="19.2" x14ac:dyDescent="0.45">
      <c r="B867" s="1" t="s">
        <v>564</v>
      </c>
      <c r="C867" s="1" t="s">
        <v>1</v>
      </c>
      <c r="D867" s="4">
        <v>44</v>
      </c>
      <c r="I867" t="str">
        <f>I865</f>
        <v>ALTER TABLE TM_TEST_SCENARIO</v>
      </c>
      <c r="J867" t="str">
        <f>CONCATENATE(LEFT(CONCATENATE(" ADD "," ",N867,";"),LEN(CONCATENATE(" ADD "," ",N867,";"))-2),";")</f>
        <v xml:space="preserve"> ADD  SCENARIO_DATE VARCHAR(44);</v>
      </c>
      <c r="K867" s="21" t="str">
        <f>CONCATENATE(LEFT(CONCATENATE("  ALTER COLUMN  "," ",N867,";"),LEN(CONCATENATE("  ALTER COLUMN  "," ",N867,";"))-2),";")</f>
        <v xml:space="preserve">  ALTER COLUMN   SCENARIO_DATE VARCHAR(44);</v>
      </c>
      <c r="L867" s="12"/>
      <c r="M867" s="18" t="str">
        <f t="shared" si="391"/>
        <v>SCENARIO_DATE,</v>
      </c>
      <c r="N867" s="5" t="str">
        <f t="shared" si="396"/>
        <v>SCENARIO_DATE VARCHAR(44),</v>
      </c>
      <c r="O867" s="1" t="s">
        <v>558</v>
      </c>
      <c r="P867" t="s">
        <v>8</v>
      </c>
      <c r="W867" s="17" t="str">
        <f t="shared" si="392"/>
        <v>scenarioDate</v>
      </c>
      <c r="X867" s="3" t="str">
        <f t="shared" si="393"/>
        <v>"scenarioDate":"",</v>
      </c>
      <c r="Y867" s="22" t="str">
        <f t="shared" si="394"/>
        <v>public static String SCENARIO_DATE="scenarioDate";</v>
      </c>
      <c r="Z867" s="7" t="str">
        <f t="shared" si="395"/>
        <v>private String scenarioDate="";</v>
      </c>
    </row>
    <row r="868" spans="2:26" ht="19.2" x14ac:dyDescent="0.45">
      <c r="B868" s="1" t="s">
        <v>674</v>
      </c>
      <c r="C868" s="1" t="s">
        <v>1</v>
      </c>
      <c r="D868" s="4">
        <v>500</v>
      </c>
      <c r="I868" t="str">
        <f>I865</f>
        <v>ALTER TABLE TM_TEST_SCENARIO</v>
      </c>
      <c r="J868" t="str">
        <f>CONCATENATE(LEFT(CONCATENATE(" ADD "," ",N868,";"),LEN(CONCATENATE(" ADD "," ",N868,";"))-2),";")</f>
        <v xml:space="preserve"> ADD  TEST_CASE VARCHAR(500);</v>
      </c>
      <c r="K868" s="21" t="str">
        <f>CONCATENATE(LEFT(CONCATENATE("  ALTER COLUMN  "," ",N868,";"),LEN(CONCATENATE("  ALTER COLUMN  "," ",N868,";"))-2),";")</f>
        <v xml:space="preserve">  ALTER COLUMN   TEST_CASE VARCHAR(500);</v>
      </c>
      <c r="L868" s="12"/>
      <c r="M868" s="18" t="str">
        <f>CONCATENATE(B868,",")</f>
        <v>TEST_CASE,</v>
      </c>
      <c r="N868" s="5" t="str">
        <f t="shared" si="396"/>
        <v>TEST_CASE VARCHAR(500),</v>
      </c>
      <c r="O868" s="1" t="s">
        <v>676</v>
      </c>
      <c r="P868" t="s">
        <v>677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testCase</v>
      </c>
      <c r="X868" s="3" t="str">
        <f>CONCATENATE("""",W868,"""",":","""","""",",")</f>
        <v>"testCase":"",</v>
      </c>
      <c r="Y868" s="22" t="str">
        <f>CONCATENATE("public static String ",,B868,,"=","""",W868,""";")</f>
        <v>public static String TEST_CASE="testCase";</v>
      </c>
      <c r="Z868" s="7" t="str">
        <f>CONCATENATE("private String ",W868,"=","""""",";")</f>
        <v>private String testCase="";</v>
      </c>
    </row>
    <row r="869" spans="2:26" ht="19.2" x14ac:dyDescent="0.45">
      <c r="B869" s="1" t="s">
        <v>679</v>
      </c>
      <c r="C869" s="1" t="s">
        <v>1</v>
      </c>
      <c r="D869" s="4">
        <v>3000</v>
      </c>
      <c r="I869" t="str">
        <f>I866</f>
        <v>ALTER TABLE TM_TEST_SCENARIO</v>
      </c>
      <c r="J869" t="str">
        <f>CONCATENATE(LEFT(CONCATENATE(" ADD "," ",N869,";"),LEN(CONCATENATE(" ADD "," ",N869,";"))-2),";")</f>
        <v xml:space="preserve"> ADD  DATA_COMBINATION VARCHAR(3000);</v>
      </c>
      <c r="K869" s="21" t="str">
        <f>CONCATENATE(LEFT(CONCATENATE("  ALTER COLUMN  "," ",N869,";"),LEN(CONCATENATE("  ALTER COLUMN  "," ",N869,";"))-2),";")</f>
        <v xml:space="preserve">  ALTER COLUMN   DATA_COMBINATION VARCHAR(3000);</v>
      </c>
      <c r="L869" s="12"/>
      <c r="M869" s="18" t="str">
        <f>CONCATENATE(B869,",")</f>
        <v>DATA_COMBINATION,</v>
      </c>
      <c r="N869" s="5" t="str">
        <f t="shared" si="396"/>
        <v>DATA_COMBINATION VARCHAR(3000),</v>
      </c>
      <c r="O869" s="1" t="s">
        <v>680</v>
      </c>
      <c r="P869" t="s">
        <v>681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dataCombination</v>
      </c>
      <c r="X869" s="3" t="str">
        <f>CONCATENATE("""",W869,"""",":","""","""",",")</f>
        <v>"dataCombination":"",</v>
      </c>
      <c r="Y869" s="22" t="str">
        <f>CONCATENATE("public static String ",,B869,,"=","""",W869,""";")</f>
        <v>public static String DATA_COMBINATION="dataCombination";</v>
      </c>
      <c r="Z869" s="7" t="str">
        <f>CONCATENATE("private String ",W869,"=","""""",";")</f>
        <v>private String dataCombination="";</v>
      </c>
    </row>
    <row r="870" spans="2:26" ht="19.2" x14ac:dyDescent="0.45">
      <c r="B870" s="1" t="s">
        <v>675</v>
      </c>
      <c r="C870" s="1" t="s">
        <v>1</v>
      </c>
      <c r="D870" s="4">
        <v>500</v>
      </c>
      <c r="I870" t="str">
        <f>I866</f>
        <v>ALTER TABLE TM_TEST_SCENARIO</v>
      </c>
      <c r="J870" t="str">
        <f>CONCATENATE(LEFT(CONCATENATE(" ADD "," ",N870,";"),LEN(CONCATENATE(" ADD "," ",N870,";"))-2),";")</f>
        <v xml:space="preserve"> ADD  LINK_ID VARCHAR(500);</v>
      </c>
      <c r="K870" s="21" t="str">
        <f>CONCATENATE(LEFT(CONCATENATE("  ALTER COLUMN  "," ",N870,";"),LEN(CONCATENATE("  ALTER COLUMN  "," ",N870,";"))-2),";")</f>
        <v xml:space="preserve">  ALTER COLUMN   LINK_ID VARCHAR(500);</v>
      </c>
      <c r="L870" s="12"/>
      <c r="M870" s="18" t="str">
        <f>CONCATENATE(B870,",")</f>
        <v>LINK_ID,</v>
      </c>
      <c r="N870" s="5" t="str">
        <f t="shared" si="396"/>
        <v>LINK_ID VARCHAR(500),</v>
      </c>
      <c r="O870" s="1" t="s">
        <v>678</v>
      </c>
      <c r="P870" t="s">
        <v>2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linkId</v>
      </c>
      <c r="X870" s="3" t="str">
        <f>CONCATENATE("""",W870,"""",":","""","""",",")</f>
        <v>"linkId":"",</v>
      </c>
      <c r="Y870" s="22" t="str">
        <f>CONCATENATE("public static String ",,B870,,"=","""",W870,""";")</f>
        <v>public static String LINK_ID="linkId";</v>
      </c>
      <c r="Z870" s="7" t="str">
        <f>CONCATENATE("private String ",W870,"=","""""",";")</f>
        <v>private String linkId="";</v>
      </c>
    </row>
    <row r="871" spans="2:26" ht="19.2" x14ac:dyDescent="0.45">
      <c r="B871" s="1" t="s">
        <v>321</v>
      </c>
      <c r="C871" s="1" t="s">
        <v>1</v>
      </c>
      <c r="D871" s="4">
        <v>1000</v>
      </c>
      <c r="I871" t="str">
        <f>I867</f>
        <v>ALTER TABLE TM_TEST_SCENARIO</v>
      </c>
      <c r="J871" t="str">
        <f t="shared" si="397"/>
        <v xml:space="preserve"> ADD  FILE_URL VARCHAR(1000);</v>
      </c>
      <c r="K871" s="21" t="str">
        <f t="shared" si="398"/>
        <v xml:space="preserve">  ALTER COLUMN   FILE_URL VARCHAR(1000);</v>
      </c>
      <c r="L871" s="12"/>
      <c r="M871" s="18" t="str">
        <f>CONCATENATE(B871,",")</f>
        <v>FILE_URL,</v>
      </c>
      <c r="N871" s="5" t="str">
        <f t="shared" si="396"/>
        <v>FILE_URL VARCHAR(1000),</v>
      </c>
      <c r="O871" s="1" t="s">
        <v>324</v>
      </c>
      <c r="P871" t="s">
        <v>325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fileUrl</v>
      </c>
      <c r="X871" s="3" t="str">
        <f>CONCATENATE("""",W871,"""",":","""","""",",")</f>
        <v>"fileUrl":"",</v>
      </c>
      <c r="Y871" s="22" t="str">
        <f>CONCATENATE("public static String ",,B871,,"=","""",W871,""";")</f>
        <v>public static String FILE_URL="fileUrl";</v>
      </c>
      <c r="Z871" s="7" t="str">
        <f>CONCATENATE("private String ",W871,"=","""""",";")</f>
        <v>private String fileUrl="";</v>
      </c>
    </row>
    <row r="872" spans="2:26" ht="19.2" x14ac:dyDescent="0.45">
      <c r="B872" s="1" t="s">
        <v>14</v>
      </c>
      <c r="C872" s="1" t="s">
        <v>1</v>
      </c>
      <c r="D872" s="4">
        <v>555</v>
      </c>
      <c r="I872" t="str">
        <f>I871</f>
        <v>ALTER TABLE TM_TEST_SCENARIO</v>
      </c>
      <c r="J872" t="str">
        <f t="shared" si="397"/>
        <v xml:space="preserve"> ADD  DESCRIPTION VARCHAR(555);</v>
      </c>
      <c r="K872" s="21" t="str">
        <f t="shared" si="398"/>
        <v xml:space="preserve">  ALTER COLUMN   DESCRIPTION VARCHAR(555);</v>
      </c>
      <c r="L872" s="12"/>
      <c r="M872" s="18" t="str">
        <f t="shared" si="391"/>
        <v>DESCRIPTION,</v>
      </c>
      <c r="N872" s="5" t="str">
        <f t="shared" si="396"/>
        <v>DESCRIPTION VARCHAR(555),</v>
      </c>
      <c r="O872" s="1" t="s">
        <v>14</v>
      </c>
      <c r="W872" s="17" t="str">
        <f t="shared" si="392"/>
        <v>description</v>
      </c>
      <c r="X872" s="3" t="str">
        <f t="shared" si="393"/>
        <v>"description":"",</v>
      </c>
      <c r="Y872" s="22" t="str">
        <f t="shared" si="394"/>
        <v>public static String DESCRIPTION="description";</v>
      </c>
      <c r="Z872" s="7" t="str">
        <f t="shared" si="395"/>
        <v>private String description="";</v>
      </c>
    </row>
    <row r="873" spans="2:26" ht="19.2" x14ac:dyDescent="0.45">
      <c r="B873" s="1"/>
      <c r="C873" s="1"/>
      <c r="D873" s="4"/>
      <c r="L873" s="12"/>
      <c r="M873" s="18"/>
      <c r="N873" s="33" t="s">
        <v>130</v>
      </c>
      <c r="O873" s="1"/>
      <c r="W873" s="17"/>
    </row>
    <row r="874" spans="2:26" x14ac:dyDescent="0.3">
      <c r="N874" s="31" t="s">
        <v>126</v>
      </c>
    </row>
    <row r="875" spans="2:26" x14ac:dyDescent="0.3">
      <c r="N875" s="31"/>
    </row>
    <row r="876" spans="2:26" x14ac:dyDescent="0.3">
      <c r="B876" s="2" t="s">
        <v>566</v>
      </c>
      <c r="I876" t="str">
        <f>CONCATENATE("ALTER TABLE"," ",B876)</f>
        <v>ALTER TABLE TM_TEST_TRIAL</v>
      </c>
      <c r="K876" s="25"/>
      <c r="N876" s="5" t="str">
        <f>CONCATENATE("CREATE TABLE ",B876," ","(")</f>
        <v>CREATE TABLE TM_TEST_TRIAL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</v>
      </c>
      <c r="L877" s="12"/>
      <c r="M877" s="18" t="str">
        <f t="shared" ref="M877:M891" si="399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1" si="400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1" si="401">CONCATENATE("""",W877,"""",":","""","""",",")</f>
        <v>"id":"",</v>
      </c>
      <c r="Y877" s="22" t="str">
        <f t="shared" ref="Y877:Y891" si="402">CONCATENATE("public static String ",,B877,,"=","""",W877,""";")</f>
        <v>public static String ID="id";</v>
      </c>
      <c r="Z877" s="7" t="str">
        <f t="shared" ref="Z877:Z891" si="403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</v>
      </c>
      <c r="K878" s="21" t="s">
        <v>436</v>
      </c>
      <c r="L878" s="12"/>
      <c r="M878" s="18" t="str">
        <f t="shared" si="399"/>
        <v>STATUS,</v>
      </c>
      <c r="N878" s="5" t="str">
        <f t="shared" ref="N878:N891" si="404">CONCATENATE(B878," ",C878,"(",D878,")",",")</f>
        <v>STATUS VARCHAR(10),</v>
      </c>
      <c r="O878" s="1" t="s">
        <v>3</v>
      </c>
      <c r="W878" s="17" t="str">
        <f t="shared" si="400"/>
        <v>status</v>
      </c>
      <c r="X878" s="3" t="str">
        <f t="shared" si="401"/>
        <v>"status":"",</v>
      </c>
      <c r="Y878" s="22" t="str">
        <f t="shared" si="402"/>
        <v>public static String STATUS="status";</v>
      </c>
      <c r="Z878" s="7" t="str">
        <f t="shared" si="403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</v>
      </c>
      <c r="J879" t="str">
        <f t="shared" ref="J879:J891" si="405">CONCATENATE(LEFT(CONCATENATE(" ADD "," ",N879,";"),LEN(CONCATENATE(" ADD "," ",N879,";"))-2),";")</f>
        <v xml:space="preserve"> ADD  INSERT_DATE VARCHAR(30);</v>
      </c>
      <c r="K879" s="21" t="str">
        <f t="shared" ref="K879:K891" si="406">CONCATENATE(LEFT(CONCATENATE("  ALTER COLUMN  "," ",N879,";"),LEN(CONCATENATE("  ALTER COLUMN  "," ",N879,";"))-2),";")</f>
        <v xml:space="preserve">  ALTER COLUMN   INSERT_DATE VARCHAR(30);</v>
      </c>
      <c r="L879" s="12"/>
      <c r="M879" s="18" t="str">
        <f t="shared" si="399"/>
        <v>INSERT_DATE,</v>
      </c>
      <c r="N879" s="5" t="str">
        <f t="shared" si="404"/>
        <v>INSERT_DATE VARCHAR(30),</v>
      </c>
      <c r="O879" s="1" t="s">
        <v>7</v>
      </c>
      <c r="P879" t="s">
        <v>8</v>
      </c>
      <c r="W879" s="17" t="str">
        <f t="shared" si="400"/>
        <v>insertDate</v>
      </c>
      <c r="X879" s="3" t="str">
        <f t="shared" si="401"/>
        <v>"insertDate":"",</v>
      </c>
      <c r="Y879" s="22" t="str">
        <f t="shared" si="402"/>
        <v>public static String INSERT_DATE="insertDate";</v>
      </c>
      <c r="Z879" s="7" t="str">
        <f t="shared" si="403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</v>
      </c>
      <c r="J880" t="str">
        <f t="shared" si="405"/>
        <v xml:space="preserve"> ADD  MODIFICATION_DATE VARCHAR(30);</v>
      </c>
      <c r="K880" s="21" t="str">
        <f t="shared" si="406"/>
        <v xml:space="preserve">  ALTER COLUMN   MODIFICATION_DATE VARCHAR(30);</v>
      </c>
      <c r="L880" s="12"/>
      <c r="M880" s="18" t="str">
        <f t="shared" si="399"/>
        <v>MODIFICATION_DATE,</v>
      </c>
      <c r="N880" s="5" t="str">
        <f t="shared" si="404"/>
        <v>MODIFICATION_DATE VARCHAR(30),</v>
      </c>
      <c r="O880" s="1" t="s">
        <v>9</v>
      </c>
      <c r="P880" t="s">
        <v>8</v>
      </c>
      <c r="W880" s="17" t="str">
        <f t="shared" si="400"/>
        <v>modificationDate</v>
      </c>
      <c r="X880" s="3" t="str">
        <f t="shared" si="401"/>
        <v>"modificationDate":"",</v>
      </c>
      <c r="Y880" s="22" t="str">
        <f t="shared" si="402"/>
        <v>public static String MODIFICATION_DATE="modificationDate";</v>
      </c>
      <c r="Z880" s="7" t="str">
        <f t="shared" si="403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</v>
      </c>
      <c r="J881" t="str">
        <f t="shared" si="405"/>
        <v xml:space="preserve"> ADD  FK_SCENARIO_ID VARCHAR(45);</v>
      </c>
      <c r="K881" s="21" t="str">
        <f t="shared" si="406"/>
        <v xml:space="preserve">  ALTER COLUMN   FK_SCENARIO_ID VARCHAR(45);</v>
      </c>
      <c r="L881" s="12"/>
      <c r="M881" s="18" t="str">
        <f t="shared" si="399"/>
        <v>FK_SCENARIO_ID,</v>
      </c>
      <c r="N881" s="5" t="str">
        <f t="shared" si="404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400"/>
        <v>fkScenarioId</v>
      </c>
      <c r="X881" s="3" t="str">
        <f t="shared" si="401"/>
        <v>"fkScenarioId":"",</v>
      </c>
      <c r="Y881" s="22" t="str">
        <f t="shared" si="402"/>
        <v>public static String FK_SCENARIO_ID="fkScenarioId";</v>
      </c>
      <c r="Z881" s="7" t="str">
        <f t="shared" si="403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I880</f>
        <v>ALTER TABLE TM_TEST_TRIAL</v>
      </c>
      <c r="J882" t="str">
        <f t="shared" si="405"/>
        <v xml:space="preserve"> ADD  FK_CREATED_BY VARCHAR(45);</v>
      </c>
      <c r="K882" s="21" t="str">
        <f t="shared" si="406"/>
        <v xml:space="preserve">  ALTER COLUMN   FK_CREATED_BY VARCHAR(45);</v>
      </c>
      <c r="L882" s="12"/>
      <c r="M882" s="18" t="str">
        <f t="shared" si="399"/>
        <v>FK_CREATED_BY,</v>
      </c>
      <c r="N882" s="5" t="str">
        <f t="shared" si="404"/>
        <v>FK_CREATED_BY VARCHAR(45),</v>
      </c>
      <c r="O882" s="1" t="s">
        <v>10</v>
      </c>
      <c r="P882" t="s">
        <v>282</v>
      </c>
      <c r="Q882" t="s">
        <v>128</v>
      </c>
      <c r="W882" s="17" t="str">
        <f t="shared" si="400"/>
        <v>fkCreatedBy</v>
      </c>
      <c r="X882" s="3" t="str">
        <f t="shared" si="401"/>
        <v>"fkCreatedBy":"",</v>
      </c>
      <c r="Y882" s="22" t="str">
        <f t="shared" si="402"/>
        <v>public static String FK_CREATED_BY="fkCreatedBy";</v>
      </c>
      <c r="Z882" s="7" t="str">
        <f t="shared" si="403"/>
        <v>private String fkCreatedBy="";</v>
      </c>
    </row>
    <row r="883" spans="2:26" ht="19.2" x14ac:dyDescent="0.45">
      <c r="B883" s="1" t="s">
        <v>568</v>
      </c>
      <c r="C883" s="1" t="s">
        <v>1</v>
      </c>
      <c r="D883" s="4">
        <v>45</v>
      </c>
      <c r="I883" t="str">
        <f t="shared" ref="I883:I890" si="407">I881</f>
        <v>ALTER TABLE TM_TEST_TRIAL</v>
      </c>
      <c r="J883" t="str">
        <f t="shared" si="405"/>
        <v xml:space="preserve"> ADD  TRIAL_DATE VARCHAR(45);</v>
      </c>
      <c r="K883" s="21" t="str">
        <f t="shared" si="406"/>
        <v xml:space="preserve">  ALTER COLUMN   TRIAL_DATE VARCHAR(45);</v>
      </c>
      <c r="L883" s="12"/>
      <c r="M883" s="18" t="str">
        <f t="shared" si="399"/>
        <v>TRIAL_DATE,</v>
      </c>
      <c r="N883" s="5" t="str">
        <f t="shared" si="404"/>
        <v>TRIAL_DATE VARCHAR(45),</v>
      </c>
      <c r="O883" s="1" t="s">
        <v>572</v>
      </c>
      <c r="P883" t="s">
        <v>8</v>
      </c>
      <c r="W883" s="17" t="str">
        <f t="shared" si="400"/>
        <v>trialDate</v>
      </c>
      <c r="X883" s="3" t="str">
        <f t="shared" si="401"/>
        <v>"trialDate":"",</v>
      </c>
      <c r="Y883" s="22" t="str">
        <f t="shared" si="402"/>
        <v>public static String TRIAL_DATE="trialDate";</v>
      </c>
      <c r="Z883" s="7" t="str">
        <f t="shared" si="403"/>
        <v>private String trialDate="";</v>
      </c>
    </row>
    <row r="884" spans="2:26" ht="19.2" x14ac:dyDescent="0.45">
      <c r="B884" s="1" t="s">
        <v>569</v>
      </c>
      <c r="C884" s="1" t="s">
        <v>1</v>
      </c>
      <c r="D884" s="4">
        <v>45</v>
      </c>
      <c r="I884" t="str">
        <f t="shared" si="407"/>
        <v>ALTER TABLE TM_TEST_TRIAL</v>
      </c>
      <c r="J884" t="str">
        <f t="shared" si="405"/>
        <v xml:space="preserve"> ADD  TRIAL_TIME VARCHAR(45);</v>
      </c>
      <c r="K884" s="21" t="str">
        <f t="shared" si="406"/>
        <v xml:space="preserve">  ALTER COLUMN   TRIAL_TIME VARCHAR(45);</v>
      </c>
      <c r="L884" s="12"/>
      <c r="M884" s="18" t="str">
        <f t="shared" si="399"/>
        <v>TRIAL_TIME,</v>
      </c>
      <c r="N884" s="5" t="str">
        <f t="shared" si="404"/>
        <v>TRIAL_TIME VARCHAR(45),</v>
      </c>
      <c r="O884" s="1" t="s">
        <v>572</v>
      </c>
      <c r="P884" t="s">
        <v>133</v>
      </c>
      <c r="W884" s="17" t="str">
        <f t="shared" si="400"/>
        <v>trialTime</v>
      </c>
      <c r="X884" s="3" t="str">
        <f t="shared" si="401"/>
        <v>"trialTime":"",</v>
      </c>
      <c r="Y884" s="22" t="str">
        <f t="shared" si="402"/>
        <v>public static String TRIAL_TIME="trialTime";</v>
      </c>
      <c r="Z884" s="7" t="str">
        <f t="shared" si="403"/>
        <v>private String trialTime="";</v>
      </c>
    </row>
    <row r="885" spans="2:26" ht="19.2" x14ac:dyDescent="0.45">
      <c r="B885" s="1" t="s">
        <v>570</v>
      </c>
      <c r="C885" s="1" t="s">
        <v>1</v>
      </c>
      <c r="D885" s="4">
        <v>555</v>
      </c>
      <c r="I885" t="str">
        <f t="shared" si="407"/>
        <v>ALTER TABLE TM_TEST_TRIAL</v>
      </c>
      <c r="J885" t="str">
        <f t="shared" si="405"/>
        <v xml:space="preserve"> ADD  ACTUAL_RESULT VARCHAR(555);</v>
      </c>
      <c r="K885" s="21" t="str">
        <f t="shared" si="406"/>
        <v xml:space="preserve">  ALTER COLUMN   ACTUAL_RESULT VARCHAR(555);</v>
      </c>
      <c r="L885" s="12"/>
      <c r="M885" s="18" t="str">
        <f t="shared" si="399"/>
        <v>ACTUAL_RESULT,</v>
      </c>
      <c r="N885" s="5" t="str">
        <f t="shared" si="404"/>
        <v>ACTUAL_RESULT VARCHAR(555),</v>
      </c>
      <c r="O885" s="1" t="s">
        <v>573</v>
      </c>
      <c r="P885" t="s">
        <v>563</v>
      </c>
      <c r="W885" s="17" t="str">
        <f t="shared" si="400"/>
        <v>actualResult</v>
      </c>
      <c r="X885" s="3" t="str">
        <f t="shared" si="401"/>
        <v>"actualResult":"",</v>
      </c>
      <c r="Y885" s="22" t="str">
        <f t="shared" si="402"/>
        <v>public static String ACTUAL_RESULT="actualResult";</v>
      </c>
      <c r="Z885" s="7" t="str">
        <f t="shared" si="403"/>
        <v>private String actualResult="";</v>
      </c>
    </row>
    <row r="886" spans="2:26" ht="19.2" x14ac:dyDescent="0.45">
      <c r="B886" s="1" t="s">
        <v>571</v>
      </c>
      <c r="C886" s="1" t="s">
        <v>1</v>
      </c>
      <c r="D886" s="4">
        <v>44</v>
      </c>
      <c r="I886" t="str">
        <f t="shared" si="407"/>
        <v>ALTER TABLE TM_TEST_TRIAL</v>
      </c>
      <c r="J886" t="str">
        <f t="shared" si="405"/>
        <v xml:space="preserve"> ADD  TRIAL_STATUS VARCHAR(44);</v>
      </c>
      <c r="K886" s="21" t="str">
        <f t="shared" si="406"/>
        <v xml:space="preserve">  ALTER COLUMN   TRIAL_STATUS VARCHAR(44);</v>
      </c>
      <c r="L886" s="12"/>
      <c r="M886" s="18" t="str">
        <f t="shared" si="399"/>
        <v>TRIAL_STATUS,</v>
      </c>
      <c r="N886" s="5" t="str">
        <f t="shared" si="404"/>
        <v>TRIAL_STATUS VARCHAR(44),</v>
      </c>
      <c r="O886" s="1" t="s">
        <v>572</v>
      </c>
      <c r="P886" t="s">
        <v>3</v>
      </c>
      <c r="W886" s="17" t="str">
        <f t="shared" si="400"/>
        <v>trialStatus</v>
      </c>
      <c r="X886" s="3" t="str">
        <f t="shared" si="401"/>
        <v>"trialStatus":"",</v>
      </c>
      <c r="Y886" s="22" t="str">
        <f t="shared" si="402"/>
        <v>public static String TRIAL_STATUS="trialStatus";</v>
      </c>
      <c r="Z886" s="7" t="str">
        <f t="shared" si="403"/>
        <v>private String trialStatus="";</v>
      </c>
    </row>
    <row r="887" spans="2:26" ht="19.2" x14ac:dyDescent="0.45">
      <c r="B887" s="1" t="s">
        <v>374</v>
      </c>
      <c r="C887" s="1" t="s">
        <v>1</v>
      </c>
      <c r="D887" s="4">
        <v>555</v>
      </c>
      <c r="I887" t="str">
        <f t="shared" si="407"/>
        <v>ALTER TABLE TM_TEST_TRIAL</v>
      </c>
      <c r="J887" t="str">
        <f t="shared" si="405"/>
        <v xml:space="preserve"> ADD  FILE_NAME VARCHAR(555);</v>
      </c>
      <c r="K887" s="21" t="str">
        <f t="shared" si="406"/>
        <v xml:space="preserve">  ALTER COLUMN   FILE_NAME VARCHAR(555);</v>
      </c>
      <c r="L887" s="12"/>
      <c r="M887" s="18" t="str">
        <f t="shared" si="399"/>
        <v>FILE_NAME,</v>
      </c>
      <c r="N887" s="5" t="str">
        <f t="shared" si="404"/>
        <v>FILE_NAME VARCHAR(555),</v>
      </c>
      <c r="O887" s="1" t="s">
        <v>324</v>
      </c>
      <c r="P887" t="s">
        <v>0</v>
      </c>
      <c r="W887" s="17" t="str">
        <f t="shared" si="400"/>
        <v>fileName</v>
      </c>
      <c r="X887" s="3" t="str">
        <f t="shared" si="401"/>
        <v>"fileName":"",</v>
      </c>
      <c r="Y887" s="22" t="str">
        <f t="shared" si="402"/>
        <v>public static String FILE_NAME="fileName";</v>
      </c>
      <c r="Z887" s="7" t="str">
        <f t="shared" si="403"/>
        <v>private String fileName="";</v>
      </c>
    </row>
    <row r="888" spans="2:26" ht="19.2" x14ac:dyDescent="0.45">
      <c r="B888" s="1" t="s">
        <v>367</v>
      </c>
      <c r="C888" s="1" t="s">
        <v>1</v>
      </c>
      <c r="D888" s="4">
        <v>44</v>
      </c>
      <c r="I888" t="str">
        <f t="shared" si="407"/>
        <v>ALTER TABLE TM_TEST_TRIAL</v>
      </c>
      <c r="J888" t="str">
        <f t="shared" si="405"/>
        <v xml:space="preserve"> ADD  FK_BACKLOG_ID VARCHAR(44);</v>
      </c>
      <c r="K888" s="21" t="str">
        <f t="shared" si="406"/>
        <v xml:space="preserve">  ALTER COLUMN   FK_BACKLOG_ID VARCHAR(44);</v>
      </c>
      <c r="L888" s="12"/>
      <c r="M888" s="18" t="str">
        <f t="shared" si="399"/>
        <v>FK_BACKLOG_ID,</v>
      </c>
      <c r="N888" s="5" t="str">
        <f t="shared" si="404"/>
        <v>FK_BACKLOG_ID VARCHAR(44),</v>
      </c>
      <c r="O888" s="1" t="s">
        <v>10</v>
      </c>
      <c r="P888" t="s">
        <v>354</v>
      </c>
      <c r="Q888" t="s">
        <v>2</v>
      </c>
      <c r="W888" s="17" t="str">
        <f t="shared" si="400"/>
        <v>fkBacklogId</v>
      </c>
      <c r="X888" s="3" t="str">
        <f t="shared" si="401"/>
        <v>"fkBacklogId":"",</v>
      </c>
      <c r="Y888" s="22" t="str">
        <f t="shared" si="402"/>
        <v>public static String FK_BACKLOG_ID="fkBacklogId";</v>
      </c>
      <c r="Z888" s="7" t="str">
        <f t="shared" si="403"/>
        <v>private String fkBacklogId="";</v>
      </c>
    </row>
    <row r="889" spans="2:26" ht="19.2" x14ac:dyDescent="0.45">
      <c r="B889" s="1" t="s">
        <v>318</v>
      </c>
      <c r="C889" s="1" t="s">
        <v>1</v>
      </c>
      <c r="D889" s="4">
        <v>4444</v>
      </c>
      <c r="I889" t="str">
        <f t="shared" si="407"/>
        <v>ALTER TABLE TM_TEST_TRIAL</v>
      </c>
      <c r="J889" t="str">
        <f>CONCATENATE(LEFT(CONCATENATE(" ADD "," ",N889,";"),LEN(CONCATENATE(" ADD "," ",N889,";"))-2),";")</f>
        <v xml:space="preserve"> ADD  FK_TASK_ID VARCHAR(4444);</v>
      </c>
      <c r="K889" s="21" t="str">
        <f>CONCATENATE(LEFT(CONCATENATE("  ALTER COLUMN  "," ",N889,";"),LEN(CONCATENATE("  ALTER COLUMN  "," ",N889,";"))-2),";")</f>
        <v xml:space="preserve">  ALTER COLUMN   FK_TASK_ID VARCHAR(4444);</v>
      </c>
      <c r="L889" s="12"/>
      <c r="M889" s="18" t="str">
        <f>CONCATENATE(B889,",")</f>
        <v>FK_TASK_ID,</v>
      </c>
      <c r="N889" s="5" t="str">
        <f>CONCATENATE(B889," ",C889,"(",D889,")",",")</f>
        <v>FK_TASK_ID VARCHAR(4444),</v>
      </c>
      <c r="O889" s="1" t="s">
        <v>10</v>
      </c>
      <c r="P889" t="s">
        <v>311</v>
      </c>
      <c r="Q889" t="s">
        <v>2</v>
      </c>
      <c r="W889" s="17" t="str">
        <f>CONCATENATE(,LOWER(O889),UPPER(LEFT(P889,1)),LOWER(RIGHT(P889,LEN(P889)-IF(LEN(P889)&gt;0,1,LEN(P889)))),UPPER(LEFT(Q889,1)),LOWER(RIGHT(Q889,LEN(Q889)-IF(LEN(Q889)&gt;0,1,LEN(Q889)))),UPPER(LEFT(R889,1)),LOWER(RIGHT(R889,LEN(R889)-IF(LEN(R889)&gt;0,1,LEN(R889)))),UPPER(LEFT(S889,1)),LOWER(RIGHT(S889,LEN(S889)-IF(LEN(S889)&gt;0,1,LEN(S889)))),UPPER(LEFT(T889,1)),LOWER(RIGHT(T889,LEN(T889)-IF(LEN(T889)&gt;0,1,LEN(T889)))),UPPER(LEFT(U889,1)),LOWER(RIGHT(U889,LEN(U889)-IF(LEN(U889)&gt;0,1,LEN(U889)))),UPPER(LEFT(V889,1)),LOWER(RIGHT(V889,LEN(V889)-IF(LEN(V889)&gt;0,1,LEN(V889)))))</f>
        <v>fkTaskId</v>
      </c>
      <c r="X889" s="3" t="str">
        <f>CONCATENATE("""",W889,"""",":","""","""",",")</f>
        <v>"fkTaskId":"",</v>
      </c>
      <c r="Y889" s="22" t="str">
        <f>CONCATENATE("public static String ",,B889,,"=","""",W889,""";")</f>
        <v>public static String FK_TASK_ID="fkTaskId";</v>
      </c>
      <c r="Z889" s="7" t="str">
        <f>CONCATENATE("private String ",W889,"=","""""",";")</f>
        <v>private String fkTaskId="";</v>
      </c>
    </row>
    <row r="890" spans="2:26" ht="19.2" x14ac:dyDescent="0.45">
      <c r="B890" s="1" t="s">
        <v>576</v>
      </c>
      <c r="C890" s="1" t="s">
        <v>1</v>
      </c>
      <c r="D890" s="4">
        <v>44</v>
      </c>
      <c r="I890" t="str">
        <f t="shared" si="407"/>
        <v>ALTER TABLE TM_TEST_TRIAL</v>
      </c>
      <c r="J890" t="str">
        <f t="shared" si="405"/>
        <v xml:space="preserve"> ADD  IS_NOTIFIED_AS_BUG VARCHAR(44);</v>
      </c>
      <c r="K890" s="21" t="str">
        <f t="shared" si="406"/>
        <v xml:space="preserve">  ALTER COLUMN   IS_NOTIFIED_AS_BUG VARCHAR(44);</v>
      </c>
      <c r="L890" s="12"/>
      <c r="M890" s="18" t="str">
        <f t="shared" si="399"/>
        <v>IS_NOTIFIED_AS_BUG,</v>
      </c>
      <c r="N890" s="5" t="str">
        <f t="shared" si="404"/>
        <v>IS_NOTIFIED_AS_BUG VARCHAR(44),</v>
      </c>
      <c r="O890" s="1" t="s">
        <v>112</v>
      </c>
      <c r="P890" t="s">
        <v>574</v>
      </c>
      <c r="Q890" t="s">
        <v>575</v>
      </c>
      <c r="R890" t="s">
        <v>409</v>
      </c>
      <c r="W890" s="17" t="str">
        <f t="shared" si="400"/>
        <v>isNotifiedAsBug</v>
      </c>
      <c r="X890" s="3" t="str">
        <f t="shared" si="401"/>
        <v>"isNotifiedAsBug":"",</v>
      </c>
      <c r="Y890" s="22" t="str">
        <f t="shared" si="402"/>
        <v>public static String IS_NOTIFIED_AS_BUG="isNotifiedAsBug";</v>
      </c>
      <c r="Z890" s="7" t="str">
        <f t="shared" si="403"/>
        <v>private String isNotifiedAsBug="";</v>
      </c>
    </row>
    <row r="891" spans="2:26" ht="19.2" x14ac:dyDescent="0.45">
      <c r="B891" s="1" t="s">
        <v>14</v>
      </c>
      <c r="C891" s="1" t="s">
        <v>1</v>
      </c>
      <c r="D891" s="4">
        <v>555</v>
      </c>
      <c r="I891" t="str">
        <f>I690</f>
        <v>ALTER TABLE TM_INPUT_DESCRIPTION</v>
      </c>
      <c r="J891" t="str">
        <f t="shared" si="405"/>
        <v xml:space="preserve"> ADD  DESCRIPTION VARCHAR(555);</v>
      </c>
      <c r="K891" s="21" t="str">
        <f t="shared" si="406"/>
        <v xml:space="preserve">  ALTER COLUMN   DESCRIPTION VARCHAR(555);</v>
      </c>
      <c r="L891" s="12"/>
      <c r="M891" s="18" t="str">
        <f t="shared" si="399"/>
        <v>DESCRIPTION,</v>
      </c>
      <c r="N891" s="5" t="str">
        <f t="shared" si="404"/>
        <v>DESCRIPTION VARCHAR(555),</v>
      </c>
      <c r="O891" s="1" t="s">
        <v>14</v>
      </c>
      <c r="W891" s="17" t="str">
        <f t="shared" si="400"/>
        <v>description</v>
      </c>
      <c r="X891" s="3" t="str">
        <f t="shared" si="401"/>
        <v>"description":"",</v>
      </c>
      <c r="Y891" s="22" t="str">
        <f t="shared" si="402"/>
        <v>public static String DESCRIPTION="description";</v>
      </c>
      <c r="Z891" s="7" t="str">
        <f t="shared" si="403"/>
        <v>private String description="";</v>
      </c>
    </row>
    <row r="892" spans="2:26" ht="19.2" x14ac:dyDescent="0.45">
      <c r="B892" s="1"/>
      <c r="C892" s="1"/>
      <c r="D892" s="4"/>
      <c r="L892" s="12"/>
      <c r="M892" s="18"/>
      <c r="N892" s="33" t="s">
        <v>130</v>
      </c>
      <c r="O892" s="1"/>
      <c r="W892" s="17"/>
    </row>
    <row r="893" spans="2:26" x14ac:dyDescent="0.3">
      <c r="N893" s="31" t="s">
        <v>126</v>
      </c>
    </row>
    <row r="895" spans="2:26" x14ac:dyDescent="0.3">
      <c r="B895" t="s">
        <v>577</v>
      </c>
    </row>
    <row r="896" spans="2:26" x14ac:dyDescent="0.3">
      <c r="B896" t="s">
        <v>578</v>
      </c>
    </row>
    <row r="897" spans="2:26" x14ac:dyDescent="0.3">
      <c r="B897" t="s">
        <v>184</v>
      </c>
    </row>
    <row r="898" spans="2:26" x14ac:dyDescent="0.3">
      <c r="B898" t="s">
        <v>185</v>
      </c>
    </row>
    <row r="899" spans="2:26" x14ac:dyDescent="0.3">
      <c r="B899" t="s">
        <v>186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187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579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580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581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582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583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472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473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625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626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477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478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479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480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481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482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584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585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s="36" t="s">
        <v>591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592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593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483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508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509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485</v>
      </c>
      <c r="E928"/>
      <c r="F928"/>
      <c r="G928"/>
      <c r="K928"/>
      <c r="M928"/>
      <c r="N928"/>
      <c r="W928"/>
      <c r="X928"/>
      <c r="Y928"/>
      <c r="Z928"/>
    </row>
    <row r="929" spans="2:26" x14ac:dyDescent="0.3">
      <c r="B929" t="s">
        <v>14</v>
      </c>
      <c r="E929"/>
      <c r="F929"/>
      <c r="G929"/>
      <c r="K929"/>
      <c r="M929"/>
      <c r="N929"/>
      <c r="W929"/>
      <c r="X929"/>
      <c r="Y929"/>
      <c r="Z929"/>
    </row>
    <row r="930" spans="2:26" x14ac:dyDescent="0.3">
      <c r="B930" t="s">
        <v>486</v>
      </c>
      <c r="E930"/>
      <c r="F930"/>
      <c r="G930"/>
      <c r="K930"/>
      <c r="M930"/>
      <c r="N930"/>
      <c r="W930"/>
      <c r="X930"/>
      <c r="Y930"/>
      <c r="Z930"/>
    </row>
    <row r="934" spans="2:26" x14ac:dyDescent="0.3">
      <c r="B934" s="2" t="s">
        <v>588</v>
      </c>
      <c r="I934" t="str">
        <f>CONCATENATE("ALTER TABLE"," ",B934)</f>
        <v>ALTER TABLE TM_TEST_TRIAL_LIST</v>
      </c>
      <c r="J934" t="s">
        <v>293</v>
      </c>
      <c r="K934" s="26" t="str">
        <f>CONCATENATE(J934," VIEW ",B934," AS SELECT")</f>
        <v>create OR REPLACE VIEW TM_TEST_TRIAL_LIST AS SELECT</v>
      </c>
      <c r="N934" s="5" t="str">
        <f>CONCATENATE("CREATE TABLE ",B934," ","(")</f>
        <v>CREATE TABLE TM_TEST_TRIAL_LIST (</v>
      </c>
    </row>
    <row r="935" spans="2:26" ht="19.2" x14ac:dyDescent="0.45">
      <c r="B935" s="1" t="s">
        <v>2</v>
      </c>
      <c r="C935" s="1" t="s">
        <v>1</v>
      </c>
      <c r="D935" s="4">
        <v>30</v>
      </c>
      <c r="E935" s="24" t="s">
        <v>113</v>
      </c>
      <c r="I935" t="str">
        <f>I934</f>
        <v>ALTER TABLE TM_TEST_TRIAL_LIST</v>
      </c>
      <c r="K935" s="25" t="str">
        <f t="shared" ref="K935:K950" si="408">CONCATENATE(B935,",")</f>
        <v>ID,</v>
      </c>
      <c r="L935" s="12"/>
      <c r="M935" s="18" t="str">
        <f t="shared" ref="M935:M951" si="409">CONCATENATE(B935,",")</f>
        <v>ID,</v>
      </c>
      <c r="N935" s="5" t="str">
        <f>CONCATENATE(B935," ",C935,"(",D935,") ",E935," ,")</f>
        <v>ID VARCHAR(30) NOT NULL ,</v>
      </c>
      <c r="O935" s="1" t="s">
        <v>2</v>
      </c>
      <c r="P935" s="6"/>
      <c r="Q935" s="6"/>
      <c r="R935" s="6"/>
      <c r="S935" s="6"/>
      <c r="T935" s="6"/>
      <c r="U935" s="6"/>
      <c r="V935" s="6"/>
      <c r="W935" s="17" t="str">
        <f t="shared" ref="W935:W951" si="410"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id</v>
      </c>
      <c r="X935" s="3" t="str">
        <f t="shared" ref="X935:X951" si="411">CONCATENATE("""",W935,"""",":","""","""",",")</f>
        <v>"id":"",</v>
      </c>
      <c r="Y935" s="22" t="str">
        <f t="shared" ref="Y935:Y951" si="412">CONCATENATE("public static String ",,B935,,"=","""",W935,""";")</f>
        <v>public static String ID="id";</v>
      </c>
      <c r="Z935" s="7" t="str">
        <f t="shared" ref="Z935:Z951" si="413">CONCATENATE("private String ",W935,"=","""""",";")</f>
        <v>private String id="";</v>
      </c>
    </row>
    <row r="936" spans="2:26" ht="19.2" x14ac:dyDescent="0.45">
      <c r="B936" s="1" t="s">
        <v>3</v>
      </c>
      <c r="C936" s="1" t="s">
        <v>1</v>
      </c>
      <c r="D936" s="4">
        <v>10</v>
      </c>
      <c r="I936" t="str">
        <f>I935</f>
        <v>ALTER TABLE TM_TEST_TRIAL_LIST</v>
      </c>
      <c r="K936" s="25" t="str">
        <f t="shared" si="408"/>
        <v>STATUS,</v>
      </c>
      <c r="L936" s="12"/>
      <c r="M936" s="18" t="str">
        <f t="shared" si="409"/>
        <v>STATUS,</v>
      </c>
      <c r="N936" s="5" t="str">
        <f t="shared" ref="N936:N951" si="414">CONCATENATE(B936," ",C936,"(",D936,")",",")</f>
        <v>STATUS VARCHAR(10),</v>
      </c>
      <c r="O936" s="1" t="s">
        <v>3</v>
      </c>
      <c r="W936" s="17" t="str">
        <f t="shared" si="410"/>
        <v>status</v>
      </c>
      <c r="X936" s="3" t="str">
        <f t="shared" si="411"/>
        <v>"status":"",</v>
      </c>
      <c r="Y936" s="22" t="str">
        <f t="shared" si="412"/>
        <v>public static String STATUS="status";</v>
      </c>
      <c r="Z936" s="7" t="str">
        <f t="shared" si="413"/>
        <v>private String status="";</v>
      </c>
    </row>
    <row r="937" spans="2:26" ht="19.2" x14ac:dyDescent="0.45">
      <c r="B937" s="1" t="s">
        <v>4</v>
      </c>
      <c r="C937" s="1" t="s">
        <v>1</v>
      </c>
      <c r="D937" s="4">
        <v>30</v>
      </c>
      <c r="I937" t="str">
        <f>I936</f>
        <v>ALTER TABLE TM_TEST_TRIAL_LIST</v>
      </c>
      <c r="J937" t="str">
        <f t="shared" ref="J937:J951" si="415">CONCATENATE(LEFT(CONCATENATE(" ADD "," ",N937,";"),LEN(CONCATENATE(" ADD "," ",N937,";"))-2),";")</f>
        <v xml:space="preserve"> ADD  INSERT_DATE VARCHAR(30);</v>
      </c>
      <c r="K937" s="25" t="str">
        <f t="shared" si="408"/>
        <v>INSERT_DATE,</v>
      </c>
      <c r="L937" s="12"/>
      <c r="M937" s="18" t="str">
        <f t="shared" si="409"/>
        <v>INSERT_DATE,</v>
      </c>
      <c r="N937" s="5" t="str">
        <f t="shared" si="414"/>
        <v>INSERT_DATE VARCHAR(30),</v>
      </c>
      <c r="O937" s="1" t="s">
        <v>7</v>
      </c>
      <c r="P937" t="s">
        <v>8</v>
      </c>
      <c r="W937" s="17" t="str">
        <f t="shared" si="410"/>
        <v>insertDate</v>
      </c>
      <c r="X937" s="3" t="str">
        <f t="shared" si="411"/>
        <v>"insertDate":"",</v>
      </c>
      <c r="Y937" s="22" t="str">
        <f t="shared" si="412"/>
        <v>public static String INSERT_DATE="insertDate";</v>
      </c>
      <c r="Z937" s="7" t="str">
        <f t="shared" si="413"/>
        <v>private String insertDate="";</v>
      </c>
    </row>
    <row r="938" spans="2:26" ht="19.2" x14ac:dyDescent="0.45">
      <c r="B938" s="1" t="s">
        <v>5</v>
      </c>
      <c r="C938" s="1" t="s">
        <v>1</v>
      </c>
      <c r="D938" s="4">
        <v>30</v>
      </c>
      <c r="I938" t="str">
        <f>I937</f>
        <v>ALTER TABLE TM_TEST_TRIAL_LIST</v>
      </c>
      <c r="J938" t="str">
        <f t="shared" si="415"/>
        <v xml:space="preserve"> ADD  MODIFICATION_DATE VARCHAR(30);</v>
      </c>
      <c r="K938" s="25" t="str">
        <f t="shared" si="408"/>
        <v>MODIFICATION_DATE,</v>
      </c>
      <c r="L938" s="12"/>
      <c r="M938" s="18" t="str">
        <f t="shared" si="409"/>
        <v>MODIFICATION_DATE,</v>
      </c>
      <c r="N938" s="5" t="str">
        <f t="shared" si="414"/>
        <v>MODIFICATION_DATE VARCHAR(30),</v>
      </c>
      <c r="O938" s="1" t="s">
        <v>9</v>
      </c>
      <c r="P938" t="s">
        <v>8</v>
      </c>
      <c r="W938" s="17" t="str">
        <f t="shared" si="410"/>
        <v>modificationDate</v>
      </c>
      <c r="X938" s="3" t="str">
        <f t="shared" si="411"/>
        <v>"modificationDate":"",</v>
      </c>
      <c r="Y938" s="22" t="str">
        <f t="shared" si="412"/>
        <v>public static String MODIFICATION_DATE="modificationDate";</v>
      </c>
      <c r="Z938" s="7" t="str">
        <f t="shared" si="413"/>
        <v>private String modificationDate="";</v>
      </c>
    </row>
    <row r="939" spans="2:26" ht="19.2" x14ac:dyDescent="0.45">
      <c r="B939" s="1" t="s">
        <v>567</v>
      </c>
      <c r="C939" s="1" t="s">
        <v>1</v>
      </c>
      <c r="D939" s="4">
        <v>45</v>
      </c>
      <c r="I939" t="str">
        <f>I938</f>
        <v>ALTER TABLE TM_TEST_TRIAL_LIST</v>
      </c>
      <c r="J939" t="str">
        <f t="shared" si="415"/>
        <v xml:space="preserve"> ADD  FK_SCENARIO_ID VARCHAR(45);</v>
      </c>
      <c r="K939" s="25" t="str">
        <f t="shared" si="408"/>
        <v>FK_SCENARIO_ID,</v>
      </c>
      <c r="L939" s="12"/>
      <c r="M939" s="18" t="str">
        <f t="shared" si="409"/>
        <v>FK_SCENARIO_ID,</v>
      </c>
      <c r="N939" s="5" t="str">
        <f t="shared" si="414"/>
        <v>FK_SCENARIO_ID VARCHAR(45),</v>
      </c>
      <c r="O939" s="1" t="s">
        <v>10</v>
      </c>
      <c r="P939" t="s">
        <v>558</v>
      </c>
      <c r="Q939" t="s">
        <v>2</v>
      </c>
      <c r="W939" s="17" t="str">
        <f t="shared" si="410"/>
        <v>fkScenarioId</v>
      </c>
      <c r="X939" s="3" t="str">
        <f t="shared" si="411"/>
        <v>"fkScenarioId":"",</v>
      </c>
      <c r="Y939" s="22" t="str">
        <f t="shared" si="412"/>
        <v>public static String FK_SCENARIO_ID="fkScenarioId";</v>
      </c>
      <c r="Z939" s="7" t="str">
        <f t="shared" si="413"/>
        <v>private String fkScenarioId="";</v>
      </c>
    </row>
    <row r="940" spans="2:26" ht="19.2" x14ac:dyDescent="0.45">
      <c r="B940" s="1" t="s">
        <v>586</v>
      </c>
      <c r="C940" s="1" t="s">
        <v>1</v>
      </c>
      <c r="D940" s="4">
        <v>45</v>
      </c>
      <c r="I940" t="str">
        <f>I937</f>
        <v>ALTER TABLE TM_TEST_TRIAL_LIST</v>
      </c>
      <c r="J940" t="str">
        <f>CONCATENATE(LEFT(CONCATENATE(" ADD "," ",N940,";"),LEN(CONCATENATE(" ADD "," ",N940,";"))-2),";")</f>
        <v xml:space="preserve"> ADD  FK_CREATED_BY VARCHAR(45);</v>
      </c>
      <c r="K940" s="25" t="str">
        <f t="shared" si="408"/>
        <v>FK_CREATED_BY,</v>
      </c>
      <c r="L940" s="12"/>
      <c r="M940" s="18" t="str">
        <f>CONCATENATE(B940,",")</f>
        <v>FK_CREATED_BY,</v>
      </c>
      <c r="N940" s="5" t="str">
        <f>CONCATENATE(B940," ",C940,"(",D940,")",",")</f>
        <v>FK_CREATED_BY VARCHAR(45),</v>
      </c>
      <c r="O940" s="1" t="s">
        <v>10</v>
      </c>
      <c r="P940" t="s">
        <v>282</v>
      </c>
      <c r="Q940" t="s">
        <v>128</v>
      </c>
      <c r="W940" s="17" t="str">
        <f>CONCATENATE(,LOWER(O940),UPPER(LEFT(P940,1)),LOWER(RIGHT(P940,LEN(P940)-IF(LEN(P940)&gt;0,1,LEN(P940)))),UPPER(LEFT(Q940,1)),LOWER(RIGHT(Q940,LEN(Q940)-IF(LEN(Q940)&gt;0,1,LEN(Q940)))),UPPER(LEFT(R940,1)),LOWER(RIGHT(R940,LEN(R940)-IF(LEN(R940)&gt;0,1,LEN(R940)))),UPPER(LEFT(S940,1)),LOWER(RIGHT(S940,LEN(S940)-IF(LEN(S940)&gt;0,1,LEN(S940)))),UPPER(LEFT(T940,1)),LOWER(RIGHT(T940,LEN(T940)-IF(LEN(T940)&gt;0,1,LEN(T940)))),UPPER(LEFT(U940,1)),LOWER(RIGHT(U940,LEN(U940)-IF(LEN(U940)&gt;0,1,LEN(U940)))),UPPER(LEFT(V940,1)),LOWER(RIGHT(V940,LEN(V940)-IF(LEN(V940)&gt;0,1,LEN(V940)))))</f>
        <v>fkCreatedBy</v>
      </c>
      <c r="X940" s="3" t="str">
        <f>CONCATENATE("""",W940,"""",":","""","""",",")</f>
        <v>"fkCreatedBy":"",</v>
      </c>
      <c r="Y940" s="22" t="str">
        <f>CONCATENATE("public static String ",,B940,,"=","""",W940,""";")</f>
        <v>public static String FK_CREATED_BY="fkCreatedBy";</v>
      </c>
      <c r="Z940" s="7" t="str">
        <f>CONCATENATE("private String ",W940,"=","""""",";")</f>
        <v>private String fkCreatedBy="";</v>
      </c>
    </row>
    <row r="941" spans="2:26" ht="26.4" x14ac:dyDescent="0.45">
      <c r="B941" s="1" t="s">
        <v>339</v>
      </c>
      <c r="C941" s="1" t="s">
        <v>1</v>
      </c>
      <c r="D941" s="4">
        <v>45</v>
      </c>
      <c r="I941" t="str">
        <f>I937</f>
        <v>ALTER TABLE TM_TEST_TRIAL_LIST</v>
      </c>
      <c r="J941" t="str">
        <f>CONCATENATE(LEFT(CONCATENATE(" ADD "," ",N941,";"),LEN(CONCATENATE(" ADD "," ",N941,";"))-2),";")</f>
        <v xml:space="preserve"> ADD  CREATED_BY_NAME VARCHAR(45);</v>
      </c>
      <c r="K941" s="25" t="s">
        <v>587</v>
      </c>
      <c r="L941" s="12"/>
      <c r="M941" s="18" t="str">
        <f>CONCATENATE(B941,",")</f>
        <v>CREATED_BY_NAME,</v>
      </c>
      <c r="N941" s="5" t="str">
        <f>CONCATENATE(B941," ",C941,"(",D941,")",",")</f>
        <v>CREATED_BY_NAME VARCHAR(45),</v>
      </c>
      <c r="O941" s="1" t="s">
        <v>282</v>
      </c>
      <c r="P941" t="s">
        <v>128</v>
      </c>
      <c r="Q941" t="s">
        <v>0</v>
      </c>
      <c r="W941" s="17" t="str">
        <f>CONCATENATE(,LOWER(O941),UPPER(LEFT(P941,1)),LOWER(RIGHT(P941,LEN(P941)-IF(LEN(P941)&gt;0,1,LEN(P941)))),UPPER(LEFT(Q941,1)),LOWER(RIGHT(Q941,LEN(Q941)-IF(LEN(Q941)&gt;0,1,LEN(Q941)))),UPPER(LEFT(R941,1)),LOWER(RIGHT(R941,LEN(R941)-IF(LEN(R941)&gt;0,1,LEN(R941)))),UPPER(LEFT(S941,1)),LOWER(RIGHT(S941,LEN(S941)-IF(LEN(S941)&gt;0,1,LEN(S941)))),UPPER(LEFT(T941,1)),LOWER(RIGHT(T941,LEN(T941)-IF(LEN(T941)&gt;0,1,LEN(T941)))),UPPER(LEFT(U941,1)),LOWER(RIGHT(U941,LEN(U941)-IF(LEN(U941)&gt;0,1,LEN(U941)))),UPPER(LEFT(V941,1)),LOWER(RIGHT(V941,LEN(V941)-IF(LEN(V941)&gt;0,1,LEN(V941)))))</f>
        <v>createdByName</v>
      </c>
      <c r="X941" s="3" t="str">
        <f>CONCATENATE("""",W941,"""",":","""","""",",")</f>
        <v>"createdByName":"",</v>
      </c>
      <c r="Y941" s="22" t="str">
        <f>CONCATENATE("public static String ",,B941,,"=","""",W941,""";")</f>
        <v>public static String CREATED_BY_NAME="createdByName";</v>
      </c>
      <c r="Z941" s="7" t="str">
        <f>CONCATENATE("private String ",W941,"=","""""",";")</f>
        <v>private String createdByName="";</v>
      </c>
    </row>
    <row r="942" spans="2:26" ht="19.2" x14ac:dyDescent="0.45">
      <c r="B942" s="1" t="s">
        <v>589</v>
      </c>
      <c r="C942" s="1" t="s">
        <v>1</v>
      </c>
      <c r="D942" s="4">
        <v>45</v>
      </c>
      <c r="I942" t="str">
        <f>I938</f>
        <v>ALTER TABLE TM_TEST_TRIAL_LIST</v>
      </c>
      <c r="J942" t="str">
        <f t="shared" si="415"/>
        <v xml:space="preserve"> ADD  CREATED_BY_AVATAR VARCHAR(45);</v>
      </c>
      <c r="K942" s="25" t="s">
        <v>590</v>
      </c>
      <c r="L942" s="12"/>
      <c r="M942" s="18" t="str">
        <f t="shared" si="409"/>
        <v>CREATED_BY_AVATAR,</v>
      </c>
      <c r="N942" s="5" t="str">
        <f t="shared" si="414"/>
        <v>CREATED_BY_AVATAR VARCHAR(45),</v>
      </c>
      <c r="O942" s="1" t="s">
        <v>282</v>
      </c>
      <c r="P942" t="s">
        <v>128</v>
      </c>
      <c r="Q942" t="s">
        <v>372</v>
      </c>
      <c r="W942" s="17" t="str">
        <f t="shared" si="410"/>
        <v>createdByAvatar</v>
      </c>
      <c r="X942" s="3" t="str">
        <f t="shared" si="411"/>
        <v>"createdByAvatar":"",</v>
      </c>
      <c r="Y942" s="22" t="str">
        <f t="shared" si="412"/>
        <v>public static String CREATED_BY_AVATAR="createdByAvatar";</v>
      </c>
      <c r="Z942" s="7" t="str">
        <f t="shared" si="413"/>
        <v>private String createdByAvatar="";</v>
      </c>
    </row>
    <row r="943" spans="2:26" ht="19.2" x14ac:dyDescent="0.45">
      <c r="B943" s="1" t="s">
        <v>568</v>
      </c>
      <c r="C943" s="1" t="s">
        <v>1</v>
      </c>
      <c r="D943" s="4">
        <v>45</v>
      </c>
      <c r="I943">
        <f>I926</f>
        <v>0</v>
      </c>
      <c r="J943" t="str">
        <f t="shared" si="415"/>
        <v xml:space="preserve"> ADD  TRIAL_DATE VARCHAR(45);</v>
      </c>
      <c r="K943" s="25" t="str">
        <f t="shared" si="408"/>
        <v>TRIAL_DATE,</v>
      </c>
      <c r="L943" s="12"/>
      <c r="M943" s="18" t="str">
        <f t="shared" si="409"/>
        <v>TRIAL_DATE,</v>
      </c>
      <c r="N943" s="5" t="str">
        <f t="shared" si="414"/>
        <v>TRIAL_DATE VARCHAR(45),</v>
      </c>
      <c r="O943" s="1" t="s">
        <v>572</v>
      </c>
      <c r="P943" t="s">
        <v>8</v>
      </c>
      <c r="W943" s="17" t="str">
        <f t="shared" si="410"/>
        <v>trialDate</v>
      </c>
      <c r="X943" s="3" t="str">
        <f t="shared" si="411"/>
        <v>"trialDate":"",</v>
      </c>
      <c r="Y943" s="22" t="str">
        <f t="shared" si="412"/>
        <v>public static String TRIAL_DATE="trialDate";</v>
      </c>
      <c r="Z943" s="7" t="str">
        <f t="shared" si="413"/>
        <v>private String trialDate="";</v>
      </c>
    </row>
    <row r="944" spans="2:26" ht="19.2" x14ac:dyDescent="0.45">
      <c r="B944" s="1" t="s">
        <v>569</v>
      </c>
      <c r="C944" s="1" t="s">
        <v>1</v>
      </c>
      <c r="D944" s="4">
        <v>45</v>
      </c>
      <c r="I944" t="str">
        <f>I745</f>
        <v>ALTER TABLE TM_REL_BACKLOG_AND_LABEL</v>
      </c>
      <c r="J944" t="str">
        <f t="shared" si="415"/>
        <v xml:space="preserve"> ADD  TRIAL_TIME VARCHAR(45);</v>
      </c>
      <c r="K944" s="25" t="str">
        <f t="shared" si="408"/>
        <v>TRIAL_TIME,</v>
      </c>
      <c r="L944" s="12"/>
      <c r="M944" s="18" t="str">
        <f t="shared" si="409"/>
        <v>TRIAL_TIME,</v>
      </c>
      <c r="N944" s="5" t="str">
        <f t="shared" si="414"/>
        <v>TRIAL_TIME VARCHAR(45),</v>
      </c>
      <c r="O944" s="1" t="s">
        <v>572</v>
      </c>
      <c r="P944" t="s">
        <v>133</v>
      </c>
      <c r="W944" s="17" t="str">
        <f t="shared" si="410"/>
        <v>trialTime</v>
      </c>
      <c r="X944" s="3" t="str">
        <f t="shared" si="411"/>
        <v>"trialTime":"",</v>
      </c>
      <c r="Y944" s="22" t="str">
        <f t="shared" si="412"/>
        <v>public static String TRIAL_TIME="trialTime";</v>
      </c>
      <c r="Z944" s="7" t="str">
        <f t="shared" si="413"/>
        <v>private String trialTime="";</v>
      </c>
    </row>
    <row r="945" spans="2:26" ht="19.2" x14ac:dyDescent="0.45">
      <c r="B945" s="1" t="s">
        <v>570</v>
      </c>
      <c r="C945" s="1" t="s">
        <v>1</v>
      </c>
      <c r="D945" s="4">
        <v>555</v>
      </c>
      <c r="I945">
        <f>I928</f>
        <v>0</v>
      </c>
      <c r="J945" t="str">
        <f t="shared" si="415"/>
        <v xml:space="preserve"> ADD  ACTUAL_RESULT VARCHAR(555);</v>
      </c>
      <c r="K945" s="25" t="str">
        <f t="shared" si="408"/>
        <v>ACTUAL_RESULT,</v>
      </c>
      <c r="L945" s="12"/>
      <c r="M945" s="18" t="str">
        <f t="shared" si="409"/>
        <v>ACTUAL_RESULT,</v>
      </c>
      <c r="N945" s="5" t="str">
        <f t="shared" si="414"/>
        <v>ACTUAL_RESULT VARCHAR(555),</v>
      </c>
      <c r="O945" s="1" t="s">
        <v>573</v>
      </c>
      <c r="P945" t="s">
        <v>563</v>
      </c>
      <c r="W945" s="17" t="str">
        <f t="shared" si="410"/>
        <v>actualResult</v>
      </c>
      <c r="X945" s="3" t="str">
        <f t="shared" si="411"/>
        <v>"actualResult":"",</v>
      </c>
      <c r="Y945" s="22" t="str">
        <f t="shared" si="412"/>
        <v>public static String ACTUAL_RESULT="actualResult";</v>
      </c>
      <c r="Z945" s="7" t="str">
        <f t="shared" si="413"/>
        <v>private String actualResult="";</v>
      </c>
    </row>
    <row r="946" spans="2:26" ht="19.2" x14ac:dyDescent="0.45">
      <c r="B946" s="1" t="s">
        <v>571</v>
      </c>
      <c r="C946" s="1" t="s">
        <v>1</v>
      </c>
      <c r="D946" s="4">
        <v>44</v>
      </c>
      <c r="I946" t="str">
        <f>I743</f>
        <v>ALTER TABLE TM_REL_BACKLOG_AND_LABEL</v>
      </c>
      <c r="J946" t="str">
        <f t="shared" si="415"/>
        <v xml:space="preserve"> ADD  TRIAL_STATUS VARCHAR(44);</v>
      </c>
      <c r="K946" s="25" t="str">
        <f t="shared" si="408"/>
        <v>TRIAL_STATUS,</v>
      </c>
      <c r="L946" s="12"/>
      <c r="M946" s="18" t="str">
        <f t="shared" si="409"/>
        <v>TRIAL_STATUS,</v>
      </c>
      <c r="N946" s="5" t="str">
        <f t="shared" si="414"/>
        <v>TRIAL_STATUS VARCHAR(44),</v>
      </c>
      <c r="O946" s="1" t="s">
        <v>572</v>
      </c>
      <c r="P946" t="s">
        <v>3</v>
      </c>
      <c r="W946" s="17" t="str">
        <f t="shared" si="410"/>
        <v>trialStatus</v>
      </c>
      <c r="X946" s="3" t="str">
        <f t="shared" si="411"/>
        <v>"trialStatus":"",</v>
      </c>
      <c r="Y946" s="22" t="str">
        <f t="shared" si="412"/>
        <v>public static String TRIAL_STATUS="trialStatus";</v>
      </c>
      <c r="Z946" s="7" t="str">
        <f t="shared" si="413"/>
        <v>private String trialStatus="";</v>
      </c>
    </row>
    <row r="947" spans="2:26" ht="19.2" x14ac:dyDescent="0.45">
      <c r="B947" s="1" t="s">
        <v>374</v>
      </c>
      <c r="C947" s="1" t="s">
        <v>1</v>
      </c>
      <c r="D947" s="4">
        <v>555</v>
      </c>
      <c r="I947" t="str">
        <f>I745</f>
        <v>ALTER TABLE TM_REL_BACKLOG_AND_LABEL</v>
      </c>
      <c r="J947" t="str">
        <f t="shared" si="415"/>
        <v xml:space="preserve"> ADD  FILE_NAME VARCHAR(555);</v>
      </c>
      <c r="K947" s="25" t="str">
        <f t="shared" si="408"/>
        <v>FILE_NAME,</v>
      </c>
      <c r="L947" s="12"/>
      <c r="M947" s="18" t="str">
        <f t="shared" si="409"/>
        <v>FILE_NAME,</v>
      </c>
      <c r="N947" s="5" t="str">
        <f t="shared" si="414"/>
        <v>FILE_NAME VARCHAR(555),</v>
      </c>
      <c r="O947" s="1" t="s">
        <v>324</v>
      </c>
      <c r="P947" t="s">
        <v>0</v>
      </c>
      <c r="W947" s="17" t="str">
        <f t="shared" si="410"/>
        <v>fileName</v>
      </c>
      <c r="X947" s="3" t="str">
        <f t="shared" si="411"/>
        <v>"fileName":"",</v>
      </c>
      <c r="Y947" s="22" t="str">
        <f t="shared" si="412"/>
        <v>public static String FILE_NAME="fileName";</v>
      </c>
      <c r="Z947" s="7" t="str">
        <f t="shared" si="413"/>
        <v>private String fileName="";</v>
      </c>
    </row>
    <row r="948" spans="2:26" ht="19.2" x14ac:dyDescent="0.45">
      <c r="B948" s="1" t="s">
        <v>367</v>
      </c>
      <c r="C948" s="1" t="s">
        <v>1</v>
      </c>
      <c r="D948" s="4">
        <v>44</v>
      </c>
      <c r="I948">
        <f>I749</f>
        <v>0</v>
      </c>
      <c r="J948" t="str">
        <f t="shared" si="415"/>
        <v xml:space="preserve"> ADD  FK_BACKLOG_ID VARCHAR(44);</v>
      </c>
      <c r="K948" s="25" t="str">
        <f t="shared" si="408"/>
        <v>FK_BACKLOG_ID,</v>
      </c>
      <c r="L948" s="12"/>
      <c r="M948" s="18" t="str">
        <f t="shared" si="409"/>
        <v>FK_BACKLOG_ID,</v>
      </c>
      <c r="N948" s="5" t="str">
        <f t="shared" si="414"/>
        <v>FK_BACKLOG_ID VARCHAR(44),</v>
      </c>
      <c r="O948" s="1" t="s">
        <v>10</v>
      </c>
      <c r="P948" t="s">
        <v>354</v>
      </c>
      <c r="Q948" t="s">
        <v>2</v>
      </c>
      <c r="W948" s="17" t="str">
        <f t="shared" si="410"/>
        <v>fkBacklogId</v>
      </c>
      <c r="X948" s="3" t="str">
        <f t="shared" si="411"/>
        <v>"fkBacklogId":"",</v>
      </c>
      <c r="Y948" s="22" t="str">
        <f t="shared" si="412"/>
        <v>public static String FK_BACKLOG_ID="fkBacklogId";</v>
      </c>
      <c r="Z948" s="7" t="str">
        <f t="shared" si="413"/>
        <v>private String fkBacklogId="";</v>
      </c>
    </row>
    <row r="949" spans="2:26" ht="19.2" x14ac:dyDescent="0.45">
      <c r="B949" s="1" t="s">
        <v>318</v>
      </c>
      <c r="C949" s="1" t="s">
        <v>1</v>
      </c>
      <c r="D949" s="4">
        <v>44</v>
      </c>
      <c r="I949">
        <f>I750</f>
        <v>0</v>
      </c>
      <c r="J949" t="str">
        <f t="shared" si="415"/>
        <v xml:space="preserve"> ADD  FK_TASK_ID VARCHAR(44);</v>
      </c>
      <c r="K949" s="25" t="str">
        <f t="shared" si="408"/>
        <v>FK_TASK_ID,</v>
      </c>
      <c r="L949" s="12"/>
      <c r="M949" s="18" t="str">
        <f t="shared" si="409"/>
        <v>FK_TASK_ID,</v>
      </c>
      <c r="N949" s="5" t="str">
        <f t="shared" si="414"/>
        <v>FK_TASK_ID VARCHAR(44),</v>
      </c>
      <c r="O949" s="1" t="s">
        <v>10</v>
      </c>
      <c r="P949" t="s">
        <v>311</v>
      </c>
      <c r="Q949" t="s">
        <v>2</v>
      </c>
      <c r="W949" s="17" t="str">
        <f t="shared" si="410"/>
        <v>fkTaskId</v>
      </c>
      <c r="X949" s="3" t="str">
        <f t="shared" si="411"/>
        <v>"fkTaskId":"",</v>
      </c>
      <c r="Y949" s="22" t="str">
        <f t="shared" si="412"/>
        <v>public static String FK_TASK_ID="fkTaskId";</v>
      </c>
      <c r="Z949" s="7" t="str">
        <f t="shared" si="413"/>
        <v>private String fkTaskId="";</v>
      </c>
    </row>
    <row r="950" spans="2:26" ht="19.2" x14ac:dyDescent="0.45">
      <c r="B950" s="1" t="s">
        <v>576</v>
      </c>
      <c r="C950" s="1" t="s">
        <v>1</v>
      </c>
      <c r="D950" s="4">
        <v>44</v>
      </c>
      <c r="I950" t="str">
        <f>I746</f>
        <v>ALTER TABLE TM_REL_BACKLOG_AND_LABEL</v>
      </c>
      <c r="J950" t="str">
        <f t="shared" si="415"/>
        <v xml:space="preserve"> ADD  IS_NOTIFIED_AS_BUG VARCHAR(44);</v>
      </c>
      <c r="K950" s="25" t="str">
        <f t="shared" si="408"/>
        <v>IS_NOTIFIED_AS_BUG,</v>
      </c>
      <c r="L950" s="12"/>
      <c r="M950" s="18" t="str">
        <f t="shared" si="409"/>
        <v>IS_NOTIFIED_AS_BUG,</v>
      </c>
      <c r="N950" s="5" t="str">
        <f t="shared" si="414"/>
        <v>IS_NOTIFIED_AS_BUG VARCHAR(44),</v>
      </c>
      <c r="O950" s="1" t="s">
        <v>112</v>
      </c>
      <c r="P950" t="s">
        <v>574</v>
      </c>
      <c r="Q950" t="s">
        <v>575</v>
      </c>
      <c r="R950" t="s">
        <v>409</v>
      </c>
      <c r="W950" s="17" t="str">
        <f t="shared" si="410"/>
        <v>isNotifiedAsBug</v>
      </c>
      <c r="X950" s="3" t="str">
        <f t="shared" si="411"/>
        <v>"isNotifiedAsBug":"",</v>
      </c>
      <c r="Y950" s="22" t="str">
        <f t="shared" si="412"/>
        <v>public static String IS_NOTIFIED_AS_BUG="isNotifiedAsBug";</v>
      </c>
      <c r="Z950" s="7" t="str">
        <f t="shared" si="413"/>
        <v>private String isNotifiedAsBug="";</v>
      </c>
    </row>
    <row r="951" spans="2:26" ht="19.2" x14ac:dyDescent="0.45">
      <c r="B951" s="1" t="s">
        <v>14</v>
      </c>
      <c r="C951" s="1" t="s">
        <v>1</v>
      </c>
      <c r="D951" s="4">
        <v>555</v>
      </c>
      <c r="I951">
        <f>I747</f>
        <v>0</v>
      </c>
      <c r="J951" t="str">
        <f t="shared" si="415"/>
        <v xml:space="preserve"> ADD  DESCRIPTION VARCHAR(555);</v>
      </c>
      <c r="K951" s="25" t="str">
        <f>CONCATENATE(B951,"")</f>
        <v>DESCRIPTION</v>
      </c>
      <c r="L951" s="12"/>
      <c r="M951" s="18" t="str">
        <f t="shared" si="409"/>
        <v>DESCRIPTION,</v>
      </c>
      <c r="N951" s="5" t="str">
        <f t="shared" si="414"/>
        <v>DESCRIPTION VARCHAR(555),</v>
      </c>
      <c r="O951" s="1" t="s">
        <v>14</v>
      </c>
      <c r="W951" s="17" t="str">
        <f t="shared" si="410"/>
        <v>description</v>
      </c>
      <c r="X951" s="3" t="str">
        <f t="shared" si="411"/>
        <v>"description":"",</v>
      </c>
      <c r="Y951" s="22" t="str">
        <f t="shared" si="412"/>
        <v>public static String DESCRIPTION="description";</v>
      </c>
      <c r="Z951" s="7" t="str">
        <f t="shared" si="413"/>
        <v>private String description="";</v>
      </c>
    </row>
    <row r="952" spans="2:26" ht="19.2" x14ac:dyDescent="0.45">
      <c r="C952" s="1"/>
      <c r="D952" s="8"/>
      <c r="K952" s="29" t="str">
        <f>CONCATENATE(" FROM ",LEFT(B934,LEN(B934)-5)," T")</f>
        <v xml:space="preserve"> FROM TM_TEST_TRIAL T</v>
      </c>
      <c r="M952" s="18"/>
      <c r="N952" s="33" t="s">
        <v>130</v>
      </c>
      <c r="O952" s="1"/>
      <c r="W952" s="17"/>
    </row>
    <row r="953" spans="2:26" ht="19.2" x14ac:dyDescent="0.45">
      <c r="C953" s="14"/>
      <c r="D953" s="9"/>
      <c r="K953" s="29"/>
      <c r="M953" s="20"/>
      <c r="N953" s="33"/>
      <c r="O953" s="14"/>
      <c r="W953" s="17"/>
    </row>
    <row r="954" spans="2:26" x14ac:dyDescent="0.3">
      <c r="B954" s="2" t="s">
        <v>687</v>
      </c>
      <c r="I954" t="str">
        <f>CONCATENATE("ALTER TABLE"," ",B954)</f>
        <v>ALTER TABLE TM_CHANGE_REQ_LABEL</v>
      </c>
      <c r="K954" s="25"/>
      <c r="N954" s="5" t="str">
        <f>CONCATENATE("CREATE TABLE ",B954," ","(")</f>
        <v>CREATE TABLE TM_CHANGE_REQ_LABEL (</v>
      </c>
    </row>
    <row r="955" spans="2:26" ht="19.2" x14ac:dyDescent="0.45">
      <c r="B955" s="1" t="s">
        <v>2</v>
      </c>
      <c r="C955" s="1" t="s">
        <v>1</v>
      </c>
      <c r="D955" s="4">
        <v>30</v>
      </c>
      <c r="E955" s="24" t="s">
        <v>113</v>
      </c>
      <c r="I955" t="str">
        <f>I954</f>
        <v>ALTER TABLE TM_CHANGE_REQ_LABEL</v>
      </c>
      <c r="L955" s="12"/>
      <c r="M955" s="18" t="str">
        <f t="shared" ref="M955:M966" si="416">CONCATENATE(B955,",")</f>
        <v>ID,</v>
      </c>
      <c r="N955" s="5" t="str">
        <f>CONCATENATE(B955," ",C955,"(",D955,") ",E955," ,")</f>
        <v>ID VARCHAR(30) NOT NULL ,</v>
      </c>
      <c r="O955" s="1" t="s">
        <v>2</v>
      </c>
      <c r="P955" s="6"/>
      <c r="Q955" s="6"/>
      <c r="R955" s="6"/>
      <c r="S955" s="6"/>
      <c r="T955" s="6"/>
      <c r="U955" s="6"/>
      <c r="V955" s="6"/>
      <c r="W955" s="17" t="str">
        <f t="shared" ref="W955:W966" si="417">CONCATENATE(,LOWER(O955),UPPER(LEFT(P955,1)),LOWER(RIGHT(P955,LEN(P955)-IF(LEN(P955)&gt;0,1,LEN(P955)))),UPPER(LEFT(Q955,1)),LOWER(RIGHT(Q955,LEN(Q955)-IF(LEN(Q955)&gt;0,1,LEN(Q955)))),UPPER(LEFT(R955,1)),LOWER(RIGHT(R955,LEN(R955)-IF(LEN(R955)&gt;0,1,LEN(R955)))),UPPER(LEFT(S955,1)),LOWER(RIGHT(S955,LEN(S955)-IF(LEN(S955)&gt;0,1,LEN(S955)))),UPPER(LEFT(T955,1)),LOWER(RIGHT(T955,LEN(T955)-IF(LEN(T955)&gt;0,1,LEN(T955)))),UPPER(LEFT(U955,1)),LOWER(RIGHT(U955,LEN(U955)-IF(LEN(U955)&gt;0,1,LEN(U955)))),UPPER(LEFT(V955,1)),LOWER(RIGHT(V955,LEN(V955)-IF(LEN(V955)&gt;0,1,LEN(V955)))))</f>
        <v>id</v>
      </c>
      <c r="X955" s="3" t="str">
        <f t="shared" ref="X955:X966" si="418">CONCATENATE("""",W955,"""",":","""","""",",")</f>
        <v>"id":"",</v>
      </c>
      <c r="Y955" s="22" t="str">
        <f t="shared" ref="Y955:Y966" si="419">CONCATENATE("public static String ",,B955,,"=","""",W955,""";")</f>
        <v>public static String ID="id";</v>
      </c>
      <c r="Z955" s="7" t="str">
        <f t="shared" ref="Z955:Z966" si="420">CONCATENATE("private String ",W955,"=","""""",";")</f>
        <v>private String id="";</v>
      </c>
    </row>
    <row r="956" spans="2:26" ht="19.2" x14ac:dyDescent="0.45">
      <c r="B956" s="1" t="s">
        <v>3</v>
      </c>
      <c r="C956" s="1" t="s">
        <v>1</v>
      </c>
      <c r="D956" s="4">
        <v>10</v>
      </c>
      <c r="I956" t="str">
        <f>I955</f>
        <v>ALTER TABLE TM_CHANGE_REQ_LABEL</v>
      </c>
      <c r="K956" s="21" t="s">
        <v>436</v>
      </c>
      <c r="L956" s="12"/>
      <c r="M956" s="18" t="str">
        <f t="shared" si="416"/>
        <v>STATUS,</v>
      </c>
      <c r="N956" s="5" t="str">
        <f t="shared" ref="N956:N966" si="421">CONCATENATE(B956," ",C956,"(",D956,")",",")</f>
        <v>STATUS VARCHAR(10),</v>
      </c>
      <c r="O956" s="1" t="s">
        <v>3</v>
      </c>
      <c r="W956" s="17" t="str">
        <f t="shared" si="417"/>
        <v>status</v>
      </c>
      <c r="X956" s="3" t="str">
        <f t="shared" si="418"/>
        <v>"status":"",</v>
      </c>
      <c r="Y956" s="22" t="str">
        <f t="shared" si="419"/>
        <v>public static String STATUS="status";</v>
      </c>
      <c r="Z956" s="7" t="str">
        <f t="shared" si="420"/>
        <v>private String status="";</v>
      </c>
    </row>
    <row r="957" spans="2:26" ht="19.2" x14ac:dyDescent="0.45">
      <c r="B957" s="1" t="s">
        <v>4</v>
      </c>
      <c r="C957" s="1" t="s">
        <v>1</v>
      </c>
      <c r="D957" s="4">
        <v>30</v>
      </c>
      <c r="I957" t="str">
        <f>I956</f>
        <v>ALTER TABLE TM_CHANGE_REQ_LABEL</v>
      </c>
      <c r="J957" t="str">
        <f t="shared" ref="J957:J966" si="422">CONCATENATE(LEFT(CONCATENATE(" ADD "," ",N957,";"),LEN(CONCATENATE(" ADD "," ",N957,";"))-2),";")</f>
        <v xml:space="preserve"> ADD  INSERT_DATE VARCHAR(30);</v>
      </c>
      <c r="K957" s="21" t="str">
        <f t="shared" ref="K957:K966" si="423">CONCATENATE(LEFT(CONCATENATE("  ALTER COLUMN  "," ",N957,";"),LEN(CONCATENATE("  ALTER COLUMN  "," ",N957,";"))-2),";")</f>
        <v xml:space="preserve">  ALTER COLUMN   INSERT_DATE VARCHAR(30);</v>
      </c>
      <c r="L957" s="12"/>
      <c r="M957" s="18" t="str">
        <f t="shared" si="416"/>
        <v>INSERT_DATE,</v>
      </c>
      <c r="N957" s="5" t="str">
        <f t="shared" si="421"/>
        <v>INSERT_DATE VARCHAR(30),</v>
      </c>
      <c r="O957" s="1" t="s">
        <v>7</v>
      </c>
      <c r="P957" t="s">
        <v>8</v>
      </c>
      <c r="W957" s="17" t="str">
        <f t="shared" si="417"/>
        <v>insertDate</v>
      </c>
      <c r="X957" s="3" t="str">
        <f t="shared" si="418"/>
        <v>"insertDate":"",</v>
      </c>
      <c r="Y957" s="22" t="str">
        <f t="shared" si="419"/>
        <v>public static String INSERT_DATE="insertDate";</v>
      </c>
      <c r="Z957" s="7" t="str">
        <f t="shared" si="420"/>
        <v>private String insertDate="";</v>
      </c>
    </row>
    <row r="958" spans="2:26" ht="19.2" x14ac:dyDescent="0.45">
      <c r="B958" s="1" t="s">
        <v>5</v>
      </c>
      <c r="C958" s="1" t="s">
        <v>1</v>
      </c>
      <c r="D958" s="4">
        <v>30</v>
      </c>
      <c r="I958" t="str">
        <f>I957</f>
        <v>ALTER TABLE TM_CHANGE_REQ_LABEL</v>
      </c>
      <c r="J958" t="str">
        <f t="shared" si="422"/>
        <v xml:space="preserve"> ADD  MODIFICATION_DATE VARCHAR(30);</v>
      </c>
      <c r="K958" s="21" t="str">
        <f t="shared" si="423"/>
        <v xml:space="preserve">  ALTER COLUMN   MODIFICATION_DATE VARCHAR(30);</v>
      </c>
      <c r="L958" s="12"/>
      <c r="M958" s="18" t="str">
        <f t="shared" si="416"/>
        <v>MODIFICATION_DATE,</v>
      </c>
      <c r="N958" s="5" t="str">
        <f t="shared" si="421"/>
        <v>MODIFICATION_DATE VARCHAR(30),</v>
      </c>
      <c r="O958" s="1" t="s">
        <v>9</v>
      </c>
      <c r="P958" t="s">
        <v>8</v>
      </c>
      <c r="W958" s="17" t="str">
        <f t="shared" si="417"/>
        <v>modificationDate</v>
      </c>
      <c r="X958" s="3" t="str">
        <f t="shared" si="418"/>
        <v>"modificationDate":"",</v>
      </c>
      <c r="Y958" s="22" t="str">
        <f t="shared" si="419"/>
        <v>public static String MODIFICATION_DATE="modificationDate";</v>
      </c>
      <c r="Z958" s="7" t="str">
        <f t="shared" si="420"/>
        <v>private String modificationDate="";</v>
      </c>
    </row>
    <row r="959" spans="2:26" ht="19.2" x14ac:dyDescent="0.45">
      <c r="B959" s="1" t="s">
        <v>274</v>
      </c>
      <c r="C959" s="1" t="s">
        <v>1</v>
      </c>
      <c r="D959" s="4">
        <v>45</v>
      </c>
      <c r="I959" t="str">
        <f>I958</f>
        <v>ALTER TABLE TM_CHANGE_REQ_LABEL</v>
      </c>
      <c r="J959" t="str">
        <f t="shared" si="422"/>
        <v xml:space="preserve"> ADD  FK_PROJECT_ID VARCHAR(45);</v>
      </c>
      <c r="K959" s="21" t="str">
        <f t="shared" si="423"/>
        <v xml:space="preserve">  ALTER COLUMN   FK_PROJECT_ID VARCHAR(45);</v>
      </c>
      <c r="L959" s="12"/>
      <c r="M959" s="18" t="str">
        <f t="shared" si="416"/>
        <v>FK_PROJECT_ID,</v>
      </c>
      <c r="N959" s="5" t="str">
        <f t="shared" si="421"/>
        <v>FK_PROJECT_ID VARCHAR(45),</v>
      </c>
      <c r="O959" s="1" t="s">
        <v>10</v>
      </c>
      <c r="P959" t="s">
        <v>288</v>
      </c>
      <c r="Q959" t="s">
        <v>2</v>
      </c>
      <c r="W959" s="17" t="str">
        <f t="shared" si="417"/>
        <v>fkProjectId</v>
      </c>
      <c r="X959" s="3" t="str">
        <f t="shared" si="418"/>
        <v>"fkProjectId":"",</v>
      </c>
      <c r="Y959" s="22" t="str">
        <f t="shared" si="419"/>
        <v>public static String FK_PROJECT_ID="fkProjectId";</v>
      </c>
      <c r="Z959" s="7" t="str">
        <f t="shared" si="420"/>
        <v>private String fkProjectId="";</v>
      </c>
    </row>
    <row r="960" spans="2:26" ht="19.2" x14ac:dyDescent="0.45">
      <c r="B960" s="1" t="s">
        <v>367</v>
      </c>
      <c r="C960" s="1" t="s">
        <v>1</v>
      </c>
      <c r="D960" s="4">
        <v>45</v>
      </c>
      <c r="I960" t="str">
        <f>I958</f>
        <v>ALTER TABLE TM_CHANGE_REQ_LABEL</v>
      </c>
      <c r="J960" t="str">
        <f t="shared" si="422"/>
        <v xml:space="preserve"> ADD  FK_BACKLOG_ID VARCHAR(45);</v>
      </c>
      <c r="K960" s="21" t="str">
        <f t="shared" si="423"/>
        <v xml:space="preserve">  ALTER COLUMN   FK_BACKLOG_ID VARCHAR(45);</v>
      </c>
      <c r="L960" s="12"/>
      <c r="M960" s="18" t="str">
        <f t="shared" si="416"/>
        <v>FK_BACKLOG_ID,</v>
      </c>
      <c r="N960" s="5" t="str">
        <f t="shared" si="421"/>
        <v>FK_BACKLOG_ID VARCHAR(45),</v>
      </c>
      <c r="O960" s="1" t="s">
        <v>10</v>
      </c>
      <c r="P960" t="s">
        <v>354</v>
      </c>
      <c r="Q960" t="s">
        <v>2</v>
      </c>
      <c r="W960" s="17" t="str">
        <f t="shared" si="417"/>
        <v>fkBacklogId</v>
      </c>
      <c r="X960" s="3" t="str">
        <f t="shared" si="418"/>
        <v>"fkBacklogId":"",</v>
      </c>
      <c r="Y960" s="22" t="str">
        <f t="shared" si="419"/>
        <v>public static String FK_BACKLOG_ID="fkBacklogId";</v>
      </c>
      <c r="Z960" s="7" t="str">
        <f t="shared" si="420"/>
        <v>private String fkBacklogId="";</v>
      </c>
    </row>
    <row r="961" spans="2:26" ht="19.2" x14ac:dyDescent="0.45">
      <c r="B961" s="1" t="s">
        <v>688</v>
      </c>
      <c r="C961" s="1" t="s">
        <v>1</v>
      </c>
      <c r="D961" s="4">
        <v>45</v>
      </c>
      <c r="I961" t="str">
        <f t="shared" ref="I961:I966" si="424">I959</f>
        <v>ALTER TABLE TM_CHANGE_REQ_LABEL</v>
      </c>
      <c r="J961" t="str">
        <f t="shared" si="422"/>
        <v xml:space="preserve"> ADD  FK_LABEL_ID VARCHAR(45);</v>
      </c>
      <c r="K961" s="21" t="str">
        <f t="shared" si="423"/>
        <v xml:space="preserve">  ALTER COLUMN   FK_LABEL_ID VARCHAR(45);</v>
      </c>
      <c r="L961" s="12"/>
      <c r="M961" s="18" t="str">
        <f t="shared" si="416"/>
        <v>FK_LABEL_ID,</v>
      </c>
      <c r="N961" s="5" t="str">
        <f t="shared" si="421"/>
        <v>FK_LABEL_ID VARCHAR(45),</v>
      </c>
      <c r="O961" s="1" t="s">
        <v>10</v>
      </c>
      <c r="P961" t="s">
        <v>61</v>
      </c>
      <c r="Q961" t="s">
        <v>2</v>
      </c>
      <c r="W961" s="17" t="str">
        <f t="shared" si="417"/>
        <v>fkLabelId</v>
      </c>
      <c r="X961" s="3" t="str">
        <f t="shared" si="418"/>
        <v>"fkLabelId":"",</v>
      </c>
      <c r="Y961" s="22" t="str">
        <f t="shared" si="419"/>
        <v>public static String FK_LABEL_ID="fkLabelId";</v>
      </c>
      <c r="Z961" s="7" t="str">
        <f t="shared" si="420"/>
        <v>private String fkLabelId="";</v>
      </c>
    </row>
    <row r="962" spans="2:26" ht="19.2" x14ac:dyDescent="0.45">
      <c r="B962" s="1" t="s">
        <v>265</v>
      </c>
      <c r="C962" s="1" t="s">
        <v>1</v>
      </c>
      <c r="D962" s="4">
        <v>45</v>
      </c>
      <c r="I962" t="str">
        <f t="shared" si="424"/>
        <v>ALTER TABLE TM_CHANGE_REQ_LABEL</v>
      </c>
      <c r="J962" t="str">
        <f t="shared" si="422"/>
        <v xml:space="preserve"> ADD  START_DATE VARCHAR(45);</v>
      </c>
      <c r="K962" s="21" t="str">
        <f t="shared" si="423"/>
        <v xml:space="preserve">  ALTER COLUMN   START_DATE VARCHAR(45);</v>
      </c>
      <c r="L962" s="12"/>
      <c r="M962" s="18" t="str">
        <f t="shared" si="416"/>
        <v>START_DATE,</v>
      </c>
      <c r="N962" s="5" t="str">
        <f t="shared" si="421"/>
        <v>START_DATE VARCHAR(45),</v>
      </c>
      <c r="O962" s="1" t="s">
        <v>289</v>
      </c>
      <c r="P962" t="s">
        <v>8</v>
      </c>
      <c r="W962" s="17" t="str">
        <f t="shared" si="417"/>
        <v>startDate</v>
      </c>
      <c r="X962" s="3" t="str">
        <f t="shared" si="418"/>
        <v>"startDate":"",</v>
      </c>
      <c r="Y962" s="22" t="str">
        <f t="shared" si="419"/>
        <v>public static String START_DATE="startDate";</v>
      </c>
      <c r="Z962" s="7" t="str">
        <f t="shared" si="420"/>
        <v>private String startDate="";</v>
      </c>
    </row>
    <row r="963" spans="2:26" ht="19.2" x14ac:dyDescent="0.45">
      <c r="B963" s="1" t="s">
        <v>266</v>
      </c>
      <c r="C963" s="1" t="s">
        <v>1</v>
      </c>
      <c r="D963" s="4">
        <v>555</v>
      </c>
      <c r="I963" t="str">
        <f t="shared" si="424"/>
        <v>ALTER TABLE TM_CHANGE_REQ_LABEL</v>
      </c>
      <c r="J963" t="str">
        <f t="shared" si="422"/>
        <v xml:space="preserve"> ADD  START_TIME VARCHAR(555);</v>
      </c>
      <c r="K963" s="21" t="str">
        <f t="shared" si="423"/>
        <v xml:space="preserve">  ALTER COLUMN   START_TIME VARCHAR(555);</v>
      </c>
      <c r="L963" s="12"/>
      <c r="M963" s="18" t="str">
        <f t="shared" si="416"/>
        <v>START_TIME,</v>
      </c>
      <c r="N963" s="5" t="str">
        <f t="shared" si="421"/>
        <v>START_TIME VARCHAR(555),</v>
      </c>
      <c r="O963" s="1" t="s">
        <v>289</v>
      </c>
      <c r="P963" t="s">
        <v>133</v>
      </c>
      <c r="W963" s="17" t="str">
        <f t="shared" si="417"/>
        <v>startTime</v>
      </c>
      <c r="X963" s="3" t="str">
        <f t="shared" si="418"/>
        <v>"startTime":"",</v>
      </c>
      <c r="Y963" s="22" t="str">
        <f t="shared" si="419"/>
        <v>public static String START_TIME="startTime";</v>
      </c>
      <c r="Z963" s="7" t="str">
        <f t="shared" si="420"/>
        <v>private String startTime="";</v>
      </c>
    </row>
    <row r="964" spans="2:26" ht="19.2" x14ac:dyDescent="0.45">
      <c r="B964" s="1" t="s">
        <v>267</v>
      </c>
      <c r="C964" s="1" t="s">
        <v>1</v>
      </c>
      <c r="D964" s="4">
        <v>44</v>
      </c>
      <c r="I964" t="str">
        <f t="shared" si="424"/>
        <v>ALTER TABLE TM_CHANGE_REQ_LABEL</v>
      </c>
      <c r="J964" t="str">
        <f t="shared" si="422"/>
        <v xml:space="preserve"> ADD  END_DATE VARCHAR(44);</v>
      </c>
      <c r="K964" s="21" t="str">
        <f t="shared" si="423"/>
        <v xml:space="preserve">  ALTER COLUMN   END_DATE VARCHAR(44);</v>
      </c>
      <c r="L964" s="12"/>
      <c r="M964" s="18" t="str">
        <f t="shared" si="416"/>
        <v>END_DATE,</v>
      </c>
      <c r="N964" s="5" t="str">
        <f t="shared" si="421"/>
        <v>END_DATE VARCHAR(44),</v>
      </c>
      <c r="O964" s="1" t="s">
        <v>290</v>
      </c>
      <c r="P964" t="s">
        <v>8</v>
      </c>
      <c r="W964" s="17" t="str">
        <f t="shared" si="417"/>
        <v>endDate</v>
      </c>
      <c r="X964" s="3" t="str">
        <f t="shared" si="418"/>
        <v>"endDate":"",</v>
      </c>
      <c r="Y964" s="22" t="str">
        <f t="shared" si="419"/>
        <v>public static String END_DATE="endDate";</v>
      </c>
      <c r="Z964" s="7" t="str">
        <f t="shared" si="420"/>
        <v>private String endDate="";</v>
      </c>
    </row>
    <row r="965" spans="2:26" ht="19.2" x14ac:dyDescent="0.45">
      <c r="B965" s="1" t="s">
        <v>268</v>
      </c>
      <c r="C965" s="1" t="s">
        <v>1</v>
      </c>
      <c r="D965" s="4">
        <v>555</v>
      </c>
      <c r="I965" t="str">
        <f t="shared" si="424"/>
        <v>ALTER TABLE TM_CHANGE_REQ_LABEL</v>
      </c>
      <c r="J965" t="str">
        <f t="shared" si="422"/>
        <v xml:space="preserve"> ADD  END_TIME VARCHAR(555);</v>
      </c>
      <c r="K965" s="21" t="str">
        <f t="shared" si="423"/>
        <v xml:space="preserve">  ALTER COLUMN   END_TIME VARCHAR(555);</v>
      </c>
      <c r="L965" s="12"/>
      <c r="M965" s="18" t="str">
        <f t="shared" si="416"/>
        <v>END_TIME,</v>
      </c>
      <c r="N965" s="5" t="str">
        <f t="shared" si="421"/>
        <v>END_TIME VARCHAR(555),</v>
      </c>
      <c r="O965" s="1" t="s">
        <v>290</v>
      </c>
      <c r="P965" t="s">
        <v>133</v>
      </c>
      <c r="W965" s="17" t="str">
        <f t="shared" si="417"/>
        <v>endTime</v>
      </c>
      <c r="X965" s="3" t="str">
        <f t="shared" si="418"/>
        <v>"endTime":"",</v>
      </c>
      <c r="Y965" s="22" t="str">
        <f t="shared" si="419"/>
        <v>public static String END_TIME="endTime";</v>
      </c>
      <c r="Z965" s="7" t="str">
        <f t="shared" si="420"/>
        <v>private String endTime="";</v>
      </c>
    </row>
    <row r="966" spans="2:26" ht="19.2" x14ac:dyDescent="0.45">
      <c r="B966" s="1" t="s">
        <v>14</v>
      </c>
      <c r="C966" s="1" t="s">
        <v>1</v>
      </c>
      <c r="D966" s="4">
        <v>44</v>
      </c>
      <c r="I966" t="str">
        <f t="shared" si="424"/>
        <v>ALTER TABLE TM_CHANGE_REQ_LABEL</v>
      </c>
      <c r="J966" t="str">
        <f t="shared" si="422"/>
        <v xml:space="preserve"> ADD  DESCRIPTION VARCHAR(44);</v>
      </c>
      <c r="K966" s="21" t="str">
        <f t="shared" si="423"/>
        <v xml:space="preserve">  ALTER COLUMN   DESCRIPTION VARCHAR(44);</v>
      </c>
      <c r="L966" s="12"/>
      <c r="M966" s="18" t="str">
        <f t="shared" si="416"/>
        <v>DESCRIPTION,</v>
      </c>
      <c r="N966" s="5" t="str">
        <f t="shared" si="421"/>
        <v>DESCRIPTION VARCHAR(44),</v>
      </c>
      <c r="O966" s="1" t="s">
        <v>14</v>
      </c>
      <c r="P966" t="s">
        <v>395</v>
      </c>
      <c r="Q966" t="s">
        <v>395</v>
      </c>
      <c r="W966" s="17" t="str">
        <f t="shared" si="417"/>
        <v xml:space="preserve">description  </v>
      </c>
      <c r="X966" s="3" t="str">
        <f t="shared" si="418"/>
        <v>"description  ":"",</v>
      </c>
      <c r="Y966" s="22" t="str">
        <f t="shared" si="419"/>
        <v>public static String DESCRIPTION="description  ";</v>
      </c>
      <c r="Z966" s="7" t="str">
        <f t="shared" si="420"/>
        <v>private String description  ="";</v>
      </c>
    </row>
    <row r="967" spans="2:26" ht="19.2" x14ac:dyDescent="0.45">
      <c r="B967" s="1"/>
      <c r="C967" s="1"/>
      <c r="D967" s="4"/>
      <c r="L967" s="12"/>
      <c r="M967" s="18"/>
      <c r="N967" s="33" t="s">
        <v>130</v>
      </c>
      <c r="O967" s="1"/>
      <c r="W967" s="17"/>
    </row>
    <row r="968" spans="2:26" ht="19.2" x14ac:dyDescent="0.45">
      <c r="C968" s="14"/>
      <c r="D968" s="9"/>
      <c r="K968" s="29"/>
      <c r="M968" s="20"/>
      <c r="N968" s="31" t="s">
        <v>126</v>
      </c>
      <c r="O968" s="14"/>
      <c r="W968" s="17"/>
    </row>
    <row r="970" spans="2:26" x14ac:dyDescent="0.3">
      <c r="B970" s="2" t="s">
        <v>692</v>
      </c>
      <c r="I970" t="str">
        <f>CONCATENATE("ALTER TABLE"," ",B970)</f>
        <v>ALTER TABLE TM_JIRA_INTEGRATION</v>
      </c>
      <c r="K970" s="25"/>
      <c r="N970" s="5" t="str">
        <f>CONCATENATE("CREATE TABLE ",B970," ","(")</f>
        <v>CREATE TABLE TM_JIRA_INTEGRATION (</v>
      </c>
    </row>
    <row r="971" spans="2:26" ht="19.2" x14ac:dyDescent="0.45">
      <c r="B971" s="1" t="s">
        <v>2</v>
      </c>
      <c r="C971" s="1" t="s">
        <v>1</v>
      </c>
      <c r="D971" s="4">
        <v>30</v>
      </c>
      <c r="E971" s="24" t="s">
        <v>113</v>
      </c>
      <c r="I971" t="str">
        <f>I970</f>
        <v>ALTER TABLE TM_JIRA_INTEGRATION</v>
      </c>
      <c r="L971" s="12"/>
      <c r="M971" s="18" t="str">
        <f t="shared" ref="M971:M983" si="425">CONCATENATE(B971,",")</f>
        <v>ID,</v>
      </c>
      <c r="N971" s="5" t="str">
        <f>CONCATENATE(B971," ",C971,"(",D971,") ",E971," ,")</f>
        <v>ID VARCHAR(30) NOT NULL ,</v>
      </c>
      <c r="O971" s="1" t="s">
        <v>2</v>
      </c>
      <c r="P971" s="6"/>
      <c r="Q971" s="6"/>
      <c r="R971" s="6"/>
      <c r="S971" s="6"/>
      <c r="T971" s="6"/>
      <c r="U971" s="6"/>
      <c r="V971" s="6"/>
      <c r="W971" s="17" t="str">
        <f t="shared" ref="W971:W983" si="426">CONCATENATE(,LOWER(O971),UPPER(LEFT(P971,1)),LOWER(RIGHT(P971,LEN(P971)-IF(LEN(P971)&gt;0,1,LEN(P971)))),UPPER(LEFT(Q971,1)),LOWER(RIGHT(Q971,LEN(Q971)-IF(LEN(Q971)&gt;0,1,LEN(Q971)))),UPPER(LEFT(R971,1)),LOWER(RIGHT(R971,LEN(R971)-IF(LEN(R971)&gt;0,1,LEN(R971)))),UPPER(LEFT(S971,1)),LOWER(RIGHT(S971,LEN(S971)-IF(LEN(S971)&gt;0,1,LEN(S971)))),UPPER(LEFT(T971,1)),LOWER(RIGHT(T971,LEN(T971)-IF(LEN(T971)&gt;0,1,LEN(T971)))),UPPER(LEFT(U971,1)),LOWER(RIGHT(U971,LEN(U971)-IF(LEN(U971)&gt;0,1,LEN(U971)))),UPPER(LEFT(V971,1)),LOWER(RIGHT(V971,LEN(V971)-IF(LEN(V971)&gt;0,1,LEN(V971)))))</f>
        <v>id</v>
      </c>
      <c r="X971" s="3" t="str">
        <f t="shared" ref="X971:X983" si="427">CONCATENATE("""",W971,"""",":","""","""",",")</f>
        <v>"id":"",</v>
      </c>
      <c r="Y971" s="22" t="str">
        <f t="shared" ref="Y971:Y983" si="428">CONCATENATE("public static String ",,B971,,"=","""",W971,""";")</f>
        <v>public static String ID="id";</v>
      </c>
      <c r="Z971" s="7" t="str">
        <f t="shared" ref="Z971:Z983" si="429">CONCATENATE("private String ",W971,"=","""""",";")</f>
        <v>private String id="";</v>
      </c>
    </row>
    <row r="972" spans="2:26" ht="19.2" x14ac:dyDescent="0.45">
      <c r="B972" s="1" t="s">
        <v>3</v>
      </c>
      <c r="C972" s="1" t="s">
        <v>1</v>
      </c>
      <c r="D972" s="4">
        <v>10</v>
      </c>
      <c r="I972" t="str">
        <f>I971</f>
        <v>ALTER TABLE TM_JIRA_INTEGRATION</v>
      </c>
      <c r="K972" s="21" t="s">
        <v>436</v>
      </c>
      <c r="L972" s="12"/>
      <c r="M972" s="18" t="str">
        <f t="shared" si="425"/>
        <v>STATUS,</v>
      </c>
      <c r="N972" s="5" t="str">
        <f t="shared" ref="N972:N983" si="430">CONCATENATE(B972," ",C972,"(",D972,")",",")</f>
        <v>STATUS VARCHAR(10),</v>
      </c>
      <c r="O972" s="1" t="s">
        <v>3</v>
      </c>
      <c r="W972" s="17" t="str">
        <f t="shared" si="426"/>
        <v>status</v>
      </c>
      <c r="X972" s="3" t="str">
        <f t="shared" si="427"/>
        <v>"status":"",</v>
      </c>
      <c r="Y972" s="22" t="str">
        <f t="shared" si="428"/>
        <v>public static String STATUS="status";</v>
      </c>
      <c r="Z972" s="7" t="str">
        <f t="shared" si="429"/>
        <v>private String status="";</v>
      </c>
    </row>
    <row r="973" spans="2:26" ht="19.2" x14ac:dyDescent="0.45">
      <c r="B973" s="1" t="s">
        <v>4</v>
      </c>
      <c r="C973" s="1" t="s">
        <v>1</v>
      </c>
      <c r="D973" s="4">
        <v>30</v>
      </c>
      <c r="I973" t="str">
        <f>I972</f>
        <v>ALTER TABLE TM_JIRA_INTEGRATION</v>
      </c>
      <c r="J973" t="str">
        <f t="shared" ref="J973:J983" si="431">CONCATENATE(LEFT(CONCATENATE(" ADD "," ",N973,";"),LEN(CONCATENATE(" ADD "," ",N973,";"))-2),";")</f>
        <v xml:space="preserve"> ADD  INSERT_DATE VARCHAR(30);</v>
      </c>
      <c r="K973" s="21" t="str">
        <f t="shared" ref="K973:K983" si="432">CONCATENATE(LEFT(CONCATENATE("  ALTER COLUMN  "," ",N973,";"),LEN(CONCATENATE("  ALTER COLUMN  "," ",N973,";"))-2),";")</f>
        <v xml:space="preserve">  ALTER COLUMN   INSERT_DATE VARCHAR(30);</v>
      </c>
      <c r="L973" s="12"/>
      <c r="M973" s="18" t="str">
        <f t="shared" si="425"/>
        <v>INSERT_DATE,</v>
      </c>
      <c r="N973" s="5" t="str">
        <f t="shared" si="430"/>
        <v>INSERT_DATE VARCHAR(30),</v>
      </c>
      <c r="O973" s="1" t="s">
        <v>7</v>
      </c>
      <c r="P973" t="s">
        <v>8</v>
      </c>
      <c r="W973" s="17" t="str">
        <f t="shared" si="426"/>
        <v>insertDate</v>
      </c>
      <c r="X973" s="3" t="str">
        <f t="shared" si="427"/>
        <v>"insertDate":"",</v>
      </c>
      <c r="Y973" s="22" t="str">
        <f t="shared" si="428"/>
        <v>public static String INSERT_DATE="insertDate";</v>
      </c>
      <c r="Z973" s="7" t="str">
        <f t="shared" si="429"/>
        <v>private String insertDate="";</v>
      </c>
    </row>
    <row r="974" spans="2:26" ht="19.2" x14ac:dyDescent="0.45">
      <c r="B974" s="1" t="s">
        <v>5</v>
      </c>
      <c r="C974" s="1" t="s">
        <v>1</v>
      </c>
      <c r="D974" s="4">
        <v>30</v>
      </c>
      <c r="I974" t="str">
        <f>I973</f>
        <v>ALTER TABLE TM_JIRA_INTEGRATION</v>
      </c>
      <c r="J974" t="str">
        <f t="shared" si="431"/>
        <v xml:space="preserve"> ADD  MODIFICATION_DATE VARCHAR(30);</v>
      </c>
      <c r="K974" s="21" t="str">
        <f t="shared" si="432"/>
        <v xml:space="preserve">  ALTER COLUMN   MODIFICATION_DATE VARCHAR(30);</v>
      </c>
      <c r="L974" s="12"/>
      <c r="M974" s="18" t="str">
        <f t="shared" si="425"/>
        <v>MODIFICATION_DATE,</v>
      </c>
      <c r="N974" s="5" t="str">
        <f t="shared" si="430"/>
        <v>MODIFICATION_DATE VARCHAR(30),</v>
      </c>
      <c r="O974" s="1" t="s">
        <v>9</v>
      </c>
      <c r="P974" t="s">
        <v>8</v>
      </c>
      <c r="W974" s="17" t="str">
        <f t="shared" si="426"/>
        <v>modificationDate</v>
      </c>
      <c r="X974" s="3" t="str">
        <f t="shared" si="427"/>
        <v>"modificationDate":"",</v>
      </c>
      <c r="Y974" s="22" t="str">
        <f t="shared" si="428"/>
        <v>public static String MODIFICATION_DATE="modificationDate";</v>
      </c>
      <c r="Z974" s="7" t="str">
        <f t="shared" si="429"/>
        <v>private String modificationDate="";</v>
      </c>
    </row>
    <row r="975" spans="2:26" ht="19.2" x14ac:dyDescent="0.45">
      <c r="B975" s="1" t="s">
        <v>693</v>
      </c>
      <c r="C975" s="1" t="s">
        <v>1</v>
      </c>
      <c r="D975" s="4">
        <v>500</v>
      </c>
      <c r="I975" t="str">
        <f>I974</f>
        <v>ALTER TABLE TM_JIRA_INTEGRATION</v>
      </c>
      <c r="J975" t="str">
        <f t="shared" si="431"/>
        <v xml:space="preserve"> ADD  ATLASSSION_ID VARCHAR(500);</v>
      </c>
      <c r="K975" s="21" t="str">
        <f t="shared" si="432"/>
        <v xml:space="preserve">  ALTER COLUMN   ATLASSSION_ID VARCHAR(500);</v>
      </c>
      <c r="L975" s="12"/>
      <c r="M975" s="18" t="str">
        <f t="shared" si="425"/>
        <v>ATLASSSION_ID,</v>
      </c>
      <c r="N975" s="5" t="str">
        <f t="shared" si="430"/>
        <v>ATLASSSION_ID VARCHAR(500),</v>
      </c>
      <c r="O975" s="1" t="s">
        <v>695</v>
      </c>
      <c r="P975" t="s">
        <v>2</v>
      </c>
      <c r="W975" s="17" t="str">
        <f t="shared" si="426"/>
        <v>atlassionId</v>
      </c>
      <c r="X975" s="3" t="str">
        <f t="shared" si="427"/>
        <v>"atlassionId":"",</v>
      </c>
      <c r="Y975" s="22" t="str">
        <f t="shared" si="428"/>
        <v>public static String ATLASSSION_ID="atlassionId";</v>
      </c>
      <c r="Z975" s="7" t="str">
        <f t="shared" si="429"/>
        <v>private String atlassionId="";</v>
      </c>
    </row>
    <row r="976" spans="2:26" ht="19.2" x14ac:dyDescent="0.45">
      <c r="B976" s="1" t="s">
        <v>21</v>
      </c>
      <c r="C976" s="1" t="s">
        <v>1</v>
      </c>
      <c r="D976" s="4">
        <v>500</v>
      </c>
      <c r="I976" t="str">
        <f t="shared" ref="I976:I981" si="433">I974</f>
        <v>ALTER TABLE TM_JIRA_INTEGRATION</v>
      </c>
      <c r="J976" t="str">
        <f t="shared" si="431"/>
        <v xml:space="preserve"> ADD  USERNAME VARCHAR(500);</v>
      </c>
      <c r="K976" s="21" t="str">
        <f t="shared" si="432"/>
        <v xml:space="preserve">  ALTER COLUMN   USERNAME VARCHAR(500);</v>
      </c>
      <c r="L976" s="12"/>
      <c r="M976" s="18" t="str">
        <f t="shared" si="425"/>
        <v>USERNAME,</v>
      </c>
      <c r="N976" s="5" t="str">
        <f t="shared" si="430"/>
        <v>USERNAME VARCHAR(500),</v>
      </c>
      <c r="O976" s="1" t="s">
        <v>21</v>
      </c>
      <c r="W976" s="17" t="str">
        <f t="shared" si="426"/>
        <v>username</v>
      </c>
      <c r="X976" s="3" t="str">
        <f t="shared" si="427"/>
        <v>"username":"",</v>
      </c>
      <c r="Y976" s="22" t="str">
        <f t="shared" si="428"/>
        <v>public static String USERNAME="username";</v>
      </c>
      <c r="Z976" s="7" t="str">
        <f t="shared" si="429"/>
        <v>private String username="";</v>
      </c>
    </row>
    <row r="977" spans="2:26" ht="19.2" x14ac:dyDescent="0.45">
      <c r="B977" s="1" t="s">
        <v>22</v>
      </c>
      <c r="C977" s="1" t="s">
        <v>1</v>
      </c>
      <c r="D977" s="4">
        <v>500</v>
      </c>
      <c r="I977" t="str">
        <f t="shared" si="433"/>
        <v>ALTER TABLE TM_JIRA_INTEGRATION</v>
      </c>
      <c r="J977" t="str">
        <f t="shared" si="431"/>
        <v xml:space="preserve"> ADD  PASSWORD VARCHAR(500);</v>
      </c>
      <c r="K977" s="21" t="str">
        <f t="shared" si="432"/>
        <v xml:space="preserve">  ALTER COLUMN   PASSWORD VARCHAR(500);</v>
      </c>
      <c r="L977" s="12"/>
      <c r="M977" s="18" t="str">
        <f t="shared" si="425"/>
        <v>PASSWORD,</v>
      </c>
      <c r="N977" s="5" t="str">
        <f t="shared" si="430"/>
        <v>PASSWORD VARCHAR(500),</v>
      </c>
      <c r="O977" s="1" t="s">
        <v>22</v>
      </c>
      <c r="W977" s="17" t="str">
        <f t="shared" si="426"/>
        <v>password</v>
      </c>
      <c r="X977" s="3" t="str">
        <f t="shared" si="427"/>
        <v>"password":"",</v>
      </c>
      <c r="Y977" s="22" t="str">
        <f t="shared" si="428"/>
        <v>public static String PASSWORD="password";</v>
      </c>
      <c r="Z977" s="7" t="str">
        <f t="shared" si="429"/>
        <v>private String password="";</v>
      </c>
    </row>
    <row r="978" spans="2:26" ht="19.2" x14ac:dyDescent="0.45">
      <c r="B978" s="1" t="s">
        <v>694</v>
      </c>
      <c r="C978" s="1" t="s">
        <v>1</v>
      </c>
      <c r="D978" s="4">
        <v>500</v>
      </c>
      <c r="I978" t="str">
        <f t="shared" si="433"/>
        <v>ALTER TABLE TM_JIRA_INTEGRATION</v>
      </c>
      <c r="J978" t="str">
        <f t="shared" si="431"/>
        <v xml:space="preserve"> ADD  VERSION VARCHAR(500);</v>
      </c>
      <c r="K978" s="21" t="str">
        <f t="shared" si="432"/>
        <v xml:space="preserve">  ALTER COLUMN   VERSION VARCHAR(500);</v>
      </c>
      <c r="L978" s="12"/>
      <c r="M978" s="18" t="str">
        <f t="shared" si="425"/>
        <v>VERSION,</v>
      </c>
      <c r="N978" s="5" t="str">
        <f t="shared" si="430"/>
        <v>VERSION VARCHAR(500),</v>
      </c>
      <c r="O978" s="1" t="s">
        <v>694</v>
      </c>
      <c r="W978" s="17" t="str">
        <f t="shared" si="426"/>
        <v>version</v>
      </c>
      <c r="X978" s="3" t="str">
        <f t="shared" si="427"/>
        <v>"version":"",</v>
      </c>
      <c r="Y978" s="22" t="str">
        <f t="shared" si="428"/>
        <v>public static String VERSION="version";</v>
      </c>
      <c r="Z978" s="7" t="str">
        <f t="shared" si="429"/>
        <v>private String version="";</v>
      </c>
    </row>
    <row r="979" spans="2:26" ht="19.2" x14ac:dyDescent="0.45">
      <c r="B979" s="1" t="s">
        <v>97</v>
      </c>
      <c r="C979" s="1" t="s">
        <v>1</v>
      </c>
      <c r="D979" s="4">
        <v>3500</v>
      </c>
      <c r="I979" t="str">
        <f t="shared" si="433"/>
        <v>ALTER TABLE TM_JIRA_INTEGRATION</v>
      </c>
      <c r="J979" t="str">
        <f t="shared" si="431"/>
        <v xml:space="preserve"> ADD  PARAM_1 VARCHAR(3500);</v>
      </c>
      <c r="K979" s="21" t="str">
        <f t="shared" si="432"/>
        <v xml:space="preserve">  ALTER COLUMN   PARAM_1 VARCHAR(3500);</v>
      </c>
      <c r="L979" s="12"/>
      <c r="M979" s="18" t="str">
        <f t="shared" si="425"/>
        <v>PARAM_1,</v>
      </c>
      <c r="N979" s="5" t="str">
        <f t="shared" si="430"/>
        <v>PARAM_1 VARCHAR(3500),</v>
      </c>
      <c r="O979" s="1" t="s">
        <v>102</v>
      </c>
      <c r="P979">
        <v>1</v>
      </c>
      <c r="W979" s="17" t="str">
        <f t="shared" si="426"/>
        <v>param1</v>
      </c>
      <c r="X979" s="3" t="str">
        <f t="shared" si="427"/>
        <v>"param1":"",</v>
      </c>
      <c r="Y979" s="22" t="str">
        <f t="shared" si="428"/>
        <v>public static String PARAM_1="param1";</v>
      </c>
      <c r="Z979" s="7" t="str">
        <f t="shared" si="429"/>
        <v>private String param1="";</v>
      </c>
    </row>
    <row r="980" spans="2:26" ht="19.2" x14ac:dyDescent="0.45">
      <c r="B980" s="1" t="s">
        <v>98</v>
      </c>
      <c r="C980" s="1" t="s">
        <v>1</v>
      </c>
      <c r="D980" s="4">
        <v>3500</v>
      </c>
      <c r="I980" t="str">
        <f t="shared" si="433"/>
        <v>ALTER TABLE TM_JIRA_INTEGRATION</v>
      </c>
      <c r="J980" t="str">
        <f t="shared" si="431"/>
        <v xml:space="preserve"> ADD  PARAM_2 VARCHAR(3500);</v>
      </c>
      <c r="K980" s="21" t="str">
        <f t="shared" si="432"/>
        <v xml:space="preserve">  ALTER COLUMN   PARAM_2 VARCHAR(3500);</v>
      </c>
      <c r="L980" s="12"/>
      <c r="M980" s="18" t="str">
        <f t="shared" si="425"/>
        <v>PARAM_2,</v>
      </c>
      <c r="N980" s="5" t="str">
        <f t="shared" si="430"/>
        <v>PARAM_2 VARCHAR(3500),</v>
      </c>
      <c r="O980" s="1" t="s">
        <v>102</v>
      </c>
      <c r="P980">
        <v>2</v>
      </c>
      <c r="W980" s="17" t="str">
        <f t="shared" si="426"/>
        <v>param2</v>
      </c>
      <c r="X980" s="3" t="str">
        <f t="shared" si="427"/>
        <v>"param2":"",</v>
      </c>
      <c r="Y980" s="22" t="str">
        <f t="shared" si="428"/>
        <v>public static String PARAM_2="param2";</v>
      </c>
      <c r="Z980" s="7" t="str">
        <f t="shared" si="429"/>
        <v>private String param2="";</v>
      </c>
    </row>
    <row r="981" spans="2:26" ht="19.2" x14ac:dyDescent="0.45">
      <c r="B981" s="1" t="s">
        <v>99</v>
      </c>
      <c r="C981" s="1" t="s">
        <v>1</v>
      </c>
      <c r="D981" s="4">
        <v>3500</v>
      </c>
      <c r="I981" t="str">
        <f t="shared" si="433"/>
        <v>ALTER TABLE TM_JIRA_INTEGRATION</v>
      </c>
      <c r="J981" t="str">
        <f t="shared" si="431"/>
        <v xml:space="preserve"> ADD  PARAM_3 VARCHAR(3500);</v>
      </c>
      <c r="K981" s="21" t="str">
        <f t="shared" si="432"/>
        <v xml:space="preserve">  ALTER COLUMN   PARAM_3 VARCHAR(3500);</v>
      </c>
      <c r="L981" s="12"/>
      <c r="M981" s="18" t="str">
        <f t="shared" si="425"/>
        <v>PARAM_3,</v>
      </c>
      <c r="N981" s="5" t="str">
        <f t="shared" si="430"/>
        <v>PARAM_3 VARCHAR(3500),</v>
      </c>
      <c r="O981" s="1" t="s">
        <v>102</v>
      </c>
      <c r="P981">
        <v>3</v>
      </c>
      <c r="W981" s="17" t="str">
        <f t="shared" si="426"/>
        <v>param3</v>
      </c>
      <c r="X981" s="3" t="str">
        <f t="shared" si="427"/>
        <v>"param3":"",</v>
      </c>
      <c r="Y981" s="22" t="str">
        <f t="shared" si="428"/>
        <v>public static String PARAM_3="param3";</v>
      </c>
      <c r="Z981" s="7" t="str">
        <f t="shared" si="429"/>
        <v>private String param3="";</v>
      </c>
    </row>
    <row r="982" spans="2:26" ht="19.2" x14ac:dyDescent="0.45">
      <c r="B982" s="1" t="s">
        <v>101</v>
      </c>
      <c r="C982" s="1" t="s">
        <v>1</v>
      </c>
      <c r="D982" s="4">
        <v>3500</v>
      </c>
      <c r="I982" t="str">
        <f>I979</f>
        <v>ALTER TABLE TM_JIRA_INTEGRATION</v>
      </c>
      <c r="J982" t="str">
        <f>CONCATENATE(LEFT(CONCATENATE(" ADD "," ",N982,";"),LEN(CONCATENATE(" ADD "," ",N982,";"))-2),";")</f>
        <v xml:space="preserve"> ADD  PARAM_4 VARCHAR(3500);</v>
      </c>
      <c r="K982" s="21" t="str">
        <f>CONCATENATE(LEFT(CONCATENATE("  ALTER COLUMN  "," ",N982,";"),LEN(CONCATENATE("  ALTER COLUMN  "," ",N982,";"))-2),";")</f>
        <v xml:space="preserve">  ALTER COLUMN   PARAM_4 VARCHAR(3500);</v>
      </c>
      <c r="L982" s="12"/>
      <c r="M982" s="18" t="str">
        <f>CONCATENATE(B982,",")</f>
        <v>PARAM_4,</v>
      </c>
      <c r="N982" s="5" t="str">
        <f>CONCATENATE(B982," ",C982,"(",D982,")",",")</f>
        <v>PARAM_4 VARCHAR(3500),</v>
      </c>
      <c r="O982" s="1" t="s">
        <v>102</v>
      </c>
      <c r="P982">
        <v>4</v>
      </c>
      <c r="Q982" t="s">
        <v>395</v>
      </c>
      <c r="W982" s="17" t="str">
        <f>CONCATENATE(,LOWER(O982),UPPER(LEFT(P982,1)),LOWER(RIGHT(P982,LEN(P982)-IF(LEN(P982)&gt;0,1,LEN(P982)))),UPPER(LEFT(Q982,1)),LOWER(RIGHT(Q982,LEN(Q982)-IF(LEN(Q982)&gt;0,1,LEN(Q982)))),UPPER(LEFT(R982,1)),LOWER(RIGHT(R982,LEN(R982)-IF(LEN(R982)&gt;0,1,LEN(R982)))),UPPER(LEFT(S982,1)),LOWER(RIGHT(S982,LEN(S982)-IF(LEN(S982)&gt;0,1,LEN(S982)))),UPPER(LEFT(T982,1)),LOWER(RIGHT(T982,LEN(T982)-IF(LEN(T982)&gt;0,1,LEN(T982)))),UPPER(LEFT(U982,1)),LOWER(RIGHT(U982,LEN(U982)-IF(LEN(U982)&gt;0,1,LEN(U982)))),UPPER(LEFT(V982,1)),LOWER(RIGHT(V982,LEN(V982)-IF(LEN(V982)&gt;0,1,LEN(V982)))))</f>
        <v xml:space="preserve">param4 </v>
      </c>
      <c r="X982" s="3" t="str">
        <f>CONCATENATE("""",W982,"""",":","""","""",",")</f>
        <v>"param4 ":"",</v>
      </c>
      <c r="Y982" s="22" t="str">
        <f>CONCATENATE("public static String ",,B982,,"=","""",W982,""";")</f>
        <v>public static String PARAM_4="param4 ";</v>
      </c>
      <c r="Z982" s="7" t="str">
        <f>CONCATENATE("private String ",W982,"=","""""",";")</f>
        <v>private String param4 ="";</v>
      </c>
    </row>
    <row r="983" spans="2:26" ht="19.2" x14ac:dyDescent="0.45">
      <c r="B983" s="1" t="s">
        <v>14</v>
      </c>
      <c r="C983" s="1" t="s">
        <v>1</v>
      </c>
      <c r="D983" s="4">
        <v>3500</v>
      </c>
      <c r="I983" t="str">
        <f>I980</f>
        <v>ALTER TABLE TM_JIRA_INTEGRATION</v>
      </c>
      <c r="J983" t="str">
        <f t="shared" si="431"/>
        <v xml:space="preserve"> ADD  DESCRIPTION VARCHAR(3500);</v>
      </c>
      <c r="K983" s="21" t="str">
        <f t="shared" si="432"/>
        <v xml:space="preserve">  ALTER COLUMN   DESCRIPTION VARCHAR(3500);</v>
      </c>
      <c r="L983" s="12"/>
      <c r="M983" s="18" t="str">
        <f t="shared" si="425"/>
        <v>DESCRIPTION,</v>
      </c>
      <c r="N983" s="5" t="str">
        <f t="shared" si="430"/>
        <v>DESCRIPTION VARCHAR(3500),</v>
      </c>
      <c r="O983" s="1" t="s">
        <v>14</v>
      </c>
      <c r="P983" t="s">
        <v>395</v>
      </c>
      <c r="Q983" t="s">
        <v>395</v>
      </c>
      <c r="W983" s="17" t="str">
        <f t="shared" si="426"/>
        <v xml:space="preserve">description  </v>
      </c>
      <c r="X983" s="3" t="str">
        <f t="shared" si="427"/>
        <v>"description  ":"",</v>
      </c>
      <c r="Y983" s="22" t="str">
        <f t="shared" si="428"/>
        <v>public static String DESCRIPTION="description  ";</v>
      </c>
      <c r="Z983" s="7" t="str">
        <f t="shared" si="429"/>
        <v>private String description  ="";</v>
      </c>
    </row>
    <row r="984" spans="2:26" ht="19.2" x14ac:dyDescent="0.45">
      <c r="B984" s="1"/>
      <c r="C984" s="1"/>
      <c r="D984" s="4"/>
      <c r="L984" s="12"/>
      <c r="M984" s="18"/>
      <c r="N984" s="33" t="s">
        <v>130</v>
      </c>
      <c r="O984" s="1"/>
      <c r="W984" s="17"/>
    </row>
    <row r="985" spans="2:26" ht="19.2" x14ac:dyDescent="0.45">
      <c r="C985" s="14"/>
      <c r="D985" s="9"/>
      <c r="K985" s="29"/>
      <c r="M985" s="20"/>
      <c r="N985" s="31" t="s">
        <v>126</v>
      </c>
      <c r="O985" s="14"/>
      <c r="W985" s="17"/>
    </row>
    <row r="987" spans="2:26" x14ac:dyDescent="0.3">
      <c r="B987" t="s">
        <v>617</v>
      </c>
    </row>
    <row r="988" spans="2:26" x14ac:dyDescent="0.3">
      <c r="B988" t="s">
        <v>578</v>
      </c>
    </row>
    <row r="989" spans="2:26" x14ac:dyDescent="0.3">
      <c r="B989" t="s">
        <v>594</v>
      </c>
    </row>
    <row r="990" spans="2:26" x14ac:dyDescent="0.3">
      <c r="B990" t="s">
        <v>595</v>
      </c>
    </row>
    <row r="991" spans="2:26" x14ac:dyDescent="0.3">
      <c r="B991" t="s">
        <v>596</v>
      </c>
    </row>
    <row r="992" spans="2:26" x14ac:dyDescent="0.3">
      <c r="B992" t="s">
        <v>597</v>
      </c>
    </row>
    <row r="993" spans="2:26" x14ac:dyDescent="0.3">
      <c r="B993" t="s">
        <v>598</v>
      </c>
    </row>
    <row r="994" spans="2:26" x14ac:dyDescent="0.3">
      <c r="B994" t="s">
        <v>599</v>
      </c>
    </row>
    <row r="995" spans="2:26" x14ac:dyDescent="0.3">
      <c r="B995" t="s">
        <v>600</v>
      </c>
    </row>
    <row r="996" spans="2:26" x14ac:dyDescent="0.3">
      <c r="B996" t="s">
        <v>471</v>
      </c>
    </row>
    <row r="997" spans="2:26" x14ac:dyDescent="0.3">
      <c r="B997" t="s">
        <v>601</v>
      </c>
    </row>
    <row r="998" spans="2:26" x14ac:dyDescent="0.3">
      <c r="B998" t="s">
        <v>446</v>
      </c>
    </row>
    <row r="999" spans="2:26" x14ac:dyDescent="0.3">
      <c r="B999" t="s">
        <v>618</v>
      </c>
    </row>
    <row r="1000" spans="2:26" x14ac:dyDescent="0.3">
      <c r="B1000" t="s">
        <v>619</v>
      </c>
    </row>
    <row r="1001" spans="2:26" x14ac:dyDescent="0.3">
      <c r="B1001" t="s">
        <v>602</v>
      </c>
    </row>
    <row r="1002" spans="2:26" x14ac:dyDescent="0.3">
      <c r="B1002" t="s">
        <v>447</v>
      </c>
    </row>
    <row r="1003" spans="2:26" x14ac:dyDescent="0.3">
      <c r="B1003" t="s">
        <v>603</v>
      </c>
    </row>
    <row r="1004" spans="2:26" x14ac:dyDescent="0.3">
      <c r="B1004" t="s">
        <v>604</v>
      </c>
    </row>
    <row r="1005" spans="2:26" x14ac:dyDescent="0.3">
      <c r="B1005" t="s">
        <v>605</v>
      </c>
    </row>
    <row r="1006" spans="2:26" x14ac:dyDescent="0.3">
      <c r="B1006" t="s">
        <v>606</v>
      </c>
    </row>
    <row r="1007" spans="2:26" x14ac:dyDescent="0.3">
      <c r="B1007" t="s">
        <v>607</v>
      </c>
    </row>
    <row r="1008" spans="2:26" ht="19.2" x14ac:dyDescent="0.45">
      <c r="B1008" s="1" t="s">
        <v>624</v>
      </c>
      <c r="C1008" s="1" t="s">
        <v>1</v>
      </c>
      <c r="D1008" s="4">
        <v>43</v>
      </c>
      <c r="K1008" s="25" t="s">
        <v>624</v>
      </c>
      <c r="L1008" s="12"/>
      <c r="M1008" s="18"/>
      <c r="N1008" s="5" t="str">
        <f>CONCATENATE(B1008," ",C1008,"(",D1008,")",",")</f>
        <v>( SELECT  (USER_IMAGE) FROM CR_USER WHERE ID=T.FK_ASSIGNEE_ID) AS ASSIGNEE_IMAGE_URL, VARCHAR(43),</v>
      </c>
      <c r="O1008" s="1" t="s">
        <v>344</v>
      </c>
      <c r="P1008" t="s">
        <v>0</v>
      </c>
      <c r="W1008" s="17" t="str">
        <f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assigneeName</v>
      </c>
      <c r="X1008" s="3" t="str">
        <f>CONCATENATE("""",W1008,"""",":","""","""",",")</f>
        <v>"assigneeName":"",</v>
      </c>
      <c r="Y1008" s="22" t="str">
        <f>CONCATENATE("public static String ",,B1008,,"=","""",W1008,""";")</f>
        <v>public static String ( SELECT  (USER_IMAGE) FROM CR_USER WHERE ID=T.FK_ASSIGNEE_ID) AS ASSIGNEE_IMAGE_URL,="assigneeName";</v>
      </c>
      <c r="Z1008" s="7" t="str">
        <f>CONCATENATE("private String ",W1008,"=","""""",";")</f>
        <v>private String assigneeName="";</v>
      </c>
    </row>
    <row r="1009" spans="2:26" x14ac:dyDescent="0.3">
      <c r="B1009" t="s">
        <v>608</v>
      </c>
    </row>
    <row r="1010" spans="2:26" x14ac:dyDescent="0.3">
      <c r="B1010" t="s">
        <v>450</v>
      </c>
    </row>
    <row r="1011" spans="2:26" x14ac:dyDescent="0.3">
      <c r="B1011" t="s">
        <v>451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609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448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612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613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630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631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632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621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614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615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616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466</v>
      </c>
      <c r="E1025"/>
      <c r="F1025"/>
      <c r="G1025"/>
      <c r="K1025"/>
      <c r="M1025"/>
      <c r="N1025"/>
      <c r="W1025"/>
      <c r="X1025"/>
      <c r="Y1025"/>
      <c r="Z1025"/>
    </row>
    <row r="1026" spans="2:26" x14ac:dyDescent="0.3">
      <c r="B1026" t="s">
        <v>467</v>
      </c>
      <c r="E1026"/>
      <c r="F1026"/>
      <c r="G1026"/>
      <c r="K1026"/>
      <c r="M1026"/>
      <c r="N1026"/>
      <c r="W1026"/>
      <c r="X1026"/>
      <c r="Y1026"/>
      <c r="Z1026"/>
    </row>
    <row r="1027" spans="2:26" x14ac:dyDescent="0.3">
      <c r="B1027" t="s">
        <v>633</v>
      </c>
      <c r="E1027"/>
      <c r="F1027"/>
      <c r="G1027"/>
      <c r="K1027"/>
      <c r="M1027"/>
      <c r="N1027"/>
      <c r="W1027"/>
      <c r="X1027"/>
      <c r="Y1027"/>
      <c r="Z1027"/>
    </row>
    <row r="1032" spans="2:26" x14ac:dyDescent="0.3">
      <c r="B1032" t="s">
        <v>713</v>
      </c>
    </row>
    <row r="1033" spans="2:26" x14ac:dyDescent="0.3">
      <c r="B1033" t="s">
        <v>714</v>
      </c>
    </row>
    <row r="1034" spans="2:26" x14ac:dyDescent="0.3">
      <c r="B1034" t="s">
        <v>715</v>
      </c>
    </row>
    <row r="1035" spans="2:26" x14ac:dyDescent="0.3">
      <c r="B1035" t="s">
        <v>716</v>
      </c>
    </row>
    <row r="1036" spans="2:26" x14ac:dyDescent="0.3">
      <c r="B1036" t="s">
        <v>717</v>
      </c>
    </row>
    <row r="1037" spans="2:26" x14ac:dyDescent="0.3">
      <c r="B1037" t="s">
        <v>718</v>
      </c>
    </row>
    <row r="1038" spans="2:26" x14ac:dyDescent="0.3">
      <c r="B1038" t="s">
        <v>719</v>
      </c>
    </row>
    <row r="1039" spans="2:26" x14ac:dyDescent="0.3">
      <c r="B1039" t="s">
        <v>720</v>
      </c>
    </row>
    <row r="1040" spans="2:26" x14ac:dyDescent="0.3">
      <c r="B1040" t="s">
        <v>721</v>
      </c>
    </row>
    <row r="1041" spans="2:2" x14ac:dyDescent="0.3">
      <c r="B1041" t="s">
        <v>722</v>
      </c>
    </row>
    <row r="1042" spans="2:2" x14ac:dyDescent="0.3">
      <c r="B1042" t="s">
        <v>130</v>
      </c>
    </row>
    <row r="1043" spans="2:2" x14ac:dyDescent="0.3">
      <c r="B1043" t="s">
        <v>126</v>
      </c>
    </row>
    <row r="1047" spans="2:2" x14ac:dyDescent="0.3">
      <c r="B1047" t="s">
        <v>723</v>
      </c>
    </row>
    <row r="1048" spans="2:2" x14ac:dyDescent="0.3">
      <c r="B1048" t="s">
        <v>714</v>
      </c>
    </row>
    <row r="1049" spans="2:2" x14ac:dyDescent="0.3">
      <c r="B1049" t="s">
        <v>715</v>
      </c>
    </row>
    <row r="1050" spans="2:2" x14ac:dyDescent="0.3">
      <c r="B1050" t="s">
        <v>716</v>
      </c>
    </row>
    <row r="1051" spans="2:2" x14ac:dyDescent="0.3">
      <c r="B1051" t="s">
        <v>717</v>
      </c>
    </row>
    <row r="1052" spans="2:2" x14ac:dyDescent="0.3">
      <c r="B1052" t="s">
        <v>724</v>
      </c>
    </row>
    <row r="1053" spans="2:2" x14ac:dyDescent="0.3">
      <c r="B1053" t="s">
        <v>725</v>
      </c>
    </row>
    <row r="1054" spans="2:2" x14ac:dyDescent="0.3">
      <c r="B1054" t="s">
        <v>726</v>
      </c>
    </row>
    <row r="1055" spans="2:2" x14ac:dyDescent="0.3">
      <c r="B1055" t="s">
        <v>727</v>
      </c>
    </row>
    <row r="1056" spans="2:2" x14ac:dyDescent="0.3">
      <c r="B1056" t="s">
        <v>721</v>
      </c>
    </row>
    <row r="1057" spans="2:26" x14ac:dyDescent="0.3">
      <c r="B1057" t="s">
        <v>728</v>
      </c>
    </row>
    <row r="1058" spans="2:26" x14ac:dyDescent="0.3">
      <c r="B1058" t="s">
        <v>130</v>
      </c>
    </row>
    <row r="1059" spans="2:26" x14ac:dyDescent="0.3">
      <c r="B1059" t="s">
        <v>126</v>
      </c>
    </row>
    <row r="1063" spans="2:26" x14ac:dyDescent="0.3">
      <c r="B1063" s="2" t="s">
        <v>729</v>
      </c>
      <c r="I1063" t="str">
        <f>CONCATENATE("ALTER TABLE"," ",B1063)</f>
        <v>ALTER TABLE TM_BACKLOG_DESCRIPTION</v>
      </c>
      <c r="K1063" s="25"/>
      <c r="N1063" s="5" t="str">
        <f>CONCATENATE("CREATE TABLE ",B1063," ","(")</f>
        <v>CREATE TABLE TM_BACKLOG_DESCRIPTION (</v>
      </c>
    </row>
    <row r="1064" spans="2:26" ht="19.2" x14ac:dyDescent="0.45">
      <c r="B1064" s="1" t="s">
        <v>2</v>
      </c>
      <c r="C1064" s="1" t="s">
        <v>1</v>
      </c>
      <c r="D1064" s="4">
        <v>30</v>
      </c>
      <c r="E1064" s="24" t="s">
        <v>113</v>
      </c>
      <c r="I1064" t="str">
        <f>I1063</f>
        <v>ALTER TABLE TM_BACKLOG_DESCRIPTION</v>
      </c>
      <c r="L1064" s="12"/>
      <c r="M1064" s="18" t="str">
        <f t="shared" ref="M1064:M1076" si="434">CONCATENATE(B1064,",")</f>
        <v>ID,</v>
      </c>
      <c r="N1064" s="5" t="str">
        <f>CONCATENATE(B1064," ",C1064,"(",D1064,") ",E1064," ,")</f>
        <v>ID VARCHAR(30) NOT NULL ,</v>
      </c>
      <c r="O1064" s="1" t="s">
        <v>2</v>
      </c>
      <c r="P1064" s="6"/>
      <c r="Q1064" s="6"/>
      <c r="R1064" s="6"/>
      <c r="S1064" s="6"/>
      <c r="T1064" s="6"/>
      <c r="U1064" s="6"/>
      <c r="V1064" s="6"/>
      <c r="W1064" s="17" t="str">
        <f t="shared" ref="W1064:W1076" si="435"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id</v>
      </c>
      <c r="X1064" s="3" t="str">
        <f t="shared" ref="X1064:X1076" si="436">CONCATENATE("""",W1064,"""",":","""","""",",")</f>
        <v>"id":"",</v>
      </c>
      <c r="Y1064" s="22" t="str">
        <f t="shared" ref="Y1064:Y1076" si="437">CONCATENATE("public static String ",,B1064,,"=","""",W1064,""";")</f>
        <v>public static String ID="id";</v>
      </c>
      <c r="Z1064" s="7" t="str">
        <f t="shared" ref="Z1064:Z1076" si="438">CONCATENATE("private String ",W1064,"=","""""",";")</f>
        <v>private String id="";</v>
      </c>
    </row>
    <row r="1065" spans="2:26" ht="19.2" x14ac:dyDescent="0.45">
      <c r="B1065" s="1" t="s">
        <v>3</v>
      </c>
      <c r="C1065" s="1" t="s">
        <v>1</v>
      </c>
      <c r="D1065" s="4">
        <v>10</v>
      </c>
      <c r="I1065" t="str">
        <f>I1064</f>
        <v>ALTER TABLE TM_BACKLOG_DESCRIPTION</v>
      </c>
      <c r="K1065" s="21" t="s">
        <v>436</v>
      </c>
      <c r="L1065" s="12"/>
      <c r="M1065" s="18" t="str">
        <f t="shared" si="434"/>
        <v>STATUS,</v>
      </c>
      <c r="N1065" s="5" t="str">
        <f t="shared" ref="N1065:N1076" si="439">CONCATENATE(B1065," ",C1065,"(",D1065,")",",")</f>
        <v>STATUS VARCHAR(10),</v>
      </c>
      <c r="O1065" s="1" t="s">
        <v>3</v>
      </c>
      <c r="W1065" s="17" t="str">
        <f t="shared" si="435"/>
        <v>status</v>
      </c>
      <c r="X1065" s="3" t="str">
        <f t="shared" si="436"/>
        <v>"status":"",</v>
      </c>
      <c r="Y1065" s="22" t="str">
        <f t="shared" si="437"/>
        <v>public static String STATUS="status";</v>
      </c>
      <c r="Z1065" s="7" t="str">
        <f t="shared" si="438"/>
        <v>private String status="";</v>
      </c>
    </row>
    <row r="1066" spans="2:26" ht="19.2" x14ac:dyDescent="0.45">
      <c r="B1066" s="1" t="s">
        <v>4</v>
      </c>
      <c r="C1066" s="1" t="s">
        <v>1</v>
      </c>
      <c r="D1066" s="4">
        <v>30</v>
      </c>
      <c r="I1066" t="str">
        <f>I1065</f>
        <v>ALTER TABLE TM_BACKLOG_DESCRIPTION</v>
      </c>
      <c r="J1066" t="str">
        <f t="shared" ref="J1066:J1076" si="440">CONCATENATE(LEFT(CONCATENATE(" ADD "," ",N1066,";"),LEN(CONCATENATE(" ADD "," ",N1066,";"))-2),";")</f>
        <v xml:space="preserve"> ADD  INSERT_DATE VARCHAR(30);</v>
      </c>
      <c r="K1066" s="21" t="str">
        <f t="shared" ref="K1066:K1076" si="441">CONCATENATE(LEFT(CONCATENATE("  ALTER COLUMN  "," ",N1066,";"),LEN(CONCATENATE("  ALTER COLUMN  "," ",N1066,";"))-2),";")</f>
        <v xml:space="preserve">  ALTER COLUMN   INSERT_DATE VARCHAR(30);</v>
      </c>
      <c r="L1066" s="12"/>
      <c r="M1066" s="18" t="str">
        <f t="shared" si="434"/>
        <v>INSERT_DATE,</v>
      </c>
      <c r="N1066" s="5" t="str">
        <f t="shared" si="439"/>
        <v>INSERT_DATE VARCHAR(30),</v>
      </c>
      <c r="O1066" s="1" t="s">
        <v>7</v>
      </c>
      <c r="P1066" t="s">
        <v>8</v>
      </c>
      <c r="W1066" s="17" t="str">
        <f t="shared" si="435"/>
        <v>insertDate</v>
      </c>
      <c r="X1066" s="3" t="str">
        <f t="shared" si="436"/>
        <v>"insertDate":"",</v>
      </c>
      <c r="Y1066" s="22" t="str">
        <f t="shared" si="437"/>
        <v>public static String INSERT_DATE="insertDate";</v>
      </c>
      <c r="Z1066" s="7" t="str">
        <f t="shared" si="438"/>
        <v>private String insertDate="";</v>
      </c>
    </row>
    <row r="1067" spans="2:26" ht="19.2" x14ac:dyDescent="0.45">
      <c r="B1067" s="1" t="s">
        <v>5</v>
      </c>
      <c r="C1067" s="1" t="s">
        <v>1</v>
      </c>
      <c r="D1067" s="4">
        <v>30</v>
      </c>
      <c r="I1067" t="str">
        <f>I1066</f>
        <v>ALTER TABLE TM_BACKLOG_DESCRIPTION</v>
      </c>
      <c r="J1067" t="str">
        <f t="shared" si="440"/>
        <v xml:space="preserve"> ADD  MODIFICATION_DATE VARCHAR(30);</v>
      </c>
      <c r="K1067" s="21" t="str">
        <f t="shared" si="441"/>
        <v xml:space="preserve">  ALTER COLUMN   MODIFICATION_DATE VARCHAR(30);</v>
      </c>
      <c r="L1067" s="12"/>
      <c r="M1067" s="18" t="str">
        <f t="shared" si="434"/>
        <v>MODIFICATION_DATE,</v>
      </c>
      <c r="N1067" s="5" t="str">
        <f t="shared" si="439"/>
        <v>MODIFICATION_DATE VARCHAR(30),</v>
      </c>
      <c r="O1067" s="1" t="s">
        <v>9</v>
      </c>
      <c r="P1067" t="s">
        <v>8</v>
      </c>
      <c r="W1067" s="17" t="str">
        <f t="shared" si="435"/>
        <v>modificationDate</v>
      </c>
      <c r="X1067" s="3" t="str">
        <f t="shared" si="436"/>
        <v>"modificationDate":"",</v>
      </c>
      <c r="Y1067" s="22" t="str">
        <f t="shared" si="437"/>
        <v>public static String MODIFICATION_DATE="modificationDate";</v>
      </c>
      <c r="Z1067" s="7" t="str">
        <f t="shared" si="438"/>
        <v>private String modificationDate="";</v>
      </c>
    </row>
    <row r="1068" spans="2:26" ht="19.2" x14ac:dyDescent="0.45">
      <c r="B1068" s="1" t="s">
        <v>274</v>
      </c>
      <c r="C1068" s="1" t="s">
        <v>1</v>
      </c>
      <c r="D1068" s="4">
        <v>500</v>
      </c>
      <c r="I1068" t="str">
        <f>I1067</f>
        <v>ALTER TABLE TM_BACKLOG_DESCRIPTION</v>
      </c>
      <c r="J1068" t="str">
        <f t="shared" si="440"/>
        <v xml:space="preserve"> ADD  FK_PROJECT_ID VARCHAR(500);</v>
      </c>
      <c r="K1068" s="21" t="str">
        <f t="shared" si="441"/>
        <v xml:space="preserve">  ALTER COLUMN   FK_PROJECT_ID VARCHAR(500);</v>
      </c>
      <c r="L1068" s="12"/>
      <c r="M1068" s="18" t="str">
        <f t="shared" si="434"/>
        <v>FK_PROJECT_ID,</v>
      </c>
      <c r="N1068" s="5" t="str">
        <f t="shared" si="439"/>
        <v>FK_PROJECT_ID VARCHAR(500),</v>
      </c>
      <c r="O1068" s="1" t="s">
        <v>10</v>
      </c>
      <c r="P1068" t="s">
        <v>288</v>
      </c>
      <c r="Q1068" t="s">
        <v>2</v>
      </c>
      <c r="W1068" s="17" t="str">
        <f t="shared" si="435"/>
        <v>fkProjectId</v>
      </c>
      <c r="X1068" s="3" t="str">
        <f t="shared" si="436"/>
        <v>"fkProjectId":"",</v>
      </c>
      <c r="Y1068" s="22" t="str">
        <f t="shared" si="437"/>
        <v>public static String FK_PROJECT_ID="fkProjectId";</v>
      </c>
      <c r="Z1068" s="7" t="str">
        <f t="shared" si="438"/>
        <v>private String fkProjectId="";</v>
      </c>
    </row>
    <row r="1069" spans="2:26" ht="19.2" x14ac:dyDescent="0.45">
      <c r="B1069" s="1" t="s">
        <v>367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40"/>
        <v xml:space="preserve"> ADD  FK_BACKLOG_ID VARCHAR(500);</v>
      </c>
      <c r="K1069" s="21" t="str">
        <f t="shared" si="441"/>
        <v xml:space="preserve">  ALTER COLUMN   FK_BACKLOG_ID VARCHAR(500);</v>
      </c>
      <c r="L1069" s="12"/>
      <c r="M1069" s="18" t="str">
        <f t="shared" si="434"/>
        <v>FK_BACKLOG_ID,</v>
      </c>
      <c r="N1069" s="5" t="str">
        <f t="shared" si="439"/>
        <v>FK_BACKLOG_ID VARCHAR(500),</v>
      </c>
      <c r="O1069" s="1" t="s">
        <v>10</v>
      </c>
      <c r="P1069" t="s">
        <v>354</v>
      </c>
      <c r="Q1069" t="s">
        <v>2</v>
      </c>
      <c r="W1069" s="17" t="str">
        <f t="shared" si="435"/>
        <v>fkBacklogId</v>
      </c>
      <c r="X1069" s="3" t="str">
        <f t="shared" si="436"/>
        <v>"fkBacklogId":"",</v>
      </c>
      <c r="Y1069" s="22" t="str">
        <f t="shared" si="437"/>
        <v>public static String FK_BACKLOG_ID="fkBacklogId";</v>
      </c>
      <c r="Z1069" s="7" t="str">
        <f t="shared" si="438"/>
        <v>private String fkBacklogId="";</v>
      </c>
    </row>
    <row r="1070" spans="2:26" ht="19.2" x14ac:dyDescent="0.45">
      <c r="B1070" s="1" t="s">
        <v>14</v>
      </c>
      <c r="C1070" s="1" t="s">
        <v>701</v>
      </c>
      <c r="D1070" s="4"/>
      <c r="I1070" t="str">
        <f>I1068</f>
        <v>ALTER TABLE TM_BACKLOG_DESCRIPTION</v>
      </c>
      <c r="J1070" t="str">
        <f t="shared" si="440"/>
        <v xml:space="preserve"> ADD  DESCRIPTION TEXT();</v>
      </c>
      <c r="K1070" s="21" t="str">
        <f t="shared" si="441"/>
        <v xml:space="preserve">  ALTER COLUMN   DESCRIPTION TEXT();</v>
      </c>
      <c r="L1070" s="12"/>
      <c r="M1070" s="18" t="str">
        <f t="shared" si="434"/>
        <v>DESCRIPTION,</v>
      </c>
      <c r="N1070" s="5" t="str">
        <f t="shared" si="439"/>
        <v>DESCRIPTION TEXT(),</v>
      </c>
      <c r="O1070" s="1" t="s">
        <v>14</v>
      </c>
      <c r="W1070" s="17" t="str">
        <f t="shared" si="435"/>
        <v>description</v>
      </c>
      <c r="X1070" s="3" t="str">
        <f t="shared" si="436"/>
        <v>"description":"",</v>
      </c>
      <c r="Y1070" s="22" t="str">
        <f t="shared" si="437"/>
        <v>public static String DESCRIPTION="description";</v>
      </c>
      <c r="Z1070" s="7" t="str">
        <f t="shared" si="438"/>
        <v>private String description="";</v>
      </c>
    </row>
    <row r="1071" spans="2:26" ht="19.2" x14ac:dyDescent="0.45">
      <c r="B1071" s="1" t="s">
        <v>421</v>
      </c>
      <c r="C1071" s="1" t="s">
        <v>1</v>
      </c>
      <c r="D1071" s="4">
        <v>500</v>
      </c>
      <c r="I1071" t="str">
        <f>I1069</f>
        <v>ALTER TABLE TM_BACKLOG_DESCRIPTION</v>
      </c>
      <c r="J1071" t="str">
        <f t="shared" si="440"/>
        <v xml:space="preserve"> ADD  COMMENT_TYPE VARCHAR(500);</v>
      </c>
      <c r="K1071" s="21" t="str">
        <f t="shared" si="441"/>
        <v xml:space="preserve">  ALTER COLUMN   COMMENT_TYPE VARCHAR(500);</v>
      </c>
      <c r="L1071" s="12"/>
      <c r="M1071" s="18" t="str">
        <f t="shared" si="434"/>
        <v>COMMENT_TYPE,</v>
      </c>
      <c r="N1071" s="5" t="str">
        <f t="shared" si="439"/>
        <v>COMMENT_TYPE VARCHAR(500),</v>
      </c>
      <c r="O1071" s="1" t="s">
        <v>323</v>
      </c>
      <c r="P1071" t="s">
        <v>51</v>
      </c>
      <c r="W1071" s="17" t="str">
        <f t="shared" si="435"/>
        <v>commentType</v>
      </c>
      <c r="X1071" s="3" t="str">
        <f t="shared" si="436"/>
        <v>"commentType":"",</v>
      </c>
      <c r="Y1071" s="22" t="str">
        <f t="shared" si="437"/>
        <v>public static String COMMENT_TYPE="commentType";</v>
      </c>
      <c r="Z1071" s="7" t="str">
        <f t="shared" si="438"/>
        <v>private String commentType="";</v>
      </c>
    </row>
    <row r="1072" spans="2:26" ht="19.2" x14ac:dyDescent="0.45">
      <c r="B1072" s="1" t="s">
        <v>989</v>
      </c>
      <c r="C1072" s="1" t="s">
        <v>1</v>
      </c>
      <c r="D1072" s="4">
        <v>30</v>
      </c>
      <c r="I1072" t="str">
        <f>I1067</f>
        <v>ALTER TABLE TM_BACKLOG_DESCRIPTION</v>
      </c>
      <c r="J1072" t="str">
        <f>CONCATENATE(LEFT(CONCATENATE(" ADD "," ",N1072,";"),LEN(CONCATENATE(" ADD "," ",N1072,";"))-2),";")</f>
        <v xml:space="preserve"> ADD  FK_RELATED_SC_ID VARCHAR(30);</v>
      </c>
      <c r="K1072" s="21" t="str">
        <f>CONCATENATE(LEFT(CONCATENATE("  ALTER COLUMN  "," ",N1072,";"),LEN(CONCATENATE("  ALTER COLUMN  "," ",N1072,";"))-2),";")</f>
        <v xml:space="preserve">  ALTER COLUMN   FK_RELATED_SC_ID VARCHAR(30);</v>
      </c>
      <c r="L1072" s="12"/>
      <c r="M1072" s="18" t="str">
        <f>CONCATENATE(B1072,",")</f>
        <v>FK_RELATED_SC_ID,</v>
      </c>
      <c r="N1072" s="5" t="str">
        <f>CONCATENATE(B1072," ",C1072,"(",D1072,")",",")</f>
        <v>FK_RELATED_SC_ID VARCHAR(30),</v>
      </c>
      <c r="O1072" s="1" t="s">
        <v>10</v>
      </c>
      <c r="P1072" t="s">
        <v>763</v>
      </c>
      <c r="Q1072" t="s">
        <v>959</v>
      </c>
      <c r="R1072" t="s">
        <v>2</v>
      </c>
      <c r="W1072" s="17" t="str">
        <f>CONCATENATE(,LOWER(O1072),UPPER(LEFT(P1072,1)),LOWER(RIGHT(P1072,LEN(P1072)-IF(LEN(P1072)&gt;0,1,LEN(P1072)))),UPPER(LEFT(Q1072,1)),LOWER(RIGHT(Q1072,LEN(Q1072)-IF(LEN(Q1072)&gt;0,1,LEN(Q1072)))),UPPER(LEFT(R1072,1)),LOWER(RIGHT(R1072,LEN(R1072)-IF(LEN(R1072)&gt;0,1,LEN(R1072)))),UPPER(LEFT(S1072,1)),LOWER(RIGHT(S1072,LEN(S1072)-IF(LEN(S1072)&gt;0,1,LEN(S1072)))),UPPER(LEFT(T1072,1)),LOWER(RIGHT(T1072,LEN(T1072)-IF(LEN(T1072)&gt;0,1,LEN(T1072)))),UPPER(LEFT(U1072,1)),LOWER(RIGHT(U1072,LEN(U1072)-IF(LEN(U1072)&gt;0,1,LEN(U1072)))),UPPER(LEFT(V1072,1)),LOWER(RIGHT(V1072,LEN(V1072)-IF(LEN(V1072)&gt;0,1,LEN(V1072)))))</f>
        <v>fkRelatedScId</v>
      </c>
      <c r="X1072" s="3" t="str">
        <f>CONCATENATE("""",W1072,"""",":","""","""",",")</f>
        <v>"fkRelatedScId":"",</v>
      </c>
      <c r="Y1072" s="22" t="str">
        <f>CONCATENATE("public static String ",,B1072,,"=","""",W1072,""";")</f>
        <v>public static String FK_RELATED_SC_ID="fkRelatedScId";</v>
      </c>
      <c r="Z1072" s="7" t="str">
        <f>CONCATENATE("private String ",W1072,"=","""""",";")</f>
        <v>private String fkRelatedScId="";</v>
      </c>
    </row>
    <row r="1073" spans="2:26" ht="19.2" x14ac:dyDescent="0.45">
      <c r="B1073" s="1" t="s">
        <v>851</v>
      </c>
      <c r="C1073" s="1" t="s">
        <v>1</v>
      </c>
      <c r="D1073" s="4">
        <v>30</v>
      </c>
      <c r="I1073" t="str">
        <f>I1068</f>
        <v>ALTER TABLE TM_BACKLOG_DESCRIPTION</v>
      </c>
      <c r="J1073" t="str">
        <f>CONCATENATE(LEFT(CONCATENATE(" ADD "," ",N1073,";"),LEN(CONCATENATE(" ADD "," ",N1073,";"))-2),";")</f>
        <v xml:space="preserve"> ADD  FK_RELATED_API_ID VARCHAR(30);</v>
      </c>
      <c r="K1073" s="21" t="str">
        <f>CONCATENATE(LEFT(CONCATENATE("  ALTER COLUMN  "," ",N1073,";"),LEN(CONCATENATE("  ALTER COLUMN  "," ",N1073,";"))-2),";")</f>
        <v xml:space="preserve">  ALTER COLUMN   FK_RELATED_API_ID VARCHAR(30);</v>
      </c>
      <c r="L1073" s="12"/>
      <c r="M1073" s="18" t="str">
        <f>CONCATENATE(B1073,",")</f>
        <v>FK_RELATED_API_ID,</v>
      </c>
      <c r="N1073" s="5" t="str">
        <f>CONCATENATE(B1073," ",C1073,"(",D1073,")",",")</f>
        <v>FK_RELATED_API_ID VARCHAR(30),</v>
      </c>
      <c r="O1073" s="1" t="s">
        <v>10</v>
      </c>
      <c r="P1073" t="s">
        <v>763</v>
      </c>
      <c r="Q1073" t="s">
        <v>702</v>
      </c>
      <c r="R1073" t="s">
        <v>2</v>
      </c>
      <c r="W1073" s="17" t="str">
        <f>CONCATENATE(,LOWER(O1073),UPPER(LEFT(P1073,1)),LOWER(RIGHT(P1073,LEN(P1073)-IF(LEN(P1073)&gt;0,1,LEN(P1073)))),UPPER(LEFT(Q1073,1)),LOWER(RIGHT(Q1073,LEN(Q1073)-IF(LEN(Q1073)&gt;0,1,LEN(Q1073)))),UPPER(LEFT(R1073,1)),LOWER(RIGHT(R1073,LEN(R1073)-IF(LEN(R1073)&gt;0,1,LEN(R1073)))),UPPER(LEFT(S1073,1)),LOWER(RIGHT(S1073,LEN(S1073)-IF(LEN(S1073)&gt;0,1,LEN(S1073)))),UPPER(LEFT(T1073,1)),LOWER(RIGHT(T1073,LEN(T1073)-IF(LEN(T1073)&gt;0,1,LEN(T1073)))),UPPER(LEFT(U1073,1)),LOWER(RIGHT(U1073,LEN(U1073)-IF(LEN(U1073)&gt;0,1,LEN(U1073)))),UPPER(LEFT(V1073,1)),LOWER(RIGHT(V1073,LEN(V1073)-IF(LEN(V1073)&gt;0,1,LEN(V1073)))))</f>
        <v>fkRelatedApiId</v>
      </c>
      <c r="X1073" s="3" t="str">
        <f>CONCATENATE("""",W1073,"""",":","""","""",",")</f>
        <v>"fkRelatedApiId":"",</v>
      </c>
      <c r="Y1073" s="22" t="str">
        <f>CONCATENATE("public static String ",,B1073,,"=","""",W1073,""";")</f>
        <v>public static String FK_RELATED_API_ID="fkRelatedApiId";</v>
      </c>
      <c r="Z1073" s="7" t="str">
        <f>CONCATENATE("private String ",W1073,"=","""""",";")</f>
        <v>private String fkRelatedApiId="";</v>
      </c>
    </row>
    <row r="1074" spans="2:26" ht="19.2" x14ac:dyDescent="0.45">
      <c r="B1074" s="1" t="s">
        <v>853</v>
      </c>
      <c r="C1074" s="1" t="s">
        <v>1</v>
      </c>
      <c r="D1074" s="4">
        <v>2000</v>
      </c>
      <c r="I1074" t="str">
        <f>I1069</f>
        <v>ALTER TABLE TM_BACKLOG_DESCRIPTION</v>
      </c>
      <c r="J1074" t="str">
        <f>CONCATENATE(LEFT(CONCATENATE(" ADD "," ",N1074,";"),LEN(CONCATENATE(" ADD "," ",N1074,";"))-2),";")</f>
        <v xml:space="preserve"> ADD  SHORT_DESC_FOR_API VARCHAR(2000);</v>
      </c>
      <c r="K1074" s="21" t="str">
        <f>CONCATENATE(LEFT(CONCATENATE("  ALTER COLUMN  "," ",N1074,";"),LEN(CONCATENATE("  ALTER COLUMN  "," ",N1074,";"))-2),";")</f>
        <v xml:space="preserve">  ALTER COLUMN   SHORT_DESC_FOR_API VARCHAR(2000);</v>
      </c>
      <c r="L1074" s="12"/>
      <c r="M1074" s="18" t="str">
        <f>CONCATENATE(B1074,",")</f>
        <v>SHORT_DESC_FOR_API,</v>
      </c>
      <c r="N1074" s="5" t="str">
        <f>CONCATENATE(B1074," ",C1074,"(",D1074,")",",")</f>
        <v>SHORT_DESC_FOR_API VARCHAR(2000),</v>
      </c>
      <c r="O1074" s="1" t="s">
        <v>132</v>
      </c>
      <c r="P1074" t="s">
        <v>818</v>
      </c>
      <c r="Q1074" t="s">
        <v>852</v>
      </c>
      <c r="R1074" t="s">
        <v>702</v>
      </c>
      <c r="W1074" s="17" t="str">
        <f>CONCATENATE(,LOWER(O1074),UPPER(LEFT(P1074,1)),LOWER(RIGHT(P1074,LEN(P1074)-IF(LEN(P1074)&gt;0,1,LEN(P1074)))),UPPER(LEFT(Q1074,1)),LOWER(RIGHT(Q1074,LEN(Q1074)-IF(LEN(Q1074)&gt;0,1,LEN(Q1074)))),UPPER(LEFT(R1074,1)),LOWER(RIGHT(R1074,LEN(R1074)-IF(LEN(R1074)&gt;0,1,LEN(R1074)))),UPPER(LEFT(S1074,1)),LOWER(RIGHT(S1074,LEN(S1074)-IF(LEN(S1074)&gt;0,1,LEN(S1074)))),UPPER(LEFT(T1074,1)),LOWER(RIGHT(T1074,LEN(T1074)-IF(LEN(T1074)&gt;0,1,LEN(T1074)))),UPPER(LEFT(U1074,1)),LOWER(RIGHT(U1074,LEN(U1074)-IF(LEN(U1074)&gt;0,1,LEN(U1074)))),UPPER(LEFT(V1074,1)),LOWER(RIGHT(V1074,LEN(V1074)-IF(LEN(V1074)&gt;0,1,LEN(V1074)))))</f>
        <v>shortDescForApi</v>
      </c>
      <c r="X1074" s="3" t="str">
        <f>CONCATENATE("""",W1074,"""",":","""","""",",")</f>
        <v>"shortDescForApi":"",</v>
      </c>
      <c r="Y1074" s="22" t="str">
        <f>CONCATENATE("public static String ",,B1074,,"=","""",W1074,""";")</f>
        <v>public static String SHORT_DESC_FOR_API="shortDescForApi";</v>
      </c>
      <c r="Z1074" s="7" t="str">
        <f>CONCATENATE("private String ",W1074,"=","""""",";")</f>
        <v>private String shortDescForApi="";</v>
      </c>
    </row>
    <row r="1075" spans="2:26" ht="19.2" x14ac:dyDescent="0.45">
      <c r="B1075" s="1" t="s">
        <v>258</v>
      </c>
      <c r="C1075" s="1" t="s">
        <v>1</v>
      </c>
      <c r="D1075" s="4">
        <v>24</v>
      </c>
      <c r="I1075" t="str">
        <f>I1070</f>
        <v>ALTER TABLE TM_BACKLOG_DESCRIPTION</v>
      </c>
      <c r="J1075" t="str">
        <f t="shared" si="440"/>
        <v xml:space="preserve"> ADD  ORDER_NO VARCHAR(24);</v>
      </c>
      <c r="K1075" s="21" t="str">
        <f t="shared" si="441"/>
        <v xml:space="preserve">  ALTER COLUMN   ORDER_NO VARCHAR(24);</v>
      </c>
      <c r="L1075" s="12"/>
      <c r="M1075" s="18" t="str">
        <f t="shared" si="434"/>
        <v>ORDER_NO,</v>
      </c>
      <c r="N1075" s="5" t="str">
        <f t="shared" si="439"/>
        <v>ORDER_NO VARCHAR(24),</v>
      </c>
      <c r="O1075" s="1" t="s">
        <v>259</v>
      </c>
      <c r="P1075" t="s">
        <v>173</v>
      </c>
      <c r="W1075" s="17" t="str">
        <f t="shared" si="435"/>
        <v>orderNo</v>
      </c>
      <c r="X1075" s="3" t="str">
        <f t="shared" si="436"/>
        <v>"orderNo":"",</v>
      </c>
      <c r="Y1075" s="22" t="str">
        <f t="shared" si="437"/>
        <v>public static String ORDER_NO="orderNo";</v>
      </c>
      <c r="Z1075" s="7" t="str">
        <f t="shared" si="438"/>
        <v>private String orderNo="";</v>
      </c>
    </row>
    <row r="1076" spans="2:26" ht="19.2" x14ac:dyDescent="0.45">
      <c r="B1076" s="1" t="s">
        <v>730</v>
      </c>
      <c r="C1076" s="1" t="s">
        <v>1</v>
      </c>
      <c r="D1076" s="4">
        <v>200</v>
      </c>
      <c r="I1076" t="str">
        <f>I1071</f>
        <v>ALTER TABLE TM_BACKLOG_DESCRIPTION</v>
      </c>
      <c r="J1076" t="str">
        <f t="shared" si="440"/>
        <v xml:space="preserve"> ADD  COLORED_TYPE VARCHAR(200);</v>
      </c>
      <c r="K1076" s="21" t="str">
        <f t="shared" si="441"/>
        <v xml:space="preserve">  ALTER COLUMN   COLORED_TYPE VARCHAR(200);</v>
      </c>
      <c r="L1076" s="12"/>
      <c r="M1076" s="18" t="str">
        <f t="shared" si="434"/>
        <v>COLORED_TYPE,</v>
      </c>
      <c r="N1076" s="5" t="str">
        <f t="shared" si="439"/>
        <v>COLORED_TYPE VARCHAR(200),</v>
      </c>
      <c r="O1076" s="1" t="s">
        <v>731</v>
      </c>
      <c r="P1076" t="s">
        <v>51</v>
      </c>
      <c r="W1076" s="17" t="str">
        <f t="shared" si="435"/>
        <v>coloredType</v>
      </c>
      <c r="X1076" s="3" t="str">
        <f t="shared" si="436"/>
        <v>"coloredType":"",</v>
      </c>
      <c r="Y1076" s="22" t="str">
        <f t="shared" si="437"/>
        <v>public static String COLORED_TYPE="coloredType";</v>
      </c>
      <c r="Z1076" s="7" t="str">
        <f t="shared" si="438"/>
        <v>private String coloredType="";</v>
      </c>
    </row>
    <row r="1077" spans="2:26" ht="19.2" x14ac:dyDescent="0.45">
      <c r="B1077" s="1"/>
      <c r="C1077" s="1"/>
      <c r="D1077" s="4"/>
      <c r="L1077" s="12"/>
      <c r="M1077" s="18"/>
      <c r="N1077" s="33" t="s">
        <v>130</v>
      </c>
      <c r="O1077" s="1"/>
      <c r="W1077" s="17"/>
    </row>
    <row r="1078" spans="2:26" ht="19.2" x14ac:dyDescent="0.45">
      <c r="C1078" s="14"/>
      <c r="D1078" s="9"/>
      <c r="K1078" s="29"/>
      <c r="M1078" s="20"/>
      <c r="N1078" s="31" t="s">
        <v>126</v>
      </c>
      <c r="O1078" s="14"/>
      <c r="W1078" s="17"/>
    </row>
    <row r="1080" spans="2:26" x14ac:dyDescent="0.3">
      <c r="B1080" s="2" t="s">
        <v>746</v>
      </c>
      <c r="I1080" t="str">
        <f>CONCATENATE("ALTER TABLE"," ",B1080)</f>
        <v>ALTER TABLE TM_INPUT_TABLE_COMP</v>
      </c>
      <c r="K1080" s="25"/>
      <c r="N1080" s="5" t="str">
        <f>CONCATENATE("CREATE TABLE ",B1080," ","(")</f>
        <v>CREATE TABLE TM_INPUT_TABLE_COMP (</v>
      </c>
    </row>
    <row r="1081" spans="2:26" ht="19.2" x14ac:dyDescent="0.45">
      <c r="B1081" s="1" t="s">
        <v>2</v>
      </c>
      <c r="C1081" s="1" t="s">
        <v>1</v>
      </c>
      <c r="D1081" s="4">
        <v>30</v>
      </c>
      <c r="E1081" s="24" t="s">
        <v>113</v>
      </c>
      <c r="I1081" t="str">
        <f>I1080</f>
        <v>ALTER TABLE TM_INPUT_TABLE_COMP</v>
      </c>
      <c r="L1081" s="12"/>
      <c r="M1081" s="18" t="str">
        <f t="shared" ref="M1081:M1096" si="442">CONCATENATE(B1081,",")</f>
        <v>ID,</v>
      </c>
      <c r="N1081" s="5" t="str">
        <f>CONCATENATE(B1081," ",C1081,"(",D1081,") ",E1081," ,")</f>
        <v>ID VARCHAR(30) NOT NULL ,</v>
      </c>
      <c r="O1081" s="1" t="s">
        <v>2</v>
      </c>
      <c r="P1081" s="6"/>
      <c r="Q1081" s="6"/>
      <c r="R1081" s="6"/>
      <c r="S1081" s="6"/>
      <c r="T1081" s="6"/>
      <c r="U1081" s="6"/>
      <c r="V1081" s="6"/>
      <c r="W1081" s="17" t="str">
        <f t="shared" ref="W1081:W1096" si="443">CONCATENATE(,LOWER(O1081),UPPER(LEFT(P1081,1)),LOWER(RIGHT(P1081,LEN(P1081)-IF(LEN(P1081)&gt;0,1,LEN(P1081)))),UPPER(LEFT(Q1081,1)),LOWER(RIGHT(Q1081,LEN(Q1081)-IF(LEN(Q1081)&gt;0,1,LEN(Q1081)))),UPPER(LEFT(R1081,1)),LOWER(RIGHT(R1081,LEN(R1081)-IF(LEN(R1081)&gt;0,1,LEN(R1081)))),UPPER(LEFT(S1081,1)),LOWER(RIGHT(S1081,LEN(S1081)-IF(LEN(S1081)&gt;0,1,LEN(S1081)))),UPPER(LEFT(T1081,1)),LOWER(RIGHT(T1081,LEN(T1081)-IF(LEN(T1081)&gt;0,1,LEN(T1081)))),UPPER(LEFT(U1081,1)),LOWER(RIGHT(U1081,LEN(U1081)-IF(LEN(U1081)&gt;0,1,LEN(U1081)))),UPPER(LEFT(V1081,1)),LOWER(RIGHT(V1081,LEN(V1081)-IF(LEN(V1081)&gt;0,1,LEN(V1081)))))</f>
        <v>id</v>
      </c>
      <c r="X1081" s="3" t="str">
        <f t="shared" ref="X1081:X1096" si="444">CONCATENATE("""",W1081,"""",":","""","""",",")</f>
        <v>"id":"",</v>
      </c>
      <c r="Y1081" s="22" t="str">
        <f t="shared" ref="Y1081:Y1096" si="445">CONCATENATE("public static String ",,B1081,,"=","""",W1081,""";")</f>
        <v>public static String ID="id";</v>
      </c>
      <c r="Z1081" s="7" t="str">
        <f t="shared" ref="Z1081:Z1096" si="446">CONCATENATE("private String ",W1081,"=","""""",";")</f>
        <v>private String id="";</v>
      </c>
    </row>
    <row r="1082" spans="2:26" ht="19.2" x14ac:dyDescent="0.45">
      <c r="B1082" s="1" t="s">
        <v>3</v>
      </c>
      <c r="C1082" s="1" t="s">
        <v>1</v>
      </c>
      <c r="D1082" s="4">
        <v>10</v>
      </c>
      <c r="I1082" t="str">
        <f>I1081</f>
        <v>ALTER TABLE TM_INPUT_TABLE_COMP</v>
      </c>
      <c r="K1082" s="21" t="s">
        <v>436</v>
      </c>
      <c r="L1082" s="12"/>
      <c r="M1082" s="18" t="str">
        <f t="shared" si="442"/>
        <v>STATUS,</v>
      </c>
      <c r="N1082" s="5" t="str">
        <f t="shared" ref="N1082:N1087" si="447">CONCATENATE(B1082," ",C1082,"(",D1082,")",",")</f>
        <v>STATUS VARCHAR(10),</v>
      </c>
      <c r="O1082" s="1" t="s">
        <v>3</v>
      </c>
      <c r="W1082" s="17" t="str">
        <f t="shared" si="443"/>
        <v>status</v>
      </c>
      <c r="X1082" s="3" t="str">
        <f t="shared" si="444"/>
        <v>"status":"",</v>
      </c>
      <c r="Y1082" s="22" t="str">
        <f t="shared" si="445"/>
        <v>public static String STATUS="status";</v>
      </c>
      <c r="Z1082" s="7" t="str">
        <f t="shared" si="446"/>
        <v>private String status="";</v>
      </c>
    </row>
    <row r="1083" spans="2:26" ht="19.2" x14ac:dyDescent="0.45">
      <c r="B1083" s="1" t="s">
        <v>4</v>
      </c>
      <c r="C1083" s="1" t="s">
        <v>1</v>
      </c>
      <c r="D1083" s="4">
        <v>30</v>
      </c>
      <c r="I1083" t="str">
        <f>I1082</f>
        <v>ALTER TABLE TM_INPUT_TABLE_COMP</v>
      </c>
      <c r="J1083" t="str">
        <f t="shared" ref="J1083:J1096" si="448">CONCATENATE(LEFT(CONCATENATE(" ADD "," ",N1083,";"),LEN(CONCATENATE(" ADD "," ",N1083,";"))-2),";")</f>
        <v xml:space="preserve"> ADD  INSERT_DATE VARCHAR(30);</v>
      </c>
      <c r="K1083" s="21" t="str">
        <f t="shared" ref="K1083:K1096" si="449">CONCATENATE(LEFT(CONCATENATE("  ALTER COLUMN  "," ",N1083,";"),LEN(CONCATENATE("  ALTER COLUMN  "," ",N1083,";"))-2),";")</f>
        <v xml:space="preserve">  ALTER COLUMN   INSERT_DATE VARCHAR(30);</v>
      </c>
      <c r="L1083" s="12"/>
      <c r="M1083" s="18" t="str">
        <f t="shared" si="442"/>
        <v>INSERT_DATE,</v>
      </c>
      <c r="N1083" s="5" t="str">
        <f t="shared" si="447"/>
        <v>INSERT_DATE VARCHAR(30),</v>
      </c>
      <c r="O1083" s="1" t="s">
        <v>7</v>
      </c>
      <c r="P1083" t="s">
        <v>8</v>
      </c>
      <c r="W1083" s="17" t="str">
        <f t="shared" si="443"/>
        <v>insertDate</v>
      </c>
      <c r="X1083" s="3" t="str">
        <f t="shared" si="444"/>
        <v>"insertDate":"",</v>
      </c>
      <c r="Y1083" s="22" t="str">
        <f t="shared" si="445"/>
        <v>public static String INSERT_DATE="insertDate";</v>
      </c>
      <c r="Z1083" s="7" t="str">
        <f t="shared" si="446"/>
        <v>private String insertDate="";</v>
      </c>
    </row>
    <row r="1084" spans="2:26" ht="19.2" x14ac:dyDescent="0.45">
      <c r="B1084" s="1" t="s">
        <v>5</v>
      </c>
      <c r="C1084" s="1" t="s">
        <v>1</v>
      </c>
      <c r="D1084" s="4">
        <v>30</v>
      </c>
      <c r="I1084" t="str">
        <f>I1083</f>
        <v>ALTER TABLE TM_INPUT_TABLE_COMP</v>
      </c>
      <c r="J1084" t="str">
        <f t="shared" si="448"/>
        <v xml:space="preserve"> ADD  MODIFICATION_DATE VARCHAR(30);</v>
      </c>
      <c r="K1084" s="21" t="str">
        <f t="shared" si="449"/>
        <v xml:space="preserve">  ALTER COLUMN   MODIFICATION_DATE VARCHAR(30);</v>
      </c>
      <c r="L1084" s="12"/>
      <c r="M1084" s="18" t="str">
        <f t="shared" si="442"/>
        <v>MODIFICATION_DATE,</v>
      </c>
      <c r="N1084" s="5" t="str">
        <f t="shared" si="447"/>
        <v>MODIFICATION_DATE VARCHAR(30),</v>
      </c>
      <c r="O1084" s="1" t="s">
        <v>9</v>
      </c>
      <c r="P1084" t="s">
        <v>8</v>
      </c>
      <c r="W1084" s="17" t="str">
        <f t="shared" si="443"/>
        <v>modificationDate</v>
      </c>
      <c r="X1084" s="3" t="str">
        <f t="shared" si="444"/>
        <v>"modificationDate":"",</v>
      </c>
      <c r="Y1084" s="22" t="str">
        <f t="shared" si="445"/>
        <v>public static String MODIFICATION_DATE="modificationDate";</v>
      </c>
      <c r="Z1084" s="7" t="str">
        <f t="shared" si="446"/>
        <v>private String modificationDate="";</v>
      </c>
    </row>
    <row r="1085" spans="2:26" ht="19.2" x14ac:dyDescent="0.45">
      <c r="B1085" s="1" t="s">
        <v>274</v>
      </c>
      <c r="C1085" s="1" t="s">
        <v>1</v>
      </c>
      <c r="D1085" s="4">
        <v>500</v>
      </c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FK_PROJECT_ID VARCHAR(500);</v>
      </c>
      <c r="K1085" s="21" t="str">
        <f>CONCATENATE(LEFT(CONCATENATE("  ALTER COLUMN  "," ",N1085,";"),LEN(CONCATENATE("  ALTER COLUMN  "," ",N1085,";"))-2),";")</f>
        <v xml:space="preserve">  ALTER COLUMN   FK_PROJECT_ID VARCHAR(500);</v>
      </c>
      <c r="L1085" s="12"/>
      <c r="M1085" s="18" t="str">
        <f>CONCATENATE(B1085,",")</f>
        <v>FK_PROJECT_ID,</v>
      </c>
      <c r="N1085" s="5" t="str">
        <f t="shared" si="447"/>
        <v>FK_PROJECT_ID VARCHAR(500),</v>
      </c>
      <c r="O1085" s="1" t="s">
        <v>10</v>
      </c>
      <c r="P1085" t="s">
        <v>288</v>
      </c>
      <c r="Q1085" t="s">
        <v>2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fkProjectId</v>
      </c>
      <c r="X1085" s="3" t="str">
        <f>CONCATENATE("""",W1085,"""",":","""","""",",")</f>
        <v>"fkProjectId":"",</v>
      </c>
      <c r="Y1085" s="22" t="str">
        <f>CONCATENATE("public static String ",,B1085,,"=","""",W1085,""";")</f>
        <v>public static String FK_PROJECT_ID="fkProjectId";</v>
      </c>
      <c r="Z1085" s="7" t="str">
        <f>CONCATENATE("private String ",W1085,"=","""""",";")</f>
        <v>private String fkProjectId="";</v>
      </c>
    </row>
    <row r="1086" spans="2:26" ht="19.2" x14ac:dyDescent="0.45">
      <c r="B1086" s="1" t="s">
        <v>367</v>
      </c>
      <c r="C1086" s="1" t="s">
        <v>1</v>
      </c>
      <c r="D1086" s="4">
        <v>500</v>
      </c>
      <c r="I1086" t="str">
        <f>I1084</f>
        <v>ALTER TABLE TM_INPUT_TABLE_COMP</v>
      </c>
      <c r="J1086" t="str">
        <f t="shared" si="448"/>
        <v xml:space="preserve"> ADD  FK_BACKLOG_ID VARCHAR(500);</v>
      </c>
      <c r="K1086" s="21" t="str">
        <f t="shared" si="449"/>
        <v xml:space="preserve">  ALTER COLUMN   FK_BACKLOG_ID VARCHAR(500);</v>
      </c>
      <c r="L1086" s="12"/>
      <c r="M1086" s="18" t="str">
        <f t="shared" si="442"/>
        <v>FK_BACKLOG_ID,</v>
      </c>
      <c r="N1086" s="5" t="str">
        <f t="shared" si="447"/>
        <v>FK_BACKLOG_ID VARCHAR(500),</v>
      </c>
      <c r="O1086" s="1" t="s">
        <v>10</v>
      </c>
      <c r="P1086" t="s">
        <v>354</v>
      </c>
      <c r="Q1086" t="s">
        <v>2</v>
      </c>
      <c r="W1086" s="17" t="str">
        <f t="shared" si="443"/>
        <v>fkBacklogId</v>
      </c>
      <c r="X1086" s="3" t="str">
        <f t="shared" si="444"/>
        <v>"fkBacklogId":"",</v>
      </c>
      <c r="Y1086" s="22" t="str">
        <f t="shared" si="445"/>
        <v>public static String FK_BACKLOG_ID="fkBacklogId";</v>
      </c>
      <c r="Z1086" s="7" t="str">
        <f t="shared" si="446"/>
        <v>private String fkBacklogId="";</v>
      </c>
    </row>
    <row r="1087" spans="2:26" ht="19.2" x14ac:dyDescent="0.45">
      <c r="B1087" s="1" t="s">
        <v>215</v>
      </c>
      <c r="C1087" s="1" t="s">
        <v>1</v>
      </c>
      <c r="D1087" s="4">
        <v>500</v>
      </c>
      <c r="I1087" t="str">
        <f>I1084</f>
        <v>ALTER TABLE TM_INPUT_TABLE_COMP</v>
      </c>
      <c r="J1087" t="str">
        <f t="shared" si="448"/>
        <v xml:space="preserve"> ADD  TABLE_NAME VARCHAR(500);</v>
      </c>
      <c r="K1087" s="21" t="str">
        <f t="shared" si="449"/>
        <v xml:space="preserve">  ALTER COLUMN   TABLE_NAME VARCHAR(500);</v>
      </c>
      <c r="L1087" s="12"/>
      <c r="M1087" s="18" t="str">
        <f t="shared" si="442"/>
        <v>TABLE_NAME,</v>
      </c>
      <c r="N1087" s="5" t="str">
        <f t="shared" si="447"/>
        <v>TABLE_NAME VARCHAR(500),</v>
      </c>
      <c r="O1087" s="1" t="s">
        <v>220</v>
      </c>
      <c r="P1087" t="s">
        <v>0</v>
      </c>
      <c r="W1087" s="17" t="str">
        <f t="shared" si="443"/>
        <v>tableName</v>
      </c>
      <c r="X1087" s="3" t="str">
        <f t="shared" si="444"/>
        <v>"tableName":"",</v>
      </c>
      <c r="Y1087" s="22" t="str">
        <f t="shared" si="445"/>
        <v>public static String TABLE_NAME="tableName";</v>
      </c>
      <c r="Z1087" s="7" t="str">
        <f t="shared" si="446"/>
        <v>private String tableName="";</v>
      </c>
    </row>
    <row r="1088" spans="2:26" ht="19.2" x14ac:dyDescent="0.45">
      <c r="B1088" s="1" t="s">
        <v>747</v>
      </c>
      <c r="C1088" s="1" t="s">
        <v>701</v>
      </c>
      <c r="D1088" s="4"/>
      <c r="I1088" t="str">
        <f>I1081</f>
        <v>ALTER TABLE TM_INPUT_TABLE_COMP</v>
      </c>
      <c r="J1088" t="str">
        <f>CONCATENATE(LEFT(CONCATENATE(" ADD "," ",N1088,";"),LEN(CONCATENATE(" ADD "," ",N1088,";"))-2),";")</f>
        <v xml:space="preserve"> ADD  TABLE_CSS TEXT;</v>
      </c>
      <c r="K1088" s="21" t="str">
        <f>CONCATENATE(LEFT(CONCATENATE("  ALTER COLUMN  "," ",N1088,";"),LEN(CONCATENATE("  ALTER COLUMN  "," ",N1088,";"))-2),";")</f>
        <v xml:space="preserve">  ALTER COLUMN   TABLE_CSS TEXT;</v>
      </c>
      <c r="L1088" s="12"/>
      <c r="M1088" s="18" t="str">
        <f>CONCATENATE(B1088,",")</f>
        <v>TABLE_CSS,</v>
      </c>
      <c r="N1088" s="5" t="str">
        <f t="shared" ref="N1088:N1093" si="450">CONCATENATE(B1088," ",C1088,"",D1088,"",",")</f>
        <v>TABLE_CSS TEXT,</v>
      </c>
      <c r="O1088" s="1" t="s">
        <v>220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tableCss</v>
      </c>
      <c r="X1088" s="3" t="str">
        <f>CONCATENATE("""",W1088,"""",":","""","""",",")</f>
        <v>"tableCss":"",</v>
      </c>
      <c r="Y1088" s="22" t="str">
        <f>CONCATENATE("public static String ",,B1088,,"=","""",W1088,""";")</f>
        <v>public static String TABLE_CSS="tableCss";</v>
      </c>
      <c r="Z1088" s="7" t="str">
        <f>CONCATENATE("private String ",W1088,"=","""""",";")</f>
        <v>private String tableCss="";</v>
      </c>
    </row>
    <row r="1089" spans="2:26" ht="19.2" x14ac:dyDescent="0.45">
      <c r="B1089" s="1" t="s">
        <v>748</v>
      </c>
      <c r="C1089" s="1" t="s">
        <v>701</v>
      </c>
      <c r="D1089" s="4"/>
      <c r="I1089" t="str">
        <f>I1082</f>
        <v>ALTER TABLE TM_INPUT_TABLE_COMP</v>
      </c>
      <c r="J1089" t="str">
        <f>CONCATENATE(LEFT(CONCATENATE(" ADD "," ",N1089,";"),LEN(CONCATENATE(" ADD "," ",N1089,";"))-2),";")</f>
        <v xml:space="preserve"> ADD  HEADER_CSS TEXT;</v>
      </c>
      <c r="K1089" s="21" t="str">
        <f>CONCATENATE(LEFT(CONCATENATE("  ALTER COLUMN  "," ",N1089,";"),LEN(CONCATENATE("  ALTER COLUMN  "," ",N1089,";"))-2),";")</f>
        <v xml:space="preserve">  ALTER COLUMN   HEADER_CSS TEXT;</v>
      </c>
      <c r="L1089" s="12"/>
      <c r="M1089" s="18" t="str">
        <f>CONCATENATE(B1089,",")</f>
        <v>HEADER_CSS,</v>
      </c>
      <c r="N1089" s="5" t="str">
        <f t="shared" si="450"/>
        <v>HEADER_CSS TEXT,</v>
      </c>
      <c r="O1089" s="1" t="s">
        <v>754</v>
      </c>
      <c r="P1089" t="s">
        <v>554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headerCss</v>
      </c>
      <c r="X1089" s="3" t="str">
        <f>CONCATENATE("""",W1089,"""",":","""","""",",")</f>
        <v>"headerCss":"",</v>
      </c>
      <c r="Y1089" s="22" t="str">
        <f>CONCATENATE("public static String ",,B1089,,"=","""",W1089,""";")</f>
        <v>public static String HEADER_CSS="headerCss";</v>
      </c>
      <c r="Z1089" s="7" t="str">
        <f>CONCATENATE("private String ",W1089,"=","""""",";")</f>
        <v>private String headerCss="";</v>
      </c>
    </row>
    <row r="1090" spans="2:26" ht="19.2" x14ac:dyDescent="0.45">
      <c r="B1090" s="1" t="s">
        <v>749</v>
      </c>
      <c r="C1090" s="1" t="s">
        <v>701</v>
      </c>
      <c r="D1090" s="4"/>
      <c r="I1090" t="str">
        <f>I1088</f>
        <v>ALTER TABLE TM_INPUT_TABLE_COMP</v>
      </c>
      <c r="J1090" t="str">
        <f>CONCATENATE(LEFT(CONCATENATE(" ADD "," ",N1090,";"),LEN(CONCATENATE(" ADD "," ",N1090,";"))-2),";")</f>
        <v xml:space="preserve"> ADD  BODY_CSS TEXT;</v>
      </c>
      <c r="K1090" s="21" t="str">
        <f>CONCATENATE(LEFT(CONCATENATE("  ALTER COLUMN  "," ",N1090,";"),LEN(CONCATENATE("  ALTER COLUMN  "," ",N1090,";"))-2),";")</f>
        <v xml:space="preserve">  ALTER COLUMN   BODY_CSS TEXT;</v>
      </c>
      <c r="L1090" s="12"/>
      <c r="M1090" s="18" t="str">
        <f>CONCATENATE(B1090,",")</f>
        <v>BODY_CSS,</v>
      </c>
      <c r="N1090" s="5" t="str">
        <f t="shared" si="450"/>
        <v>BODY_CSS TEXT,</v>
      </c>
      <c r="O1090" s="1" t="s">
        <v>429</v>
      </c>
      <c r="P1090" t="s">
        <v>554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bodyCss</v>
      </c>
      <c r="X1090" s="3" t="str">
        <f>CONCATENATE("""",W1090,"""",":","""","""",",")</f>
        <v>"bodyCss":"",</v>
      </c>
      <c r="Y1090" s="22" t="str">
        <f>CONCATENATE("public static String ",,B1090,,"=","""",W1090,""";")</f>
        <v>public static String BODY_CSS="bodyCss";</v>
      </c>
      <c r="Z1090" s="7" t="str">
        <f>CONCATENATE("private String ",W1090,"=","""""",";")</f>
        <v>private String bodyCss="";</v>
      </c>
    </row>
    <row r="1091" spans="2:26" ht="19.2" x14ac:dyDescent="0.45">
      <c r="B1091" s="1" t="s">
        <v>750</v>
      </c>
      <c r="C1091" s="1" t="s">
        <v>701</v>
      </c>
      <c r="D1091" s="4"/>
      <c r="I1091" t="str">
        <f>I1089</f>
        <v>ALTER TABLE TM_INPUT_TABLE_COMP</v>
      </c>
      <c r="J1091" t="str">
        <f>CONCATENATE(LEFT(CONCATENATE(" ADD "," ",N1091,";"),LEN(CONCATENATE(" ADD "," ",N1091,";"))-2),";")</f>
        <v xml:space="preserve"> ADD  FOOTER_CSS TEXT;</v>
      </c>
      <c r="K1091" s="21" t="str">
        <f>CONCATENATE(LEFT(CONCATENATE("  ALTER COLUMN  "," ",N1091,";"),LEN(CONCATENATE("  ALTER COLUMN  "," ",N1091,";"))-2),";")</f>
        <v xml:space="preserve">  ALTER COLUMN   FOOTER_CSS TEXT;</v>
      </c>
      <c r="L1091" s="12"/>
      <c r="M1091" s="18" t="str">
        <f>CONCATENATE(B1091,",")</f>
        <v>FOOTER_CSS,</v>
      </c>
      <c r="N1091" s="5" t="str">
        <f t="shared" si="450"/>
        <v>FOOTER_CSS TEXT,</v>
      </c>
      <c r="O1091" s="1" t="s">
        <v>755</v>
      </c>
      <c r="P1091" t="s">
        <v>554</v>
      </c>
      <c r="W1091" s="17" t="str">
        <f>CONCATENATE(,LOWER(O1091),UPPER(LEFT(P1091,1)),LOWER(RIGHT(P1091,LEN(P1091)-IF(LEN(P1091)&gt;0,1,LEN(P1091)))),UPPER(LEFT(Q1091,1)),LOWER(RIGHT(Q1091,LEN(Q1091)-IF(LEN(Q1091)&gt;0,1,LEN(Q1091)))),UPPER(LEFT(R1091,1)),LOWER(RIGHT(R1091,LEN(R1091)-IF(LEN(R1091)&gt;0,1,LEN(R1091)))),UPPER(LEFT(S1091,1)),LOWER(RIGHT(S1091,LEN(S1091)-IF(LEN(S1091)&gt;0,1,LEN(S1091)))),UPPER(LEFT(T1091,1)),LOWER(RIGHT(T1091,LEN(T1091)-IF(LEN(T1091)&gt;0,1,LEN(T1091)))),UPPER(LEFT(U1091,1)),LOWER(RIGHT(U1091,LEN(U1091)-IF(LEN(U1091)&gt;0,1,LEN(U1091)))),UPPER(LEFT(V1091,1)),LOWER(RIGHT(V1091,LEN(V1091)-IF(LEN(V1091)&gt;0,1,LEN(V1091)))))</f>
        <v>footerCss</v>
      </c>
      <c r="X1091" s="3" t="str">
        <f>CONCATENATE("""",W1091,"""",":","""","""",",")</f>
        <v>"footerCss":"",</v>
      </c>
      <c r="Y1091" s="22" t="str">
        <f>CONCATENATE("public static String ",,B1091,,"=","""",W1091,""";")</f>
        <v>public static String FOOTER_CSS="footerCss";</v>
      </c>
      <c r="Z1091" s="7" t="str">
        <f>CONCATENATE("private String ",W1091,"=","""""",";")</f>
        <v>private String footerCss="";</v>
      </c>
    </row>
    <row r="1092" spans="2:26" ht="19.2" x14ac:dyDescent="0.45">
      <c r="B1092" s="1" t="s">
        <v>751</v>
      </c>
      <c r="C1092" s="1" t="s">
        <v>701</v>
      </c>
      <c r="D1092" s="4"/>
      <c r="I1092" t="str">
        <f>I1086</f>
        <v>ALTER TABLE TM_INPUT_TABLE_COMP</v>
      </c>
      <c r="J1092" t="str">
        <f t="shared" si="448"/>
        <v xml:space="preserve"> ADD  TR_CSS TEXT;</v>
      </c>
      <c r="K1092" s="21" t="str">
        <f t="shared" si="449"/>
        <v xml:space="preserve">  ALTER COLUMN   TR_CSS TEXT;</v>
      </c>
      <c r="L1092" s="12"/>
      <c r="M1092" s="18" t="str">
        <f t="shared" si="442"/>
        <v>TR_CSS,</v>
      </c>
      <c r="N1092" s="5" t="str">
        <f t="shared" si="450"/>
        <v>TR_CSS TEXT,</v>
      </c>
      <c r="O1092" s="1" t="s">
        <v>756</v>
      </c>
      <c r="P1092" t="s">
        <v>554</v>
      </c>
      <c r="W1092" s="17" t="str">
        <f t="shared" si="443"/>
        <v>trCss</v>
      </c>
      <c r="X1092" s="3" t="str">
        <f t="shared" si="444"/>
        <v>"trCss":"",</v>
      </c>
      <c r="Y1092" s="22" t="str">
        <f t="shared" si="445"/>
        <v>public static String TR_CSS="trCss";</v>
      </c>
      <c r="Z1092" s="7" t="str">
        <f t="shared" si="446"/>
        <v>private String trCss="";</v>
      </c>
    </row>
    <row r="1093" spans="2:26" ht="19.2" x14ac:dyDescent="0.45">
      <c r="B1093" s="1" t="s">
        <v>752</v>
      </c>
      <c r="C1093" s="1" t="s">
        <v>701</v>
      </c>
      <c r="D1093" s="4"/>
      <c r="I1093" t="str">
        <f>I1087</f>
        <v>ALTER TABLE TM_INPUT_TABLE_COMP</v>
      </c>
      <c r="J1093" t="str">
        <f t="shared" si="448"/>
        <v xml:space="preserve"> ADD  TD_CSS TEXT;</v>
      </c>
      <c r="K1093" s="21" t="str">
        <f t="shared" si="449"/>
        <v xml:space="preserve">  ALTER COLUMN   TD_CSS TEXT;</v>
      </c>
      <c r="L1093" s="12"/>
      <c r="M1093" s="18" t="str">
        <f t="shared" si="442"/>
        <v>TD_CSS,</v>
      </c>
      <c r="N1093" s="5" t="str">
        <f t="shared" si="450"/>
        <v>TD_CSS TEXT,</v>
      </c>
      <c r="O1093" s="1" t="s">
        <v>757</v>
      </c>
      <c r="P1093" t="s">
        <v>554</v>
      </c>
      <c r="W1093" s="17" t="str">
        <f t="shared" si="443"/>
        <v>tdCss</v>
      </c>
      <c r="X1093" s="3" t="str">
        <f t="shared" si="444"/>
        <v>"tdCss":"",</v>
      </c>
      <c r="Y1093" s="22" t="str">
        <f t="shared" si="445"/>
        <v>public static String TD_CSS="tdCss";</v>
      </c>
      <c r="Z1093" s="7" t="str">
        <f t="shared" si="446"/>
        <v>private String tdCss="";</v>
      </c>
    </row>
    <row r="1094" spans="2:26" ht="19.2" x14ac:dyDescent="0.45">
      <c r="B1094" s="1" t="s">
        <v>767</v>
      </c>
      <c r="C1094" s="1" t="s">
        <v>1</v>
      </c>
      <c r="D1094" s="4">
        <v>24</v>
      </c>
      <c r="I1094" t="str">
        <f>I1090</f>
        <v>ALTER TABLE TM_INPUT_TABLE_COMP</v>
      </c>
      <c r="J1094" t="str">
        <f t="shared" si="448"/>
        <v xml:space="preserve"> ADD  READ_CONTENT VARCHAR(24);</v>
      </c>
      <c r="K1094" s="21" t="str">
        <f t="shared" si="449"/>
        <v xml:space="preserve">  ALTER COLUMN   READ_CONTENT VARCHAR(24);</v>
      </c>
      <c r="L1094" s="12"/>
      <c r="M1094" s="18" t="str">
        <f t="shared" si="442"/>
        <v>READ_CONTENT,</v>
      </c>
      <c r="N1094" s="5" t="str">
        <f>CONCATENATE(B1094," ",C1094,"(",D1094,")",",")</f>
        <v>READ_CONTENT VARCHAR(24),</v>
      </c>
      <c r="O1094" s="1" t="s">
        <v>768</v>
      </c>
      <c r="P1094" t="s">
        <v>769</v>
      </c>
      <c r="W1094" s="17" t="str">
        <f t="shared" si="443"/>
        <v>readContent</v>
      </c>
      <c r="X1094" s="3" t="str">
        <f t="shared" si="444"/>
        <v>"readContent":"",</v>
      </c>
      <c r="Y1094" s="22" t="str">
        <f t="shared" si="445"/>
        <v>public static String READ_CONTENT="readContent";</v>
      </c>
      <c r="Z1094" s="7" t="str">
        <f t="shared" si="446"/>
        <v>private String readContent="";</v>
      </c>
    </row>
    <row r="1095" spans="2:26" ht="19.2" x14ac:dyDescent="0.45">
      <c r="B1095" s="1" t="s">
        <v>765</v>
      </c>
      <c r="C1095" s="1" t="s">
        <v>1</v>
      </c>
      <c r="D1095" s="4">
        <v>24</v>
      </c>
      <c r="I1095" t="str">
        <f>I1091</f>
        <v>ALTER TABLE TM_INPUT_TABLE_COMP</v>
      </c>
      <c r="J1095" t="str">
        <f>CONCATENATE(LEFT(CONCATENATE(" ADD "," ",N1095,";"),LEN(CONCATENATE(" ADD "," ",N1095,";"))-2),";")</f>
        <v xml:space="preserve"> ADD  ROW_COUNT VARCHAR(24);</v>
      </c>
      <c r="K1095" s="21" t="str">
        <f>CONCATENATE(LEFT(CONCATENATE("  ALTER COLUMN  "," ",N1095,";"),LEN(CONCATENATE("  ALTER COLUMN  "," ",N1095,";"))-2),";")</f>
        <v xml:space="preserve">  ALTER COLUMN   ROW_COUNT VARCHAR(24);</v>
      </c>
      <c r="L1095" s="12"/>
      <c r="M1095" s="18" t="str">
        <f>CONCATENATE(B1095,",")</f>
        <v>ROW_COUNT,</v>
      </c>
      <c r="N1095" s="5" t="str">
        <f>CONCATENATE(B1095," ",C1095,"(",D1095,")",",")</f>
        <v>ROW_COUNT VARCHAR(24),</v>
      </c>
      <c r="O1095" s="1" t="s">
        <v>766</v>
      </c>
      <c r="P1095" t="s">
        <v>214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rowCount</v>
      </c>
      <c r="X1095" s="3" t="str">
        <f>CONCATENATE("""",W1095,"""",":","""","""",",")</f>
        <v>"rowCount":"",</v>
      </c>
      <c r="Y1095" s="22" t="str">
        <f>CONCATENATE("public static String ",,B1095,,"=","""",W1095,""";")</f>
        <v>public static String ROW_COUNT="rowCount";</v>
      </c>
      <c r="Z1095" s="7" t="str">
        <f>CONCATENATE("private String ",W1095,"=","""""",";")</f>
        <v>private String rowCount="";</v>
      </c>
    </row>
    <row r="1096" spans="2:26" ht="19.2" x14ac:dyDescent="0.45">
      <c r="B1096" s="1" t="s">
        <v>753</v>
      </c>
      <c r="C1096" s="1" t="s">
        <v>1</v>
      </c>
      <c r="D1096" s="4">
        <v>24</v>
      </c>
      <c r="I1096" t="str">
        <f>I1092</f>
        <v>ALTER TABLE TM_INPUT_TABLE_COMP</v>
      </c>
      <c r="J1096" t="str">
        <f t="shared" si="448"/>
        <v xml:space="preserve"> ADD  HAS_NO VARCHAR(24);</v>
      </c>
      <c r="K1096" s="21" t="str">
        <f t="shared" si="449"/>
        <v xml:space="preserve">  ALTER COLUMN   HAS_NO VARCHAR(24);</v>
      </c>
      <c r="L1096" s="12"/>
      <c r="M1096" s="18" t="str">
        <f t="shared" si="442"/>
        <v>HAS_NO,</v>
      </c>
      <c r="N1096" s="5" t="str">
        <f>CONCATENATE(B1096," ",C1096,"(",D1096,")",",")</f>
        <v>HAS_NO VARCHAR(24),</v>
      </c>
      <c r="O1096" s="1" t="s">
        <v>758</v>
      </c>
      <c r="P1096" t="s">
        <v>173</v>
      </c>
      <c r="W1096" s="17" t="str">
        <f t="shared" si="443"/>
        <v>hasNo</v>
      </c>
      <c r="X1096" s="3" t="str">
        <f t="shared" si="444"/>
        <v>"hasNo":"",</v>
      </c>
      <c r="Y1096" s="22" t="str">
        <f t="shared" si="445"/>
        <v>public static String HAS_NO="hasNo";</v>
      </c>
      <c r="Z1096" s="7" t="str">
        <f t="shared" si="446"/>
        <v>private String hasNo="";</v>
      </c>
    </row>
    <row r="1097" spans="2:26" ht="19.2" x14ac:dyDescent="0.45">
      <c r="B1097" s="1"/>
      <c r="C1097" s="1"/>
      <c r="D1097" s="4"/>
      <c r="L1097" s="12"/>
      <c r="M1097" s="18"/>
      <c r="N1097" s="33" t="s">
        <v>130</v>
      </c>
      <c r="O1097" s="1"/>
      <c r="W1097" s="17"/>
    </row>
    <row r="1098" spans="2:26" ht="19.2" x14ac:dyDescent="0.45">
      <c r="C1098" s="14"/>
      <c r="D1098" s="9"/>
      <c r="K1098" s="29"/>
      <c r="M1098" s="20"/>
      <c r="N1098" s="31" t="s">
        <v>126</v>
      </c>
      <c r="O1098" s="14"/>
      <c r="W1098" s="17"/>
    </row>
    <row r="1102" spans="2:26" x14ac:dyDescent="0.3">
      <c r="B1102" s="2" t="s">
        <v>759</v>
      </c>
      <c r="I1102" t="str">
        <f>CONCATENATE("ALTER TABLE"," ",B1102)</f>
        <v>ALTER TABLE TM_REL_TABLE_INPUT</v>
      </c>
      <c r="K1102" s="25"/>
      <c r="N1102" s="5" t="str">
        <f>CONCATENATE("CREATE TABLE ",B1102," ","(")</f>
        <v>CREATE TABLE TM_REL_TABLE_INPUT (</v>
      </c>
    </row>
    <row r="1103" spans="2:26" ht="19.2" x14ac:dyDescent="0.45">
      <c r="B1103" s="1" t="s">
        <v>2</v>
      </c>
      <c r="C1103" s="1" t="s">
        <v>1</v>
      </c>
      <c r="D1103" s="4">
        <v>30</v>
      </c>
      <c r="E1103" s="24" t="s">
        <v>113</v>
      </c>
      <c r="I1103" t="str">
        <f>I1102</f>
        <v>ALTER TABLE TM_REL_TABLE_INPUT</v>
      </c>
      <c r="L1103" s="12"/>
      <c r="M1103" s="18" t="str">
        <f t="shared" ref="M1103:M1114" si="451">CONCATENATE(B1103,",")</f>
        <v>ID,</v>
      </c>
      <c r="N1103" s="5" t="str">
        <f>CONCATENATE(B1103," ",C1103,"(",D1103,") ",E1103," ,")</f>
        <v>ID VARCHAR(30) NOT NULL ,</v>
      </c>
      <c r="O1103" s="1" t="s">
        <v>2</v>
      </c>
      <c r="P1103" s="6"/>
      <c r="Q1103" s="6"/>
      <c r="R1103" s="6"/>
      <c r="S1103" s="6"/>
      <c r="T1103" s="6"/>
      <c r="U1103" s="6"/>
      <c r="V1103" s="6"/>
      <c r="W1103" s="17" t="str">
        <f t="shared" ref="W1103:W1114" si="452">CONCATENATE(,LOWER(O1103),UPPER(LEFT(P1103,1)),LOWER(RIGHT(P1103,LEN(P1103)-IF(LEN(P1103)&gt;0,1,LEN(P1103)))),UPPER(LEFT(Q1103,1)),LOWER(RIGHT(Q1103,LEN(Q1103)-IF(LEN(Q1103)&gt;0,1,LEN(Q1103)))),UPPER(LEFT(R1103,1)),LOWER(RIGHT(R1103,LEN(R1103)-IF(LEN(R1103)&gt;0,1,LEN(R1103)))),UPPER(LEFT(S1103,1)),LOWER(RIGHT(S1103,LEN(S1103)-IF(LEN(S1103)&gt;0,1,LEN(S1103)))),UPPER(LEFT(T1103,1)),LOWER(RIGHT(T1103,LEN(T1103)-IF(LEN(T1103)&gt;0,1,LEN(T1103)))),UPPER(LEFT(U1103,1)),LOWER(RIGHT(U1103,LEN(U1103)-IF(LEN(U1103)&gt;0,1,LEN(U1103)))),UPPER(LEFT(V1103,1)),LOWER(RIGHT(V1103,LEN(V1103)-IF(LEN(V1103)&gt;0,1,LEN(V1103)))))</f>
        <v>id</v>
      </c>
      <c r="X1103" s="3" t="str">
        <f t="shared" ref="X1103:X1114" si="453">CONCATENATE("""",W1103,"""",":","""","""",",")</f>
        <v>"id":"",</v>
      </c>
      <c r="Y1103" s="22" t="str">
        <f t="shared" ref="Y1103:Y1114" si="454">CONCATENATE("public static String ",,B1103,,"=","""",W1103,""";")</f>
        <v>public static String ID="id";</v>
      </c>
      <c r="Z1103" s="7" t="str">
        <f t="shared" ref="Z1103:Z1114" si="455">CONCATENATE("private String ",W1103,"=","""""",";")</f>
        <v>private String id="";</v>
      </c>
    </row>
    <row r="1104" spans="2:26" ht="19.2" x14ac:dyDescent="0.45">
      <c r="B1104" s="1" t="s">
        <v>3</v>
      </c>
      <c r="C1104" s="1" t="s">
        <v>1</v>
      </c>
      <c r="D1104" s="4">
        <v>10</v>
      </c>
      <c r="I1104" t="str">
        <f>I1103</f>
        <v>ALTER TABLE TM_REL_TABLE_INPUT</v>
      </c>
      <c r="K1104" s="21" t="s">
        <v>436</v>
      </c>
      <c r="L1104" s="12"/>
      <c r="M1104" s="18" t="str">
        <f t="shared" si="451"/>
        <v>STATUS,</v>
      </c>
      <c r="N1104" s="5" t="str">
        <f t="shared" ref="N1104:N1114" si="456">CONCATENATE(B1104," ",C1104,"(",D1104,")",",")</f>
        <v>STATUS VARCHAR(10),</v>
      </c>
      <c r="O1104" s="1" t="s">
        <v>3</v>
      </c>
      <c r="W1104" s="17" t="str">
        <f t="shared" si="452"/>
        <v>status</v>
      </c>
      <c r="X1104" s="3" t="str">
        <f t="shared" si="453"/>
        <v>"status":"",</v>
      </c>
      <c r="Y1104" s="22" t="str">
        <f t="shared" si="454"/>
        <v>public static String STATUS="status";</v>
      </c>
      <c r="Z1104" s="7" t="str">
        <f t="shared" si="455"/>
        <v>private String status="";</v>
      </c>
    </row>
    <row r="1105" spans="2:26" ht="19.2" x14ac:dyDescent="0.45">
      <c r="B1105" s="1" t="s">
        <v>4</v>
      </c>
      <c r="C1105" s="1" t="s">
        <v>1</v>
      </c>
      <c r="D1105" s="4">
        <v>30</v>
      </c>
      <c r="I1105" t="str">
        <f>I1104</f>
        <v>ALTER TABLE TM_REL_TABLE_INPUT</v>
      </c>
      <c r="J1105" t="str">
        <f t="shared" ref="J1105:J1114" si="457">CONCATENATE(LEFT(CONCATENATE(" ADD "," ",N1105,";"),LEN(CONCATENATE(" ADD "," ",N1105,";"))-2),";")</f>
        <v xml:space="preserve"> ADD  INSERT_DATE VARCHAR(30);</v>
      </c>
      <c r="K1105" s="21" t="str">
        <f t="shared" ref="K1105:K1114" si="458">CONCATENATE(LEFT(CONCATENATE("  ALTER COLUMN  "," ",N1105,";"),LEN(CONCATENATE("  ALTER COLUMN  "," ",N1105,";"))-2),";")</f>
        <v xml:space="preserve">  ALTER COLUMN   INSERT_DATE VARCHAR(30);</v>
      </c>
      <c r="L1105" s="12"/>
      <c r="M1105" s="18" t="str">
        <f t="shared" si="451"/>
        <v>INSERT_DATE,</v>
      </c>
      <c r="N1105" s="5" t="str">
        <f t="shared" si="456"/>
        <v>INSERT_DATE VARCHAR(30),</v>
      </c>
      <c r="O1105" s="1" t="s">
        <v>7</v>
      </c>
      <c r="P1105" t="s">
        <v>8</v>
      </c>
      <c r="W1105" s="17" t="str">
        <f t="shared" si="452"/>
        <v>insertDate</v>
      </c>
      <c r="X1105" s="3" t="str">
        <f t="shared" si="453"/>
        <v>"insertDate":"",</v>
      </c>
      <c r="Y1105" s="22" t="str">
        <f t="shared" si="454"/>
        <v>public static String INSERT_DATE="insertDate";</v>
      </c>
      <c r="Z1105" s="7" t="str">
        <f t="shared" si="455"/>
        <v>private String insertDate="";</v>
      </c>
    </row>
    <row r="1106" spans="2:26" ht="19.2" x14ac:dyDescent="0.45">
      <c r="B1106" s="1" t="s">
        <v>5</v>
      </c>
      <c r="C1106" s="1" t="s">
        <v>1</v>
      </c>
      <c r="D1106" s="4">
        <v>30</v>
      </c>
      <c r="I1106" t="str">
        <f>I1105</f>
        <v>ALTER TABLE TM_REL_TABLE_INPUT</v>
      </c>
      <c r="J1106" t="str">
        <f t="shared" si="457"/>
        <v xml:space="preserve"> ADD  MODIFICATION_DATE VARCHAR(30);</v>
      </c>
      <c r="K1106" s="21" t="str">
        <f t="shared" si="458"/>
        <v xml:space="preserve">  ALTER COLUMN   MODIFICATION_DATE VARCHAR(30);</v>
      </c>
      <c r="L1106" s="12"/>
      <c r="M1106" s="18" t="str">
        <f t="shared" si="451"/>
        <v>MODIFICATION_DATE,</v>
      </c>
      <c r="N1106" s="5" t="str">
        <f t="shared" si="456"/>
        <v>MODIFICATION_DATE VARCHAR(30),</v>
      </c>
      <c r="O1106" s="1" t="s">
        <v>9</v>
      </c>
      <c r="P1106" t="s">
        <v>8</v>
      </c>
      <c r="W1106" s="17" t="str">
        <f t="shared" si="452"/>
        <v>modificationDate</v>
      </c>
      <c r="X1106" s="3" t="str">
        <f t="shared" si="453"/>
        <v>"modificationDate":"",</v>
      </c>
      <c r="Y1106" s="22" t="str">
        <f t="shared" si="454"/>
        <v>public static String MODIFICATION_DATE="modificationDate";</v>
      </c>
      <c r="Z1106" s="7" t="str">
        <f t="shared" si="455"/>
        <v>private String modificationDate="";</v>
      </c>
    </row>
    <row r="1107" spans="2:26" ht="19.2" x14ac:dyDescent="0.45">
      <c r="B1107" s="1" t="s">
        <v>274</v>
      </c>
      <c r="C1107" s="1" t="s">
        <v>1</v>
      </c>
      <c r="D1107" s="4">
        <v>500</v>
      </c>
      <c r="I1107" t="str">
        <f>I1106</f>
        <v>ALTER TABLE TM_REL_TABLE_INPUT</v>
      </c>
      <c r="J1107" t="str">
        <f t="shared" si="457"/>
        <v xml:space="preserve"> ADD  FK_PROJECT_ID VARCHAR(500);</v>
      </c>
      <c r="K1107" s="21" t="str">
        <f t="shared" si="458"/>
        <v xml:space="preserve">  ALTER COLUMN   FK_PROJECT_ID VARCHAR(500);</v>
      </c>
      <c r="L1107" s="12"/>
      <c r="M1107" s="18" t="str">
        <f t="shared" si="451"/>
        <v>FK_PROJECT_ID,</v>
      </c>
      <c r="N1107" s="5" t="str">
        <f t="shared" si="456"/>
        <v>FK_PROJECT_ID VARCHAR(500),</v>
      </c>
      <c r="O1107" s="1" t="s">
        <v>10</v>
      </c>
      <c r="P1107" t="s">
        <v>288</v>
      </c>
      <c r="Q1107" t="s">
        <v>2</v>
      </c>
      <c r="W1107" s="17" t="str">
        <f t="shared" si="452"/>
        <v>fkProjectId</v>
      </c>
      <c r="X1107" s="3" t="str">
        <f t="shared" si="453"/>
        <v>"fkProjectId":"",</v>
      </c>
      <c r="Y1107" s="22" t="str">
        <f t="shared" si="454"/>
        <v>public static String FK_PROJECT_ID="fkProjectId";</v>
      </c>
      <c r="Z1107" s="7" t="str">
        <f t="shared" si="455"/>
        <v>private String fkProjectId="";</v>
      </c>
    </row>
    <row r="1108" spans="2:26" ht="19.2" x14ac:dyDescent="0.45">
      <c r="B1108" s="1" t="s">
        <v>760</v>
      </c>
      <c r="C1108" s="1" t="s">
        <v>1</v>
      </c>
      <c r="D1108" s="4">
        <v>500</v>
      </c>
      <c r="I1108" t="str">
        <f>I1106</f>
        <v>ALTER TABLE TM_REL_TABLE_INPUT</v>
      </c>
      <c r="J1108" t="str">
        <f t="shared" si="457"/>
        <v xml:space="preserve"> ADD  FK_TABLE_ID VARCHAR(500);</v>
      </c>
      <c r="K1108" s="21" t="str">
        <f t="shared" si="458"/>
        <v xml:space="preserve">  ALTER COLUMN   FK_TABLE_ID VARCHAR(500);</v>
      </c>
      <c r="L1108" s="12"/>
      <c r="M1108" s="18" t="str">
        <f t="shared" si="451"/>
        <v>FK_TABLE_ID,</v>
      </c>
      <c r="N1108" s="5" t="str">
        <f t="shared" si="456"/>
        <v>FK_TABLE_ID VARCHAR(500),</v>
      </c>
      <c r="O1108" s="1" t="s">
        <v>10</v>
      </c>
      <c r="P1108" t="s">
        <v>220</v>
      </c>
      <c r="Q1108" t="s">
        <v>2</v>
      </c>
      <c r="W1108" s="17" t="str">
        <f t="shared" si="452"/>
        <v>fkTableId</v>
      </c>
      <c r="X1108" s="3" t="str">
        <f t="shared" si="453"/>
        <v>"fkTableId":"",</v>
      </c>
      <c r="Y1108" s="22" t="str">
        <f t="shared" si="454"/>
        <v>public static String FK_TABLE_ID="fkTableId";</v>
      </c>
      <c r="Z1108" s="7" t="str">
        <f t="shared" si="455"/>
        <v>private String fkTableId="";</v>
      </c>
    </row>
    <row r="1109" spans="2:26" ht="19.2" x14ac:dyDescent="0.45">
      <c r="B1109" s="1" t="s">
        <v>392</v>
      </c>
      <c r="C1109" s="1" t="s">
        <v>1</v>
      </c>
      <c r="D1109" s="4">
        <v>500</v>
      </c>
      <c r="I1109" t="str">
        <f>I1103</f>
        <v>ALTER TABLE TM_REL_TABLE_INPUT</v>
      </c>
      <c r="J1109" t="str">
        <f t="shared" si="457"/>
        <v xml:space="preserve"> ADD  FK_INPUT_ID VARCHAR(500);</v>
      </c>
      <c r="K1109" s="21" t="str">
        <f t="shared" si="458"/>
        <v xml:space="preserve">  ALTER COLUMN   FK_INPUT_ID VARCHAR(500);</v>
      </c>
      <c r="L1109" s="12"/>
      <c r="M1109" s="18" t="str">
        <f t="shared" si="451"/>
        <v>FK_INPUT_ID,</v>
      </c>
      <c r="N1109" s="5" t="str">
        <f t="shared" si="456"/>
        <v>FK_INPUT_ID VARCHAR(500),</v>
      </c>
      <c r="O1109" s="1" t="s">
        <v>10</v>
      </c>
      <c r="P1109" t="s">
        <v>13</v>
      </c>
      <c r="Q1109" t="s">
        <v>2</v>
      </c>
      <c r="W1109" s="17" t="str">
        <f t="shared" si="452"/>
        <v>fkInputId</v>
      </c>
      <c r="X1109" s="3" t="str">
        <f t="shared" si="453"/>
        <v>"fkInputId":"",</v>
      </c>
      <c r="Y1109" s="22" t="str">
        <f t="shared" si="454"/>
        <v>public static String FK_INPUT_ID="fkInputId";</v>
      </c>
      <c r="Z1109" s="7" t="str">
        <f t="shared" si="455"/>
        <v>private String fkInputId="";</v>
      </c>
    </row>
    <row r="1110" spans="2:26" ht="19.2" x14ac:dyDescent="0.45">
      <c r="B1110" s="1" t="s">
        <v>258</v>
      </c>
      <c r="C1110" s="1" t="s">
        <v>627</v>
      </c>
      <c r="D1110" s="4">
        <v>24</v>
      </c>
      <c r="I1110" t="str">
        <f>I1104</f>
        <v>ALTER TABLE TM_REL_TABLE_INPUT</v>
      </c>
      <c r="J1110" t="str">
        <f t="shared" si="457"/>
        <v xml:space="preserve"> ADD  ORDER_NO FLOAT(24);</v>
      </c>
      <c r="K1110" s="21" t="str">
        <f t="shared" si="458"/>
        <v xml:space="preserve">  ALTER COLUMN   ORDER_NO FLOAT(24);</v>
      </c>
      <c r="L1110" s="12"/>
      <c r="M1110" s="18" t="str">
        <f t="shared" si="451"/>
        <v>ORDER_NO,</v>
      </c>
      <c r="N1110" s="5" t="str">
        <f t="shared" si="456"/>
        <v>ORDER_NO FLOAT(24),</v>
      </c>
      <c r="O1110" s="1" t="s">
        <v>259</v>
      </c>
      <c r="P1110" t="s">
        <v>173</v>
      </c>
      <c r="W1110" s="17" t="str">
        <f t="shared" si="452"/>
        <v>orderNo</v>
      </c>
      <c r="X1110" s="3" t="str">
        <f t="shared" si="453"/>
        <v>"orderNo":"",</v>
      </c>
      <c r="Y1110" s="22" t="str">
        <f t="shared" si="454"/>
        <v>public static String ORDER_NO="orderNo";</v>
      </c>
      <c r="Z1110" s="7" t="str">
        <f t="shared" si="455"/>
        <v>private String orderNo="";</v>
      </c>
    </row>
    <row r="1111" spans="2:26" ht="19.2" x14ac:dyDescent="0.45">
      <c r="B1111" s="1" t="s">
        <v>770</v>
      </c>
      <c r="C1111" s="1" t="s">
        <v>1</v>
      </c>
      <c r="D1111" s="4">
        <v>500</v>
      </c>
      <c r="I1111" t="str">
        <f>I1106</f>
        <v>ALTER TABLE TM_REL_TABLE_INPUT</v>
      </c>
      <c r="J1111" t="str">
        <f>CONCATENATE(LEFT(CONCATENATE(" ADD "," ",N1111,";"),LEN(CONCATENATE(" ADD "," ",N1111,";"))-2),";")</f>
        <v xml:space="preserve"> ADD  SHOW_COMPONENT VARCHAR(500);</v>
      </c>
      <c r="K1111" s="21" t="str">
        <f>CONCATENATE(LEFT(CONCATENATE("  ALTER COLUMN  "," ",N1111,";"),LEN(CONCATENATE("  ALTER COLUMN  "," ",N1111,";"))-2),";")</f>
        <v xml:space="preserve">  ALTER COLUMN   SHOW_COMPONENT VARCHAR(500);</v>
      </c>
      <c r="L1111" s="12"/>
      <c r="M1111" s="18" t="str">
        <f>CONCATENATE(B1111,",")</f>
        <v>SHOW_COMPONENT,</v>
      </c>
      <c r="N1111" s="5" t="str">
        <f>CONCATENATE(B1111," ",C1111,"(",D1111,")",",")</f>
        <v>SHOW_COMPONENT VARCHAR(500),</v>
      </c>
      <c r="O1111" s="1" t="s">
        <v>737</v>
      </c>
      <c r="P1111" t="s">
        <v>49</v>
      </c>
      <c r="W1111" s="17" t="str">
        <f>CONCATENATE(,LOWER(O1111),UPPER(LEFT(P1111,1)),LOWER(RIGHT(P1111,LEN(P1111)-IF(LEN(P1111)&gt;0,1,LEN(P1111)))),UPPER(LEFT(Q1111,1)),LOWER(RIGHT(Q1111,LEN(Q1111)-IF(LEN(Q1111)&gt;0,1,LEN(Q1111)))),UPPER(LEFT(R1111,1)),LOWER(RIGHT(R1111,LEN(R1111)-IF(LEN(R1111)&gt;0,1,LEN(R1111)))),UPPER(LEFT(S1111,1)),LOWER(RIGHT(S1111,LEN(S1111)-IF(LEN(S1111)&gt;0,1,LEN(S1111)))),UPPER(LEFT(T1111,1)),LOWER(RIGHT(T1111,LEN(T1111)-IF(LEN(T1111)&gt;0,1,LEN(T1111)))),UPPER(LEFT(U1111,1)),LOWER(RIGHT(U1111,LEN(U1111)-IF(LEN(U1111)&gt;0,1,LEN(U1111)))),UPPER(LEFT(V1111,1)),LOWER(RIGHT(V1111,LEN(V1111)-IF(LEN(V1111)&gt;0,1,LEN(V1111)))))</f>
        <v>showComponent</v>
      </c>
      <c r="X1111" s="3" t="str">
        <f>CONCATENATE("""",W1111,"""",":","""","""",",")</f>
        <v>"showComponent":"",</v>
      </c>
      <c r="Y1111" s="22" t="str">
        <f>CONCATENATE("public static String ",,B1111,,"=","""",W1111,""";")</f>
        <v>public static String SHOW_COMPONENT="showComponent";</v>
      </c>
      <c r="Z1111" s="7" t="str">
        <f>CONCATENATE("private String ",W1111,"=","""""",";")</f>
        <v>private String showComponent="";</v>
      </c>
    </row>
    <row r="1112" spans="2:26" ht="19.2" x14ac:dyDescent="0.45">
      <c r="B1112" s="1" t="s">
        <v>761</v>
      </c>
      <c r="C1112" s="1" t="s">
        <v>1</v>
      </c>
      <c r="D1112" s="4">
        <v>500</v>
      </c>
      <c r="I1112" t="str">
        <f>I1107</f>
        <v>ALTER TABLE TM_REL_TABLE_INPUT</v>
      </c>
      <c r="J1112" t="str">
        <f t="shared" ref="J1112" si="459">CONCATENATE(LEFT(CONCATENATE(" ADD "," ",N1112,";"),LEN(CONCATENATE(" ADD "," ",N1112,";"))-2),";")</f>
        <v xml:space="preserve"> ADD  INPUT_STATUS VARCHAR(500);</v>
      </c>
      <c r="K1112" s="21" t="str">
        <f t="shared" ref="K1112" si="460">CONCATENATE(LEFT(CONCATENATE("  ALTER COLUMN  "," ",N1112,";"),LEN(CONCATENATE("  ALTER COLUMN  "," ",N1112,";"))-2),";")</f>
        <v xml:space="preserve">  ALTER COLUMN   INPUT_STATUS VARCHAR(500);</v>
      </c>
      <c r="L1112" s="12"/>
      <c r="M1112" s="18" t="str">
        <f t="shared" ref="M1112" si="461">CONCATENATE(B1112,",")</f>
        <v>INPUT_STATUS,</v>
      </c>
      <c r="N1112" s="5" t="str">
        <f t="shared" ref="N1112" si="462">CONCATENATE(B1112," ",C1112,"(",D1112,")",",")</f>
        <v>INPUT_STATUS VARCHAR(500),</v>
      </c>
      <c r="O1112" s="1" t="s">
        <v>13</v>
      </c>
      <c r="P1112" t="s">
        <v>3</v>
      </c>
      <c r="W1112" s="17" t="str">
        <f t="shared" ref="W1112" si="463">CONCATENATE(,LOWER(O1112),UPPER(LEFT(P1112,1)),LOWER(RIGHT(P1112,LEN(P1112)-IF(LEN(P1112)&gt;0,1,LEN(P1112)))),UPPER(LEFT(Q1112,1)),LOWER(RIGHT(Q1112,LEN(Q1112)-IF(LEN(Q1112)&gt;0,1,LEN(Q1112)))),UPPER(LEFT(R1112,1)),LOWER(RIGHT(R1112,LEN(R1112)-IF(LEN(R1112)&gt;0,1,LEN(R1112)))),UPPER(LEFT(S1112,1)),LOWER(RIGHT(S1112,LEN(S1112)-IF(LEN(S1112)&gt;0,1,LEN(S1112)))),UPPER(LEFT(T1112,1)),LOWER(RIGHT(T1112,LEN(T1112)-IF(LEN(T1112)&gt;0,1,LEN(T1112)))),UPPER(LEFT(U1112,1)),LOWER(RIGHT(U1112,LEN(U1112)-IF(LEN(U1112)&gt;0,1,LEN(U1112)))),UPPER(LEFT(V1112,1)),LOWER(RIGHT(V1112,LEN(V1112)-IF(LEN(V1112)&gt;0,1,LEN(V1112)))))</f>
        <v>inputStatus</v>
      </c>
      <c r="X1112" s="3" t="str">
        <f t="shared" ref="X1112" si="464">CONCATENATE("""",W1112,"""",":","""","""",",")</f>
        <v>"inputStatus":"",</v>
      </c>
      <c r="Y1112" s="22" t="str">
        <f t="shared" ref="Y1112" si="465">CONCATENATE("public static String ",,B1112,,"=","""",W1112,""";")</f>
        <v>public static String INPUT_STATUS="inputStatus";</v>
      </c>
      <c r="Z1112" s="7" t="str">
        <f t="shared" ref="Z1112" si="466">CONCATENATE("private String ",W1112,"=","""""",";")</f>
        <v>private String inputStatus="";</v>
      </c>
    </row>
    <row r="1113" spans="2:26" ht="19.2" x14ac:dyDescent="0.45">
      <c r="B1113" s="1" t="s">
        <v>992</v>
      </c>
      <c r="C1113" s="1" t="s">
        <v>1</v>
      </c>
      <c r="D1113" s="4">
        <v>500</v>
      </c>
      <c r="I1113" t="str">
        <f>I1108</f>
        <v>ALTER TABLE TM_REL_TABLE_INPUT</v>
      </c>
      <c r="J1113" t="str">
        <f>CONCATENATE(LEFT(CONCATENATE(" ADD "," ",N1113,";"),LEN(CONCATENATE(" ADD "," ",N1113,";"))-2),";")</f>
        <v xml:space="preserve"> ADD  SHOW_COLUMN VARCHAR(500);</v>
      </c>
      <c r="K1113" s="21" t="str">
        <f>CONCATENATE(LEFT(CONCATENATE("  ALTER COLUMN  "," ",N1113,";"),LEN(CONCATENATE("  ALTER COLUMN  "," ",N1113,";"))-2),";")</f>
        <v xml:space="preserve">  ALTER COLUMN   SHOW_COLUMN VARCHAR(500);</v>
      </c>
      <c r="L1113" s="12"/>
      <c r="M1113" s="18" t="str">
        <f>CONCATENATE(B1113,",")</f>
        <v>SHOW_COLUMN,</v>
      </c>
      <c r="N1113" s="5" t="str">
        <f>CONCATENATE(B1113," ",C1113,"(",D1113,")",",")</f>
        <v>SHOW_COLUMN VARCHAR(500),</v>
      </c>
      <c r="O1113" s="1" t="s">
        <v>737</v>
      </c>
      <c r="P1113" t="s">
        <v>994</v>
      </c>
      <c r="W1113" s="17" t="str">
        <f>CONCATENATE(,LOWER(O1113),UPPER(LEFT(P1113,1)),LOWER(RIGHT(P1113,LEN(P1113)-IF(LEN(P1113)&gt;0,1,LEN(P1113)))),UPPER(LEFT(Q1113,1)),LOWER(RIGHT(Q1113,LEN(Q1113)-IF(LEN(Q1113)&gt;0,1,LEN(Q1113)))),UPPER(LEFT(R1113,1)),LOWER(RIGHT(R1113,LEN(R1113)-IF(LEN(R1113)&gt;0,1,LEN(R1113)))),UPPER(LEFT(S1113,1)),LOWER(RIGHT(S1113,LEN(S1113)-IF(LEN(S1113)&gt;0,1,LEN(S1113)))),UPPER(LEFT(T1113,1)),LOWER(RIGHT(T1113,LEN(T1113)-IF(LEN(T1113)&gt;0,1,LEN(T1113)))),UPPER(LEFT(U1113,1)),LOWER(RIGHT(U1113,LEN(U1113)-IF(LEN(U1113)&gt;0,1,LEN(U1113)))),UPPER(LEFT(V1113,1)),LOWER(RIGHT(V1113,LEN(V1113)-IF(LEN(V1113)&gt;0,1,LEN(V1113)))))</f>
        <v>showColumn</v>
      </c>
      <c r="X1113" s="3" t="str">
        <f>CONCATENATE("""",W1113,"""",":","""","""",",")</f>
        <v>"showColumn":"",</v>
      </c>
      <c r="Y1113" s="22" t="str">
        <f>CONCATENATE("public static String ",,B1113,,"=","""",W1113,""";")</f>
        <v>public static String SHOW_COLUMN="showColumn";</v>
      </c>
      <c r="Z1113" s="7" t="str">
        <f>CONCATENATE("private String ",W1113,"=","""""",";")</f>
        <v>private String showColumn="";</v>
      </c>
    </row>
    <row r="1114" spans="2:26" ht="19.2" x14ac:dyDescent="0.45">
      <c r="B1114" s="1" t="s">
        <v>993</v>
      </c>
      <c r="C1114" s="1" t="s">
        <v>1</v>
      </c>
      <c r="D1114" s="4">
        <v>500</v>
      </c>
      <c r="I1114" t="str">
        <f>I1109</f>
        <v>ALTER TABLE TM_REL_TABLE_INPUT</v>
      </c>
      <c r="J1114" t="str">
        <f t="shared" si="457"/>
        <v xml:space="preserve"> ADD  SHOW_COLUMN_NAME VARCHAR(500);</v>
      </c>
      <c r="K1114" s="21" t="str">
        <f t="shared" si="458"/>
        <v xml:space="preserve">  ALTER COLUMN   SHOW_COLUMN_NAME VARCHAR(500);</v>
      </c>
      <c r="L1114" s="12"/>
      <c r="M1114" s="18" t="str">
        <f t="shared" si="451"/>
        <v>SHOW_COLUMN_NAME,</v>
      </c>
      <c r="N1114" s="5" t="str">
        <f t="shared" si="456"/>
        <v>SHOW_COLUMN_NAME VARCHAR(500),</v>
      </c>
      <c r="O1114" s="1" t="s">
        <v>737</v>
      </c>
      <c r="P1114" t="s">
        <v>994</v>
      </c>
      <c r="Q1114" t="s">
        <v>0</v>
      </c>
      <c r="W1114" s="17" t="str">
        <f t="shared" si="452"/>
        <v>showColumnName</v>
      </c>
      <c r="X1114" s="3" t="str">
        <f t="shared" si="453"/>
        <v>"showColumnName":"",</v>
      </c>
      <c r="Y1114" s="22" t="str">
        <f t="shared" si="454"/>
        <v>public static String SHOW_COLUMN_NAME="showColumnName";</v>
      </c>
      <c r="Z1114" s="7" t="str">
        <f t="shared" si="455"/>
        <v>private String showColumnName="";</v>
      </c>
    </row>
    <row r="1115" spans="2:26" ht="19.2" x14ac:dyDescent="0.45">
      <c r="B1115" s="1"/>
      <c r="C1115" s="1"/>
      <c r="D1115" s="4"/>
      <c r="L1115" s="12"/>
      <c r="M1115" s="18"/>
      <c r="N1115" s="33" t="s">
        <v>130</v>
      </c>
      <c r="O1115" s="1"/>
      <c r="W1115" s="17"/>
    </row>
    <row r="1116" spans="2:26" ht="19.2" x14ac:dyDescent="0.45">
      <c r="C1116" s="14"/>
      <c r="D1116" s="9"/>
      <c r="K1116" s="29"/>
      <c r="M1116" s="20"/>
      <c r="N1116" s="31" t="s">
        <v>126</v>
      </c>
      <c r="O1116" s="14"/>
      <c r="W1116" s="17"/>
    </row>
    <row r="1121" spans="2:26" x14ac:dyDescent="0.3">
      <c r="B1121" s="2" t="s">
        <v>771</v>
      </c>
      <c r="I1121" t="str">
        <f>CONCATENATE("ALTER TABLE"," ",B1121)</f>
        <v>ALTER TABLE TM_INPUT_TAB_COMP</v>
      </c>
      <c r="K1121" s="25"/>
      <c r="N1121" s="5" t="str">
        <f>CONCATENATE("CREATE TABLE ",B1121," ","(")</f>
        <v>CREATE TABLE TM_INPUT_TAB_COMP (</v>
      </c>
    </row>
    <row r="1122" spans="2:26" ht="19.2" x14ac:dyDescent="0.45">
      <c r="B1122" s="1" t="s">
        <v>2</v>
      </c>
      <c r="C1122" s="1" t="s">
        <v>1</v>
      </c>
      <c r="D1122" s="4">
        <v>30</v>
      </c>
      <c r="E1122" s="24" t="s">
        <v>113</v>
      </c>
      <c r="I1122" t="str">
        <f>I1121</f>
        <v>ALTER TABLE TM_INPUT_TAB_COMP</v>
      </c>
      <c r="L1122" s="12"/>
      <c r="M1122" s="18" t="str">
        <f t="shared" ref="M1122:M1129" si="467">CONCATENATE(B1122,",")</f>
        <v>ID,</v>
      </c>
      <c r="N1122" s="5" t="str">
        <f>CONCATENATE(B1122," ",C1122,"(",D1122,") ",E1122," ,")</f>
        <v>ID VARCHAR(30) NOT NULL ,</v>
      </c>
      <c r="O1122" s="1" t="s">
        <v>2</v>
      </c>
      <c r="P1122" s="6"/>
      <c r="Q1122" s="6"/>
      <c r="R1122" s="6"/>
      <c r="S1122" s="6"/>
      <c r="T1122" s="6"/>
      <c r="U1122" s="6"/>
      <c r="V1122" s="6"/>
      <c r="W1122" s="17" t="str">
        <f t="shared" ref="W1122:W1129" si="468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id</v>
      </c>
      <c r="X1122" s="3" t="str">
        <f t="shared" ref="X1122:X1129" si="469">CONCATENATE("""",W1122,"""",":","""","""",",")</f>
        <v>"id":"",</v>
      </c>
      <c r="Y1122" s="22" t="str">
        <f t="shared" ref="Y1122:Y1129" si="470">CONCATENATE("public static String ",,B1122,,"=","""",W1122,""";")</f>
        <v>public static String ID="id";</v>
      </c>
      <c r="Z1122" s="7" t="str">
        <f t="shared" ref="Z1122:Z1129" si="471">CONCATENATE("private String ",W1122,"=","""""",";")</f>
        <v>private String id="";</v>
      </c>
    </row>
    <row r="1123" spans="2:26" ht="19.2" x14ac:dyDescent="0.45">
      <c r="B1123" s="1" t="s">
        <v>3</v>
      </c>
      <c r="C1123" s="1" t="s">
        <v>1</v>
      </c>
      <c r="D1123" s="4">
        <v>10</v>
      </c>
      <c r="I1123" t="str">
        <f>I1122</f>
        <v>ALTER TABLE TM_INPUT_TAB_COMP</v>
      </c>
      <c r="K1123" s="21" t="s">
        <v>436</v>
      </c>
      <c r="L1123" s="12"/>
      <c r="M1123" s="18" t="str">
        <f t="shared" si="467"/>
        <v>STATUS,</v>
      </c>
      <c r="N1123" s="5" t="str">
        <f t="shared" ref="N1123:N1128" si="472">CONCATENATE(B1123," ",C1123,"(",D1123,")",",")</f>
        <v>STATUS VARCHAR(10),</v>
      </c>
      <c r="O1123" s="1" t="s">
        <v>3</v>
      </c>
      <c r="W1123" s="17" t="str">
        <f t="shared" si="468"/>
        <v>status</v>
      </c>
      <c r="X1123" s="3" t="str">
        <f t="shared" si="469"/>
        <v>"status":"",</v>
      </c>
      <c r="Y1123" s="22" t="str">
        <f t="shared" si="470"/>
        <v>public static String STATUS="status";</v>
      </c>
      <c r="Z1123" s="7" t="str">
        <f t="shared" si="471"/>
        <v>private String status="";</v>
      </c>
    </row>
    <row r="1124" spans="2:26" ht="19.2" x14ac:dyDescent="0.45">
      <c r="B1124" s="1" t="s">
        <v>4</v>
      </c>
      <c r="C1124" s="1" t="s">
        <v>1</v>
      </c>
      <c r="D1124" s="4">
        <v>30</v>
      </c>
      <c r="I1124" t="str">
        <f>I1123</f>
        <v>ALTER TABLE TM_INPUT_TAB_COMP</v>
      </c>
      <c r="J1124" t="str">
        <f t="shared" ref="J1124:J1129" si="473">CONCATENATE(LEFT(CONCATENATE(" ADD "," ",N1124,";"),LEN(CONCATENATE(" ADD "," ",N1124,";"))-2),";")</f>
        <v xml:space="preserve"> ADD  INSERT_DATE VARCHAR(30);</v>
      </c>
      <c r="K1124" s="21" t="str">
        <f t="shared" ref="K1124:K1129" si="474">CONCATENATE(LEFT(CONCATENATE("  ALTER COLUMN  "," ",N1124,";"),LEN(CONCATENATE("  ALTER COLUMN  "," ",N1124,";"))-2),";")</f>
        <v xml:space="preserve">  ALTER COLUMN   INSERT_DATE VARCHAR(30);</v>
      </c>
      <c r="L1124" s="12"/>
      <c r="M1124" s="18" t="str">
        <f t="shared" si="467"/>
        <v>INSERT_DATE,</v>
      </c>
      <c r="N1124" s="5" t="str">
        <f t="shared" si="472"/>
        <v>INSERT_DATE VARCHAR(30),</v>
      </c>
      <c r="O1124" s="1" t="s">
        <v>7</v>
      </c>
      <c r="P1124" t="s">
        <v>8</v>
      </c>
      <c r="W1124" s="17" t="str">
        <f t="shared" si="468"/>
        <v>insertDate</v>
      </c>
      <c r="X1124" s="3" t="str">
        <f t="shared" si="469"/>
        <v>"insertDate":"",</v>
      </c>
      <c r="Y1124" s="22" t="str">
        <f t="shared" si="470"/>
        <v>public static String INSERT_DATE="insertDate";</v>
      </c>
      <c r="Z1124" s="7" t="str">
        <f t="shared" si="471"/>
        <v>private String insertDate="";</v>
      </c>
    </row>
    <row r="1125" spans="2:26" ht="19.2" x14ac:dyDescent="0.45">
      <c r="B1125" s="1" t="s">
        <v>5</v>
      </c>
      <c r="C1125" s="1" t="s">
        <v>1</v>
      </c>
      <c r="D1125" s="4">
        <v>30</v>
      </c>
      <c r="I1125" t="str">
        <f>I1124</f>
        <v>ALTER TABLE TM_INPUT_TAB_COMP</v>
      </c>
      <c r="J1125" t="str">
        <f t="shared" si="473"/>
        <v xml:space="preserve"> ADD  MODIFICATION_DATE VARCHAR(30);</v>
      </c>
      <c r="K1125" s="21" t="str">
        <f t="shared" si="474"/>
        <v xml:space="preserve">  ALTER COLUMN   MODIFICATION_DATE VARCHAR(30);</v>
      </c>
      <c r="L1125" s="12"/>
      <c r="M1125" s="18" t="str">
        <f t="shared" si="467"/>
        <v>MODIFICATION_DATE,</v>
      </c>
      <c r="N1125" s="5" t="str">
        <f t="shared" si="472"/>
        <v>MODIFICATION_DATE VARCHAR(30),</v>
      </c>
      <c r="O1125" s="1" t="s">
        <v>9</v>
      </c>
      <c r="P1125" t="s">
        <v>8</v>
      </c>
      <c r="W1125" s="17" t="str">
        <f t="shared" si="468"/>
        <v>modificationDate</v>
      </c>
      <c r="X1125" s="3" t="str">
        <f t="shared" si="469"/>
        <v>"modificationDate":"",</v>
      </c>
      <c r="Y1125" s="22" t="str">
        <f t="shared" si="470"/>
        <v>public static String MODIFICATION_DATE="modificationDate";</v>
      </c>
      <c r="Z1125" s="7" t="str">
        <f t="shared" si="471"/>
        <v>private String modificationDate="";</v>
      </c>
    </row>
    <row r="1126" spans="2:26" ht="19.2" x14ac:dyDescent="0.45">
      <c r="B1126" s="1" t="s">
        <v>274</v>
      </c>
      <c r="C1126" s="1" t="s">
        <v>1</v>
      </c>
      <c r="D1126" s="4">
        <v>500</v>
      </c>
      <c r="I1126" t="str">
        <f>I1124</f>
        <v>ALTER TABLE TM_INPUT_TAB_COMP</v>
      </c>
      <c r="J1126" t="str">
        <f t="shared" si="473"/>
        <v xml:space="preserve"> ADD  FK_PROJECT_ID VARCHAR(500);</v>
      </c>
      <c r="K1126" s="21" t="str">
        <f t="shared" si="474"/>
        <v xml:space="preserve">  ALTER COLUMN   FK_PROJECT_ID VARCHAR(500);</v>
      </c>
      <c r="L1126" s="12"/>
      <c r="M1126" s="18" t="str">
        <f t="shared" si="467"/>
        <v>FK_PROJECT_ID,</v>
      </c>
      <c r="N1126" s="5" t="str">
        <f t="shared" si="472"/>
        <v>FK_PROJECT_ID VARCHAR(500),</v>
      </c>
      <c r="O1126" s="1" t="s">
        <v>10</v>
      </c>
      <c r="P1126" t="s">
        <v>288</v>
      </c>
      <c r="Q1126" t="s">
        <v>2</v>
      </c>
      <c r="W1126" s="17" t="str">
        <f t="shared" si="468"/>
        <v>fkProjectId</v>
      </c>
      <c r="X1126" s="3" t="str">
        <f t="shared" si="469"/>
        <v>"fkProjectId":"",</v>
      </c>
      <c r="Y1126" s="22" t="str">
        <f t="shared" si="470"/>
        <v>public static String FK_PROJECT_ID="fkProjectId";</v>
      </c>
      <c r="Z1126" s="7" t="str">
        <f t="shared" si="471"/>
        <v>private String fkProjectId="";</v>
      </c>
    </row>
    <row r="1127" spans="2:26" ht="19.2" x14ac:dyDescent="0.45">
      <c r="B1127" s="1" t="s">
        <v>367</v>
      </c>
      <c r="C1127" s="1" t="s">
        <v>1</v>
      </c>
      <c r="D1127" s="4">
        <v>500</v>
      </c>
      <c r="I1127" t="str">
        <f>I1125</f>
        <v>ALTER TABLE TM_INPUT_TAB_COMP</v>
      </c>
      <c r="J1127" t="str">
        <f t="shared" si="473"/>
        <v xml:space="preserve"> ADD  FK_BACKLOG_ID VARCHAR(500);</v>
      </c>
      <c r="K1127" s="21" t="str">
        <f t="shared" si="474"/>
        <v xml:space="preserve">  ALTER COLUMN   FK_BACKLOG_ID VARCHAR(500);</v>
      </c>
      <c r="L1127" s="12"/>
      <c r="M1127" s="18" t="str">
        <f t="shared" si="467"/>
        <v>FK_BACKLOG_ID,</v>
      </c>
      <c r="N1127" s="5" t="str">
        <f t="shared" si="472"/>
        <v>FK_BACKLOG_ID VARCHAR(500),</v>
      </c>
      <c r="O1127" s="1" t="s">
        <v>10</v>
      </c>
      <c r="P1127" t="s">
        <v>354</v>
      </c>
      <c r="Q1127" t="s">
        <v>2</v>
      </c>
      <c r="W1127" s="17" t="str">
        <f t="shared" si="468"/>
        <v>fkBacklogId</v>
      </c>
      <c r="X1127" s="3" t="str">
        <f t="shared" si="469"/>
        <v>"fkBacklogId":"",</v>
      </c>
      <c r="Y1127" s="22" t="str">
        <f t="shared" si="470"/>
        <v>public static String FK_BACKLOG_ID="fkBacklogId";</v>
      </c>
      <c r="Z1127" s="7" t="str">
        <f t="shared" si="471"/>
        <v>private String fkBacklogId="";</v>
      </c>
    </row>
    <row r="1128" spans="2:26" ht="19.2" x14ac:dyDescent="0.45">
      <c r="B1128" s="1" t="s">
        <v>772</v>
      </c>
      <c r="C1128" s="1" t="s">
        <v>1</v>
      </c>
      <c r="D1128" s="4">
        <v>500</v>
      </c>
      <c r="I1128" t="str">
        <f>I1125</f>
        <v>ALTER TABLE TM_INPUT_TAB_COMP</v>
      </c>
      <c r="J1128" t="str">
        <f t="shared" si="473"/>
        <v xml:space="preserve"> ADD  TAB_NAME VARCHAR(500);</v>
      </c>
      <c r="K1128" s="21" t="str">
        <f t="shared" si="474"/>
        <v xml:space="preserve">  ALTER COLUMN   TAB_NAME VARCHAR(500);</v>
      </c>
      <c r="L1128" s="12"/>
      <c r="M1128" s="18" t="str">
        <f t="shared" si="467"/>
        <v>TAB_NAME,</v>
      </c>
      <c r="N1128" s="5" t="str">
        <f t="shared" si="472"/>
        <v>TAB_NAME VARCHAR(500),</v>
      </c>
      <c r="O1128" s="1" t="s">
        <v>777</v>
      </c>
      <c r="P1128" t="s">
        <v>0</v>
      </c>
      <c r="W1128" s="17" t="str">
        <f t="shared" si="468"/>
        <v>tabName</v>
      </c>
      <c r="X1128" s="3" t="str">
        <f t="shared" si="469"/>
        <v>"tabName":"",</v>
      </c>
      <c r="Y1128" s="22" t="str">
        <f t="shared" si="470"/>
        <v>public static String TAB_NAME="tabName";</v>
      </c>
      <c r="Z1128" s="7" t="str">
        <f t="shared" si="471"/>
        <v>private String tabName="";</v>
      </c>
    </row>
    <row r="1129" spans="2:26" ht="19.2" x14ac:dyDescent="0.45">
      <c r="B1129" s="1" t="s">
        <v>773</v>
      </c>
      <c r="C1129" s="1" t="s">
        <v>701</v>
      </c>
      <c r="D1129" s="4"/>
      <c r="I1129" t="str">
        <f>I1122</f>
        <v>ALTER TABLE TM_INPUT_TAB_COMP</v>
      </c>
      <c r="J1129" t="str">
        <f t="shared" si="473"/>
        <v xml:space="preserve"> ADD  TAB_CSS TEXT;</v>
      </c>
      <c r="K1129" s="21" t="str">
        <f t="shared" si="474"/>
        <v xml:space="preserve">  ALTER COLUMN   TAB_CSS TEXT;</v>
      </c>
      <c r="L1129" s="12"/>
      <c r="M1129" s="18" t="str">
        <f t="shared" si="467"/>
        <v>TAB_CSS,</v>
      </c>
      <c r="N1129" s="5" t="str">
        <f>CONCATENATE(B1129," ",C1129,"",D1129,"",",")</f>
        <v>TAB_CSS TEXT,</v>
      </c>
      <c r="O1129" s="1" t="s">
        <v>777</v>
      </c>
      <c r="P1129" t="s">
        <v>554</v>
      </c>
      <c r="W1129" s="17" t="str">
        <f t="shared" si="468"/>
        <v>tabCss</v>
      </c>
      <c r="X1129" s="3" t="str">
        <f t="shared" si="469"/>
        <v>"tabCss":"",</v>
      </c>
      <c r="Y1129" s="22" t="str">
        <f t="shared" si="470"/>
        <v>public static String TAB_CSS="tabCss";</v>
      </c>
      <c r="Z1129" s="7" t="str">
        <f t="shared" si="471"/>
        <v>private String tabCss="";</v>
      </c>
    </row>
    <row r="1130" spans="2:26" ht="19.2" x14ac:dyDescent="0.45">
      <c r="B1130" s="1"/>
      <c r="C1130" s="1"/>
      <c r="D1130" s="4"/>
      <c r="L1130" s="12"/>
      <c r="M1130" s="18"/>
      <c r="N1130" s="33" t="s">
        <v>130</v>
      </c>
      <c r="O1130" s="1"/>
      <c r="W1130" s="17"/>
    </row>
    <row r="1131" spans="2:26" ht="19.2" x14ac:dyDescent="0.45">
      <c r="C1131" s="14"/>
      <c r="D1131" s="9"/>
      <c r="K1131" s="29"/>
      <c r="M1131" s="20"/>
      <c r="N1131" s="31" t="s">
        <v>126</v>
      </c>
      <c r="O1131" s="14"/>
      <c r="W1131" s="17"/>
    </row>
    <row r="1132" spans="2:26" x14ac:dyDescent="0.3">
      <c r="B1132" s="2" t="s">
        <v>776</v>
      </c>
      <c r="I1132" t="str">
        <f>CONCATENATE("ALTER TABLE"," ",B1132)</f>
        <v>ALTER TABLE TM_REL_TAB_BACKLOG</v>
      </c>
      <c r="K1132" s="25"/>
      <c r="N1132" s="5" t="str">
        <f>CONCATENATE("CREATE TABLE ",B1132," ","(")</f>
        <v>CREATE TABLE TM_REL_TAB_BACKLOG (</v>
      </c>
    </row>
    <row r="1133" spans="2:26" ht="19.2" x14ac:dyDescent="0.45">
      <c r="B1133" s="1" t="s">
        <v>2</v>
      </c>
      <c r="C1133" s="1" t="s">
        <v>1</v>
      </c>
      <c r="D1133" s="4">
        <v>30</v>
      </c>
      <c r="E1133" s="24" t="s">
        <v>113</v>
      </c>
      <c r="I1133" t="str">
        <f>I1132</f>
        <v>ALTER TABLE TM_REL_TAB_BACKLOG</v>
      </c>
      <c r="L1133" s="12"/>
      <c r="M1133" s="18" t="str">
        <f t="shared" ref="M1133:M1140" si="475">CONCATENATE(B1133,",")</f>
        <v>ID,</v>
      </c>
      <c r="N1133" s="5" t="str">
        <f>CONCATENATE(B1133," ",C1133,"(",D1133,") ",E1133," ,")</f>
        <v>ID VARCHAR(30) NOT NULL ,</v>
      </c>
      <c r="O1133" s="1" t="s">
        <v>2</v>
      </c>
      <c r="P1133" s="6"/>
      <c r="Q1133" s="6"/>
      <c r="R1133" s="6"/>
      <c r="S1133" s="6"/>
      <c r="T1133" s="6"/>
      <c r="U1133" s="6"/>
      <c r="V1133" s="6"/>
      <c r="W1133" s="17" t="str">
        <f t="shared" ref="W1133:W1140" si="476"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id</v>
      </c>
      <c r="X1133" s="3" t="str">
        <f t="shared" ref="X1133:X1140" si="477">CONCATENATE("""",W1133,"""",":","""","""",",")</f>
        <v>"id":"",</v>
      </c>
      <c r="Y1133" s="22" t="str">
        <f t="shared" ref="Y1133:Y1140" si="478">CONCATENATE("public static String ",,B1133,,"=","""",W1133,""";")</f>
        <v>public static String ID="id";</v>
      </c>
      <c r="Z1133" s="7" t="str">
        <f t="shared" ref="Z1133:Z1140" si="479">CONCATENATE("private String ",W1133,"=","""""",";")</f>
        <v>private String id="";</v>
      </c>
    </row>
    <row r="1134" spans="2:26" ht="19.2" x14ac:dyDescent="0.45">
      <c r="B1134" s="1" t="s">
        <v>3</v>
      </c>
      <c r="C1134" s="1" t="s">
        <v>1</v>
      </c>
      <c r="D1134" s="4">
        <v>10</v>
      </c>
      <c r="I1134" t="str">
        <f>I1133</f>
        <v>ALTER TABLE TM_REL_TAB_BACKLOG</v>
      </c>
      <c r="K1134" s="21" t="s">
        <v>436</v>
      </c>
      <c r="L1134" s="12"/>
      <c r="M1134" s="18" t="str">
        <f t="shared" si="475"/>
        <v>STATUS,</v>
      </c>
      <c r="N1134" s="5" t="str">
        <f t="shared" ref="N1134:N1140" si="480">CONCATENATE(B1134," ",C1134,"(",D1134,")",",")</f>
        <v>STATUS VARCHAR(10),</v>
      </c>
      <c r="O1134" s="1" t="s">
        <v>3</v>
      </c>
      <c r="W1134" s="17" t="str">
        <f t="shared" si="476"/>
        <v>status</v>
      </c>
      <c r="X1134" s="3" t="str">
        <f t="shared" si="477"/>
        <v>"status":"",</v>
      </c>
      <c r="Y1134" s="22" t="str">
        <f t="shared" si="478"/>
        <v>public static String STATUS="status";</v>
      </c>
      <c r="Z1134" s="7" t="str">
        <f t="shared" si="479"/>
        <v>private String status="";</v>
      </c>
    </row>
    <row r="1135" spans="2:26" ht="19.2" x14ac:dyDescent="0.45">
      <c r="B1135" s="1" t="s">
        <v>4</v>
      </c>
      <c r="C1135" s="1" t="s">
        <v>1</v>
      </c>
      <c r="D1135" s="4">
        <v>30</v>
      </c>
      <c r="I1135" t="str">
        <f>I1134</f>
        <v>ALTER TABLE TM_REL_TAB_BACKLOG</v>
      </c>
      <c r="J1135" t="str">
        <f t="shared" ref="J1135:J1140" si="481">CONCATENATE(LEFT(CONCATENATE(" ADD "," ",N1135,";"),LEN(CONCATENATE(" ADD "," ",N1135,";"))-2),";")</f>
        <v xml:space="preserve"> ADD  INSERT_DATE VARCHAR(30);</v>
      </c>
      <c r="K1135" s="21" t="str">
        <f t="shared" ref="K1135:K1140" si="482">CONCATENATE(LEFT(CONCATENATE("  ALTER COLUMN  "," ",N1135,";"),LEN(CONCATENATE("  ALTER COLUMN  "," ",N1135,";"))-2),";")</f>
        <v xml:space="preserve">  ALTER COLUMN   INSERT_DATE VARCHAR(30);</v>
      </c>
      <c r="L1135" s="12"/>
      <c r="M1135" s="18" t="str">
        <f t="shared" si="475"/>
        <v>INSERT_DATE,</v>
      </c>
      <c r="N1135" s="5" t="str">
        <f t="shared" si="480"/>
        <v>INSERT_DATE VARCHAR(30),</v>
      </c>
      <c r="O1135" s="1" t="s">
        <v>7</v>
      </c>
      <c r="P1135" t="s">
        <v>8</v>
      </c>
      <c r="W1135" s="17" t="str">
        <f t="shared" si="476"/>
        <v>insertDate</v>
      </c>
      <c r="X1135" s="3" t="str">
        <f t="shared" si="477"/>
        <v>"insertDate":"",</v>
      </c>
      <c r="Y1135" s="22" t="str">
        <f t="shared" si="478"/>
        <v>public static String INSERT_DATE="insertDate";</v>
      </c>
      <c r="Z1135" s="7" t="str">
        <f t="shared" si="479"/>
        <v>private String insertDate="";</v>
      </c>
    </row>
    <row r="1136" spans="2:26" ht="19.2" x14ac:dyDescent="0.45">
      <c r="B1136" s="1" t="s">
        <v>5</v>
      </c>
      <c r="C1136" s="1" t="s">
        <v>1</v>
      </c>
      <c r="D1136" s="4">
        <v>30</v>
      </c>
      <c r="I1136" t="str">
        <f>I1135</f>
        <v>ALTER TABLE TM_REL_TAB_BACKLOG</v>
      </c>
      <c r="J1136" t="str">
        <f t="shared" si="481"/>
        <v xml:space="preserve"> ADD  MODIFICATION_DATE VARCHAR(30);</v>
      </c>
      <c r="K1136" s="21" t="str">
        <f t="shared" si="482"/>
        <v xml:space="preserve">  ALTER COLUMN   MODIFICATION_DATE VARCHAR(30);</v>
      </c>
      <c r="L1136" s="12"/>
      <c r="M1136" s="18" t="str">
        <f t="shared" si="475"/>
        <v>MODIFICATION_DATE,</v>
      </c>
      <c r="N1136" s="5" t="str">
        <f t="shared" si="480"/>
        <v>MODIFICATION_DATE VARCHAR(30),</v>
      </c>
      <c r="O1136" s="1" t="s">
        <v>9</v>
      </c>
      <c r="P1136" t="s">
        <v>8</v>
      </c>
      <c r="W1136" s="17" t="str">
        <f t="shared" si="476"/>
        <v>modificationDate</v>
      </c>
      <c r="X1136" s="3" t="str">
        <f t="shared" si="477"/>
        <v>"modificationDate":"",</v>
      </c>
      <c r="Y1136" s="22" t="str">
        <f t="shared" si="478"/>
        <v>public static String MODIFICATION_DATE="modificationDate";</v>
      </c>
      <c r="Z1136" s="7" t="str">
        <f t="shared" si="479"/>
        <v>private String modificationDate="";</v>
      </c>
    </row>
    <row r="1137" spans="2:26" ht="19.2" x14ac:dyDescent="0.45">
      <c r="B1137" s="1" t="s">
        <v>274</v>
      </c>
      <c r="C1137" s="1" t="s">
        <v>1</v>
      </c>
      <c r="D1137" s="4">
        <v>500</v>
      </c>
      <c r="I1137" t="str">
        <f>I1136</f>
        <v>ALTER TABLE TM_REL_TAB_BACKLOG</v>
      </c>
      <c r="J1137" t="str">
        <f t="shared" si="481"/>
        <v xml:space="preserve"> ADD  FK_PROJECT_ID VARCHAR(500);</v>
      </c>
      <c r="K1137" s="21" t="str">
        <f t="shared" si="482"/>
        <v xml:space="preserve">  ALTER COLUMN   FK_PROJECT_ID VARCHAR(500);</v>
      </c>
      <c r="L1137" s="12"/>
      <c r="M1137" s="18" t="str">
        <f t="shared" si="475"/>
        <v>FK_PROJECT_ID,</v>
      </c>
      <c r="N1137" s="5" t="str">
        <f t="shared" si="480"/>
        <v>FK_PROJECT_ID VARCHAR(500),</v>
      </c>
      <c r="O1137" s="1" t="s">
        <v>10</v>
      </c>
      <c r="P1137" t="s">
        <v>288</v>
      </c>
      <c r="Q1137" t="s">
        <v>2</v>
      </c>
      <c r="W1137" s="17" t="str">
        <f t="shared" si="476"/>
        <v>fkProjectId</v>
      </c>
      <c r="X1137" s="3" t="str">
        <f t="shared" si="477"/>
        <v>"fkProjectId":"",</v>
      </c>
      <c r="Y1137" s="22" t="str">
        <f t="shared" si="478"/>
        <v>public static String FK_PROJECT_ID="fkProjectId";</v>
      </c>
      <c r="Z1137" s="7" t="str">
        <f t="shared" si="479"/>
        <v>private String fkProjectId="";</v>
      </c>
    </row>
    <row r="1138" spans="2:26" ht="19.2" x14ac:dyDescent="0.45">
      <c r="B1138" s="1" t="s">
        <v>774</v>
      </c>
      <c r="C1138" s="1" t="s">
        <v>1</v>
      </c>
      <c r="D1138" s="4">
        <v>500</v>
      </c>
      <c r="I1138" t="str">
        <f>I1136</f>
        <v>ALTER TABLE TM_REL_TAB_BACKLOG</v>
      </c>
      <c r="J1138" t="str">
        <f t="shared" si="481"/>
        <v xml:space="preserve"> ADD  FK_TAB_ID VARCHAR(500);</v>
      </c>
      <c r="K1138" s="21" t="str">
        <f t="shared" si="482"/>
        <v xml:space="preserve">  ALTER COLUMN   FK_TAB_ID VARCHAR(500);</v>
      </c>
      <c r="L1138" s="12"/>
      <c r="M1138" s="18" t="str">
        <f t="shared" si="475"/>
        <v>FK_TAB_ID,</v>
      </c>
      <c r="N1138" s="5" t="str">
        <f t="shared" si="480"/>
        <v>FK_TAB_ID VARCHAR(500),</v>
      </c>
      <c r="O1138" s="1" t="s">
        <v>10</v>
      </c>
      <c r="P1138" t="s">
        <v>777</v>
      </c>
      <c r="Q1138" t="s">
        <v>2</v>
      </c>
      <c r="W1138" s="17" t="str">
        <f t="shared" si="476"/>
        <v>fkTabId</v>
      </c>
      <c r="X1138" s="3" t="str">
        <f t="shared" si="477"/>
        <v>"fkTabId":"",</v>
      </c>
      <c r="Y1138" s="22" t="str">
        <f t="shared" si="478"/>
        <v>public static String FK_TAB_ID="fkTabId";</v>
      </c>
      <c r="Z1138" s="7" t="str">
        <f t="shared" si="479"/>
        <v>private String fkTabId="";</v>
      </c>
    </row>
    <row r="1139" spans="2:26" ht="19.2" x14ac:dyDescent="0.45">
      <c r="B1139" s="1" t="s">
        <v>775</v>
      </c>
      <c r="C1139" s="1" t="s">
        <v>1</v>
      </c>
      <c r="D1139" s="4">
        <v>500</v>
      </c>
      <c r="I1139" t="str">
        <f>I1133</f>
        <v>ALTER TABLE TM_REL_TAB_BACKLOG</v>
      </c>
      <c r="J1139" t="str">
        <f t="shared" si="481"/>
        <v xml:space="preserve"> ADD  FK_RELATED_BACKLOG_ID VARCHAR(500);</v>
      </c>
      <c r="K1139" s="21" t="str">
        <f t="shared" si="482"/>
        <v xml:space="preserve">  ALTER COLUMN   FK_RELATED_BACKLOG_ID VARCHAR(500);</v>
      </c>
      <c r="L1139" s="12"/>
      <c r="M1139" s="18" t="str">
        <f t="shared" si="475"/>
        <v>FK_RELATED_BACKLOG_ID,</v>
      </c>
      <c r="N1139" s="5" t="str">
        <f t="shared" si="480"/>
        <v>FK_RELATED_BACKLOG_ID VARCHAR(500),</v>
      </c>
      <c r="O1139" s="1" t="s">
        <v>10</v>
      </c>
      <c r="P1139" t="s">
        <v>763</v>
      </c>
      <c r="Q1139" t="s">
        <v>354</v>
      </c>
      <c r="R1139" t="s">
        <v>2</v>
      </c>
      <c r="W1139" s="17" t="str">
        <f t="shared" si="476"/>
        <v>fkRelatedBacklogId</v>
      </c>
      <c r="X1139" s="3" t="str">
        <f t="shared" si="477"/>
        <v>"fkRelatedBacklogId":"",</v>
      </c>
      <c r="Y1139" s="22" t="str">
        <f t="shared" si="478"/>
        <v>public static String FK_RELATED_BACKLOG_ID="fkRelatedBacklogId";</v>
      </c>
      <c r="Z1139" s="7" t="str">
        <f t="shared" si="479"/>
        <v>private String fkRelatedBacklogId="";</v>
      </c>
    </row>
    <row r="1140" spans="2:26" ht="19.2" x14ac:dyDescent="0.45">
      <c r="B1140" s="1" t="s">
        <v>258</v>
      </c>
      <c r="C1140" s="1" t="s">
        <v>627</v>
      </c>
      <c r="D1140" s="4">
        <v>24</v>
      </c>
      <c r="I1140" t="str">
        <f>I1134</f>
        <v>ALTER TABLE TM_REL_TAB_BACKLOG</v>
      </c>
      <c r="J1140" t="str">
        <f t="shared" si="481"/>
        <v xml:space="preserve"> ADD  ORDER_NO FLOAT(24);</v>
      </c>
      <c r="K1140" s="21" t="str">
        <f t="shared" si="482"/>
        <v xml:space="preserve">  ALTER COLUMN   ORDER_NO FLOAT(24);</v>
      </c>
      <c r="L1140" s="12"/>
      <c r="M1140" s="18" t="str">
        <f t="shared" si="475"/>
        <v>ORDER_NO,</v>
      </c>
      <c r="N1140" s="5" t="str">
        <f t="shared" si="480"/>
        <v>ORDER_NO FLOAT(24),</v>
      </c>
      <c r="O1140" s="1" t="s">
        <v>259</v>
      </c>
      <c r="P1140" t="s">
        <v>173</v>
      </c>
      <c r="W1140" s="17" t="str">
        <f t="shared" si="476"/>
        <v>orderNo</v>
      </c>
      <c r="X1140" s="3" t="str">
        <f t="shared" si="477"/>
        <v>"orderNo":"",</v>
      </c>
      <c r="Y1140" s="22" t="str">
        <f t="shared" si="478"/>
        <v>public static String ORDER_NO="orderNo";</v>
      </c>
      <c r="Z1140" s="7" t="str">
        <f t="shared" si="479"/>
        <v>private String orderNo="";</v>
      </c>
    </row>
    <row r="1141" spans="2:26" ht="19.2" x14ac:dyDescent="0.45">
      <c r="B1141" s="1" t="s">
        <v>352</v>
      </c>
      <c r="C1141" s="1" t="s">
        <v>1</v>
      </c>
      <c r="D1141" s="4">
        <v>500</v>
      </c>
      <c r="I1141" t="str">
        <f>I1139</f>
        <v>ALTER TABLE TM_REL_TAB_BACKLOG</v>
      </c>
      <c r="J1141" t="str">
        <f>CONCATENATE(LEFT(CONCATENATE(" ADD "," ",N1141,";"),LEN(CONCATENATE(" ADD "," ",N1141,";"))-2),";")</f>
        <v xml:space="preserve"> ADD  BACKLOG_STATUS VARCHAR(500);</v>
      </c>
      <c r="K1141" s="21" t="str">
        <f>CONCATENATE(LEFT(CONCATENATE("  ALTER COLUMN  "," ",N1141,";"),LEN(CONCATENATE("  ALTER COLUMN  "," ",N1141,";"))-2),";")</f>
        <v xml:space="preserve">  ALTER COLUMN   BACKLOG_STATUS VARCHAR(500);</v>
      </c>
      <c r="L1141" s="12"/>
      <c r="M1141" s="18" t="str">
        <f>CONCATENATE(B1141,",")</f>
        <v>BACKLOG_STATUS,</v>
      </c>
      <c r="N1141" s="5" t="str">
        <f>CONCATENATE(B1141," ",C1141,"(",D1141,")",",")</f>
        <v>BACKLOG_STATUS VARCHAR(500),</v>
      </c>
      <c r="O1141" s="1" t="s">
        <v>354</v>
      </c>
      <c r="P114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backlogStatus</v>
      </c>
      <c r="X1141" s="3" t="str">
        <f>CONCATENATE("""",W1141,"""",":","""","""",",")</f>
        <v>"backlogStatus":"",</v>
      </c>
      <c r="Y1141" s="22" t="str">
        <f>CONCATENATE("public static String ",,B1141,,"=","""",W1141,""";")</f>
        <v>public static String BACKLOG_STATUS="backlogStatus";</v>
      </c>
      <c r="Z1141" s="7" t="str">
        <f>CONCATENATE("private String ",W1141,"=","""""",";")</f>
        <v>private String backlogStatus="";</v>
      </c>
    </row>
    <row r="1142" spans="2:26" ht="19.2" x14ac:dyDescent="0.45">
      <c r="B1142" s="1"/>
      <c r="C1142" s="1"/>
      <c r="D1142" s="4"/>
      <c r="L1142" s="12"/>
      <c r="M1142" s="18"/>
      <c r="N1142" s="33" t="s">
        <v>130</v>
      </c>
      <c r="O1142" s="1"/>
      <c r="W1142" s="17"/>
    </row>
    <row r="1143" spans="2:26" ht="19.2" x14ac:dyDescent="0.45">
      <c r="C1143" s="14"/>
      <c r="D1143" s="9"/>
      <c r="K1143" s="29"/>
      <c r="M1143" s="20"/>
      <c r="N1143" s="31" t="s">
        <v>126</v>
      </c>
      <c r="O1143" s="14"/>
      <c r="W1143" s="17"/>
    </row>
    <row r="1147" spans="2:26" x14ac:dyDescent="0.3">
      <c r="B1147" s="2" t="s">
        <v>779</v>
      </c>
      <c r="I1147" t="str">
        <f>CONCATENATE("ALTER TABLE"," ",B1147)</f>
        <v>ALTER TABLE TM_DOCUMENT</v>
      </c>
      <c r="K1147" s="25"/>
      <c r="N1147" s="5" t="str">
        <f>CONCATENATE("CREATE TABLE ",B1147," ","(")</f>
        <v>CREATE TABLE TM_DOCUMENT (</v>
      </c>
    </row>
    <row r="1148" spans="2:26" ht="19.2" x14ac:dyDescent="0.45">
      <c r="B1148" s="1" t="s">
        <v>2</v>
      </c>
      <c r="C1148" s="1" t="s">
        <v>1</v>
      </c>
      <c r="D1148" s="4">
        <v>30</v>
      </c>
      <c r="E1148" s="24" t="s">
        <v>113</v>
      </c>
      <c r="I1148" t="str">
        <f>I1147</f>
        <v>ALTER TABLE TM_DOCUMENT</v>
      </c>
      <c r="L1148" s="12"/>
      <c r="M1148" s="18" t="str">
        <f>CONCATENATE(B1148,",")</f>
        <v>ID,</v>
      </c>
      <c r="N1148" s="5" t="str">
        <f>CONCATENATE(B1148," ",C1148,"(",D1148,") ",E1148," ,")</f>
        <v>ID VARCHAR(30) NOT NULL ,</v>
      </c>
      <c r="O1148" s="1" t="s">
        <v>2</v>
      </c>
      <c r="P1148" s="6"/>
      <c r="Q1148" s="6"/>
      <c r="R1148" s="6"/>
      <c r="S1148" s="6"/>
      <c r="T1148" s="6"/>
      <c r="U1148" s="6"/>
      <c r="V1148" s="6"/>
      <c r="W1148" s="17" t="str">
        <f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id</v>
      </c>
      <c r="X1148" s="3" t="str">
        <f>CONCATENATE("""",W1148,"""",":","""","""",",")</f>
        <v>"id":"",</v>
      </c>
      <c r="Y1148" s="22" t="str">
        <f>CONCATENATE("public static String ",,B1148,,"=","""",W1148,""";")</f>
        <v>public static String ID="id";</v>
      </c>
      <c r="Z1148" s="7" t="str">
        <f>CONCATENATE("private String ",W1148,"=","""""",";")</f>
        <v>private String id="";</v>
      </c>
    </row>
    <row r="1149" spans="2:26" ht="19.2" x14ac:dyDescent="0.45">
      <c r="B1149" s="1" t="s">
        <v>3</v>
      </c>
      <c r="C1149" s="1" t="s">
        <v>1</v>
      </c>
      <c r="D1149" s="4">
        <v>10</v>
      </c>
      <c r="I1149" t="str">
        <f>I1148</f>
        <v>ALTER TABLE TM_DOCUMENT</v>
      </c>
      <c r="K1149" s="21" t="s">
        <v>436</v>
      </c>
      <c r="L1149" s="12"/>
      <c r="M1149" s="18" t="str">
        <f>CONCATENATE(B1149,",")</f>
        <v>STATUS,</v>
      </c>
      <c r="N1149" s="5" t="str">
        <f>CONCATENATE(B1149," ",C1149,"(",D1149,")",",")</f>
        <v>STATUS VARCHAR(10),</v>
      </c>
      <c r="O1149" s="1" t="s">
        <v>3</v>
      </c>
      <c r="W1149" s="17" t="str">
        <f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status</v>
      </c>
      <c r="X1149" s="3" t="str">
        <f>CONCATENATE("""",W1149,"""",":","""","""",",")</f>
        <v>"status":"",</v>
      </c>
      <c r="Y1149" s="22" t="str">
        <f>CONCATENATE("public static String ",,B1149,,"=","""",W1149,""";")</f>
        <v>public static String STATUS="status";</v>
      </c>
      <c r="Z1149" s="7" t="str">
        <f>CONCATENATE("private String ",W1149,"=","""""",";")</f>
        <v>private String status="";</v>
      </c>
    </row>
    <row r="1150" spans="2:26" ht="19.2" x14ac:dyDescent="0.45">
      <c r="B1150" s="1" t="s">
        <v>4</v>
      </c>
      <c r="C1150" s="1" t="s">
        <v>1</v>
      </c>
      <c r="D1150" s="4">
        <v>30</v>
      </c>
      <c r="I1150">
        <f>I1142</f>
        <v>0</v>
      </c>
      <c r="J1150" t="str">
        <f t="shared" ref="J1150:J1155" si="483">CONCATENATE(LEFT(CONCATENATE(" ADD "," ",N1150,";"),LEN(CONCATENATE(" ADD "," ",N1150,";"))-2),";")</f>
        <v xml:space="preserve"> ADD  INSERT_DATE VARCHAR(30);</v>
      </c>
      <c r="K1150" s="21" t="str">
        <f t="shared" ref="K1150:K1155" si="484">CONCATENATE(LEFT(CONCATENATE("  ALTER COLUMN  "," ",N1150,";"),LEN(CONCATENATE("  ALTER COLUMN  "," ",N1150,";"))-2),";")</f>
        <v xml:space="preserve">  ALTER COLUMN   INSERT_DATE VARCHAR(30);</v>
      </c>
      <c r="L1150" s="12"/>
      <c r="M1150" s="18" t="str">
        <f t="shared" ref="M1150:M1155" si="485">CONCATENATE(B1150,",")</f>
        <v>INSERT_DATE,</v>
      </c>
      <c r="N1150" s="5" t="str">
        <f t="shared" ref="N1150:N1155" si="486">CONCATENATE(B1150," ",C1150,"(",D1150,")",",")</f>
        <v>INSERT_DATE VARCHAR(30),</v>
      </c>
      <c r="O1150" s="1" t="s">
        <v>7</v>
      </c>
      <c r="P1150" t="s">
        <v>8</v>
      </c>
      <c r="W1150" s="17" t="str">
        <f t="shared" ref="W1150:W1155" si="487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insertDate</v>
      </c>
      <c r="X1150" s="3" t="str">
        <f t="shared" ref="X1150:X1155" si="488">CONCATENATE("""",W1150,"""",":","""","""",",")</f>
        <v>"insertDate":"",</v>
      </c>
      <c r="Y1150" s="22" t="str">
        <f t="shared" ref="Y1150:Y1155" si="489">CONCATENATE("public static String ",,B1150,,"=","""",W1150,""";")</f>
        <v>public static String INSERT_DATE="insertDate";</v>
      </c>
      <c r="Z1150" s="7" t="str">
        <f t="shared" ref="Z1150:Z1155" si="490">CONCATENATE("private String ",W1150,"=","""""",";")</f>
        <v>private String insertDate="";</v>
      </c>
    </row>
    <row r="1151" spans="2:26" ht="19.2" x14ac:dyDescent="0.45">
      <c r="B1151" s="1" t="s">
        <v>5</v>
      </c>
      <c r="C1151" s="1" t="s">
        <v>1</v>
      </c>
      <c r="D1151" s="4">
        <v>30</v>
      </c>
      <c r="I1151">
        <f>I1150</f>
        <v>0</v>
      </c>
      <c r="J1151" t="str">
        <f t="shared" si="483"/>
        <v xml:space="preserve"> ADD  MODIFICATION_DATE VARCHAR(30);</v>
      </c>
      <c r="K1151" s="21" t="str">
        <f t="shared" si="484"/>
        <v xml:space="preserve">  ALTER COLUMN   MODIFICATION_DATE VARCHAR(30);</v>
      </c>
      <c r="L1151" s="12"/>
      <c r="M1151" s="18" t="str">
        <f t="shared" si="485"/>
        <v>MODIFICATION_DATE,</v>
      </c>
      <c r="N1151" s="5" t="str">
        <f t="shared" si="486"/>
        <v>MODIFICATION_DATE VARCHAR(30),</v>
      </c>
      <c r="O1151" s="1" t="s">
        <v>9</v>
      </c>
      <c r="P1151" t="s">
        <v>8</v>
      </c>
      <c r="W1151" s="17" t="str">
        <f t="shared" si="487"/>
        <v>modificationDate</v>
      </c>
      <c r="X1151" s="3" t="str">
        <f t="shared" si="488"/>
        <v>"modificationDate":"",</v>
      </c>
      <c r="Y1151" s="22" t="str">
        <f t="shared" si="489"/>
        <v>public static String MODIFICATION_DATE="modificationDate";</v>
      </c>
      <c r="Z1151" s="7" t="str">
        <f t="shared" si="490"/>
        <v>private String modificationDate="";</v>
      </c>
    </row>
    <row r="1152" spans="2:26" ht="19.2" x14ac:dyDescent="0.45">
      <c r="B1152" s="1" t="s">
        <v>274</v>
      </c>
      <c r="C1152" s="1" t="s">
        <v>1</v>
      </c>
      <c r="D1152" s="4">
        <v>500</v>
      </c>
      <c r="I1152">
        <f>I1151</f>
        <v>0</v>
      </c>
      <c r="J1152" t="str">
        <f t="shared" si="483"/>
        <v xml:space="preserve"> ADD  FK_PROJECT_ID VARCHAR(500);</v>
      </c>
      <c r="K1152" s="21" t="str">
        <f t="shared" si="484"/>
        <v xml:space="preserve">  ALTER COLUMN   FK_PROJECT_ID VARCHAR(500);</v>
      </c>
      <c r="L1152" s="12"/>
      <c r="M1152" s="18" t="str">
        <f t="shared" si="485"/>
        <v>FK_PROJECT_ID,</v>
      </c>
      <c r="N1152" s="5" t="str">
        <f t="shared" si="486"/>
        <v>FK_PROJECT_ID VARCHAR(500),</v>
      </c>
      <c r="O1152" s="1" t="s">
        <v>10</v>
      </c>
      <c r="P1152" t="s">
        <v>288</v>
      </c>
      <c r="Q1152" t="s">
        <v>2</v>
      </c>
      <c r="W1152" s="17" t="str">
        <f t="shared" si="487"/>
        <v>fkProjectId</v>
      </c>
      <c r="X1152" s="3" t="str">
        <f t="shared" si="488"/>
        <v>"fkProjectId":"",</v>
      </c>
      <c r="Y1152" s="22" t="str">
        <f t="shared" si="489"/>
        <v>public static String FK_PROJECT_ID="fkProjectId";</v>
      </c>
      <c r="Z1152" s="7" t="str">
        <f t="shared" si="490"/>
        <v>private String fkProjectId="";</v>
      </c>
    </row>
    <row r="1153" spans="2:26" ht="19.2" x14ac:dyDescent="0.45">
      <c r="B1153" s="1" t="s">
        <v>780</v>
      </c>
      <c r="C1153" s="1" t="s">
        <v>1</v>
      </c>
      <c r="D1153" s="4">
        <v>500</v>
      </c>
      <c r="I1153">
        <f>I1151</f>
        <v>0</v>
      </c>
      <c r="J1153" t="str">
        <f t="shared" si="483"/>
        <v xml:space="preserve"> ADD  DOCUMENT_NAME VARCHAR(500);</v>
      </c>
      <c r="K1153" s="21" t="str">
        <f t="shared" si="484"/>
        <v xml:space="preserve">  ALTER COLUMN   DOCUMENT_NAME VARCHAR(500);</v>
      </c>
      <c r="L1153" s="12"/>
      <c r="M1153" s="18" t="str">
        <f t="shared" si="485"/>
        <v>DOCUMENT_NAME,</v>
      </c>
      <c r="N1153" s="5" t="str">
        <f t="shared" si="486"/>
        <v>DOCUMENT_NAME VARCHAR(500),</v>
      </c>
      <c r="O1153" s="1" t="s">
        <v>792</v>
      </c>
      <c r="P1153" t="s">
        <v>0</v>
      </c>
      <c r="W1153" s="17" t="str">
        <f t="shared" si="487"/>
        <v>documentName</v>
      </c>
      <c r="X1153" s="3" t="str">
        <f t="shared" si="488"/>
        <v>"documentName":"",</v>
      </c>
      <c r="Y1153" s="22" t="str">
        <f t="shared" si="489"/>
        <v>public static String DOCUMENT_NAME="documentName";</v>
      </c>
      <c r="Z1153" s="7" t="str">
        <f t="shared" si="490"/>
        <v>private String documentName="";</v>
      </c>
    </row>
    <row r="1154" spans="2:26" ht="19.2" x14ac:dyDescent="0.45">
      <c r="B1154" s="1" t="s">
        <v>781</v>
      </c>
      <c r="C1154" s="1" t="s">
        <v>701</v>
      </c>
      <c r="D1154" s="4"/>
      <c r="I1154" t="str">
        <f>I1141</f>
        <v>ALTER TABLE TM_REL_TAB_BACKLOG</v>
      </c>
      <c r="J1154" t="str">
        <f t="shared" si="483"/>
        <v xml:space="preserve"> ADD  DOCUMENT_BODY TEXT;</v>
      </c>
      <c r="K1154" s="21" t="str">
        <f t="shared" si="484"/>
        <v xml:space="preserve">  ALTER COLUMN   DOCUMENT_BODY TEXT;</v>
      </c>
      <c r="L1154" s="12"/>
      <c r="M1154" s="18" t="str">
        <f t="shared" si="485"/>
        <v>DOCUMENT_BODY,</v>
      </c>
      <c r="N1154" s="5" t="str">
        <f>CONCATENATE(B1154," ",C1154,"",D1154,"",",")</f>
        <v>DOCUMENT_BODY TEXT,</v>
      </c>
      <c r="O1154" s="1" t="s">
        <v>792</v>
      </c>
      <c r="P1154" t="s">
        <v>429</v>
      </c>
      <c r="W1154" s="17" t="str">
        <f t="shared" si="487"/>
        <v>documentBody</v>
      </c>
      <c r="X1154" s="3" t="str">
        <f t="shared" si="488"/>
        <v>"documentBody":"",</v>
      </c>
      <c r="Y1154" s="22" t="str">
        <f t="shared" si="489"/>
        <v>public static String DOCUMENT_BODY="documentBody";</v>
      </c>
      <c r="Z1154" s="7" t="str">
        <f t="shared" si="490"/>
        <v>private String documentBody="";</v>
      </c>
    </row>
    <row r="1155" spans="2:26" ht="19.2" x14ac:dyDescent="0.45">
      <c r="B1155" s="1" t="s">
        <v>782</v>
      </c>
      <c r="C1155" s="1" t="s">
        <v>1</v>
      </c>
      <c r="D1155" s="4">
        <v>24</v>
      </c>
      <c r="I1155">
        <f>I1142</f>
        <v>0</v>
      </c>
      <c r="J1155" t="str">
        <f t="shared" si="483"/>
        <v xml:space="preserve"> ADD  MARGIN_TOP VARCHAR(24);</v>
      </c>
      <c r="K1155" s="21" t="str">
        <f t="shared" si="484"/>
        <v xml:space="preserve">  ALTER COLUMN   MARGIN_TOP VARCHAR(24);</v>
      </c>
      <c r="L1155" s="12"/>
      <c r="M1155" s="18" t="str">
        <f t="shared" si="485"/>
        <v>MARGIN_TOP,</v>
      </c>
      <c r="N1155" s="5" t="str">
        <f t="shared" si="486"/>
        <v>MARGIN_TOP VARCHAR(24),</v>
      </c>
      <c r="O1155" s="1" t="s">
        <v>793</v>
      </c>
      <c r="P1155" t="s">
        <v>794</v>
      </c>
      <c r="W1155" s="17" t="str">
        <f t="shared" si="487"/>
        <v>marginTop</v>
      </c>
      <c r="X1155" s="3" t="str">
        <f t="shared" si="488"/>
        <v>"marginTop":"",</v>
      </c>
      <c r="Y1155" s="22" t="str">
        <f t="shared" si="489"/>
        <v>public static String MARGIN_TOP="marginTop";</v>
      </c>
      <c r="Z1155" s="7" t="str">
        <f t="shared" si="490"/>
        <v>private String marginTop="";</v>
      </c>
    </row>
    <row r="1156" spans="2:26" ht="19.2" x14ac:dyDescent="0.45">
      <c r="B1156" s="1" t="s">
        <v>783</v>
      </c>
      <c r="C1156" s="1" t="s">
        <v>1</v>
      </c>
      <c r="D1156" s="4">
        <v>24</v>
      </c>
      <c r="I1156">
        <f>I1146</f>
        <v>0</v>
      </c>
      <c r="J1156" t="str">
        <f t="shared" ref="J1156:J1166" si="491">CONCATENATE(LEFT(CONCATENATE(" ADD "," ",N1156,";"),LEN(CONCATENATE(" ADD "," ",N1156,";"))-2),";")</f>
        <v xml:space="preserve"> ADD  MARGIN_RIGHT VARCHAR(24);</v>
      </c>
      <c r="K1156" s="21" t="str">
        <f t="shared" ref="K1156:K1166" si="492">CONCATENATE(LEFT(CONCATENATE("  ALTER COLUMN  "," ",N1156,";"),LEN(CONCATENATE("  ALTER COLUMN  "," ",N1156,";"))-2),";")</f>
        <v xml:space="preserve">  ALTER COLUMN   MARGIN_RIGHT VARCHAR(24);</v>
      </c>
      <c r="L1156" s="12"/>
      <c r="M1156" s="18" t="str">
        <f t="shared" ref="M1156:M1167" si="493">CONCATENATE(B1156,",")</f>
        <v>MARGIN_RIGHT,</v>
      </c>
      <c r="N1156" s="5" t="str">
        <f>CONCATENATE(B1156," ",C1156,"(",D1156,")",",")</f>
        <v>MARGIN_RIGHT VARCHAR(24),</v>
      </c>
      <c r="O1156" s="1" t="s">
        <v>793</v>
      </c>
      <c r="P1156" t="s">
        <v>795</v>
      </c>
      <c r="W1156" s="17" t="str">
        <f t="shared" ref="W1156:W1166" si="494"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marginRight</v>
      </c>
      <c r="X1156" s="3" t="str">
        <f t="shared" ref="X1156:X1166" si="495">CONCATENATE("""",W1156,"""",":","""","""",",")</f>
        <v>"marginRight":"",</v>
      </c>
      <c r="Y1156" s="22" t="str">
        <f>CONCATENATE("public static String ",,B1156,,"=","""",W1156,""";")</f>
        <v>public static String MARGIN_RIGHT="marginRight";</v>
      </c>
      <c r="Z1156" s="7" t="str">
        <f t="shared" ref="Z1156:Z1166" si="496">CONCATENATE("private String ",W1156,"=","""""",";")</f>
        <v>private String marginRight="";</v>
      </c>
    </row>
    <row r="1157" spans="2:26" ht="19.2" x14ac:dyDescent="0.45">
      <c r="B1157" s="1" t="s">
        <v>784</v>
      </c>
      <c r="C1157" s="1" t="s">
        <v>1</v>
      </c>
      <c r="D1157" s="4">
        <v>30</v>
      </c>
      <c r="I1157" t="str">
        <f>I1141</f>
        <v>ALTER TABLE TM_REL_TAB_BACKLOG</v>
      </c>
      <c r="J1157" t="str">
        <f t="shared" si="491"/>
        <v xml:space="preserve"> ADD  MARGIN_BOTTOM VARCHAR(30);</v>
      </c>
      <c r="K1157" s="21" t="str">
        <f t="shared" si="492"/>
        <v xml:space="preserve">  ALTER COLUMN   MARGIN_BOTTOM VARCHAR(30);</v>
      </c>
      <c r="L1157" s="12"/>
      <c r="M1157" s="18" t="str">
        <f t="shared" si="493"/>
        <v>MARGIN_BOTTOM,</v>
      </c>
      <c r="N1157" s="5" t="str">
        <f t="shared" ref="N1157:N1166" si="497">CONCATENATE(B1157," ",C1157,"(",D1157,")",",")</f>
        <v>MARGIN_BOTTOM VARCHAR(30),</v>
      </c>
      <c r="O1157" s="1" t="s">
        <v>793</v>
      </c>
      <c r="P1157" t="s">
        <v>796</v>
      </c>
      <c r="W1157" s="17" t="str">
        <f t="shared" si="494"/>
        <v>marginBottom</v>
      </c>
      <c r="X1157" s="3" t="str">
        <f t="shared" si="495"/>
        <v>"marginBottom":"",</v>
      </c>
      <c r="Y1157" s="22" t="str">
        <f>CONCATENATE("public static String ",,B1157,,"=","""",W1157,""";")</f>
        <v>public static String MARGIN_BOTTOM="marginBottom";</v>
      </c>
      <c r="Z1157" s="7" t="str">
        <f t="shared" si="496"/>
        <v>private String marginBottom="";</v>
      </c>
    </row>
    <row r="1158" spans="2:26" ht="19.2" x14ac:dyDescent="0.45">
      <c r="B1158" s="1" t="s">
        <v>785</v>
      </c>
      <c r="C1158" s="1" t="s">
        <v>1</v>
      </c>
      <c r="D1158" s="4">
        <v>30</v>
      </c>
      <c r="I1158" t="str">
        <f>I1157</f>
        <v>ALTER TABLE TM_REL_TAB_BACKLOG</v>
      </c>
      <c r="J1158" t="str">
        <f t="shared" si="491"/>
        <v xml:space="preserve"> ADD  MARGIN_LEFT VARCHAR(30);</v>
      </c>
      <c r="K1158" s="21" t="str">
        <f t="shared" si="492"/>
        <v xml:space="preserve">  ALTER COLUMN   MARGIN_LEFT VARCHAR(30);</v>
      </c>
      <c r="L1158" s="12"/>
      <c r="M1158" s="18" t="str">
        <f t="shared" si="493"/>
        <v>MARGIN_LEFT,</v>
      </c>
      <c r="N1158" s="5" t="str">
        <f t="shared" si="497"/>
        <v>MARGIN_LEFT VARCHAR(30),</v>
      </c>
      <c r="O1158" s="1" t="s">
        <v>793</v>
      </c>
      <c r="P1158" t="s">
        <v>797</v>
      </c>
      <c r="W1158" s="17" t="str">
        <f t="shared" si="494"/>
        <v>marginLeft</v>
      </c>
      <c r="X1158" s="3" t="str">
        <f t="shared" si="495"/>
        <v>"marginLeft":"",</v>
      </c>
      <c r="Y1158" s="22" t="str">
        <f t="shared" ref="Y1158:Y1166" si="498">CONCATENATE("public static String ",,B1158,,"=","""",W1158,""";")</f>
        <v>public static String MARGIN_LEFT="marginLeft";</v>
      </c>
      <c r="Z1158" s="7" t="str">
        <f t="shared" si="496"/>
        <v>private String marginLeft="";</v>
      </c>
    </row>
    <row r="1159" spans="2:26" ht="19.2" x14ac:dyDescent="0.45">
      <c r="B1159" s="1" t="s">
        <v>262</v>
      </c>
      <c r="C1159" s="1" t="s">
        <v>1</v>
      </c>
      <c r="D1159" s="4">
        <v>500</v>
      </c>
      <c r="I1159" t="str">
        <f>I1158</f>
        <v>ALTER TABLE TM_REL_TAB_BACKLOG</v>
      </c>
      <c r="J1159" t="str">
        <f t="shared" si="491"/>
        <v xml:space="preserve"> ADD  CREATED_BY VARCHAR(500);</v>
      </c>
      <c r="K1159" s="21" t="str">
        <f t="shared" si="492"/>
        <v xml:space="preserve">  ALTER COLUMN   CREATED_BY VARCHAR(500);</v>
      </c>
      <c r="L1159" s="12"/>
      <c r="M1159" s="18" t="str">
        <f t="shared" si="493"/>
        <v>CREATED_BY,</v>
      </c>
      <c r="N1159" s="5" t="str">
        <f t="shared" si="497"/>
        <v>CREATED_BY VARCHAR(500),</v>
      </c>
      <c r="O1159" s="1" t="s">
        <v>282</v>
      </c>
      <c r="P1159" t="s">
        <v>128</v>
      </c>
      <c r="W1159" s="17" t="str">
        <f t="shared" si="494"/>
        <v>createdBy</v>
      </c>
      <c r="X1159" s="3" t="str">
        <f t="shared" si="495"/>
        <v>"createdBy":"",</v>
      </c>
      <c r="Y1159" s="22" t="str">
        <f t="shared" si="498"/>
        <v>public static String CREATED_BY="createdBy";</v>
      </c>
      <c r="Z1159" s="7" t="str">
        <f t="shared" si="496"/>
        <v>private String createdBy="";</v>
      </c>
    </row>
    <row r="1160" spans="2:26" ht="19.2" x14ac:dyDescent="0.45">
      <c r="B1160" s="1" t="s">
        <v>786</v>
      </c>
      <c r="C1160" s="1" t="s">
        <v>1</v>
      </c>
      <c r="D1160" s="4">
        <v>500</v>
      </c>
      <c r="I1160" t="str">
        <f>I1158</f>
        <v>ALTER TABLE TM_REL_TAB_BACKLOG</v>
      </c>
      <c r="J1160" t="str">
        <f t="shared" si="491"/>
        <v xml:space="preserve"> ADD  CREATE_DATE VARCHAR(500);</v>
      </c>
      <c r="K1160" s="21" t="str">
        <f t="shared" si="492"/>
        <v xml:space="preserve">  ALTER COLUMN   CREATE_DATE VARCHAR(500);</v>
      </c>
      <c r="L1160" s="12"/>
      <c r="M1160" s="18" t="str">
        <f t="shared" si="493"/>
        <v>CREATE_DATE,</v>
      </c>
      <c r="N1160" s="5" t="str">
        <f t="shared" si="497"/>
        <v>CREATE_DATE VARCHAR(500),</v>
      </c>
      <c r="O1160" s="1" t="s">
        <v>798</v>
      </c>
      <c r="P1160" t="s">
        <v>8</v>
      </c>
      <c r="W1160" s="17" t="str">
        <f t="shared" si="494"/>
        <v>createDate</v>
      </c>
      <c r="X1160" s="3" t="str">
        <f t="shared" si="495"/>
        <v>"createDate":"",</v>
      </c>
      <c r="Y1160" s="22" t="str">
        <f t="shared" si="498"/>
        <v>public static String CREATE_DATE="createDate";</v>
      </c>
      <c r="Z1160" s="7" t="str">
        <f t="shared" si="496"/>
        <v>private String createDate="";</v>
      </c>
    </row>
    <row r="1161" spans="2:26" ht="19.2" x14ac:dyDescent="0.45">
      <c r="B1161" s="1" t="s">
        <v>787</v>
      </c>
      <c r="C1161" s="1" t="s">
        <v>1</v>
      </c>
      <c r="D1161" s="4">
        <v>500</v>
      </c>
      <c r="I1161" t="str">
        <f>I1140</f>
        <v>ALTER TABLE TM_REL_TAB_BACKLOG</v>
      </c>
      <c r="J1161" t="str">
        <f t="shared" si="491"/>
        <v xml:space="preserve"> ADD  CREATE_TIME VARCHAR(500);</v>
      </c>
      <c r="K1161" s="21" t="str">
        <f t="shared" si="492"/>
        <v xml:space="preserve">  ALTER COLUMN   CREATE_TIME VARCHAR(500);</v>
      </c>
      <c r="L1161" s="12"/>
      <c r="M1161" s="18" t="str">
        <f t="shared" si="493"/>
        <v>CREATE_TIME,</v>
      </c>
      <c r="N1161" s="5" t="str">
        <f t="shared" si="497"/>
        <v>CREATE_TIME VARCHAR(500),</v>
      </c>
      <c r="O1161" s="1" t="s">
        <v>798</v>
      </c>
      <c r="P1161" t="s">
        <v>133</v>
      </c>
      <c r="W1161" s="17" t="str">
        <f t="shared" si="494"/>
        <v>createTime</v>
      </c>
      <c r="X1161" s="3" t="str">
        <f t="shared" si="495"/>
        <v>"createTime":"",</v>
      </c>
      <c r="Y1161" s="22" t="str">
        <f t="shared" si="498"/>
        <v>public static String CREATE_TIME="createTime";</v>
      </c>
      <c r="Z1161" s="7" t="str">
        <f t="shared" si="496"/>
        <v>private String createTime="";</v>
      </c>
    </row>
    <row r="1162" spans="2:26" ht="19.2" x14ac:dyDescent="0.45">
      <c r="B1162" s="1" t="s">
        <v>275</v>
      </c>
      <c r="C1162" s="1" t="s">
        <v>1</v>
      </c>
      <c r="D1162" s="4">
        <v>500</v>
      </c>
      <c r="I1162" t="str">
        <f>I1137</f>
        <v>ALTER TABLE TM_REL_TAB_BACKLOG</v>
      </c>
      <c r="J1162" t="str">
        <f>CONCATENATE(LEFT(CONCATENATE(" ADD "," ",N1162,";"),LEN(CONCATENATE(" ADD "," ",N1162,";"))-2),";")</f>
        <v xml:space="preserve"> ADD  UPDATED_BY VARCHAR(500);</v>
      </c>
      <c r="K1162" s="21" t="str">
        <f>CONCATENATE(LEFT(CONCATENATE("  ALTER COLUMN  "," ",N1162,";"),LEN(CONCATENATE("  ALTER COLUMN  "," ",N1162,";"))-2),";")</f>
        <v xml:space="preserve">  ALTER COLUMN   UPDATED_BY VARCHAR(500);</v>
      </c>
      <c r="L1162" s="12"/>
      <c r="M1162" s="18" t="str">
        <f t="shared" si="493"/>
        <v>UPDATED_BY,</v>
      </c>
      <c r="N1162" s="5" t="str">
        <f>CONCATENATE(B1162," ",C1162,"(",D1162,")",",")</f>
        <v>UPDATED_BY VARCHAR(500),</v>
      </c>
      <c r="O1162" s="1" t="s">
        <v>315</v>
      </c>
      <c r="P1162" t="s">
        <v>128</v>
      </c>
      <c r="W1162" s="17" t="str">
        <f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updatedBy</v>
      </c>
      <c r="X1162" s="3" t="str">
        <f>CONCATENATE("""",W1162,"""",":","""","""",",")</f>
        <v>"updatedBy":"",</v>
      </c>
      <c r="Y1162" s="22" t="str">
        <f>CONCATENATE("public static String ",,B1162,,"=","""",W1162,""";")</f>
        <v>public static String UPDATED_BY="updatedBy";</v>
      </c>
      <c r="Z1162" s="7" t="str">
        <f>CONCATENATE("private String ",W1162,"=","""""",";")</f>
        <v>private String updatedBy="";</v>
      </c>
    </row>
    <row r="1163" spans="2:26" ht="19.2" x14ac:dyDescent="0.45">
      <c r="B1163" s="1" t="s">
        <v>788</v>
      </c>
      <c r="C1163" s="1" t="s">
        <v>1</v>
      </c>
      <c r="D1163" s="4">
        <v>500</v>
      </c>
      <c r="I1163" t="str">
        <f>I1157</f>
        <v>ALTER TABLE TM_REL_TAB_BACKLOG</v>
      </c>
      <c r="J1163" t="str">
        <f>CONCATENATE(LEFT(CONCATENATE(" ADD "," ",N1163,";"),LEN(CONCATENATE(" ADD "," ",N1163,";"))-2),";")</f>
        <v xml:space="preserve"> ADD  UPDATED_DATE VARCHAR(500);</v>
      </c>
      <c r="K1163" s="21" t="str">
        <f>CONCATENATE(LEFT(CONCATENATE("  ALTER COLUMN  "," ",N1163,";"),LEN(CONCATENATE("  ALTER COLUMN  "," ",N1163,";"))-2),";")</f>
        <v xml:space="preserve">  ALTER COLUMN   UPDATED_DATE VARCHAR(500);</v>
      </c>
      <c r="L1163" s="12"/>
      <c r="M1163" s="18" t="str">
        <f t="shared" si="493"/>
        <v>UPDATED_DATE,</v>
      </c>
      <c r="N1163" s="5" t="str">
        <f>CONCATENATE(B1163," ",C1163,"(",D1163,")",",")</f>
        <v>UPDATED_DATE VARCHAR(500),</v>
      </c>
      <c r="O1163" s="1" t="s">
        <v>315</v>
      </c>
      <c r="P1163" t="s">
        <v>8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updatedDate</v>
      </c>
      <c r="X1163" s="3" t="str">
        <f>CONCATENATE("""",W1163,"""",":","""","""",",")</f>
        <v>"updatedDate":"",</v>
      </c>
      <c r="Y1163" s="22" t="str">
        <f>CONCATENATE("public static String ",,B1163,,"=","""",W1163,""";")</f>
        <v>public static String UPDATED_DATE="updatedDate";</v>
      </c>
      <c r="Z1163" s="7" t="str">
        <f>CONCATENATE("private String ",W1163,"=","""""",";")</f>
        <v>private String updatedDate="";</v>
      </c>
    </row>
    <row r="1164" spans="2:26" ht="19.2" x14ac:dyDescent="0.45">
      <c r="B1164" s="1" t="s">
        <v>789</v>
      </c>
      <c r="C1164" s="1" t="s">
        <v>1</v>
      </c>
      <c r="D1164" s="4">
        <v>500</v>
      </c>
      <c r="I1164">
        <f>I1150</f>
        <v>0</v>
      </c>
      <c r="J1164" t="str">
        <f>CONCATENATE(LEFT(CONCATENATE(" ADD "," ",N1164,";"),LEN(CONCATENATE(" ADD "," ",N1164,";"))-2),";")</f>
        <v xml:space="preserve"> ADD  UPDATED_TIME VARCHAR(500);</v>
      </c>
      <c r="K1164" s="21" t="str">
        <f>CONCATENATE(LEFT(CONCATENATE("  ALTER COLUMN  "," ",N1164,";"),LEN(CONCATENATE("  ALTER COLUMN  "," ",N1164,";"))-2),";")</f>
        <v xml:space="preserve">  ALTER COLUMN   UPDATED_TIME VARCHAR(500);</v>
      </c>
      <c r="L1164" s="12"/>
      <c r="M1164" s="18" t="str">
        <f t="shared" si="493"/>
        <v>UPDATED_TIME,</v>
      </c>
      <c r="N1164" s="5" t="str">
        <f>CONCATENATE(B1164," ",C1164,"(",D1164,")",",")</f>
        <v>UPDATED_TIME VARCHAR(500),</v>
      </c>
      <c r="O1164" s="1" t="s">
        <v>315</v>
      </c>
      <c r="P1164" t="s">
        <v>133</v>
      </c>
      <c r="W1164" s="17" t="str">
        <f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updatedTime</v>
      </c>
      <c r="X1164" s="3" t="str">
        <f>CONCATENATE("""",W1164,"""",":","""","""",",")</f>
        <v>"updatedTime":"",</v>
      </c>
      <c r="Y1164" s="22" t="str">
        <f>CONCATENATE("public static String ",,B1164,,"=","""",W1164,""";")</f>
        <v>public static String UPDATED_TIME="updatedTime";</v>
      </c>
      <c r="Z1164" s="7" t="str">
        <f>CONCATENATE("private String ",W1164,"=","""""",";")</f>
        <v>private String updatedTime="";</v>
      </c>
    </row>
    <row r="1165" spans="2:26" ht="19.2" x14ac:dyDescent="0.45">
      <c r="B1165" s="1" t="s">
        <v>790</v>
      </c>
      <c r="C1165" s="1" t="s">
        <v>1</v>
      </c>
      <c r="D1165" s="4">
        <v>500</v>
      </c>
      <c r="I1165">
        <f>I1145</f>
        <v>0</v>
      </c>
      <c r="J1165" t="str">
        <f>CONCATENATE(LEFT(CONCATENATE(" ADD "," ",N1165,";"),LEN(CONCATENATE(" ADD "," ",N1165,";"))-2),";")</f>
        <v xml:space="preserve"> ADD  PAGE_SIZE VARCHAR(500);</v>
      </c>
      <c r="K1165" s="21" t="str">
        <f>CONCATENATE(LEFT(CONCATENATE("  ALTER COLUMN  "," ",N1165,";"),LEN(CONCATENATE("  ALTER COLUMN  "," ",N1165,";"))-2),";")</f>
        <v xml:space="preserve">  ALTER COLUMN   PAGE_SIZE VARCHAR(500);</v>
      </c>
      <c r="L1165" s="12"/>
      <c r="M1165" s="18" t="str">
        <f t="shared" si="493"/>
        <v>PAGE_SIZE,</v>
      </c>
      <c r="N1165" s="5" t="str">
        <f t="shared" si="497"/>
        <v>PAGE_SIZE VARCHAR(500),</v>
      </c>
      <c r="O1165" s="1" t="s">
        <v>799</v>
      </c>
      <c r="P1165" t="s">
        <v>800</v>
      </c>
      <c r="W1165" s="17" t="str">
        <f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pageSize</v>
      </c>
      <c r="X1165" s="3" t="str">
        <f>CONCATENATE("""",W1165,"""",":","""","""",",")</f>
        <v>"pageSize":"",</v>
      </c>
      <c r="Y1165" s="22" t="str">
        <f>CONCATENATE("public static String ",,B1165,,"=","""",W1165,""";")</f>
        <v>public static String PAGE_SIZE="pageSize";</v>
      </c>
      <c r="Z1165" s="7" t="str">
        <f>CONCATENATE("private String ",W1165,"=","""""",";")</f>
        <v>private String pageSize="";</v>
      </c>
    </row>
    <row r="1166" spans="2:26" ht="19.2" x14ac:dyDescent="0.45">
      <c r="B1166" s="1" t="s">
        <v>791</v>
      </c>
      <c r="C1166" s="1" t="s">
        <v>1</v>
      </c>
      <c r="D1166" s="4">
        <v>500</v>
      </c>
      <c r="I1166" t="str">
        <f>I1141</f>
        <v>ALTER TABLE TM_REL_TAB_BACKLOG</v>
      </c>
      <c r="J1166" t="str">
        <f t="shared" si="491"/>
        <v xml:space="preserve"> ADD  AUTO_SAVE_INTERVAL VARCHAR(500);</v>
      </c>
      <c r="K1166" s="21" t="str">
        <f t="shared" si="492"/>
        <v xml:space="preserve">  ALTER COLUMN   AUTO_SAVE_INTERVAL VARCHAR(500);</v>
      </c>
      <c r="L1166" s="12"/>
      <c r="M1166" s="18" t="str">
        <f t="shared" si="493"/>
        <v>AUTO_SAVE_INTERVAL,</v>
      </c>
      <c r="N1166" s="5" t="str">
        <f t="shared" si="497"/>
        <v>AUTO_SAVE_INTERVAL VARCHAR(500),</v>
      </c>
      <c r="O1166" s="1" t="s">
        <v>801</v>
      </c>
      <c r="P1166" t="s">
        <v>802</v>
      </c>
      <c r="Q1166" t="s">
        <v>803</v>
      </c>
      <c r="W1166" s="17" t="str">
        <f t="shared" si="494"/>
        <v>autoSaveInterval</v>
      </c>
      <c r="X1166" s="3" t="str">
        <f t="shared" si="495"/>
        <v>"autoSaveInterval":"",</v>
      </c>
      <c r="Y1166" s="22" t="str">
        <f t="shared" si="498"/>
        <v>public static String AUTO_SAVE_INTERVAL="autoSaveInterval";</v>
      </c>
      <c r="Z1166" s="7" t="str">
        <f t="shared" si="496"/>
        <v>private String autoSaveInterval="";</v>
      </c>
    </row>
    <row r="1167" spans="2:26" ht="19.2" x14ac:dyDescent="0.45">
      <c r="C1167" s="1"/>
      <c r="D1167" s="4"/>
      <c r="L1167" s="12"/>
      <c r="M1167" s="18" t="str">
        <f t="shared" si="493"/>
        <v>,</v>
      </c>
      <c r="N1167" s="33" t="s">
        <v>130</v>
      </c>
      <c r="O1167" s="1"/>
      <c r="W1167" s="17"/>
    </row>
    <row r="1168" spans="2:26" ht="19.2" x14ac:dyDescent="0.45">
      <c r="C1168" s="14"/>
      <c r="D1168" s="9"/>
      <c r="K1168" s="29"/>
      <c r="M1168" s="20"/>
      <c r="N1168" s="31" t="s">
        <v>126</v>
      </c>
      <c r="O1168" s="14"/>
      <c r="W1168" s="17"/>
    </row>
    <row r="1171" spans="2:26" x14ac:dyDescent="0.3">
      <c r="B1171" s="2" t="s">
        <v>812</v>
      </c>
      <c r="I1171" t="str">
        <f>CONCATENATE("ALTER TABLE"," ",B1171)</f>
        <v>ALTER TABLE TM_DATABASE</v>
      </c>
      <c r="K1171" s="25"/>
      <c r="N1171" s="5" t="str">
        <f>CONCATENATE("CREATE TABLE ",B1171," ","(")</f>
        <v>CREATE TABLE TM_DATABASE (</v>
      </c>
    </row>
    <row r="1172" spans="2:26" ht="19.2" x14ac:dyDescent="0.45">
      <c r="B1172" s="37" t="s">
        <v>2</v>
      </c>
      <c r="C1172" s="1" t="s">
        <v>1</v>
      </c>
      <c r="D1172" s="4">
        <v>30</v>
      </c>
      <c r="E1172" s="24" t="s">
        <v>113</v>
      </c>
      <c r="I1172" t="str">
        <f>I1171</f>
        <v>ALTER TABLE TM_DATABASE</v>
      </c>
      <c r="L1172" s="12"/>
      <c r="M1172" s="18" t="str">
        <f t="shared" ref="M1172:M1178" si="499">CONCATENATE(B1172,",")</f>
        <v>ID,</v>
      </c>
      <c r="N1172" s="5" t="str">
        <f>CONCATENATE(B1172," ",C1172,"(",D1172,") ",E1172," ,")</f>
        <v>ID VARCHAR(30) NOT NULL ,</v>
      </c>
      <c r="O1172" s="1" t="s">
        <v>2</v>
      </c>
      <c r="P1172" s="6"/>
      <c r="Q1172" s="6"/>
      <c r="R1172" s="6"/>
      <c r="S1172" s="6"/>
      <c r="T1172" s="6"/>
      <c r="U1172" s="6"/>
      <c r="V1172" s="6"/>
      <c r="W1172" s="17" t="str">
        <f t="shared" ref="W1172:W1177" si="500">CONCATENATE(,LOWER(O1172),UPPER(LEFT(P1172,1)),LOWER(RIGHT(P1172,LEN(P1172)-IF(LEN(P1172)&gt;0,1,LEN(P1172)))),UPPER(LEFT(Q1172,1)),LOWER(RIGHT(Q1172,LEN(Q1172)-IF(LEN(Q1172)&gt;0,1,LEN(Q1172)))),UPPER(LEFT(R1172,1)),LOWER(RIGHT(R1172,LEN(R1172)-IF(LEN(R1172)&gt;0,1,LEN(R1172)))),UPPER(LEFT(S1172,1)),LOWER(RIGHT(S1172,LEN(S1172)-IF(LEN(S1172)&gt;0,1,LEN(S1172)))),UPPER(LEFT(T1172,1)),LOWER(RIGHT(T1172,LEN(T1172)-IF(LEN(T1172)&gt;0,1,LEN(T1172)))),UPPER(LEFT(U1172,1)),LOWER(RIGHT(U1172,LEN(U1172)-IF(LEN(U1172)&gt;0,1,LEN(U1172)))),UPPER(LEFT(V1172,1)),LOWER(RIGHT(V1172,LEN(V1172)-IF(LEN(V1172)&gt;0,1,LEN(V1172)))))</f>
        <v>id</v>
      </c>
      <c r="X1172" s="3" t="str">
        <f t="shared" ref="X1172:X1177" si="501">CONCATENATE("""",W1172,"""",":","""","""",",")</f>
        <v>"id":"",</v>
      </c>
      <c r="Y1172" s="22" t="str">
        <f t="shared" ref="Y1172:Y1177" si="502">CONCATENATE("public static String ",,B1172,,"=","""",W1172,""";")</f>
        <v>public static String ID="id";</v>
      </c>
      <c r="Z1172" s="7" t="str">
        <f t="shared" ref="Z1172:Z1177" si="503">CONCATENATE("private String ",W1172,"=","""""",";")</f>
        <v>private String id="";</v>
      </c>
    </row>
    <row r="1173" spans="2:26" ht="19.2" x14ac:dyDescent="0.45">
      <c r="B1173" s="1" t="s">
        <v>3</v>
      </c>
      <c r="C1173" s="1" t="s">
        <v>1</v>
      </c>
      <c r="D1173" s="4">
        <v>10</v>
      </c>
      <c r="I1173" t="str">
        <f>I1172</f>
        <v>ALTER TABLE TM_DATABASE</v>
      </c>
      <c r="K1173" s="21" t="s">
        <v>436</v>
      </c>
      <c r="L1173" s="12"/>
      <c r="M1173" s="18" t="str">
        <f t="shared" si="499"/>
        <v>STATUS,</v>
      </c>
      <c r="N1173" s="5" t="str">
        <f>CONCATENATE(B1173," ",C1173,"(",D1173,")",",")</f>
        <v>STATUS VARCHAR(10),</v>
      </c>
      <c r="O1173" s="1" t="s">
        <v>3</v>
      </c>
      <c r="W1173" s="17" t="str">
        <f t="shared" si="500"/>
        <v>status</v>
      </c>
      <c r="X1173" s="3" t="str">
        <f t="shared" si="501"/>
        <v>"status":"",</v>
      </c>
      <c r="Y1173" s="22" t="str">
        <f t="shared" si="502"/>
        <v>public static String STATUS="status";</v>
      </c>
      <c r="Z1173" s="7" t="str">
        <f t="shared" si="503"/>
        <v>private String status="";</v>
      </c>
    </row>
    <row r="1174" spans="2:26" ht="19.2" x14ac:dyDescent="0.45">
      <c r="B1174" s="1" t="s">
        <v>4</v>
      </c>
      <c r="C1174" s="1" t="s">
        <v>1</v>
      </c>
      <c r="D1174" s="4">
        <v>30</v>
      </c>
      <c r="I1174" t="str">
        <f>I1166</f>
        <v>ALTER TABLE TM_REL_TAB_BACKLOG</v>
      </c>
      <c r="J1174" t="str">
        <f>CONCATENATE(LEFT(CONCATENATE(" ADD "," ",N1174,";"),LEN(CONCATENATE(" ADD "," ",N1174,";"))-2),";")</f>
        <v xml:space="preserve"> ADD  INSERT_DATE VARCHAR(30);</v>
      </c>
      <c r="K1174" s="21" t="str">
        <f>CONCATENATE(LEFT(CONCATENATE("  ALTER COLUMN  "," ",N1174,";"),LEN(CONCATENATE("  ALTER COLUMN  "," ",N1174,";"))-2),";")</f>
        <v xml:space="preserve">  ALTER COLUMN   INSERT_DATE VARCHAR(30);</v>
      </c>
      <c r="L1174" s="12"/>
      <c r="M1174" s="18" t="str">
        <f t="shared" si="499"/>
        <v>INSERT_DATE,</v>
      </c>
      <c r="N1174" s="5" t="str">
        <f>CONCATENATE(B1174," ",C1174,"(",D1174,")",",")</f>
        <v>INSERT_DATE VARCHAR(30),</v>
      </c>
      <c r="O1174" s="1" t="s">
        <v>7</v>
      </c>
      <c r="P1174" t="s">
        <v>8</v>
      </c>
      <c r="W1174" s="17" t="str">
        <f t="shared" si="500"/>
        <v>insertDate</v>
      </c>
      <c r="X1174" s="3" t="str">
        <f t="shared" si="501"/>
        <v>"insertDate":"",</v>
      </c>
      <c r="Y1174" s="22" t="str">
        <f t="shared" si="502"/>
        <v>public static String INSERT_DATE="insertDate";</v>
      </c>
      <c r="Z1174" s="7" t="str">
        <f t="shared" si="503"/>
        <v>private String insertDate="";</v>
      </c>
    </row>
    <row r="1175" spans="2:26" ht="19.2" x14ac:dyDescent="0.45">
      <c r="B1175" s="1" t="s">
        <v>5</v>
      </c>
      <c r="C1175" s="1" t="s">
        <v>1</v>
      </c>
      <c r="D1175" s="4">
        <v>30</v>
      </c>
      <c r="I1175" t="str">
        <f>I1174</f>
        <v>ALTER TABLE TM_REL_TAB_BACKLOG</v>
      </c>
      <c r="J1175" t="str">
        <f>CONCATENATE(LEFT(CONCATENATE(" ADD "," ",N1175,";"),LEN(CONCATENATE(" ADD "," ",N1175,";"))-2),";")</f>
        <v xml:space="preserve"> ADD  MODIFICATION_DATE VARCHAR(30);</v>
      </c>
      <c r="K1175" s="21" t="str">
        <f>CONCATENATE(LEFT(CONCATENATE("  ALTER COLUMN  "," ",N1175,";"),LEN(CONCATENATE("  ALTER COLUMN  "," ",N1175,";"))-2),";")</f>
        <v xml:space="preserve">  ALTER COLUMN   MODIFICATION_DATE VARCHAR(30);</v>
      </c>
      <c r="L1175" s="12"/>
      <c r="M1175" s="18" t="str">
        <f t="shared" si="499"/>
        <v>MODIFICATION_DATE,</v>
      </c>
      <c r="N1175" s="5" t="str">
        <f>CONCATENATE(B1175," ",C1175,"(",D1175,")",",")</f>
        <v>MODIFICATION_DATE VARCHAR(30),</v>
      </c>
      <c r="O1175" s="1" t="s">
        <v>9</v>
      </c>
      <c r="P1175" t="s">
        <v>8</v>
      </c>
      <c r="W1175" s="17" t="str">
        <f t="shared" si="500"/>
        <v>modificationDate</v>
      </c>
      <c r="X1175" s="3" t="str">
        <f t="shared" si="501"/>
        <v>"modificationDate":"",</v>
      </c>
      <c r="Y1175" s="22" t="str">
        <f t="shared" si="502"/>
        <v>public static String MODIFICATION_DATE="modificationDate";</v>
      </c>
      <c r="Z1175" s="7" t="str">
        <f t="shared" si="503"/>
        <v>private String modificationDate="";</v>
      </c>
    </row>
    <row r="1176" spans="2:26" ht="19.2" x14ac:dyDescent="0.45">
      <c r="B1176" s="1" t="s">
        <v>813</v>
      </c>
      <c r="C1176" s="1" t="s">
        <v>1</v>
      </c>
      <c r="D1176" s="4">
        <v>500</v>
      </c>
      <c r="I1176" t="str">
        <f>I1175</f>
        <v>ALTER TABLE TM_REL_TAB_BACKLOG</v>
      </c>
      <c r="J1176" t="str">
        <f>CONCATENATE(LEFT(CONCATENATE(" ADD "," ",N1176,";"),LEN(CONCATENATE(" ADD "," ",N1176,";"))-2),";")</f>
        <v xml:space="preserve"> ADD  DB_NAME VARCHAR(500);</v>
      </c>
      <c r="K1176" s="21" t="str">
        <f>CONCATENATE(LEFT(CONCATENATE("  ALTER COLUMN  "," ",N1176,";"),LEN(CONCATENATE("  ALTER COLUMN  "," ",N1176,";"))-2),";")</f>
        <v xml:space="preserve">  ALTER COLUMN   DB_NAME VARCHAR(500);</v>
      </c>
      <c r="L1176" s="12"/>
      <c r="M1176" s="18" t="str">
        <f t="shared" si="499"/>
        <v>DB_NAME,</v>
      </c>
      <c r="N1176" s="5" t="str">
        <f>CONCATENATE(B1176," ",C1176,"(",D1176,")",",")</f>
        <v>DB_NAME VARCHAR(500),</v>
      </c>
      <c r="O1176" s="1" t="s">
        <v>210</v>
      </c>
      <c r="P1176" t="s">
        <v>0</v>
      </c>
      <c r="W1176" s="17" t="str">
        <f t="shared" si="500"/>
        <v>dbName</v>
      </c>
      <c r="X1176" s="3" t="str">
        <f t="shared" si="501"/>
        <v>"dbName":"",</v>
      </c>
      <c r="Y1176" s="22" t="str">
        <f t="shared" si="502"/>
        <v>public static String DB_NAME="dbName";</v>
      </c>
      <c r="Z1176" s="7" t="str">
        <f t="shared" si="503"/>
        <v>private String dbName="";</v>
      </c>
    </row>
    <row r="1177" spans="2:26" ht="19.2" x14ac:dyDescent="0.45">
      <c r="B1177" s="1" t="s">
        <v>814</v>
      </c>
      <c r="C1177" s="1" t="s">
        <v>1</v>
      </c>
      <c r="D1177" s="4">
        <v>3000</v>
      </c>
      <c r="I1177" t="str">
        <f>I1175</f>
        <v>ALTER TABLE TM_REL_TAB_BACKLOG</v>
      </c>
      <c r="J1177" t="str">
        <f>CONCATENATE(LEFT(CONCATENATE(" ADD "," ",N1177,";"),LEN(CONCATENATE(" ADD "," ",N1177,";"))-2),";")</f>
        <v xml:space="preserve"> ADD  DB_DESC VARCHAR(3000);</v>
      </c>
      <c r="K1177" s="21" t="str">
        <f>CONCATENATE(LEFT(CONCATENATE("  ALTER COLUMN  "," ",N1177,";"),LEN(CONCATENATE("  ALTER COLUMN  "," ",N1177,";"))-2),";")</f>
        <v xml:space="preserve">  ALTER COLUMN   DB_DESC VARCHAR(3000);</v>
      </c>
      <c r="L1177" s="12"/>
      <c r="M1177" s="18" t="str">
        <f t="shared" si="499"/>
        <v>DB_DESC,</v>
      </c>
      <c r="N1177" s="5" t="str">
        <f>CONCATENATE(B1177," ",C1177,"(",D1177,")",",")</f>
        <v>DB_DESC VARCHAR(3000),</v>
      </c>
      <c r="O1177" s="1" t="s">
        <v>210</v>
      </c>
      <c r="P1177" t="s">
        <v>818</v>
      </c>
      <c r="W1177" s="17" t="str">
        <f t="shared" si="500"/>
        <v>dbDesc</v>
      </c>
      <c r="X1177" s="3" t="str">
        <f t="shared" si="501"/>
        <v>"dbDesc":"",</v>
      </c>
      <c r="Y1177" s="22" t="str">
        <f t="shared" si="502"/>
        <v>public static String DB_DESC="dbDesc";</v>
      </c>
      <c r="Z1177" s="7" t="str">
        <f t="shared" si="503"/>
        <v>private String dbDesc="";</v>
      </c>
    </row>
    <row r="1178" spans="2:26" ht="19.2" x14ac:dyDescent="0.45">
      <c r="C1178" s="1"/>
      <c r="D1178" s="4"/>
      <c r="L1178" s="12"/>
      <c r="M1178" s="18" t="str">
        <f t="shared" si="499"/>
        <v>,</v>
      </c>
      <c r="N1178" s="33" t="s">
        <v>130</v>
      </c>
      <c r="O1178" s="1"/>
      <c r="W1178" s="17"/>
    </row>
    <row r="1179" spans="2:26" ht="19.2" x14ac:dyDescent="0.45">
      <c r="C1179" s="14"/>
      <c r="D1179" s="9"/>
      <c r="K1179" s="29"/>
      <c r="M1179" s="20"/>
      <c r="N1179" s="31" t="s">
        <v>126</v>
      </c>
      <c r="O1179" s="14"/>
      <c r="W1179" s="17"/>
    </row>
    <row r="1183" spans="2:26" x14ac:dyDescent="0.3">
      <c r="B1183" s="2" t="s">
        <v>815</v>
      </c>
      <c r="I1183" t="str">
        <f>CONCATENATE("ALTER TABLE"," ",B1183)</f>
        <v>ALTER TABLE TM_TABLE</v>
      </c>
      <c r="K1183" s="25"/>
      <c r="N1183" s="5" t="str">
        <f>CONCATENATE("CREATE TABLE ",B1183," ","(")</f>
        <v>CREATE TABLE TM_TABLE (</v>
      </c>
    </row>
    <row r="1184" spans="2:26" ht="19.2" x14ac:dyDescent="0.45">
      <c r="B1184" s="39" t="s">
        <v>2</v>
      </c>
      <c r="C1184" s="1" t="s">
        <v>1</v>
      </c>
      <c r="D1184" s="4">
        <v>30</v>
      </c>
      <c r="E1184" s="24" t="s">
        <v>113</v>
      </c>
      <c r="I1184" t="str">
        <f>I1183</f>
        <v>ALTER TABLE TM_TABLE</v>
      </c>
      <c r="L1184" s="12"/>
      <c r="M1184" s="18" t="str">
        <f t="shared" ref="M1184:M1192" si="504">CONCATENATE(B1184,",")</f>
        <v>ID,</v>
      </c>
      <c r="N1184" s="5" t="str">
        <f>CONCATENATE(B1184," ",C1184,"(",D1184,") ",E1184," ,")</f>
        <v>ID VARCHAR(30) NOT NULL ,</v>
      </c>
      <c r="O1184" s="1" t="s">
        <v>2</v>
      </c>
      <c r="P1184" s="6"/>
      <c r="Q1184" s="6"/>
      <c r="R1184" s="6"/>
      <c r="S1184" s="6"/>
      <c r="T1184" s="6"/>
      <c r="U1184" s="6"/>
      <c r="V1184" s="6"/>
      <c r="W1184" s="17" t="str">
        <f t="shared" ref="W1184:W1191" si="505"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id</v>
      </c>
      <c r="X1184" s="3" t="str">
        <f t="shared" ref="X1184:X1191" si="506">CONCATENATE("""",W1184,"""",":","""","""",",")</f>
        <v>"id":"",</v>
      </c>
      <c r="Y1184" s="22" t="str">
        <f t="shared" ref="Y1184:Y1191" si="507">CONCATENATE("public static String ",,B1184,,"=","""",W1184,""";")</f>
        <v>public static String ID="id";</v>
      </c>
      <c r="Z1184" s="7" t="str">
        <f t="shared" ref="Z1184:Z1191" si="508">CONCATENATE("private String ",W1184,"=","""""",";")</f>
        <v>private String id="";</v>
      </c>
    </row>
    <row r="1185" spans="2:26" ht="19.2" x14ac:dyDescent="0.45">
      <c r="B1185" s="1" t="s">
        <v>3</v>
      </c>
      <c r="C1185" s="1" t="s">
        <v>1</v>
      </c>
      <c r="D1185" s="4">
        <v>10</v>
      </c>
      <c r="I1185" t="str">
        <f>I1184</f>
        <v>ALTER TABLE TM_TABLE</v>
      </c>
      <c r="K1185" s="21" t="s">
        <v>436</v>
      </c>
      <c r="L1185" s="12"/>
      <c r="M1185" s="18" t="str">
        <f t="shared" si="504"/>
        <v>STATUS,</v>
      </c>
      <c r="N1185" s="5" t="str">
        <f t="shared" ref="N1185:N1191" si="509">CONCATENATE(B1185," ",C1185,"(",D1185,")",",")</f>
        <v>STATUS VARCHAR(10),</v>
      </c>
      <c r="O1185" s="1" t="s">
        <v>3</v>
      </c>
      <c r="W1185" s="17" t="str">
        <f t="shared" si="505"/>
        <v>status</v>
      </c>
      <c r="X1185" s="3" t="str">
        <f t="shared" si="506"/>
        <v>"status":"",</v>
      </c>
      <c r="Y1185" s="22" t="str">
        <f t="shared" si="507"/>
        <v>public static String STATUS="status";</v>
      </c>
      <c r="Z1185" s="7" t="str">
        <f t="shared" si="508"/>
        <v>private String status="";</v>
      </c>
    </row>
    <row r="1186" spans="2:26" ht="19.2" x14ac:dyDescent="0.45">
      <c r="B1186" s="1" t="s">
        <v>4</v>
      </c>
      <c r="C1186" s="1" t="s">
        <v>1</v>
      </c>
      <c r="D1186" s="4">
        <v>30</v>
      </c>
      <c r="I1186">
        <f>I1178</f>
        <v>0</v>
      </c>
      <c r="J1186" t="str">
        <f t="shared" ref="J1186:J1191" si="510">CONCATENATE(LEFT(CONCATENATE(" ADD "," ",N1186,";"),LEN(CONCATENATE(" ADD "," ",N1186,";"))-2),";")</f>
        <v xml:space="preserve"> ADD  INSERT_DATE VARCHAR(30);</v>
      </c>
      <c r="K1186" s="21" t="str">
        <f t="shared" ref="K1186:K1191" si="511">CONCATENATE(LEFT(CONCATENATE("  ALTER COLUMN  "," ",N1186,";"),LEN(CONCATENATE("  ALTER COLUMN  "," ",N1186,";"))-2),";")</f>
        <v xml:space="preserve">  ALTER COLUMN   INSERT_DATE VARCHAR(30);</v>
      </c>
      <c r="L1186" s="12"/>
      <c r="M1186" s="18" t="str">
        <f t="shared" si="504"/>
        <v>INSERT_DATE,</v>
      </c>
      <c r="N1186" s="5" t="str">
        <f t="shared" si="509"/>
        <v>INSERT_DATE VARCHAR(30),</v>
      </c>
      <c r="O1186" s="1" t="s">
        <v>7</v>
      </c>
      <c r="P1186" t="s">
        <v>8</v>
      </c>
      <c r="W1186" s="17" t="str">
        <f t="shared" si="505"/>
        <v>insertDate</v>
      </c>
      <c r="X1186" s="3" t="str">
        <f t="shared" si="506"/>
        <v>"insertDate":"",</v>
      </c>
      <c r="Y1186" s="22" t="str">
        <f t="shared" si="507"/>
        <v>public static String INSERT_DATE="insertDate";</v>
      </c>
      <c r="Z1186" s="7" t="str">
        <f t="shared" si="508"/>
        <v>private String insertDate="";</v>
      </c>
    </row>
    <row r="1187" spans="2:26" ht="19.2" x14ac:dyDescent="0.45">
      <c r="B1187" s="1" t="s">
        <v>5</v>
      </c>
      <c r="C1187" s="1" t="s">
        <v>1</v>
      </c>
      <c r="D1187" s="4">
        <v>30</v>
      </c>
      <c r="I1187">
        <f>I1186</f>
        <v>0</v>
      </c>
      <c r="J1187" t="str">
        <f t="shared" si="510"/>
        <v xml:space="preserve"> ADD  MODIFICATION_DATE VARCHAR(30);</v>
      </c>
      <c r="K1187" s="21" t="str">
        <f t="shared" si="511"/>
        <v xml:space="preserve">  ALTER COLUMN   MODIFICATION_DATE VARCHAR(30);</v>
      </c>
      <c r="L1187" s="12"/>
      <c r="M1187" s="18" t="str">
        <f t="shared" si="504"/>
        <v>MODIFICATION_DATE,</v>
      </c>
      <c r="N1187" s="5" t="str">
        <f t="shared" si="509"/>
        <v>MODIFICATION_DATE VARCHAR(30),</v>
      </c>
      <c r="O1187" s="1" t="s">
        <v>9</v>
      </c>
      <c r="P1187" t="s">
        <v>8</v>
      </c>
      <c r="W1187" s="17" t="str">
        <f t="shared" si="505"/>
        <v>modificationDate</v>
      </c>
      <c r="X1187" s="3" t="str">
        <f t="shared" si="506"/>
        <v>"modificationDate":"",</v>
      </c>
      <c r="Y1187" s="22" t="str">
        <f t="shared" si="507"/>
        <v>public static String MODIFICATION_DATE="modificationDate";</v>
      </c>
      <c r="Z1187" s="7" t="str">
        <f t="shared" si="508"/>
        <v>private String modificationDate="";</v>
      </c>
    </row>
    <row r="1188" spans="2:26" ht="19.2" x14ac:dyDescent="0.45">
      <c r="B1188" s="1" t="s">
        <v>215</v>
      </c>
      <c r="C1188" s="1" t="s">
        <v>1</v>
      </c>
      <c r="D1188" s="4">
        <v>500</v>
      </c>
      <c r="I1188">
        <f>I1187</f>
        <v>0</v>
      </c>
      <c r="J1188" t="str">
        <f t="shared" si="510"/>
        <v xml:space="preserve"> ADD  TABLE_NAME VARCHAR(500);</v>
      </c>
      <c r="K1188" s="21" t="str">
        <f t="shared" si="511"/>
        <v xml:space="preserve">  ALTER COLUMN   TABLE_NAME VARCHAR(500);</v>
      </c>
      <c r="L1188" s="12"/>
      <c r="M1188" s="18" t="str">
        <f t="shared" si="504"/>
        <v>TABLE_NAME,</v>
      </c>
      <c r="N1188" s="5" t="str">
        <f t="shared" si="509"/>
        <v>TABLE_NAME VARCHAR(500),</v>
      </c>
      <c r="O1188" s="1" t="s">
        <v>220</v>
      </c>
      <c r="P1188" t="s">
        <v>0</v>
      </c>
      <c r="W1188" s="17" t="str">
        <f t="shared" si="505"/>
        <v>tableName</v>
      </c>
      <c r="X1188" s="3" t="str">
        <f t="shared" si="506"/>
        <v>"tableName":"",</v>
      </c>
      <c r="Y1188" s="22" t="str">
        <f t="shared" si="507"/>
        <v>public static String TABLE_NAME="tableName";</v>
      </c>
      <c r="Z1188" s="7" t="str">
        <f t="shared" si="508"/>
        <v>private String tableName="";</v>
      </c>
    </row>
    <row r="1189" spans="2:26" ht="19.2" x14ac:dyDescent="0.45">
      <c r="B1189" s="37" t="s">
        <v>816</v>
      </c>
      <c r="C1189" s="1" t="s">
        <v>1</v>
      </c>
      <c r="D1189" s="4">
        <v>30</v>
      </c>
      <c r="I1189">
        <f>I1188</f>
        <v>0</v>
      </c>
      <c r="J1189" t="str">
        <f>CONCATENATE(LEFT(CONCATENATE(" ADD "," ",N1189,";"),LEN(CONCATENATE(" ADD "," ",N1189,";"))-2),";")</f>
        <v xml:space="preserve"> ADD  FK_DB_ID VARCHAR(30);</v>
      </c>
      <c r="K1189" s="21" t="str">
        <f>CONCATENATE(LEFT(CONCATENATE("  ALTER COLUMN  "," ",N1189,";"),LEN(CONCATENATE("  ALTER COLUMN  "," ",N1189,";"))-2),";")</f>
        <v xml:space="preserve">  ALTER COLUMN   FK_DB_ID VARCHAR(30);</v>
      </c>
      <c r="L1189" s="12"/>
      <c r="M1189" s="18" t="str">
        <f>CONCATENATE(B1189,",")</f>
        <v>FK_DB_ID,</v>
      </c>
      <c r="N1189" s="5" t="str">
        <f>CONCATENATE(B1189," ",C1189,"(",D1189,")",",")</f>
        <v>FK_DB_ID VARCHAR(30),</v>
      </c>
      <c r="O1189" s="1" t="s">
        <v>10</v>
      </c>
      <c r="P1189" t="s">
        <v>210</v>
      </c>
      <c r="Q1189" t="s">
        <v>2</v>
      </c>
      <c r="W1189" s="17" t="str">
        <f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fkDbId</v>
      </c>
      <c r="X1189" s="3" t="str">
        <f>CONCATENATE("""",W1189,"""",":","""","""",",")</f>
        <v>"fkDbId":"",</v>
      </c>
      <c r="Y1189" s="22" t="str">
        <f>CONCATENATE("public static String ",,B1189,,"=","""",W1189,""";")</f>
        <v>public static String FK_DB_ID="fkDbId";</v>
      </c>
      <c r="Z1189" s="7" t="str">
        <f>CONCATENATE("private String ",W1189,"=","""""",";")</f>
        <v>private String fkDbId="";</v>
      </c>
    </row>
    <row r="1190" spans="2:26" ht="19.2" x14ac:dyDescent="0.45">
      <c r="B1190" s="1" t="s">
        <v>258</v>
      </c>
      <c r="C1190" s="1" t="s">
        <v>1</v>
      </c>
      <c r="D1190" s="4">
        <v>30</v>
      </c>
      <c r="I1190">
        <f>I1189</f>
        <v>0</v>
      </c>
      <c r="J1190" t="str">
        <f>CONCATENATE(LEFT(CONCATENATE(" ADD "," ",N1190,";"),LEN(CONCATENATE(" ADD "," ",N1190,";"))-2),";")</f>
        <v xml:space="preserve"> ADD  ORDER_NO VARCHAR(30);</v>
      </c>
      <c r="K1190" s="21" t="str">
        <f>CONCATENATE(LEFT(CONCATENATE("  ALTER COLUMN  "," ",N1190,";"),LEN(CONCATENATE("  ALTER COLUMN  "," ",N1190,";"))-2),";")</f>
        <v xml:space="preserve">  ALTER COLUMN   ORDER_NO VARCHAR(30);</v>
      </c>
      <c r="L1190" s="12"/>
      <c r="M1190" s="18" t="str">
        <f>CONCATENATE(B1190,",")</f>
        <v>ORDER_NO,</v>
      </c>
      <c r="N1190" s="5" t="str">
        <f>CONCATENATE(B1190," ",C1190,"(",D1190,")",",")</f>
        <v>ORDER_NO VARCHAR(30),</v>
      </c>
      <c r="O1190" s="1" t="s">
        <v>259</v>
      </c>
      <c r="P1190" t="s">
        <v>173</v>
      </c>
      <c r="W1190" s="17" t="str">
        <f>CONCATENATE(,LOWER(O1190),UPPER(LEFT(P1190,1)),LOWER(RIGHT(P1190,LEN(P1190)-IF(LEN(P1190)&gt;0,1,LEN(P1190)))),UPPER(LEFT(Q1190,1)),LOWER(RIGHT(Q1190,LEN(Q1190)-IF(LEN(Q1190)&gt;0,1,LEN(Q1190)))),UPPER(LEFT(R1190,1)),LOWER(RIGHT(R1190,LEN(R1190)-IF(LEN(R1190)&gt;0,1,LEN(R1190)))),UPPER(LEFT(S1190,1)),LOWER(RIGHT(S1190,LEN(S1190)-IF(LEN(S1190)&gt;0,1,LEN(S1190)))),UPPER(LEFT(T1190,1)),LOWER(RIGHT(T1190,LEN(T1190)-IF(LEN(T1190)&gt;0,1,LEN(T1190)))),UPPER(LEFT(U1190,1)),LOWER(RIGHT(U1190,LEN(U1190)-IF(LEN(U1190)&gt;0,1,LEN(U1190)))),UPPER(LEFT(V1190,1)),LOWER(RIGHT(V1190,LEN(V1190)-IF(LEN(V1190)&gt;0,1,LEN(V1190)))))</f>
        <v>orderNo</v>
      </c>
      <c r="X1190" s="3" t="str">
        <f>CONCATENATE("""",W1190,"""",":","""","""",",")</f>
        <v>"orderNo":"",</v>
      </c>
      <c r="Y1190" s="22" t="str">
        <f>CONCATENATE("public static String ",,B1190,,"=","""",W1190,""";")</f>
        <v>public static String ORDER_NO="orderNo";</v>
      </c>
      <c r="Z1190" s="7" t="str">
        <f>CONCATENATE("private String ",W1190,"=","""""",";")</f>
        <v>private String orderNo="";</v>
      </c>
    </row>
    <row r="1191" spans="2:26" ht="19.2" x14ac:dyDescent="0.45">
      <c r="B1191" s="1" t="s">
        <v>14</v>
      </c>
      <c r="C1191" s="1" t="s">
        <v>1</v>
      </c>
      <c r="D1191" s="4">
        <v>3000</v>
      </c>
      <c r="I1191">
        <f>I1187</f>
        <v>0</v>
      </c>
      <c r="J1191" t="str">
        <f t="shared" si="510"/>
        <v xml:space="preserve"> ADD  DESCRIPTION VARCHAR(3000);</v>
      </c>
      <c r="K1191" s="21" t="str">
        <f t="shared" si="511"/>
        <v xml:space="preserve">  ALTER COLUMN   DESCRIPTION VARCHAR(3000);</v>
      </c>
      <c r="L1191" s="12"/>
      <c r="M1191" s="18" t="str">
        <f t="shared" si="504"/>
        <v>DESCRIPTION,</v>
      </c>
      <c r="N1191" s="5" t="str">
        <f t="shared" si="509"/>
        <v>DESCRIPTION VARCHAR(3000),</v>
      </c>
      <c r="O1191" s="1" t="s">
        <v>14</v>
      </c>
      <c r="W1191" s="17" t="str">
        <f t="shared" si="505"/>
        <v>description</v>
      </c>
      <c r="X1191" s="3" t="str">
        <f t="shared" si="506"/>
        <v>"description":"",</v>
      </c>
      <c r="Y1191" s="22" t="str">
        <f t="shared" si="507"/>
        <v>public static String DESCRIPTION="description";</v>
      </c>
      <c r="Z1191" s="7" t="str">
        <f t="shared" si="508"/>
        <v>private String description="";</v>
      </c>
    </row>
    <row r="1192" spans="2:26" ht="19.2" x14ac:dyDescent="0.45">
      <c r="C1192" s="1"/>
      <c r="D1192" s="4"/>
      <c r="L1192" s="12"/>
      <c r="M1192" s="18" t="str">
        <f t="shared" si="504"/>
        <v>,</v>
      </c>
      <c r="N1192" s="33" t="s">
        <v>130</v>
      </c>
      <c r="O1192" s="1"/>
      <c r="W1192" s="17"/>
    </row>
    <row r="1193" spans="2:26" ht="19.2" x14ac:dyDescent="0.45">
      <c r="C1193" s="14"/>
      <c r="D1193" s="9"/>
      <c r="K1193" s="29"/>
      <c r="M1193" s="20"/>
      <c r="N1193" s="31" t="s">
        <v>126</v>
      </c>
      <c r="O1193" s="14"/>
      <c r="W1193" s="17"/>
    </row>
    <row r="1195" spans="2:26" x14ac:dyDescent="0.3">
      <c r="B1195" s="2" t="s">
        <v>817</v>
      </c>
      <c r="I1195" t="str">
        <f>CONCATENATE("ALTER TABLE"," ",B1195)</f>
        <v>ALTER TABLE TM_FIELD</v>
      </c>
      <c r="K1195" s="25"/>
      <c r="N1195" s="5" t="str">
        <f>CONCATENATE("CREATE TABLE ",B1195," ","(")</f>
        <v>CREATE TABLE TM_FIELD (</v>
      </c>
    </row>
    <row r="1196" spans="2:26" ht="19.2" x14ac:dyDescent="0.45">
      <c r="B1196" s="1" t="s">
        <v>2</v>
      </c>
      <c r="C1196" s="1" t="s">
        <v>1</v>
      </c>
      <c r="D1196" s="4">
        <v>30</v>
      </c>
      <c r="E1196" s="24" t="s">
        <v>113</v>
      </c>
      <c r="I1196" t="str">
        <f>I1195</f>
        <v>ALTER TABLE TM_FIELD</v>
      </c>
      <c r="L1196" s="12"/>
      <c r="M1196" s="18" t="str">
        <f t="shared" ref="M1196:M1208" si="512">CONCATENATE(B1196,",")</f>
        <v>ID,</v>
      </c>
      <c r="N1196" s="5" t="str">
        <f>CONCATENATE(B1196," ",C1196,"(",D1196,") ",E1196," ,")</f>
        <v>ID VARCHAR(30) NOT NULL ,</v>
      </c>
      <c r="O1196" s="1" t="s">
        <v>2</v>
      </c>
      <c r="P1196" s="6"/>
      <c r="Q1196" s="6"/>
      <c r="R1196" s="6"/>
      <c r="S1196" s="6"/>
      <c r="T1196" s="6"/>
      <c r="U1196" s="6"/>
      <c r="V1196" s="6"/>
      <c r="W1196" s="17" t="str">
        <f t="shared" ref="W1196:W1207" si="513">CONCATENATE(,LOWER(O1196),UPPER(LEFT(P1196,1)),LOWER(RIGHT(P1196,LEN(P1196)-IF(LEN(P1196)&gt;0,1,LEN(P1196)))),UPPER(LEFT(Q1196,1)),LOWER(RIGHT(Q1196,LEN(Q1196)-IF(LEN(Q1196)&gt;0,1,LEN(Q1196)))),UPPER(LEFT(R1196,1)),LOWER(RIGHT(R1196,LEN(R1196)-IF(LEN(R1196)&gt;0,1,LEN(R1196)))),UPPER(LEFT(S1196,1)),LOWER(RIGHT(S1196,LEN(S1196)-IF(LEN(S1196)&gt;0,1,LEN(S1196)))),UPPER(LEFT(T1196,1)),LOWER(RIGHT(T1196,LEN(T1196)-IF(LEN(T1196)&gt;0,1,LEN(T1196)))),UPPER(LEFT(U1196,1)),LOWER(RIGHT(U1196,LEN(U1196)-IF(LEN(U1196)&gt;0,1,LEN(U1196)))),UPPER(LEFT(V1196,1)),LOWER(RIGHT(V1196,LEN(V1196)-IF(LEN(V1196)&gt;0,1,LEN(V1196)))))</f>
        <v>id</v>
      </c>
      <c r="X1196" s="3" t="str">
        <f t="shared" ref="X1196:X1207" si="514">CONCATENATE("""",W1196,"""",":","""","""",",")</f>
        <v>"id":"",</v>
      </c>
      <c r="Y1196" s="22" t="str">
        <f t="shared" ref="Y1196:Y1207" si="515">CONCATENATE("public static String ",,B1196,,"=","""",W1196,""";")</f>
        <v>public static String ID="id";</v>
      </c>
      <c r="Z1196" s="7" t="str">
        <f t="shared" ref="Z1196:Z1207" si="516">CONCATENATE("private String ",W1196,"=","""""",";")</f>
        <v>private String id="";</v>
      </c>
    </row>
    <row r="1197" spans="2:26" ht="19.2" x14ac:dyDescent="0.45">
      <c r="B1197" s="1" t="s">
        <v>3</v>
      </c>
      <c r="C1197" s="1" t="s">
        <v>1</v>
      </c>
      <c r="D1197" s="4">
        <v>10</v>
      </c>
      <c r="I1197" t="str">
        <f>I1196</f>
        <v>ALTER TABLE TM_FIELD</v>
      </c>
      <c r="K1197" s="21" t="s">
        <v>436</v>
      </c>
      <c r="L1197" s="12"/>
      <c r="M1197" s="18" t="str">
        <f t="shared" si="512"/>
        <v>STATUS,</v>
      </c>
      <c r="N1197" s="5" t="str">
        <f t="shared" ref="N1197:N1207" si="517">CONCATENATE(B1197," ",C1197,"(",D1197,")",",")</f>
        <v>STATUS VARCHAR(10),</v>
      </c>
      <c r="O1197" s="1" t="s">
        <v>3</v>
      </c>
      <c r="W1197" s="17" t="str">
        <f t="shared" si="513"/>
        <v>status</v>
      </c>
      <c r="X1197" s="3" t="str">
        <f t="shared" si="514"/>
        <v>"status":"",</v>
      </c>
      <c r="Y1197" s="22" t="str">
        <f t="shared" si="515"/>
        <v>public static String STATUS="status";</v>
      </c>
      <c r="Z1197" s="7" t="str">
        <f t="shared" si="516"/>
        <v>private String status="";</v>
      </c>
    </row>
    <row r="1198" spans="2:26" ht="19.2" x14ac:dyDescent="0.45">
      <c r="B1198" s="1" t="s">
        <v>4</v>
      </c>
      <c r="C1198" s="1" t="s">
        <v>1</v>
      </c>
      <c r="D1198" s="4">
        <v>30</v>
      </c>
      <c r="I1198" t="str">
        <f t="shared" ref="I1198:I1207" si="518">I1197</f>
        <v>ALTER TABLE TM_FIELD</v>
      </c>
      <c r="J1198" t="str">
        <f t="shared" ref="J1198:J1207" si="519">CONCATENATE(LEFT(CONCATENATE(" ADD "," ",N1198,";"),LEN(CONCATENATE(" ADD "," ",N1198,";"))-2),";")</f>
        <v xml:space="preserve"> ADD  INSERT_DATE VARCHAR(30);</v>
      </c>
      <c r="K1198" s="21" t="str">
        <f t="shared" ref="K1198:K1207" si="520">CONCATENATE(LEFT(CONCATENATE("  ALTER COLUMN  "," ",N1198,";"),LEN(CONCATENATE("  ALTER COLUMN  "," ",N1198,";"))-2),";")</f>
        <v xml:space="preserve">  ALTER COLUMN   INSERT_DATE VARCHAR(30);</v>
      </c>
      <c r="L1198" s="12"/>
      <c r="M1198" s="18" t="str">
        <f t="shared" si="512"/>
        <v>INSERT_DATE,</v>
      </c>
      <c r="N1198" s="5" t="str">
        <f t="shared" si="517"/>
        <v>INSERT_DATE VARCHAR(30),</v>
      </c>
      <c r="O1198" s="1" t="s">
        <v>7</v>
      </c>
      <c r="P1198" t="s">
        <v>8</v>
      </c>
      <c r="W1198" s="17" t="str">
        <f t="shared" si="513"/>
        <v>insertDate</v>
      </c>
      <c r="X1198" s="3" t="str">
        <f t="shared" si="514"/>
        <v>"insertDate":"",</v>
      </c>
      <c r="Y1198" s="22" t="str">
        <f t="shared" si="515"/>
        <v>public static String INSERT_DATE="insertDate";</v>
      </c>
      <c r="Z1198" s="7" t="str">
        <f t="shared" si="516"/>
        <v>private String insertDate="";</v>
      </c>
    </row>
    <row r="1199" spans="2:26" ht="19.2" x14ac:dyDescent="0.45">
      <c r="B1199" s="1" t="s">
        <v>5</v>
      </c>
      <c r="C1199" s="1" t="s">
        <v>1</v>
      </c>
      <c r="D1199" s="4">
        <v>30</v>
      </c>
      <c r="I1199" t="str">
        <f t="shared" si="518"/>
        <v>ALTER TABLE TM_FIELD</v>
      </c>
      <c r="J1199" t="str">
        <f t="shared" si="519"/>
        <v xml:space="preserve"> ADD  MODIFICATION_DATE VARCHAR(30);</v>
      </c>
      <c r="K1199" s="21" t="str">
        <f t="shared" si="520"/>
        <v xml:space="preserve">  ALTER COLUMN   MODIFICATION_DATE VARCHAR(30);</v>
      </c>
      <c r="L1199" s="12"/>
      <c r="M1199" s="18" t="str">
        <f t="shared" si="512"/>
        <v>MODIFICATION_DATE,</v>
      </c>
      <c r="N1199" s="5" t="str">
        <f t="shared" si="517"/>
        <v>MODIFICATION_DATE VARCHAR(30),</v>
      </c>
      <c r="O1199" s="1" t="s">
        <v>9</v>
      </c>
      <c r="P1199" t="s">
        <v>8</v>
      </c>
      <c r="W1199" s="17" t="str">
        <f t="shared" si="513"/>
        <v>modificationDate</v>
      </c>
      <c r="X1199" s="3" t="str">
        <f t="shared" si="514"/>
        <v>"modificationDate":"",</v>
      </c>
      <c r="Y1199" s="22" t="str">
        <f t="shared" si="515"/>
        <v>public static String MODIFICATION_DATE="modificationDate";</v>
      </c>
      <c r="Z1199" s="7" t="str">
        <f t="shared" si="516"/>
        <v>private String modificationDate="";</v>
      </c>
    </row>
    <row r="1200" spans="2:26" ht="19.2" x14ac:dyDescent="0.45">
      <c r="B1200" s="1" t="s">
        <v>28</v>
      </c>
      <c r="C1200" s="1" t="s">
        <v>1</v>
      </c>
      <c r="D1200" s="4">
        <v>500</v>
      </c>
      <c r="I1200" t="str">
        <f t="shared" si="518"/>
        <v>ALTER TABLE TM_FIELD</v>
      </c>
      <c r="J1200" t="str">
        <f t="shared" si="519"/>
        <v xml:space="preserve"> ADD  FIELD_NAME VARCHAR(500);</v>
      </c>
      <c r="K1200" s="21" t="str">
        <f t="shared" si="520"/>
        <v xml:space="preserve">  ALTER COLUMN   FIELD_NAME VARCHAR(500);</v>
      </c>
      <c r="L1200" s="12"/>
      <c r="M1200" s="18" t="str">
        <f t="shared" si="512"/>
        <v>FIELD_NAME,</v>
      </c>
      <c r="N1200" s="5" t="str">
        <f t="shared" si="517"/>
        <v>FIELD_NAME VARCHAR(500),</v>
      </c>
      <c r="O1200" s="1" t="s">
        <v>60</v>
      </c>
      <c r="P1200" t="s">
        <v>0</v>
      </c>
      <c r="W1200" s="17" t="str">
        <f t="shared" si="513"/>
        <v>fieldName</v>
      </c>
      <c r="X1200" s="3" t="str">
        <f t="shared" si="514"/>
        <v>"fieldName":"",</v>
      </c>
      <c r="Y1200" s="22" t="str">
        <f t="shared" si="515"/>
        <v>public static String FIELD_NAME="fieldName";</v>
      </c>
      <c r="Z1200" s="7" t="str">
        <f t="shared" si="516"/>
        <v>private String fieldName="";</v>
      </c>
    </row>
    <row r="1201" spans="2:26" ht="19.2" x14ac:dyDescent="0.45">
      <c r="B1201" s="39" t="s">
        <v>760</v>
      </c>
      <c r="C1201" s="1" t="s">
        <v>1</v>
      </c>
      <c r="D1201" s="4">
        <v>30</v>
      </c>
      <c r="I1201" t="str">
        <f t="shared" si="518"/>
        <v>ALTER TABLE TM_FIELD</v>
      </c>
      <c r="J1201" t="str">
        <f>CONCATENATE(LEFT(CONCATENATE(" ADD "," ",N1201,";"),LEN(CONCATENATE(" ADD "," ",N1201,";"))-2),";")</f>
        <v xml:space="preserve"> ADD  FK_TABLE_ID VARCHAR(30);</v>
      </c>
      <c r="K1201" s="21" t="str">
        <f>CONCATENATE(LEFT(CONCATENATE("  ALTER COLUMN  "," ",N1201,";"),LEN(CONCATENATE("  ALTER COLUMN  "," ",N1201,";"))-2),";")</f>
        <v xml:space="preserve">  ALTER COLUMN   FK_TABLE_ID VARCHAR(30);</v>
      </c>
      <c r="L1201" s="12"/>
      <c r="M1201" s="18" t="str">
        <f>CONCATENATE(B1201,",")</f>
        <v>FK_TABLE_ID,</v>
      </c>
      <c r="N1201" s="5" t="str">
        <f>CONCATENATE(B1201," ",C1201,"(",D1201,")",",")</f>
        <v>FK_TABLE_ID VARCHAR(30),</v>
      </c>
      <c r="O1201" s="1" t="s">
        <v>10</v>
      </c>
      <c r="P1201" t="s">
        <v>220</v>
      </c>
      <c r="Q1201" t="s">
        <v>819</v>
      </c>
      <c r="W1201" s="17" t="str">
        <f>CONCATENATE(,LOWER(O1201),UPPER(LEFT(P1201,1)),LOWER(RIGHT(P1201,LEN(P1201)-IF(LEN(P1201)&gt;0,1,LEN(P1201)))),UPPER(LEFT(Q1201,1)),LOWER(RIGHT(Q1201,LEN(Q1201)-IF(LEN(Q1201)&gt;0,1,LEN(Q1201)))),UPPER(LEFT(R1201,1)),LOWER(RIGHT(R1201,LEN(R1201)-IF(LEN(R1201)&gt;0,1,LEN(R1201)))),UPPER(LEFT(S1201,1)),LOWER(RIGHT(S1201,LEN(S1201)-IF(LEN(S1201)&gt;0,1,LEN(S1201)))),UPPER(LEFT(T1201,1)),LOWER(RIGHT(T1201,LEN(T1201)-IF(LEN(T1201)&gt;0,1,LEN(T1201)))),UPPER(LEFT(U1201,1)),LOWER(RIGHT(U1201,LEN(U1201)-IF(LEN(U1201)&gt;0,1,LEN(U1201)))),UPPER(LEFT(V1201,1)),LOWER(RIGHT(V1201,LEN(V1201)-IF(LEN(V1201)&gt;0,1,LEN(V1201)))))</f>
        <v>fkTableIf</v>
      </c>
      <c r="X1201" s="3" t="str">
        <f>CONCATENATE("""",W1201,"""",":","""","""",",")</f>
        <v>"fkTableIf":"",</v>
      </c>
      <c r="Y1201" s="22" t="str">
        <f>CONCATENATE("public static String ",,B1201,,"=","""",W1201,""";")</f>
        <v>public static String FK_TABLE_ID="fkTableIf";</v>
      </c>
      <c r="Z1201" s="7" t="str">
        <f>CONCATENATE("private String ",W1201,"=","""""",";")</f>
        <v>private String fkTableIf="";</v>
      </c>
    </row>
    <row r="1202" spans="2:26" ht="19.2" x14ac:dyDescent="0.45">
      <c r="B1202" s="38" t="s">
        <v>816</v>
      </c>
      <c r="C1202" s="1" t="s">
        <v>1</v>
      </c>
      <c r="D1202" s="4">
        <v>30</v>
      </c>
      <c r="I1202" t="str">
        <f t="shared" si="518"/>
        <v>ALTER TABLE TM_FIELD</v>
      </c>
      <c r="J1202" t="str">
        <f t="shared" si="519"/>
        <v xml:space="preserve"> ADD  FK_DB_ID VARCHAR(30);</v>
      </c>
      <c r="K1202" s="21" t="str">
        <f t="shared" si="520"/>
        <v xml:space="preserve">  ALTER COLUMN   FK_DB_ID VARCHAR(30);</v>
      </c>
      <c r="L1202" s="12"/>
      <c r="M1202" s="18" t="str">
        <f t="shared" si="512"/>
        <v>FK_DB_ID,</v>
      </c>
      <c r="N1202" s="5" t="str">
        <f t="shared" si="517"/>
        <v>FK_DB_ID VARCHAR(30),</v>
      </c>
      <c r="O1202" s="1" t="s">
        <v>10</v>
      </c>
      <c r="P1202" t="s">
        <v>210</v>
      </c>
      <c r="Q1202" t="s">
        <v>2</v>
      </c>
      <c r="W1202" s="17" t="str">
        <f t="shared" si="513"/>
        <v>fkDbId</v>
      </c>
      <c r="X1202" s="3" t="str">
        <f t="shared" si="514"/>
        <v>"fkDbId":"",</v>
      </c>
      <c r="Y1202" s="22" t="str">
        <f t="shared" si="515"/>
        <v>public static String FK_DB_ID="fkDbId";</v>
      </c>
      <c r="Z1202" s="7" t="str">
        <f t="shared" si="516"/>
        <v>private String fkDbId="";</v>
      </c>
    </row>
    <row r="1203" spans="2:26" ht="19.2" x14ac:dyDescent="0.45">
      <c r="B1203" s="1" t="s">
        <v>258</v>
      </c>
      <c r="C1203" s="1" t="s">
        <v>1</v>
      </c>
      <c r="D1203" s="4">
        <v>30</v>
      </c>
      <c r="I1203" t="str">
        <f t="shared" si="518"/>
        <v>ALTER TABLE TM_FIELD</v>
      </c>
      <c r="J1203" t="str">
        <f t="shared" si="519"/>
        <v xml:space="preserve"> ADD  ORDER_NO VARCHAR(30);</v>
      </c>
      <c r="K1203" s="21" t="str">
        <f t="shared" si="520"/>
        <v xml:space="preserve">  ALTER COLUMN   ORDER_NO VARCHAR(30);</v>
      </c>
      <c r="L1203" s="12"/>
      <c r="M1203" s="18" t="str">
        <f t="shared" si="512"/>
        <v>ORDER_NO,</v>
      </c>
      <c r="N1203" s="5" t="str">
        <f t="shared" si="517"/>
        <v>ORDER_NO VARCHAR(30),</v>
      </c>
      <c r="O1203" s="1" t="s">
        <v>259</v>
      </c>
      <c r="P1203" t="s">
        <v>173</v>
      </c>
      <c r="W1203" s="17" t="str">
        <f t="shared" si="513"/>
        <v>orderNo</v>
      </c>
      <c r="X1203" s="3" t="str">
        <f t="shared" si="514"/>
        <v>"orderNo":"",</v>
      </c>
      <c r="Y1203" s="22" t="str">
        <f t="shared" si="515"/>
        <v>public static String ORDER_NO="orderNo";</v>
      </c>
      <c r="Z1203" s="7" t="str">
        <f t="shared" si="516"/>
        <v>private String orderNo="";</v>
      </c>
    </row>
    <row r="1204" spans="2:26" ht="19.2" x14ac:dyDescent="0.45">
      <c r="B1204" s="1" t="s">
        <v>918</v>
      </c>
      <c r="C1204" s="1" t="s">
        <v>1</v>
      </c>
      <c r="D1204" s="4">
        <v>200</v>
      </c>
      <c r="I1204" t="str">
        <f>I1202</f>
        <v>ALTER TABLE TM_FIELD</v>
      </c>
      <c r="J1204" t="str">
        <f t="shared" si="519"/>
        <v xml:space="preserve"> ADD  FIELD_TYPE VARCHAR(200);</v>
      </c>
      <c r="K1204" s="21" t="str">
        <f t="shared" si="520"/>
        <v xml:space="preserve">  ALTER COLUMN   FIELD_TYPE VARCHAR(200);</v>
      </c>
      <c r="L1204" s="12"/>
      <c r="M1204" s="18" t="str">
        <f t="shared" si="512"/>
        <v>FIELD_TYPE,</v>
      </c>
      <c r="N1204" s="5" t="str">
        <f t="shared" si="517"/>
        <v>FIELD_TYPE VARCHAR(200),</v>
      </c>
      <c r="O1204" s="1" t="s">
        <v>60</v>
      </c>
      <c r="P1204" t="s">
        <v>51</v>
      </c>
      <c r="W1204" s="17" t="str">
        <f t="shared" si="513"/>
        <v>fieldType</v>
      </c>
      <c r="X1204" s="3" t="str">
        <f t="shared" si="514"/>
        <v>"fieldType":"",</v>
      </c>
      <c r="Y1204" s="22" t="str">
        <f t="shared" si="515"/>
        <v>public static String FIELD_TYPE="fieldType";</v>
      </c>
      <c r="Z1204" s="7" t="str">
        <f t="shared" si="516"/>
        <v>private String fieldType="";</v>
      </c>
    </row>
    <row r="1205" spans="2:26" ht="19.2" x14ac:dyDescent="0.45">
      <c r="B1205" s="1" t="s">
        <v>919</v>
      </c>
      <c r="C1205" s="1" t="s">
        <v>1</v>
      </c>
      <c r="D1205" s="4">
        <v>200</v>
      </c>
      <c r="I1205" t="str">
        <f>I1202</f>
        <v>ALTER TABLE TM_FIELD</v>
      </c>
      <c r="J1205" t="str">
        <f t="shared" si="519"/>
        <v xml:space="preserve"> ADD  FIELD_LENGTH VARCHAR(200);</v>
      </c>
      <c r="K1205" s="21" t="str">
        <f t="shared" si="520"/>
        <v xml:space="preserve">  ALTER COLUMN   FIELD_LENGTH VARCHAR(200);</v>
      </c>
      <c r="L1205" s="12"/>
      <c r="M1205" s="18" t="str">
        <f t="shared" si="512"/>
        <v>FIELD_LENGTH,</v>
      </c>
      <c r="N1205" s="5" t="str">
        <f t="shared" si="517"/>
        <v>FIELD_LENGTH VARCHAR(200),</v>
      </c>
      <c r="O1205" s="1" t="s">
        <v>60</v>
      </c>
      <c r="P1205" t="s">
        <v>920</v>
      </c>
      <c r="W1205" s="17" t="str">
        <f t="shared" si="513"/>
        <v>fieldLength</v>
      </c>
      <c r="X1205" s="3" t="str">
        <f t="shared" si="514"/>
        <v>"fieldLength":"",</v>
      </c>
      <c r="Y1205" s="22" t="str">
        <f t="shared" si="515"/>
        <v>public static String FIELD_LENGTH="fieldLength";</v>
      </c>
      <c r="Z1205" s="7" t="str">
        <f t="shared" si="516"/>
        <v>private String fieldLength="";</v>
      </c>
    </row>
    <row r="1206" spans="2:26" ht="19.2" x14ac:dyDescent="0.45">
      <c r="B1206" s="1" t="s">
        <v>866</v>
      </c>
      <c r="C1206" s="1" t="s">
        <v>1</v>
      </c>
      <c r="D1206" s="4">
        <v>3000</v>
      </c>
      <c r="I1206" t="str">
        <f>I1203</f>
        <v>ALTER TABLE TM_FIELD</v>
      </c>
      <c r="J1206" t="str">
        <f>CONCATENATE(LEFT(CONCATENATE(" ADD "," ",N1206,";"),LEN(CONCATENATE(" ADD "," ",N1206,";"))-2),";")</f>
        <v xml:space="preserve"> ADD  EXTRA_PARAM VARCHAR(3000);</v>
      </c>
      <c r="K1206" s="21" t="str">
        <f>CONCATENATE(LEFT(CONCATENATE("  ALTER COLUMN  "," ",N1206,";"),LEN(CONCATENATE("  ALTER COLUMN  "," ",N1206,";"))-2),";")</f>
        <v xml:space="preserve">  ALTER COLUMN   EXTRA_PARAM VARCHAR(3000);</v>
      </c>
      <c r="L1206" s="12"/>
      <c r="M1206" s="18" t="str">
        <f>CONCATENATE(B1206,",")</f>
        <v>EXTRA_PARAM,</v>
      </c>
      <c r="N1206" s="5" t="str">
        <f>CONCATENATE(B1206," ",C1206,"(",D1206,")",",")</f>
        <v>EXTRA_PARAM VARCHAR(3000),</v>
      </c>
      <c r="O1206" s="1" t="s">
        <v>872</v>
      </c>
      <c r="P1206" t="s">
        <v>102</v>
      </c>
      <c r="W1206" s="17" t="str">
        <f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extraParam</v>
      </c>
      <c r="X1206" s="3" t="str">
        <f>CONCATENATE("""",W1206,"""",":","""","""",",")</f>
        <v>"extraParam":"",</v>
      </c>
      <c r="Y1206" s="22" t="str">
        <f>CONCATENATE("public static String ",,B1206,,"=","""",W1206,""";")</f>
        <v>public static String EXTRA_PARAM="extraParam";</v>
      </c>
      <c r="Z1206" s="7" t="str">
        <f>CONCATENATE("private String ",W1206,"=","""""",";")</f>
        <v>private String extraParam="";</v>
      </c>
    </row>
    <row r="1207" spans="2:26" ht="19.2" x14ac:dyDescent="0.45">
      <c r="B1207" s="1" t="s">
        <v>14</v>
      </c>
      <c r="C1207" s="1" t="s">
        <v>1</v>
      </c>
      <c r="D1207" s="4">
        <v>3000</v>
      </c>
      <c r="I1207" t="str">
        <f t="shared" si="518"/>
        <v>ALTER TABLE TM_FIELD</v>
      </c>
      <c r="J1207" t="str">
        <f t="shared" si="519"/>
        <v xml:space="preserve"> ADD  DESCRIPTION VARCHAR(3000);</v>
      </c>
      <c r="K1207" s="21" t="str">
        <f t="shared" si="520"/>
        <v xml:space="preserve">  ALTER COLUMN   DESCRIPTION VARCHAR(3000);</v>
      </c>
      <c r="L1207" s="12"/>
      <c r="M1207" s="18" t="str">
        <f t="shared" si="512"/>
        <v>DESCRIPTION,</v>
      </c>
      <c r="N1207" s="5" t="str">
        <f t="shared" si="517"/>
        <v>DESCRIPTION VARCHAR(3000),</v>
      </c>
      <c r="O1207" s="1" t="s">
        <v>14</v>
      </c>
      <c r="W1207" s="17" t="str">
        <f t="shared" si="513"/>
        <v>description</v>
      </c>
      <c r="X1207" s="3" t="str">
        <f t="shared" si="514"/>
        <v>"description":"",</v>
      </c>
      <c r="Y1207" s="22" t="str">
        <f t="shared" si="515"/>
        <v>public static String DESCRIPTION="description";</v>
      </c>
      <c r="Z1207" s="7" t="str">
        <f t="shared" si="516"/>
        <v>private String description="";</v>
      </c>
    </row>
    <row r="1208" spans="2:26" ht="19.2" x14ac:dyDescent="0.45">
      <c r="C1208" s="1"/>
      <c r="D1208" s="4"/>
      <c r="L1208" s="12"/>
      <c r="M1208" s="18" t="str">
        <f t="shared" si="512"/>
        <v>,</v>
      </c>
      <c r="N1208" s="33" t="s">
        <v>130</v>
      </c>
      <c r="O1208" s="1"/>
      <c r="W1208" s="17"/>
    </row>
    <row r="1209" spans="2:26" ht="19.2" x14ac:dyDescent="0.45">
      <c r="C1209" s="14"/>
      <c r="D1209" s="9"/>
      <c r="K1209" s="29"/>
      <c r="M1209" s="20"/>
      <c r="N1209" s="31" t="s">
        <v>126</v>
      </c>
      <c r="O1209" s="14"/>
      <c r="W1209" s="17"/>
    </row>
    <row r="1212" spans="2:26" x14ac:dyDescent="0.3">
      <c r="B1212" s="2" t="s">
        <v>826</v>
      </c>
      <c r="I1212" t="str">
        <f>CONCATENATE("ALTER TABLE"," ",B1212)</f>
        <v>ALTER TABLE TM_FIELD_RELATION</v>
      </c>
      <c r="K1212" s="25"/>
      <c r="N1212" s="5" t="str">
        <f>CONCATENATE("CREATE TABLE ",B1212," ","(")</f>
        <v>CREATE TABLE TM_FIELD_RELATION (</v>
      </c>
    </row>
    <row r="1213" spans="2:26" ht="19.2" x14ac:dyDescent="0.45">
      <c r="B1213" s="1" t="s">
        <v>2</v>
      </c>
      <c r="C1213" s="1" t="s">
        <v>1</v>
      </c>
      <c r="D1213" s="4">
        <v>30</v>
      </c>
      <c r="E1213" s="24" t="s">
        <v>113</v>
      </c>
      <c r="I1213" t="str">
        <f>I1212</f>
        <v>ALTER TABLE TM_FIELD_RELATION</v>
      </c>
      <c r="L1213" s="12"/>
      <c r="M1213" s="18" t="str">
        <f t="shared" ref="M1213:M1218" si="521">CONCATENATE(B1213,",")</f>
        <v>ID,</v>
      </c>
      <c r="N1213" s="5" t="str">
        <f>CONCATENATE(B1213," ",C1213,"(",D1213,") ",E1213," ,")</f>
        <v>ID VARCHAR(30) NOT NULL ,</v>
      </c>
      <c r="O1213" s="1" t="s">
        <v>2</v>
      </c>
      <c r="P1213" s="6"/>
      <c r="Q1213" s="6"/>
      <c r="R1213" s="6"/>
      <c r="S1213" s="6"/>
      <c r="T1213" s="6"/>
      <c r="U1213" s="6"/>
      <c r="V1213" s="6"/>
      <c r="W1213" s="17" t="str">
        <f t="shared" ref="W1213:W1218" si="522"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id</v>
      </c>
      <c r="X1213" s="3" t="str">
        <f t="shared" ref="X1213:X1218" si="523">CONCATENATE("""",W1213,"""",":","""","""",",")</f>
        <v>"id":"",</v>
      </c>
      <c r="Y1213" s="22" t="str">
        <f t="shared" ref="Y1213:Y1218" si="524">CONCATENATE("public static String ",,B1213,,"=","""",W1213,""";")</f>
        <v>public static String ID="id";</v>
      </c>
      <c r="Z1213" s="7" t="str">
        <f t="shared" ref="Z1213:Z1218" si="525">CONCATENATE("private String ",W1213,"=","""""",";")</f>
        <v>private String id="";</v>
      </c>
    </row>
    <row r="1214" spans="2:26" ht="19.2" x14ac:dyDescent="0.45">
      <c r="B1214" s="1" t="s">
        <v>3</v>
      </c>
      <c r="C1214" s="1" t="s">
        <v>1</v>
      </c>
      <c r="D1214" s="4">
        <v>10</v>
      </c>
      <c r="I1214" t="str">
        <f>I1213</f>
        <v>ALTER TABLE TM_FIELD_RELATION</v>
      </c>
      <c r="K1214" s="21" t="s">
        <v>436</v>
      </c>
      <c r="L1214" s="12"/>
      <c r="M1214" s="18" t="str">
        <f t="shared" si="521"/>
        <v>STATUS,</v>
      </c>
      <c r="N1214" s="5" t="str">
        <f t="shared" ref="N1214:N1221" si="526">CONCATENATE(B1214," ",C1214,"(",D1214,")",",")</f>
        <v>STATUS VARCHAR(10),</v>
      </c>
      <c r="O1214" s="1" t="s">
        <v>3</v>
      </c>
      <c r="W1214" s="17" t="str">
        <f t="shared" si="522"/>
        <v>status</v>
      </c>
      <c r="X1214" s="3" t="str">
        <f t="shared" si="523"/>
        <v>"status":"",</v>
      </c>
      <c r="Y1214" s="22" t="str">
        <f t="shared" si="524"/>
        <v>public static String STATUS="status";</v>
      </c>
      <c r="Z1214" s="7" t="str">
        <f t="shared" si="525"/>
        <v>private String status="";</v>
      </c>
    </row>
    <row r="1215" spans="2:26" ht="19.2" x14ac:dyDescent="0.45">
      <c r="B1215" s="1" t="s">
        <v>4</v>
      </c>
      <c r="C1215" s="1" t="s">
        <v>1</v>
      </c>
      <c r="D1215" s="4">
        <v>30</v>
      </c>
      <c r="I1215" t="str">
        <f>I1207</f>
        <v>ALTER TABLE TM_FIELD</v>
      </c>
      <c r="J1215" t="str">
        <f t="shared" ref="J1215:J1221" si="527">CONCATENATE(LEFT(CONCATENATE(" ADD "," ",N1215,";"),LEN(CONCATENATE(" ADD "," ",N1215,";"))-2),";")</f>
        <v xml:space="preserve"> ADD  INSERT_DATE VARCHAR(30);</v>
      </c>
      <c r="K1215" s="21" t="str">
        <f t="shared" ref="K1215:K1221" si="528">CONCATENATE(LEFT(CONCATENATE("  ALTER COLUMN  "," ",N1215,";"),LEN(CONCATENATE("  ALTER COLUMN  "," ",N1215,";"))-2),";")</f>
        <v xml:space="preserve">  ALTER COLUMN   INSERT_DATE VARCHAR(30);</v>
      </c>
      <c r="L1215" s="12"/>
      <c r="M1215" s="18" t="str">
        <f t="shared" si="521"/>
        <v>INSERT_DATE,</v>
      </c>
      <c r="N1215" s="5" t="str">
        <f t="shared" si="526"/>
        <v>INSERT_DATE VARCHAR(30),</v>
      </c>
      <c r="O1215" s="1" t="s">
        <v>7</v>
      </c>
      <c r="P1215" t="s">
        <v>8</v>
      </c>
      <c r="W1215" s="17" t="str">
        <f t="shared" si="522"/>
        <v>insertDate</v>
      </c>
      <c r="X1215" s="3" t="str">
        <f t="shared" si="523"/>
        <v>"insertDate":"",</v>
      </c>
      <c r="Y1215" s="22" t="str">
        <f t="shared" si="524"/>
        <v>public static String INSERT_DATE="insertDate";</v>
      </c>
      <c r="Z1215" s="7" t="str">
        <f t="shared" si="525"/>
        <v>private String insertDate="";</v>
      </c>
    </row>
    <row r="1216" spans="2:26" ht="19.2" x14ac:dyDescent="0.45">
      <c r="B1216" s="1" t="s">
        <v>5</v>
      </c>
      <c r="C1216" s="1" t="s">
        <v>1</v>
      </c>
      <c r="D1216" s="4">
        <v>30</v>
      </c>
      <c r="I1216" t="str">
        <f>I1215</f>
        <v>ALTER TABLE TM_FIELD</v>
      </c>
      <c r="J1216" t="str">
        <f t="shared" si="527"/>
        <v xml:space="preserve"> ADD  MODIFICATION_DATE VARCHAR(30);</v>
      </c>
      <c r="K1216" s="21" t="str">
        <f t="shared" si="528"/>
        <v xml:space="preserve">  ALTER COLUMN   MODIFICATION_DATE VARCHAR(30);</v>
      </c>
      <c r="L1216" s="12"/>
      <c r="M1216" s="18" t="str">
        <f t="shared" si="521"/>
        <v>MODIFICATION_DATE,</v>
      </c>
      <c r="N1216" s="5" t="str">
        <f t="shared" si="526"/>
        <v>MODIFICATION_DATE VARCHAR(30),</v>
      </c>
      <c r="O1216" s="1" t="s">
        <v>9</v>
      </c>
      <c r="P1216" t="s">
        <v>8</v>
      </c>
      <c r="W1216" s="17" t="str">
        <f t="shared" si="522"/>
        <v>modificationDate</v>
      </c>
      <c r="X1216" s="3" t="str">
        <f t="shared" si="523"/>
        <v>"modificationDate":"",</v>
      </c>
      <c r="Y1216" s="22" t="str">
        <f t="shared" si="524"/>
        <v>public static String MODIFICATION_DATE="modificationDate";</v>
      </c>
      <c r="Z1216" s="7" t="str">
        <f t="shared" si="525"/>
        <v>private String modificationDate="";</v>
      </c>
    </row>
    <row r="1217" spans="2:26" ht="19.2" x14ac:dyDescent="0.45">
      <c r="B1217" s="38" t="s">
        <v>816</v>
      </c>
      <c r="C1217" s="1" t="s">
        <v>1</v>
      </c>
      <c r="D1217" s="4">
        <v>30</v>
      </c>
      <c r="I1217" t="str">
        <f>I1215</f>
        <v>ALTER TABLE TM_FIELD</v>
      </c>
      <c r="J1217" t="str">
        <f t="shared" si="527"/>
        <v xml:space="preserve"> ADD  FK_DB_ID VARCHAR(30);</v>
      </c>
      <c r="K1217" s="21" t="str">
        <f t="shared" si="528"/>
        <v xml:space="preserve">  ALTER COLUMN   FK_DB_ID VARCHAR(30);</v>
      </c>
      <c r="L1217" s="12"/>
      <c r="M1217" s="18" t="str">
        <f t="shared" si="521"/>
        <v>FK_DB_ID,</v>
      </c>
      <c r="N1217" s="5" t="str">
        <f t="shared" si="526"/>
        <v>FK_DB_ID VARCHAR(30),</v>
      </c>
      <c r="O1217" s="1" t="s">
        <v>10</v>
      </c>
      <c r="P1217" t="s">
        <v>210</v>
      </c>
      <c r="Q1217" t="s">
        <v>2</v>
      </c>
      <c r="W1217" s="17" t="str">
        <f t="shared" si="522"/>
        <v>fkDbId</v>
      </c>
      <c r="X1217" s="3" t="str">
        <f t="shared" si="523"/>
        <v>"fkDbId":"",</v>
      </c>
      <c r="Y1217" s="22" t="str">
        <f t="shared" si="524"/>
        <v>public static String FK_DB_ID="fkDbId";</v>
      </c>
      <c r="Z1217" s="7" t="str">
        <f t="shared" si="525"/>
        <v>private String fkDbId="";</v>
      </c>
    </row>
    <row r="1218" spans="2:26" ht="19.2" x14ac:dyDescent="0.45">
      <c r="B1218" s="39" t="s">
        <v>827</v>
      </c>
      <c r="C1218" s="1" t="s">
        <v>1</v>
      </c>
      <c r="D1218" s="4">
        <v>30</v>
      </c>
      <c r="I1218" t="str">
        <f>I1216</f>
        <v>ALTER TABLE TM_FIELD</v>
      </c>
      <c r="J1218" t="str">
        <f t="shared" si="527"/>
        <v xml:space="preserve"> ADD  FROM_FIELD_ID VARCHAR(30);</v>
      </c>
      <c r="K1218" s="21" t="str">
        <f t="shared" si="528"/>
        <v xml:space="preserve">  ALTER COLUMN   FROM_FIELD_ID VARCHAR(30);</v>
      </c>
      <c r="L1218" s="12"/>
      <c r="M1218" s="18" t="str">
        <f t="shared" si="521"/>
        <v>FROM_FIELD_ID,</v>
      </c>
      <c r="N1218" s="5" t="str">
        <f t="shared" si="526"/>
        <v>FROM_FIELD_ID VARCHAR(30),</v>
      </c>
      <c r="O1218" s="1" t="s">
        <v>663</v>
      </c>
      <c r="P1218" t="s">
        <v>60</v>
      </c>
      <c r="Q1218" t="s">
        <v>2</v>
      </c>
      <c r="W1218" s="17" t="str">
        <f t="shared" si="522"/>
        <v>fromFieldId</v>
      </c>
      <c r="X1218" s="3" t="str">
        <f t="shared" si="523"/>
        <v>"fromFieldId":"",</v>
      </c>
      <c r="Y1218" s="22" t="str">
        <f t="shared" si="524"/>
        <v>public static String FROM_FIELD_ID="fromFieldId";</v>
      </c>
      <c r="Z1218" s="7" t="str">
        <f t="shared" si="525"/>
        <v>private String fromFieldId="";</v>
      </c>
    </row>
    <row r="1219" spans="2:26" ht="19.2" x14ac:dyDescent="0.45">
      <c r="B1219" s="38" t="s">
        <v>828</v>
      </c>
      <c r="C1219" s="1" t="s">
        <v>1</v>
      </c>
      <c r="D1219" s="4">
        <v>30</v>
      </c>
      <c r="I1219" t="str">
        <f>I1217</f>
        <v>ALTER TABLE TM_FIELD</v>
      </c>
      <c r="J1219" t="str">
        <f t="shared" si="527"/>
        <v xml:space="preserve"> ADD  TO_FIELD_ID VARCHAR(30);</v>
      </c>
      <c r="K1219" s="21" t="str">
        <f t="shared" si="528"/>
        <v xml:space="preserve">  ALTER COLUMN   TO_FIELD_ID VARCHAR(30);</v>
      </c>
      <c r="L1219" s="12"/>
      <c r="M1219" s="18" t="str">
        <f>CONCATENATE(B1219,",")</f>
        <v>TO_FIELD_ID,</v>
      </c>
      <c r="N1219" s="5" t="str">
        <f t="shared" si="526"/>
        <v>TO_FIELD_ID VARCHAR(30),</v>
      </c>
      <c r="O1219" s="1" t="s">
        <v>811</v>
      </c>
      <c r="P1219" t="s">
        <v>60</v>
      </c>
      <c r="Q1219" t="s">
        <v>2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toFieldId</v>
      </c>
      <c r="X1219" s="3" t="str">
        <f>CONCATENATE("""",W1219,"""",":","""","""",",")</f>
        <v>"toFieldId":"",</v>
      </c>
      <c r="Y1219" s="22" t="str">
        <f>CONCATENATE("public static String ",,B1219,,"=","""",W1219,""";")</f>
        <v>public static String TO_FIELD_ID="toFieldId";</v>
      </c>
      <c r="Z1219" s="7" t="str">
        <f>CONCATENATE("private String ",W1219,"=","""""",";")</f>
        <v>private String toFieldId="";</v>
      </c>
    </row>
    <row r="1220" spans="2:26" ht="19.2" x14ac:dyDescent="0.45">
      <c r="B1220" s="1" t="s">
        <v>232</v>
      </c>
      <c r="C1220" s="1" t="s">
        <v>1</v>
      </c>
      <c r="D1220" s="4">
        <v>1000</v>
      </c>
      <c r="I1220" t="str">
        <f>I1219</f>
        <v>ALTER TABLE TM_FIELD</v>
      </c>
      <c r="J1220" t="str">
        <f t="shared" si="527"/>
        <v xml:space="preserve"> ADD  REL_TYPE VARCHAR(1000);</v>
      </c>
      <c r="K1220" s="21" t="str">
        <f t="shared" si="528"/>
        <v xml:space="preserve">  ALTER COLUMN   REL_TYPE VARCHAR(1000);</v>
      </c>
      <c r="L1220" s="12"/>
      <c r="M1220" s="18" t="str">
        <f>CONCATENATE(B1220,",")</f>
        <v>REL_TYPE,</v>
      </c>
      <c r="N1220" s="5" t="str">
        <f t="shared" si="526"/>
        <v>REL_TYPE VARCHAR(1000),</v>
      </c>
      <c r="O1220" s="1" t="s">
        <v>178</v>
      </c>
      <c r="P1220" t="s">
        <v>51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relType</v>
      </c>
      <c r="X1220" s="3" t="str">
        <f>CONCATENATE("""",W1220,"""",":","""","""",",")</f>
        <v>"relType":"",</v>
      </c>
      <c r="Y1220" s="22" t="str">
        <f>CONCATENATE("public static String ",,B1220,,"=","""",W1220,""";")</f>
        <v>public static String REL_TYPE="relType";</v>
      </c>
      <c r="Z1220" s="7" t="str">
        <f>CONCATENATE("private String ",W1220,"=","""""",";")</f>
        <v>private String relType="";</v>
      </c>
    </row>
    <row r="1221" spans="2:26" ht="19.2" x14ac:dyDescent="0.45">
      <c r="B1221" s="1" t="s">
        <v>14</v>
      </c>
      <c r="C1221" s="1" t="s">
        <v>1</v>
      </c>
      <c r="D1221" s="4">
        <v>3000</v>
      </c>
      <c r="I1221" t="str">
        <f>I1216</f>
        <v>ALTER TABLE TM_FIELD</v>
      </c>
      <c r="J1221" t="str">
        <f t="shared" si="527"/>
        <v xml:space="preserve"> ADD  DESCRIPTION VARCHAR(3000);</v>
      </c>
      <c r="K1221" s="21" t="str">
        <f t="shared" si="528"/>
        <v xml:space="preserve">  ALTER COLUMN   DESCRIPTION VARCHAR(3000);</v>
      </c>
      <c r="L1221" s="12"/>
      <c r="M1221" s="18" t="str">
        <f>CONCATENATE(B1221,",")</f>
        <v>DESCRIPTION,</v>
      </c>
      <c r="N1221" s="5" t="str">
        <f t="shared" si="526"/>
        <v>DESCRIPTION VARCHAR(3000),</v>
      </c>
      <c r="O1221" s="1" t="s">
        <v>14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description</v>
      </c>
      <c r="X1221" s="3" t="str">
        <f>CONCATENATE("""",W1221,"""",":","""","""",",")</f>
        <v>"description":"",</v>
      </c>
      <c r="Y1221" s="22" t="str">
        <f>CONCATENATE("public static String ",,B1221,,"=","""",W1221,""";")</f>
        <v>public static String DESCRIPTION="description";</v>
      </c>
      <c r="Z1221" s="7" t="str">
        <f>CONCATENATE("private String ",W1221,"=","""""",";")</f>
        <v>private String description="";</v>
      </c>
    </row>
    <row r="1222" spans="2:26" ht="19.2" x14ac:dyDescent="0.45">
      <c r="C1222" s="1"/>
      <c r="D1222" s="4"/>
      <c r="L1222" s="12"/>
      <c r="M1222" s="18" t="str">
        <f>CONCATENATE(B1222,",")</f>
        <v>,</v>
      </c>
      <c r="N1222" s="33" t="s">
        <v>130</v>
      </c>
      <c r="O1222" s="1"/>
      <c r="W1222" s="17"/>
    </row>
    <row r="1223" spans="2:26" ht="19.2" x14ac:dyDescent="0.45">
      <c r="C1223" s="14"/>
      <c r="D1223" s="9"/>
      <c r="K1223" s="29"/>
      <c r="M1223" s="20"/>
      <c r="N1223" s="31" t="s">
        <v>126</v>
      </c>
      <c r="O1223" s="14"/>
      <c r="W1223" s="17"/>
    </row>
    <row r="1228" spans="2:26" x14ac:dyDescent="0.3">
      <c r="B1228" s="2" t="s">
        <v>836</v>
      </c>
      <c r="I1228" t="str">
        <f>CONCATENATE("ALTER TABLE"," ",B1228)</f>
        <v>ALTER TABLE TM_TEST_CASE</v>
      </c>
      <c r="K1228" s="25"/>
      <c r="N1228" s="5" t="str">
        <f>CONCATENATE("CREATE TABLE ",B1228," ","(")</f>
        <v>CREATE TABLE TM_TEST_CASE (</v>
      </c>
    </row>
    <row r="1229" spans="2:26" ht="19.2" x14ac:dyDescent="0.45">
      <c r="B1229" s="1" t="s">
        <v>2</v>
      </c>
      <c r="C1229" s="1" t="s">
        <v>1</v>
      </c>
      <c r="D1229" s="4">
        <v>30</v>
      </c>
      <c r="E1229" s="24" t="s">
        <v>113</v>
      </c>
      <c r="I1229" t="str">
        <f>I1228</f>
        <v>ALTER TABLE TM_TEST_CASE</v>
      </c>
      <c r="L1229" s="12"/>
      <c r="M1229" s="18" t="str">
        <f t="shared" ref="M1229:M1245" si="529">CONCATENATE(B1229,",")</f>
        <v>ID,</v>
      </c>
      <c r="N1229" s="5" t="str">
        <f>CONCATENATE(B1229," ",C1229,"(",D1229,") ",E1229," ,")</f>
        <v>ID VARCHAR(30) NOT NULL ,</v>
      </c>
      <c r="O1229" s="1" t="s">
        <v>2</v>
      </c>
      <c r="P1229" s="6"/>
      <c r="Q1229" s="6"/>
      <c r="R1229" s="6"/>
      <c r="S1229" s="6"/>
      <c r="T1229" s="6"/>
      <c r="U1229" s="6"/>
      <c r="V1229" s="6"/>
      <c r="W1229" s="17" t="str">
        <f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id</v>
      </c>
      <c r="X1229" s="3" t="str">
        <f t="shared" ref="X1229:X1244" si="530">CONCATENATE("""",W1229,"""",":","""","""",",")</f>
        <v>"id":"",</v>
      </c>
      <c r="Y1229" s="22" t="str">
        <f>CONCATENATE("public static String ",,B1229,,"=","""",W1229,""";")</f>
        <v>public static String ID="id";</v>
      </c>
      <c r="Z1229" s="7" t="str">
        <f>CONCATENATE("private String ",W1229,"=","""""",";")</f>
        <v>private String id="";</v>
      </c>
    </row>
    <row r="1230" spans="2:26" ht="19.2" x14ac:dyDescent="0.45">
      <c r="B1230" s="1" t="s">
        <v>3</v>
      </c>
      <c r="C1230" s="1" t="s">
        <v>1</v>
      </c>
      <c r="D1230" s="4">
        <v>10</v>
      </c>
      <c r="I1230" t="str">
        <f>I1229</f>
        <v>ALTER TABLE TM_TEST_CASE</v>
      </c>
      <c r="K1230" s="21" t="s">
        <v>436</v>
      </c>
      <c r="L1230" s="12"/>
      <c r="M1230" s="18" t="str">
        <f t="shared" si="529"/>
        <v>STATUS,</v>
      </c>
      <c r="N1230" s="5" t="str">
        <f t="shared" ref="N1230:N1237" si="531">CONCATENATE(B1230," ",C1230,"(",D1230,")",",")</f>
        <v>STATUS VARCHAR(10),</v>
      </c>
      <c r="O1230" s="1" t="s">
        <v>3</v>
      </c>
      <c r="W1230" s="17" t="str">
        <f>CONCATENATE(,LOWER(O1230),UPPER(LEFT(P1230,1)),LOWER(RIGHT(P1230,LEN(P1230)-IF(LEN(P1230)&gt;0,1,LEN(P1230)))),UPPER(LEFT(Q1230,1)),LOWER(RIGHT(Q1230,LEN(Q1230)-IF(LEN(Q1230)&gt;0,1,LEN(Q1230)))),UPPER(LEFT(R1230,1)),LOWER(RIGHT(R1230,LEN(R1230)-IF(LEN(R1230)&gt;0,1,LEN(R1230)))),UPPER(LEFT(S1230,1)),LOWER(RIGHT(S1230,LEN(S1230)-IF(LEN(S1230)&gt;0,1,LEN(S1230)))),UPPER(LEFT(T1230,1)),LOWER(RIGHT(T1230,LEN(T1230)-IF(LEN(T1230)&gt;0,1,LEN(T1230)))),UPPER(LEFT(U1230,1)),LOWER(RIGHT(U1230,LEN(U1230)-IF(LEN(U1230)&gt;0,1,LEN(U1230)))),UPPER(LEFT(V1230,1)),LOWER(RIGHT(V1230,LEN(V1230)-IF(LEN(V1230)&gt;0,1,LEN(V1230)))))</f>
        <v>status</v>
      </c>
      <c r="X1230" s="3" t="str">
        <f t="shared" si="530"/>
        <v>"status":"",</v>
      </c>
      <c r="Y1230" s="22" t="str">
        <f>CONCATENATE("public static String ",,B1230,,"=","""",W1230,""";")</f>
        <v>public static String STATUS="status";</v>
      </c>
      <c r="Z1230" s="7" t="str">
        <f>CONCATENATE("private String ",W1230,"=","""""",";")</f>
        <v>private String status="";</v>
      </c>
    </row>
    <row r="1231" spans="2:26" ht="19.2" x14ac:dyDescent="0.45">
      <c r="B1231" s="1" t="s">
        <v>4</v>
      </c>
      <c r="C1231" s="1" t="s">
        <v>1</v>
      </c>
      <c r="D1231" s="4">
        <v>30</v>
      </c>
      <c r="I1231">
        <f>I1223</f>
        <v>0</v>
      </c>
      <c r="J1231" t="str">
        <f t="shared" ref="J1231:J1244" si="532">CONCATENATE(LEFT(CONCATENATE(" ADD "," ",N1231,";"),LEN(CONCATENATE(" ADD "," ",N1231,";"))-2),";")</f>
        <v xml:space="preserve"> ADD  INSERT_DATE VARCHAR(30);</v>
      </c>
      <c r="K1231" s="21" t="str">
        <f t="shared" ref="K1231:K1244" si="533">CONCATENATE(LEFT(CONCATENATE("  ALTER COLUMN  "," ",N1231,";"),LEN(CONCATENATE("  ALTER COLUMN  "," ",N1231,";"))-2),";")</f>
        <v xml:space="preserve">  ALTER COLUMN   INSERT_DATE VARCHAR(30);</v>
      </c>
      <c r="L1231" s="12"/>
      <c r="M1231" s="18" t="str">
        <f t="shared" si="529"/>
        <v>INSERT_DATE,</v>
      </c>
      <c r="N1231" s="5" t="str">
        <f t="shared" si="531"/>
        <v>INSERT_DATE VARCHAR(30),</v>
      </c>
      <c r="O1231" s="1" t="s">
        <v>7</v>
      </c>
      <c r="P1231" t="s">
        <v>8</v>
      </c>
      <c r="W1231" s="17" t="str">
        <f>CONCATENATE(,LOWER(O1231),UPPER(LEFT(P1231,1)),LOWER(RIGHT(P1231,LEN(P1231)-IF(LEN(P1231)&gt;0,1,LEN(P1231)))),UPPER(LEFT(Q1231,1)),LOWER(RIGHT(Q1231,LEN(Q1231)-IF(LEN(Q1231)&gt;0,1,LEN(Q1231)))),UPPER(LEFT(R1231,1)),LOWER(RIGHT(R1231,LEN(R1231)-IF(LEN(R1231)&gt;0,1,LEN(R1231)))),UPPER(LEFT(S1231,1)),LOWER(RIGHT(S1231,LEN(S1231)-IF(LEN(S1231)&gt;0,1,LEN(S1231)))),UPPER(LEFT(T1231,1)),LOWER(RIGHT(T1231,LEN(T1231)-IF(LEN(T1231)&gt;0,1,LEN(T1231)))),UPPER(LEFT(U1231,1)),LOWER(RIGHT(U1231,LEN(U1231)-IF(LEN(U1231)&gt;0,1,LEN(U1231)))),UPPER(LEFT(V1231,1)),LOWER(RIGHT(V1231,LEN(V1231)-IF(LEN(V1231)&gt;0,1,LEN(V1231)))))</f>
        <v>insertDate</v>
      </c>
      <c r="X1231" s="3" t="str">
        <f t="shared" si="530"/>
        <v>"insertDate":"",</v>
      </c>
      <c r="Y1231" s="22" t="str">
        <f>CONCATENATE("public static String ",,B1231,,"=","""",W1231,""";")</f>
        <v>public static String INSERT_DATE="insertDate";</v>
      </c>
      <c r="Z1231" s="7" t="str">
        <f>CONCATENATE("private String ",W1231,"=","""""",";")</f>
        <v>private String insertDate="";</v>
      </c>
    </row>
    <row r="1232" spans="2:26" ht="19.2" x14ac:dyDescent="0.45">
      <c r="B1232" t="s">
        <v>5</v>
      </c>
      <c r="C1232" s="1" t="s">
        <v>1</v>
      </c>
      <c r="D1232" s="4">
        <v>30</v>
      </c>
      <c r="I1232">
        <f>I1231</f>
        <v>0</v>
      </c>
      <c r="J1232" t="str">
        <f t="shared" si="532"/>
        <v xml:space="preserve"> ADD  MODIFICATION_DATE VARCHAR(30);</v>
      </c>
      <c r="K1232" s="21" t="str">
        <f t="shared" si="533"/>
        <v xml:space="preserve">  ALTER COLUMN   MODIFICATION_DATE VARCHAR(30);</v>
      </c>
      <c r="L1232" s="12"/>
      <c r="M1232" s="18" t="str">
        <f t="shared" si="529"/>
        <v>MODIFICATION_DATE,</v>
      </c>
      <c r="N1232" s="5" t="str">
        <f t="shared" si="531"/>
        <v>MODIFICATION_DATE VARCHAR(30),</v>
      </c>
      <c r="O1232" s="1" t="s">
        <v>9</v>
      </c>
      <c r="P1232" t="s">
        <v>8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modificationDate</v>
      </c>
      <c r="X1232" s="3" t="str">
        <f t="shared" si="530"/>
        <v>"modificationDate":"",</v>
      </c>
      <c r="Y1232" s="22" t="str">
        <f>CONCATENATE("public static String ",,B1232,,"=","""",W1232,""";")</f>
        <v>public static String MODIFICATION_DATE="modificationDate";</v>
      </c>
      <c r="Z1232" s="7" t="str">
        <f>CONCATENATE("private String ",W1232,"=","""""",";")</f>
        <v>private String modificationDate="";</v>
      </c>
    </row>
    <row r="1233" spans="2:26" ht="19.2" x14ac:dyDescent="0.45">
      <c r="B1233" t="s">
        <v>845</v>
      </c>
      <c r="C1233" s="1" t="s">
        <v>1</v>
      </c>
      <c r="D1233" s="4">
        <v>30</v>
      </c>
      <c r="I1233">
        <f>I1226</f>
        <v>0</v>
      </c>
      <c r="J1233" t="str">
        <f t="shared" si="532"/>
        <v xml:space="preserve"> ADD  TEST_CASE_NO VARCHAR(30);</v>
      </c>
      <c r="K1233" s="21" t="str">
        <f t="shared" si="533"/>
        <v xml:space="preserve">  ALTER COLUMN   TEST_CASE_NO VARCHAR(30);</v>
      </c>
      <c r="L1233" s="12"/>
      <c r="M1233" s="18" t="str">
        <f t="shared" si="529"/>
        <v>TEST_CASE_NO,</v>
      </c>
      <c r="N1233" s="5" t="str">
        <f t="shared" si="531"/>
        <v>TEST_CASE_NO VARCHAR(30),</v>
      </c>
      <c r="O1233" s="1" t="s">
        <v>676</v>
      </c>
      <c r="P1233" t="s">
        <v>677</v>
      </c>
      <c r="Q1233" t="s">
        <v>173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testCaseNo</v>
      </c>
      <c r="X1233" s="3" t="str">
        <f t="shared" si="530"/>
        <v>"testCaseNo":"",</v>
      </c>
      <c r="Y1233" s="22" t="str">
        <f>CONCATENATE("public static String ",,B1233,,"=","""",W1233,""";")</f>
        <v>public static String TEST_CASE_NO="testCaseNo";</v>
      </c>
      <c r="Z1233" s="7" t="str">
        <f>CONCATENATE("private String ",W1233,"=","""""",";")</f>
        <v>private String testCaseNo="";</v>
      </c>
    </row>
    <row r="1234" spans="2:26" ht="19.2" x14ac:dyDescent="0.45">
      <c r="B1234" t="s">
        <v>274</v>
      </c>
      <c r="C1234" s="1" t="s">
        <v>1</v>
      </c>
      <c r="D1234" s="4">
        <v>30</v>
      </c>
      <c r="I1234">
        <f>I1227</f>
        <v>0</v>
      </c>
      <c r="J1234" t="str">
        <f t="shared" si="532"/>
        <v xml:space="preserve"> ADD  FK_PROJECT_ID VARCHAR(30);</v>
      </c>
      <c r="K1234" s="21" t="str">
        <f t="shared" si="533"/>
        <v xml:space="preserve">  ALTER COLUMN   FK_PROJECT_ID VARCHAR(30);</v>
      </c>
      <c r="L1234" s="12"/>
      <c r="M1234" s="18" t="str">
        <f t="shared" ref="M1234:M1242" si="534">CONCATENATE(B1234,",")</f>
        <v>FK_PROJECT_ID,</v>
      </c>
      <c r="N1234" s="5" t="str">
        <f t="shared" si="531"/>
        <v>FK_PROJECT_ID VARCHAR(30),</v>
      </c>
      <c r="O1234" s="1" t="s">
        <v>10</v>
      </c>
      <c r="P1234" t="s">
        <v>288</v>
      </c>
      <c r="Q1234" t="s">
        <v>2</v>
      </c>
      <c r="W1234" s="17" t="str">
        <f t="shared" ref="W1234:W1242" si="535">CONCATENATE(,LOWER(O1234),UPPER(LEFT(P1234,1)),LOWER(RIGHT(P1234,LEN(P1234)-IF(LEN(P1234)&gt;0,1,LEN(P1234)))),UPPER(LEFT(Q1234,1)),LOWER(RIGHT(Q1234,LEN(Q1234)-IF(LEN(Q1234)&gt;0,1,LEN(Q1234)))),UPPER(LEFT(R1234,1)),LOWER(RIGHT(R1234,LEN(R1234)-IF(LEN(R1234)&gt;0,1,LEN(R1234)))),UPPER(LEFT(S1234,1)),LOWER(RIGHT(S1234,LEN(S1234)-IF(LEN(S1234)&gt;0,1,LEN(S1234)))),UPPER(LEFT(T1234,1)),LOWER(RIGHT(T1234,LEN(T1234)-IF(LEN(T1234)&gt;0,1,LEN(T1234)))),UPPER(LEFT(U1234,1)),LOWER(RIGHT(U1234,LEN(U1234)-IF(LEN(U1234)&gt;0,1,LEN(U1234)))),UPPER(LEFT(V1234,1)),LOWER(RIGHT(V1234,LEN(V1234)-IF(LEN(V1234)&gt;0,1,LEN(V1234)))))</f>
        <v>fkProjectId</v>
      </c>
      <c r="X1234" s="3" t="str">
        <f t="shared" si="530"/>
        <v>"fkProjectId":"",</v>
      </c>
      <c r="Y1234" s="22" t="str">
        <f t="shared" ref="Y1234:Y1242" si="536">CONCATENATE("public static String ",,B1234,,"=","""",W1234,""";")</f>
        <v>public static String FK_PROJECT_ID="fkProjectId";</v>
      </c>
      <c r="Z1234" s="7" t="str">
        <f t="shared" ref="Z1234:Z1242" si="537">CONCATENATE("private String ",W1234,"=","""""",";")</f>
        <v>private String fkProjectId="";</v>
      </c>
    </row>
    <row r="1235" spans="2:26" ht="19.2" x14ac:dyDescent="0.45">
      <c r="B1235" t="s">
        <v>264</v>
      </c>
      <c r="C1235" s="1" t="s">
        <v>1</v>
      </c>
      <c r="D1235" s="4">
        <v>30</v>
      </c>
      <c r="I1235" t="str">
        <f>I1228</f>
        <v>ALTER TABLE TM_TEST_CASE</v>
      </c>
      <c r="J1235" t="str">
        <f t="shared" si="532"/>
        <v xml:space="preserve"> ADD  CREATED_TIME VARCHAR(30);</v>
      </c>
      <c r="K1235" s="21" t="str">
        <f t="shared" si="533"/>
        <v xml:space="preserve">  ALTER COLUMN   CREATED_TIME VARCHAR(30);</v>
      </c>
      <c r="L1235" s="12"/>
      <c r="M1235" s="18" t="str">
        <f t="shared" si="534"/>
        <v>CREATED_TIME,</v>
      </c>
      <c r="N1235" s="5" t="str">
        <f t="shared" si="531"/>
        <v>CREATED_TIME VARCHAR(30),</v>
      </c>
      <c r="O1235" s="1" t="s">
        <v>282</v>
      </c>
      <c r="P1235" t="s">
        <v>133</v>
      </c>
      <c r="W1235" s="17" t="str">
        <f t="shared" si="535"/>
        <v>createdTime</v>
      </c>
      <c r="X1235" s="3" t="str">
        <f t="shared" si="530"/>
        <v>"createdTime":"",</v>
      </c>
      <c r="Y1235" s="22" t="str">
        <f t="shared" si="536"/>
        <v>public static String CREATED_TIME="createdTime";</v>
      </c>
      <c r="Z1235" s="7" t="str">
        <f t="shared" si="537"/>
        <v>private String createdTime="";</v>
      </c>
    </row>
    <row r="1236" spans="2:26" ht="19.2" x14ac:dyDescent="0.45">
      <c r="B1236" t="s">
        <v>263</v>
      </c>
      <c r="C1236" s="1" t="s">
        <v>1</v>
      </c>
      <c r="D1236" s="4">
        <v>30</v>
      </c>
      <c r="I1236">
        <f>I1234</f>
        <v>0</v>
      </c>
      <c r="J1236" t="str">
        <f t="shared" si="532"/>
        <v xml:space="preserve"> ADD  CREATED_DATE VARCHAR(30);</v>
      </c>
      <c r="K1236" s="21" t="str">
        <f t="shared" si="533"/>
        <v xml:space="preserve">  ALTER COLUMN   CREATED_DATE VARCHAR(30);</v>
      </c>
      <c r="L1236" s="12"/>
      <c r="M1236" s="18" t="str">
        <f t="shared" si="534"/>
        <v>CREATED_DATE,</v>
      </c>
      <c r="N1236" s="5" t="str">
        <f t="shared" si="531"/>
        <v>CREATED_DATE VARCHAR(30),</v>
      </c>
      <c r="O1236" s="1" t="s">
        <v>282</v>
      </c>
      <c r="P1236" t="s">
        <v>8</v>
      </c>
      <c r="W1236" s="17" t="str">
        <f t="shared" si="535"/>
        <v>createdDate</v>
      </c>
      <c r="X1236" s="3" t="str">
        <f t="shared" si="530"/>
        <v>"createdDate":"",</v>
      </c>
      <c r="Y1236" s="22" t="str">
        <f t="shared" si="536"/>
        <v>public static String CREATED_DATE="createdDate";</v>
      </c>
      <c r="Z1236" s="7" t="str">
        <f t="shared" si="537"/>
        <v>private String createdDate="";</v>
      </c>
    </row>
    <row r="1237" spans="2:26" ht="19.2" x14ac:dyDescent="0.45">
      <c r="B1237" t="s">
        <v>262</v>
      </c>
      <c r="C1237" s="1" t="s">
        <v>1</v>
      </c>
      <c r="D1237" s="4">
        <v>30</v>
      </c>
      <c r="I1237">
        <f>I1236</f>
        <v>0</v>
      </c>
      <c r="J1237" t="str">
        <f t="shared" si="532"/>
        <v xml:space="preserve"> ADD  CREATED_BY VARCHAR(30);</v>
      </c>
      <c r="K1237" s="21" t="str">
        <f t="shared" si="533"/>
        <v xml:space="preserve">  ALTER COLUMN   CREATED_BY VARCHAR(30);</v>
      </c>
      <c r="L1237" s="12"/>
      <c r="M1237" s="18" t="str">
        <f t="shared" si="534"/>
        <v>CREATED_BY,</v>
      </c>
      <c r="N1237" s="5" t="str">
        <f t="shared" si="531"/>
        <v>CREATED_BY VARCHAR(30),</v>
      </c>
      <c r="O1237" s="1" t="s">
        <v>282</v>
      </c>
      <c r="P1237" t="s">
        <v>128</v>
      </c>
      <c r="W1237" s="17" t="str">
        <f t="shared" si="535"/>
        <v>createdBy</v>
      </c>
      <c r="X1237" s="3" t="str">
        <f t="shared" si="530"/>
        <v>"createdBy":"",</v>
      </c>
      <c r="Y1237" s="22" t="str">
        <f t="shared" si="536"/>
        <v>public static String CREATED_BY="createdBy";</v>
      </c>
      <c r="Z1237" s="7" t="str">
        <f t="shared" si="537"/>
        <v>private String createdBy="";</v>
      </c>
    </row>
    <row r="1238" spans="2:26" ht="19.2" x14ac:dyDescent="0.45">
      <c r="B1238" t="s">
        <v>14</v>
      </c>
      <c r="C1238" s="1" t="s">
        <v>701</v>
      </c>
      <c r="D1238" s="4"/>
      <c r="I1238">
        <f>I1226</f>
        <v>0</v>
      </c>
      <c r="J1238" t="str">
        <f t="shared" si="532"/>
        <v xml:space="preserve"> ADD  DESCRIPTION TEXT;</v>
      </c>
      <c r="K1238" s="21" t="str">
        <f t="shared" si="533"/>
        <v xml:space="preserve">  ALTER COLUMN   DESCRIPTION TEXT;</v>
      </c>
      <c r="L1238" s="12"/>
      <c r="M1238" s="18" t="str">
        <f t="shared" si="534"/>
        <v>DESCRIPTION,</v>
      </c>
      <c r="N1238" s="5" t="str">
        <f>CONCATENATE(B1238," ",C1238,"",D1238,"",",")</f>
        <v>DESCRIPTION TEXT,</v>
      </c>
      <c r="O1238" s="1" t="s">
        <v>14</v>
      </c>
      <c r="W1238" s="17" t="str">
        <f t="shared" si="535"/>
        <v>description</v>
      </c>
      <c r="X1238" s="3" t="str">
        <f t="shared" si="530"/>
        <v>"description":"",</v>
      </c>
      <c r="Y1238" s="22" t="str">
        <f t="shared" si="536"/>
        <v>public static String DESCRIPTION="description";</v>
      </c>
      <c r="Z1238" s="7" t="str">
        <f t="shared" si="537"/>
        <v>private String description="";</v>
      </c>
    </row>
    <row r="1239" spans="2:26" ht="19.2" x14ac:dyDescent="0.45">
      <c r="B1239" t="s">
        <v>305</v>
      </c>
      <c r="C1239" s="1" t="s">
        <v>1</v>
      </c>
      <c r="D1239" s="4">
        <v>30</v>
      </c>
      <c r="I1239">
        <f>I1227</f>
        <v>0</v>
      </c>
      <c r="J1239" t="str">
        <f t="shared" si="532"/>
        <v xml:space="preserve"> ADD  PRIORITY VARCHAR(30);</v>
      </c>
      <c r="K1239" s="21" t="str">
        <f t="shared" si="533"/>
        <v xml:space="preserve">  ALTER COLUMN   PRIORITY VARCHAR(30);</v>
      </c>
      <c r="L1239" s="12"/>
      <c r="M1239" s="18" t="str">
        <f t="shared" si="534"/>
        <v>PRIORITY,</v>
      </c>
      <c r="N1239" s="5" t="str">
        <f>CONCATENATE(B1239," ",C1239,"(",D1239,")",",")</f>
        <v>PRIORITY VARCHAR(30),</v>
      </c>
      <c r="O1239" s="1" t="s">
        <v>305</v>
      </c>
      <c r="W1239" s="17" t="str">
        <f t="shared" si="535"/>
        <v>priority</v>
      </c>
      <c r="X1239" s="3" t="str">
        <f t="shared" si="530"/>
        <v>"priority":"",</v>
      </c>
      <c r="Y1239" s="22" t="str">
        <f t="shared" si="536"/>
        <v>public static String PRIORITY="priority";</v>
      </c>
      <c r="Z1239" s="7" t="str">
        <f t="shared" si="537"/>
        <v>private String priority="";</v>
      </c>
    </row>
    <row r="1240" spans="2:26" ht="19.2" x14ac:dyDescent="0.45">
      <c r="B1240" t="s">
        <v>837</v>
      </c>
      <c r="C1240" s="1" t="s">
        <v>1</v>
      </c>
      <c r="D1240" s="4">
        <v>500</v>
      </c>
      <c r="I1240">
        <f>I1238</f>
        <v>0</v>
      </c>
      <c r="J1240" t="str">
        <f t="shared" si="532"/>
        <v xml:space="preserve"> ADD  TESTING_ENVIRONMENT VARCHAR(500);</v>
      </c>
      <c r="K1240" s="21" t="str">
        <f t="shared" si="533"/>
        <v xml:space="preserve">  ALTER COLUMN   TESTING_ENVIRONMENT VARCHAR(500);</v>
      </c>
      <c r="L1240" s="12"/>
      <c r="M1240" s="18" t="str">
        <f t="shared" si="534"/>
        <v>TESTING_ENVIRONMENT,</v>
      </c>
      <c r="N1240" s="5" t="str">
        <f>CONCATENATE(B1240," ",C1240,"(",D1240,")",",")</f>
        <v>TESTING_ENVIRONMENT VARCHAR(500),</v>
      </c>
      <c r="O1240" s="1" t="s">
        <v>847</v>
      </c>
      <c r="P1240" t="s">
        <v>848</v>
      </c>
      <c r="W1240" s="17" t="str">
        <f t="shared" si="535"/>
        <v>testingEnvironment</v>
      </c>
      <c r="X1240" s="3" t="str">
        <f t="shared" si="530"/>
        <v>"testingEnvironment":"",</v>
      </c>
      <c r="Y1240" s="22" t="str">
        <f t="shared" si="536"/>
        <v>public static String TESTING_ENVIRONMENT="testingEnvironment";</v>
      </c>
      <c r="Z1240" s="7" t="str">
        <f t="shared" si="537"/>
        <v>private String testingEnvironment="";</v>
      </c>
    </row>
    <row r="1241" spans="2:26" ht="19.2" x14ac:dyDescent="0.45">
      <c r="B1241" t="s">
        <v>838</v>
      </c>
      <c r="C1241" s="1" t="s">
        <v>1</v>
      </c>
      <c r="D1241" s="4">
        <v>3000</v>
      </c>
      <c r="I1241">
        <f>I1240</f>
        <v>0</v>
      </c>
      <c r="J1241" t="str">
        <f t="shared" si="532"/>
        <v xml:space="preserve"> ADD  TEST_CASE_NAME VARCHAR(3000);</v>
      </c>
      <c r="K1241" s="21" t="str">
        <f t="shared" si="533"/>
        <v xml:space="preserve">  ALTER COLUMN   TEST_CASE_NAME VARCHAR(3000);</v>
      </c>
      <c r="L1241" s="12"/>
      <c r="M1241" s="18" t="str">
        <f t="shared" si="534"/>
        <v>TEST_CASE_NAME,</v>
      </c>
      <c r="N1241" s="5" t="str">
        <f>CONCATENATE(B1241," ",C1241,"(",D1241,")",",")</f>
        <v>TEST_CASE_NAME VARCHAR(3000),</v>
      </c>
      <c r="O1241" s="1" t="s">
        <v>676</v>
      </c>
      <c r="P1241" t="s">
        <v>677</v>
      </c>
      <c r="Q1241" t="s">
        <v>0</v>
      </c>
      <c r="W1241" s="17" t="str">
        <f t="shared" si="535"/>
        <v>testCaseName</v>
      </c>
      <c r="X1241" s="3" t="str">
        <f t="shared" si="530"/>
        <v>"testCaseName":"",</v>
      </c>
      <c r="Y1241" s="22" t="str">
        <f t="shared" si="536"/>
        <v>public static String TEST_CASE_NAME="testCaseName";</v>
      </c>
      <c r="Z1241" s="7" t="str">
        <f t="shared" si="537"/>
        <v>private String testCaseName="";</v>
      </c>
    </row>
    <row r="1242" spans="2:26" ht="19.2" x14ac:dyDescent="0.45">
      <c r="B1242" t="s">
        <v>839</v>
      </c>
      <c r="C1242" s="1" t="s">
        <v>1</v>
      </c>
      <c r="D1242" s="4">
        <v>3000</v>
      </c>
      <c r="I1242">
        <f>I1227</f>
        <v>0</v>
      </c>
      <c r="J1242" t="str">
        <f t="shared" si="532"/>
        <v xml:space="preserve"> ADD  TEST_CASE_SCENARIO VARCHAR(3000);</v>
      </c>
      <c r="K1242" s="21" t="str">
        <f t="shared" si="533"/>
        <v xml:space="preserve">  ALTER COLUMN   TEST_CASE_SCENARIO VARCHAR(3000);</v>
      </c>
      <c r="L1242" s="12"/>
      <c r="M1242" s="18" t="str">
        <f t="shared" si="534"/>
        <v>TEST_CASE_SCENARIO,</v>
      </c>
      <c r="N1242" s="5" t="str">
        <f>CONCATENATE(B1242," ",C1242,"(",D1242,")",",")</f>
        <v>TEST_CASE_SCENARIO VARCHAR(3000),</v>
      </c>
      <c r="O1242" s="1" t="s">
        <v>676</v>
      </c>
      <c r="P1242" t="s">
        <v>677</v>
      </c>
      <c r="Q1242" t="s">
        <v>558</v>
      </c>
      <c r="W1242" s="17" t="str">
        <f t="shared" si="535"/>
        <v>testCaseScenario</v>
      </c>
      <c r="X1242" s="3" t="str">
        <f t="shared" si="530"/>
        <v>"testCaseScenario":"",</v>
      </c>
      <c r="Y1242" s="22" t="str">
        <f t="shared" si="536"/>
        <v>public static String TEST_CASE_SCENARIO="testCaseScenario";</v>
      </c>
      <c r="Z1242" s="7" t="str">
        <f t="shared" si="537"/>
        <v>private String testCaseScenario="";</v>
      </c>
    </row>
    <row r="1243" spans="2:26" ht="19.2" x14ac:dyDescent="0.45">
      <c r="B1243" t="s">
        <v>840</v>
      </c>
      <c r="C1243" s="1" t="s">
        <v>701</v>
      </c>
      <c r="D1243" s="4"/>
      <c r="I1243">
        <f>I1231</f>
        <v>0</v>
      </c>
      <c r="J1243" t="str">
        <f t="shared" si="532"/>
        <v xml:space="preserve"> ADD  GENERAL_DESCRIPTION TEXT;</v>
      </c>
      <c r="K1243" s="21" t="str">
        <f t="shared" si="533"/>
        <v xml:space="preserve">  ALTER COLUMN   GENERAL_DESCRIPTION TEXT;</v>
      </c>
      <c r="L1243" s="12"/>
      <c r="M1243" s="18" t="str">
        <f t="shared" si="529"/>
        <v>GENERAL_DESCRIPTION,</v>
      </c>
      <c r="N1243" s="5" t="str">
        <f>CONCATENATE(B1243," ",C1243,"",D1243,"",",")</f>
        <v>GENERAL_DESCRIPTION TEXT,</v>
      </c>
      <c r="O1243" s="1" t="s">
        <v>470</v>
      </c>
      <c r="P1243" t="s">
        <v>14</v>
      </c>
      <c r="W1243" s="17" t="str">
        <f>CONCATENATE(,LOWER(O1243),UPPER(LEFT(P1243,1)),LOWER(RIGHT(P1243,LEN(P1243)-IF(LEN(P1243)&gt;0,1,LEN(P1243)))),UPPER(LEFT(Q1243,1)),LOWER(RIGHT(Q1243,LEN(Q1243)-IF(LEN(Q1243)&gt;0,1,LEN(Q1243)))),UPPER(LEFT(R1243,1)),LOWER(RIGHT(R1243,LEN(R1243)-IF(LEN(R1243)&gt;0,1,LEN(R1243)))),UPPER(LEFT(S1243,1)),LOWER(RIGHT(S1243,LEN(S1243)-IF(LEN(S1243)&gt;0,1,LEN(S1243)))),UPPER(LEFT(T1243,1)),LOWER(RIGHT(T1243,LEN(T1243)-IF(LEN(T1243)&gt;0,1,LEN(T1243)))),UPPER(LEFT(U1243,1)),LOWER(RIGHT(U1243,LEN(U1243)-IF(LEN(U1243)&gt;0,1,LEN(U1243)))),UPPER(LEFT(V1243,1)),LOWER(RIGHT(V1243,LEN(V1243)-IF(LEN(V1243)&gt;0,1,LEN(V1243)))))</f>
        <v>generalDescription</v>
      </c>
      <c r="X1243" s="3" t="str">
        <f t="shared" si="530"/>
        <v>"generalDescription":"",</v>
      </c>
      <c r="Y1243" s="22" t="str">
        <f>CONCATENATE("public static String ",,B1243,,"=","""",W1243,""";")</f>
        <v>public static String GENERAL_DESCRIPTION="generalDescription";</v>
      </c>
      <c r="Z1243" s="7" t="str">
        <f>CONCATENATE("private String ",W1243,"=","""""",";")</f>
        <v>private String generalDescription="";</v>
      </c>
    </row>
    <row r="1244" spans="2:26" ht="19.2" x14ac:dyDescent="0.45">
      <c r="B1244" t="s">
        <v>367</v>
      </c>
      <c r="C1244" s="1" t="s">
        <v>1</v>
      </c>
      <c r="D1244" s="4">
        <v>30</v>
      </c>
      <c r="I1244">
        <f>I1232</f>
        <v>0</v>
      </c>
      <c r="J1244" t="str">
        <f t="shared" si="532"/>
        <v xml:space="preserve"> ADD  FK_BACKLOG_ID VARCHAR(30);</v>
      </c>
      <c r="K1244" s="21" t="str">
        <f t="shared" si="533"/>
        <v xml:space="preserve">  ALTER COLUMN   FK_BACKLOG_ID VARCHAR(30);</v>
      </c>
      <c r="L1244" s="12"/>
      <c r="M1244" s="18" t="str">
        <f t="shared" si="529"/>
        <v>FK_BACKLOG_ID,</v>
      </c>
      <c r="N1244" s="5" t="str">
        <f>CONCATENATE(B1244," ",C1244,"(",D1244,")",",")</f>
        <v>FK_BACKLOG_ID VARCHAR(30),</v>
      </c>
      <c r="O1244" s="1" t="s">
        <v>10</v>
      </c>
      <c r="P1244" t="s">
        <v>354</v>
      </c>
      <c r="Q1244" t="s">
        <v>2</v>
      </c>
      <c r="W1244" s="17" t="str">
        <f>CONCATENATE(,LOWER(O1244),UPPER(LEFT(P1244,1)),LOWER(RIGHT(P1244,LEN(P1244)-IF(LEN(P1244)&gt;0,1,LEN(P1244)))),UPPER(LEFT(Q1244,1)),LOWER(RIGHT(Q1244,LEN(Q1244)-IF(LEN(Q1244)&gt;0,1,LEN(Q1244)))),UPPER(LEFT(R1244,1)),LOWER(RIGHT(R1244,LEN(R1244)-IF(LEN(R1244)&gt;0,1,LEN(R1244)))),UPPER(LEFT(S1244,1)),LOWER(RIGHT(S1244,LEN(S1244)-IF(LEN(S1244)&gt;0,1,LEN(S1244)))),UPPER(LEFT(T1244,1)),LOWER(RIGHT(T1244,LEN(T1244)-IF(LEN(T1244)&gt;0,1,LEN(T1244)))),UPPER(LEFT(U1244,1)),LOWER(RIGHT(U1244,LEN(U1244)-IF(LEN(U1244)&gt;0,1,LEN(U1244)))),UPPER(LEFT(V1244,1)),LOWER(RIGHT(V1244,LEN(V1244)-IF(LEN(V1244)&gt;0,1,LEN(V1244)))))</f>
        <v>fkBacklogId</v>
      </c>
      <c r="X1244" s="3" t="str">
        <f t="shared" si="530"/>
        <v>"fkBacklogId":"",</v>
      </c>
      <c r="Y1244" s="22" t="str">
        <f>CONCATENATE("public static String ",,B1244,,"=","""",W1244,""";")</f>
        <v>public static String FK_BACKLOG_ID="fkBacklogId";</v>
      </c>
      <c r="Z1244" s="7" t="str">
        <f>CONCATENATE("private String ",W1244,"=","""""",";")</f>
        <v>private String fkBacklogId="";</v>
      </c>
    </row>
    <row r="1245" spans="2:26" ht="19.2" x14ac:dyDescent="0.45">
      <c r="C1245" s="1"/>
      <c r="D1245" s="4"/>
      <c r="L1245" s="12"/>
      <c r="M1245" s="18" t="str">
        <f t="shared" si="529"/>
        <v>,</v>
      </c>
      <c r="N1245" s="33" t="s">
        <v>130</v>
      </c>
      <c r="O1245" s="1"/>
      <c r="W1245" s="17"/>
    </row>
    <row r="1246" spans="2:26" ht="19.2" x14ac:dyDescent="0.45">
      <c r="C1246" s="14"/>
      <c r="D1246" s="9"/>
      <c r="K1246" s="29"/>
      <c r="M1246" s="20"/>
      <c r="N1246" s="31" t="s">
        <v>126</v>
      </c>
      <c r="O1246" s="14"/>
      <c r="W1246" s="17"/>
    </row>
    <row r="1248" spans="2:26" x14ac:dyDescent="0.3">
      <c r="B1248" s="2" t="s">
        <v>846</v>
      </c>
      <c r="I1248" t="str">
        <f>CONCATENATE("ALTER TABLE"," ",B1248)</f>
        <v>ALTER TABLE TM_TEST_CASE_STEP</v>
      </c>
      <c r="K1248" s="25"/>
      <c r="N1248" s="5" t="str">
        <f>CONCATENATE("CREATE TABLE ",B1248," ","(")</f>
        <v>CREATE TABLE TM_TEST_CASE_STEP (</v>
      </c>
    </row>
    <row r="1249" spans="2:26" ht="19.2" x14ac:dyDescent="0.45">
      <c r="B1249" s="1" t="s">
        <v>2</v>
      </c>
      <c r="C1249" s="1" t="s">
        <v>1</v>
      </c>
      <c r="D1249" s="4">
        <v>30</v>
      </c>
      <c r="E1249" s="24" t="s">
        <v>113</v>
      </c>
      <c r="I1249" t="str">
        <f>I1248</f>
        <v>ALTER TABLE TM_TEST_CASE_STEP</v>
      </c>
      <c r="L1249" s="12"/>
      <c r="M1249" s="18" t="str">
        <f t="shared" ref="M1249:M1263" si="538">CONCATENATE(B1249,",")</f>
        <v>ID,</v>
      </c>
      <c r="N1249" s="5" t="str">
        <f>CONCATENATE(B1249," ",C1249,"(",D1249,") ",E1249," ,")</f>
        <v>ID VARCHAR(30) NOT NULL ,</v>
      </c>
      <c r="O1249" s="1" t="s">
        <v>2</v>
      </c>
      <c r="P1249" s="6"/>
      <c r="Q1249" s="6"/>
      <c r="R1249" s="6"/>
      <c r="S1249" s="6"/>
      <c r="T1249" s="6"/>
      <c r="U1249" s="6"/>
      <c r="V1249" s="6"/>
      <c r="W1249" s="17" t="str">
        <f t="shared" ref="W1249:W1262" si="539">CONCATENATE(,LOWER(O1249),UPPER(LEFT(P1249,1)),LOWER(RIGHT(P1249,LEN(P1249)-IF(LEN(P1249)&gt;0,1,LEN(P1249)))),UPPER(LEFT(Q1249,1)),LOWER(RIGHT(Q1249,LEN(Q1249)-IF(LEN(Q1249)&gt;0,1,LEN(Q1249)))),UPPER(LEFT(R1249,1)),LOWER(RIGHT(R1249,LEN(R1249)-IF(LEN(R1249)&gt;0,1,LEN(R1249)))),UPPER(LEFT(S1249,1)),LOWER(RIGHT(S1249,LEN(S1249)-IF(LEN(S1249)&gt;0,1,LEN(S1249)))),UPPER(LEFT(T1249,1)),LOWER(RIGHT(T1249,LEN(T1249)-IF(LEN(T1249)&gt;0,1,LEN(T1249)))),UPPER(LEFT(U1249,1)),LOWER(RIGHT(U1249,LEN(U1249)-IF(LEN(U1249)&gt;0,1,LEN(U1249)))),UPPER(LEFT(V1249,1)),LOWER(RIGHT(V1249,LEN(V1249)-IF(LEN(V1249)&gt;0,1,LEN(V1249)))))</f>
        <v>id</v>
      </c>
      <c r="X1249" s="3" t="str">
        <f t="shared" ref="X1249:X1262" si="540">CONCATENATE("""",W1249,"""",":","""","""",",")</f>
        <v>"id":"",</v>
      </c>
      <c r="Y1249" s="22" t="str">
        <f t="shared" ref="Y1249:Y1262" si="541">CONCATENATE("public static String ",,B1249,,"=","""",W1249,""";")</f>
        <v>public static String ID="id";</v>
      </c>
      <c r="Z1249" s="7" t="str">
        <f t="shared" ref="Z1249:Z1262" si="542">CONCATENATE("private String ",W1249,"=","""""",";")</f>
        <v>private String id="";</v>
      </c>
    </row>
    <row r="1250" spans="2:26" ht="19.2" x14ac:dyDescent="0.45">
      <c r="B1250" s="1" t="s">
        <v>3</v>
      </c>
      <c r="C1250" s="1" t="s">
        <v>1</v>
      </c>
      <c r="D1250" s="4">
        <v>10</v>
      </c>
      <c r="I1250" t="str">
        <f>I1249</f>
        <v>ALTER TABLE TM_TEST_CASE_STEP</v>
      </c>
      <c r="K1250" s="21" t="s">
        <v>436</v>
      </c>
      <c r="L1250" s="12"/>
      <c r="M1250" s="18" t="str">
        <f t="shared" si="538"/>
        <v>STATUS,</v>
      </c>
      <c r="N1250" s="5" t="str">
        <f t="shared" ref="N1250:N1256" si="543">CONCATENATE(B1250," ",C1250,"(",D1250,")",",")</f>
        <v>STATUS VARCHAR(10),</v>
      </c>
      <c r="O1250" s="1" t="s">
        <v>3</v>
      </c>
      <c r="W1250" s="17" t="str">
        <f t="shared" si="539"/>
        <v>status</v>
      </c>
      <c r="X1250" s="3" t="str">
        <f t="shared" si="540"/>
        <v>"status":"",</v>
      </c>
      <c r="Y1250" s="22" t="str">
        <f t="shared" si="541"/>
        <v>public static String STATUS="status";</v>
      </c>
      <c r="Z1250" s="7" t="str">
        <f t="shared" si="542"/>
        <v>private String status="";</v>
      </c>
    </row>
    <row r="1251" spans="2:26" ht="19.2" x14ac:dyDescent="0.45">
      <c r="B1251" s="1" t="s">
        <v>4</v>
      </c>
      <c r="C1251" s="1" t="s">
        <v>1</v>
      </c>
      <c r="D1251" s="4">
        <v>30</v>
      </c>
      <c r="I1251" t="str">
        <f t="shared" ref="I1251:I1262" si="544">I1250</f>
        <v>ALTER TABLE TM_TEST_CASE_STEP</v>
      </c>
      <c r="J1251" t="str">
        <f t="shared" ref="J1251:J1262" si="545">CONCATENATE(LEFT(CONCATENATE(" ADD "," ",N1251,";"),LEN(CONCATENATE(" ADD "," ",N1251,";"))-2),";")</f>
        <v xml:space="preserve"> ADD  INSERT_DATE VARCHAR(30);</v>
      </c>
      <c r="K1251" s="21" t="str">
        <f t="shared" ref="K1251:K1262" si="546">CONCATENATE(LEFT(CONCATENATE("  ALTER COLUMN  "," ",N1251,";"),LEN(CONCATENATE("  ALTER COLUMN  "," ",N1251,";"))-2),";")</f>
        <v xml:space="preserve">  ALTER COLUMN   INSERT_DATE VARCHAR(30);</v>
      </c>
      <c r="L1251" s="12"/>
      <c r="M1251" s="18" t="str">
        <f t="shared" si="538"/>
        <v>INSERT_DATE,</v>
      </c>
      <c r="N1251" s="5" t="str">
        <f t="shared" si="543"/>
        <v>INSERT_DATE VARCHAR(30),</v>
      </c>
      <c r="O1251" s="1" t="s">
        <v>7</v>
      </c>
      <c r="P1251" t="s">
        <v>8</v>
      </c>
      <c r="W1251" s="17" t="str">
        <f t="shared" si="539"/>
        <v>insertDate</v>
      </c>
      <c r="X1251" s="3" t="str">
        <f t="shared" si="540"/>
        <v>"insertDate":"",</v>
      </c>
      <c r="Y1251" s="22" t="str">
        <f t="shared" si="541"/>
        <v>public static String INSERT_DATE="insertDate";</v>
      </c>
      <c r="Z1251" s="7" t="str">
        <f t="shared" si="542"/>
        <v>private String insertDate="";</v>
      </c>
    </row>
    <row r="1252" spans="2:26" ht="19.2" x14ac:dyDescent="0.45">
      <c r="B1252" t="s">
        <v>5</v>
      </c>
      <c r="C1252" s="1" t="s">
        <v>1</v>
      </c>
      <c r="D1252" s="4">
        <v>30</v>
      </c>
      <c r="I1252" t="str">
        <f t="shared" si="544"/>
        <v>ALTER TABLE TM_TEST_CASE_STEP</v>
      </c>
      <c r="J1252" t="str">
        <f t="shared" si="545"/>
        <v xml:space="preserve"> ADD  MODIFICATION_DATE VARCHAR(30);</v>
      </c>
      <c r="K1252" s="21" t="str">
        <f t="shared" si="546"/>
        <v xml:space="preserve">  ALTER COLUMN   MODIFICATION_DATE VARCHAR(30);</v>
      </c>
      <c r="L1252" s="12"/>
      <c r="M1252" s="18" t="str">
        <f t="shared" si="538"/>
        <v>MODIFICATION_DATE,</v>
      </c>
      <c r="N1252" s="5" t="str">
        <f t="shared" si="543"/>
        <v>MODIFICATION_DATE VARCHAR(30),</v>
      </c>
      <c r="O1252" s="1" t="s">
        <v>9</v>
      </c>
      <c r="P1252" t="s">
        <v>8</v>
      </c>
      <c r="W1252" s="17" t="str">
        <f t="shared" si="539"/>
        <v>modificationDate</v>
      </c>
      <c r="X1252" s="3" t="str">
        <f t="shared" si="540"/>
        <v>"modificationDate":"",</v>
      </c>
      <c r="Y1252" s="22" t="str">
        <f t="shared" si="541"/>
        <v>public static String MODIFICATION_DATE="modificationDate";</v>
      </c>
      <c r="Z1252" s="7" t="str">
        <f t="shared" si="542"/>
        <v>private String modificationDate="";</v>
      </c>
    </row>
    <row r="1253" spans="2:26" ht="19.2" x14ac:dyDescent="0.45">
      <c r="B1253" t="s">
        <v>274</v>
      </c>
      <c r="C1253" s="1" t="s">
        <v>1</v>
      </c>
      <c r="D1253" s="4">
        <v>30</v>
      </c>
      <c r="I1253" t="str">
        <f t="shared" si="544"/>
        <v>ALTER TABLE TM_TEST_CASE_STEP</v>
      </c>
      <c r="J1253" t="str">
        <f t="shared" si="545"/>
        <v xml:space="preserve"> ADD  FK_PROJECT_ID VARCHAR(30);</v>
      </c>
      <c r="K1253" s="21" t="str">
        <f t="shared" si="546"/>
        <v xml:space="preserve">  ALTER COLUMN   FK_PROJECT_ID VARCHAR(30);</v>
      </c>
      <c r="L1253" s="12"/>
      <c r="M1253" s="18" t="str">
        <f t="shared" si="538"/>
        <v>FK_PROJECT_ID,</v>
      </c>
      <c r="N1253" s="5" t="str">
        <f t="shared" si="543"/>
        <v>FK_PROJECT_ID VARCHAR(30),</v>
      </c>
      <c r="O1253" s="1" t="s">
        <v>10</v>
      </c>
      <c r="P1253" t="s">
        <v>288</v>
      </c>
      <c r="Q1253" t="s">
        <v>2</v>
      </c>
      <c r="W1253" s="17" t="str">
        <f t="shared" si="539"/>
        <v>fkProjectId</v>
      </c>
      <c r="X1253" s="3" t="str">
        <f t="shared" si="540"/>
        <v>"fkProjectId":"",</v>
      </c>
      <c r="Y1253" s="22" t="str">
        <f t="shared" si="541"/>
        <v>public static String FK_PROJECT_ID="fkProjectId";</v>
      </c>
      <c r="Z1253" s="7" t="str">
        <f t="shared" si="542"/>
        <v>private String fkProjectId="";</v>
      </c>
    </row>
    <row r="1254" spans="2:26" ht="19.2" x14ac:dyDescent="0.45">
      <c r="B1254" t="s">
        <v>264</v>
      </c>
      <c r="C1254" s="1" t="s">
        <v>1</v>
      </c>
      <c r="D1254" s="4">
        <v>30</v>
      </c>
      <c r="I1254" t="str">
        <f>I1253</f>
        <v>ALTER TABLE TM_TEST_CASE_STEP</v>
      </c>
      <c r="J1254" t="str">
        <f t="shared" si="545"/>
        <v xml:space="preserve"> ADD  CREATED_TIME VARCHAR(30);</v>
      </c>
      <c r="K1254" s="21" t="str">
        <f t="shared" si="546"/>
        <v xml:space="preserve">  ALTER COLUMN   CREATED_TIME VARCHAR(30);</v>
      </c>
      <c r="L1254" s="12"/>
      <c r="M1254" s="18" t="str">
        <f t="shared" si="538"/>
        <v>CREATED_TIME,</v>
      </c>
      <c r="N1254" s="5" t="str">
        <f t="shared" si="543"/>
        <v>CREATED_TIME VARCHAR(30),</v>
      </c>
      <c r="O1254" s="1" t="s">
        <v>282</v>
      </c>
      <c r="P1254" t="s">
        <v>133</v>
      </c>
      <c r="W1254" s="17" t="str">
        <f t="shared" si="539"/>
        <v>createdTime</v>
      </c>
      <c r="X1254" s="3" t="str">
        <f t="shared" si="540"/>
        <v>"createdTime":"",</v>
      </c>
      <c r="Y1254" s="22" t="str">
        <f t="shared" si="541"/>
        <v>public static String CREATED_TIME="createdTime";</v>
      </c>
      <c r="Z1254" s="7" t="str">
        <f t="shared" si="542"/>
        <v>private String createdTime="";</v>
      </c>
    </row>
    <row r="1255" spans="2:26" ht="19.2" x14ac:dyDescent="0.45">
      <c r="B1255" t="s">
        <v>263</v>
      </c>
      <c r="C1255" s="1" t="s">
        <v>1</v>
      </c>
      <c r="D1255" s="4">
        <v>30</v>
      </c>
      <c r="I1255" t="str">
        <f t="shared" si="544"/>
        <v>ALTER TABLE TM_TEST_CASE_STEP</v>
      </c>
      <c r="J1255" t="str">
        <f t="shared" si="545"/>
        <v xml:space="preserve"> ADD  CREATED_DATE VARCHAR(30);</v>
      </c>
      <c r="K1255" s="21" t="str">
        <f t="shared" si="546"/>
        <v xml:space="preserve">  ALTER COLUMN   CREATED_DATE VARCHAR(30);</v>
      </c>
      <c r="L1255" s="12"/>
      <c r="M1255" s="18" t="str">
        <f t="shared" si="538"/>
        <v>CREATED_DATE,</v>
      </c>
      <c r="N1255" s="5" t="str">
        <f t="shared" si="543"/>
        <v>CREATED_DATE VARCHAR(30),</v>
      </c>
      <c r="O1255" s="1" t="s">
        <v>282</v>
      </c>
      <c r="P1255" t="s">
        <v>8</v>
      </c>
      <c r="W1255" s="17" t="str">
        <f t="shared" si="539"/>
        <v>createdDate</v>
      </c>
      <c r="X1255" s="3" t="str">
        <f t="shared" si="540"/>
        <v>"createdDate":"",</v>
      </c>
      <c r="Y1255" s="22" t="str">
        <f t="shared" si="541"/>
        <v>public static String CREATED_DATE="createdDate";</v>
      </c>
      <c r="Z1255" s="7" t="str">
        <f t="shared" si="542"/>
        <v>private String createdDate="";</v>
      </c>
    </row>
    <row r="1256" spans="2:26" ht="19.2" x14ac:dyDescent="0.45">
      <c r="B1256" t="s">
        <v>262</v>
      </c>
      <c r="C1256" s="1" t="s">
        <v>1</v>
      </c>
      <c r="D1256" s="4">
        <v>30</v>
      </c>
      <c r="I1256" t="str">
        <f t="shared" si="544"/>
        <v>ALTER TABLE TM_TEST_CASE_STEP</v>
      </c>
      <c r="J1256" t="str">
        <f t="shared" si="545"/>
        <v xml:space="preserve"> ADD  CREATED_BY VARCHAR(30);</v>
      </c>
      <c r="K1256" s="21" t="str">
        <f t="shared" si="546"/>
        <v xml:space="preserve">  ALTER COLUMN   CREATED_BY VARCHAR(30);</v>
      </c>
      <c r="L1256" s="12"/>
      <c r="M1256" s="18" t="str">
        <f t="shared" si="538"/>
        <v>CREATED_BY,</v>
      </c>
      <c r="N1256" s="5" t="str">
        <f t="shared" si="543"/>
        <v>CREATED_BY VARCHAR(30),</v>
      </c>
      <c r="O1256" s="1" t="s">
        <v>282</v>
      </c>
      <c r="P1256" t="s">
        <v>128</v>
      </c>
      <c r="W1256" s="17" t="str">
        <f t="shared" si="539"/>
        <v>createdBy</v>
      </c>
      <c r="X1256" s="3" t="str">
        <f t="shared" si="540"/>
        <v>"createdBy":"",</v>
      </c>
      <c r="Y1256" s="22" t="str">
        <f t="shared" si="541"/>
        <v>public static String CREATED_BY="createdBy";</v>
      </c>
      <c r="Z1256" s="7" t="str">
        <f t="shared" si="542"/>
        <v>private String createdBy="";</v>
      </c>
    </row>
    <row r="1257" spans="2:26" ht="19.2" x14ac:dyDescent="0.45">
      <c r="B1257" t="s">
        <v>560</v>
      </c>
      <c r="C1257" s="1" t="s">
        <v>701</v>
      </c>
      <c r="D1257" s="4"/>
      <c r="I1257" t="str">
        <f t="shared" si="544"/>
        <v>ALTER TABLE TM_TEST_CASE_STEP</v>
      </c>
      <c r="J1257" t="str">
        <f t="shared" si="545"/>
        <v xml:space="preserve"> ADD  EXPECTED_RESULT TEXT;</v>
      </c>
      <c r="K1257" s="21" t="str">
        <f t="shared" si="546"/>
        <v xml:space="preserve">  ALTER COLUMN   EXPECTED_RESULT TEXT;</v>
      </c>
      <c r="L1257" s="12"/>
      <c r="M1257" s="18" t="str">
        <f t="shared" si="538"/>
        <v>EXPECTED_RESULT,</v>
      </c>
      <c r="N1257" s="5" t="str">
        <f>CONCATENATE(B1257," ",C1257,"",D1257,"",",")</f>
        <v>EXPECTED_RESULT TEXT,</v>
      </c>
      <c r="O1257" s="1" t="s">
        <v>562</v>
      </c>
      <c r="P1257" t="s">
        <v>563</v>
      </c>
      <c r="W1257" s="17" t="str">
        <f t="shared" si="539"/>
        <v>expectedResult</v>
      </c>
      <c r="X1257" s="3" t="str">
        <f t="shared" si="540"/>
        <v>"expectedResult":"",</v>
      </c>
      <c r="Y1257" s="22" t="str">
        <f t="shared" si="541"/>
        <v>public static String EXPECTED_RESULT="expectedResult";</v>
      </c>
      <c r="Z1257" s="7" t="str">
        <f t="shared" si="542"/>
        <v>private String expectedResult="";</v>
      </c>
    </row>
    <row r="1258" spans="2:26" ht="19.2" x14ac:dyDescent="0.45">
      <c r="B1258" t="s">
        <v>841</v>
      </c>
      <c r="C1258" s="1" t="s">
        <v>1</v>
      </c>
      <c r="D1258" s="4">
        <v>30</v>
      </c>
      <c r="I1258" t="str">
        <f t="shared" si="544"/>
        <v>ALTER TABLE TM_TEST_CASE_STEP</v>
      </c>
      <c r="J1258" t="str">
        <f t="shared" si="545"/>
        <v xml:space="preserve"> ADD  FK_TEST_CASE_ID VARCHAR(30);</v>
      </c>
      <c r="K1258" s="21" t="str">
        <f t="shared" si="546"/>
        <v xml:space="preserve">  ALTER COLUMN   FK_TEST_CASE_ID VARCHAR(30);</v>
      </c>
      <c r="L1258" s="12"/>
      <c r="M1258" s="18" t="str">
        <f t="shared" si="538"/>
        <v>FK_TEST_CASE_ID,</v>
      </c>
      <c r="N1258" s="5" t="str">
        <f>CONCATENATE(B1258," ",C1258,"(",D1258,")",",")</f>
        <v>FK_TEST_CASE_ID VARCHAR(30),</v>
      </c>
      <c r="O1258" s="1" t="s">
        <v>10</v>
      </c>
      <c r="P1258" t="s">
        <v>676</v>
      </c>
      <c r="Q1258" t="s">
        <v>677</v>
      </c>
      <c r="R1258" t="s">
        <v>2</v>
      </c>
      <c r="W1258" s="17" t="str">
        <f t="shared" si="539"/>
        <v>fkTestCaseId</v>
      </c>
      <c r="X1258" s="3" t="str">
        <f t="shared" si="540"/>
        <v>"fkTestCaseId":"",</v>
      </c>
      <c r="Y1258" s="22" t="str">
        <f t="shared" si="541"/>
        <v>public static String FK_TEST_CASE_ID="fkTestCaseId";</v>
      </c>
      <c r="Z1258" s="7" t="str">
        <f t="shared" si="542"/>
        <v>private String fkTestCaseId="";</v>
      </c>
    </row>
    <row r="1259" spans="2:26" ht="19.2" x14ac:dyDescent="0.45">
      <c r="B1259" t="s">
        <v>842</v>
      </c>
      <c r="C1259" s="1" t="s">
        <v>701</v>
      </c>
      <c r="D1259" s="4" t="s">
        <v>395</v>
      </c>
      <c r="I1259" t="str">
        <f>I1258</f>
        <v>ALTER TABLE TM_TEST_CASE_STEP</v>
      </c>
      <c r="J1259" t="str">
        <f t="shared" si="545"/>
        <v xml:space="preserve"> ADD  REQUIRED_DATA TEXT ;</v>
      </c>
      <c r="K1259" s="21" t="str">
        <f t="shared" si="546"/>
        <v xml:space="preserve">  ALTER COLUMN   REQUIRED_DATA TEXT ;</v>
      </c>
      <c r="L1259" s="12"/>
      <c r="M1259" s="18" t="str">
        <f t="shared" si="538"/>
        <v>REQUIRED_DATA,</v>
      </c>
      <c r="N1259" s="5" t="str">
        <f>CONCATENATE(B1259," ",C1259,"",D1259,"",",")</f>
        <v>REQUIRED_DATA TEXT ,</v>
      </c>
      <c r="O1259" s="1" t="s">
        <v>411</v>
      </c>
      <c r="P1259" t="s">
        <v>680</v>
      </c>
      <c r="W1259" s="17" t="str">
        <f t="shared" si="539"/>
        <v>requiredData</v>
      </c>
      <c r="X1259" s="3" t="str">
        <f t="shared" si="540"/>
        <v>"requiredData":"",</v>
      </c>
      <c r="Y1259" s="22" t="str">
        <f t="shared" si="541"/>
        <v>public static String REQUIRED_DATA="requiredData";</v>
      </c>
      <c r="Z1259" s="7" t="str">
        <f t="shared" si="542"/>
        <v>private String requiredData="";</v>
      </c>
    </row>
    <row r="1260" spans="2:26" ht="19.2" x14ac:dyDescent="0.45">
      <c r="B1260" t="s">
        <v>843</v>
      </c>
      <c r="C1260" s="1" t="s">
        <v>1</v>
      </c>
      <c r="D1260" s="4">
        <v>300</v>
      </c>
      <c r="I1260" t="str">
        <f t="shared" si="544"/>
        <v>ALTER TABLE TM_TEST_CASE_STEP</v>
      </c>
      <c r="J1260" t="str">
        <f t="shared" si="545"/>
        <v xml:space="preserve"> ADD  STEP_STATUS VARCHAR(300);</v>
      </c>
      <c r="K1260" s="21" t="str">
        <f t="shared" si="546"/>
        <v xml:space="preserve">  ALTER COLUMN   STEP_STATUS VARCHAR(300);</v>
      </c>
      <c r="L1260" s="12"/>
      <c r="M1260" s="18" t="str">
        <f t="shared" si="538"/>
        <v>STEP_STATUS,</v>
      </c>
      <c r="N1260" s="5" t="str">
        <f>CONCATENATE(B1260," ",C1260,"(",D1260,")",",")</f>
        <v>STEP_STATUS VARCHAR(300),</v>
      </c>
      <c r="O1260" s="1" t="s">
        <v>849</v>
      </c>
      <c r="P1260" t="s">
        <v>3</v>
      </c>
      <c r="W1260" s="17" t="str">
        <f t="shared" si="539"/>
        <v>stepStatus</v>
      </c>
      <c r="X1260" s="3" t="str">
        <f t="shared" si="540"/>
        <v>"stepStatus":"",</v>
      </c>
      <c r="Y1260" s="22" t="str">
        <f t="shared" si="541"/>
        <v>public static String STEP_STATUS="stepStatus";</v>
      </c>
      <c r="Z1260" s="7" t="str">
        <f t="shared" si="542"/>
        <v>private String stepStatus="";</v>
      </c>
    </row>
    <row r="1261" spans="2:26" ht="19.2" x14ac:dyDescent="0.45">
      <c r="B1261" t="s">
        <v>850</v>
      </c>
      <c r="C1261" s="1" t="s">
        <v>1</v>
      </c>
      <c r="D1261" s="4">
        <v>1000</v>
      </c>
      <c r="I1261" t="str">
        <f t="shared" si="544"/>
        <v>ALTER TABLE TM_TEST_CASE_STEP</v>
      </c>
      <c r="J1261" t="str">
        <f>CONCATENATE(LEFT(CONCATENATE(" ADD "," ",N1261,";"),LEN(CONCATENATE(" ADD "," ",N1261,";"))-2),";")</f>
        <v xml:space="preserve"> ADD  STEP_NAME VARCHAR(1000);</v>
      </c>
      <c r="K1261" s="21" t="str">
        <f>CONCATENATE(LEFT(CONCATENATE("  ALTER COLUMN  "," ",N1261,";"),LEN(CONCATENATE("  ALTER COLUMN  "," ",N1261,";"))-2),";")</f>
        <v xml:space="preserve">  ALTER COLUMN   STEP_NAME VARCHAR(1000);</v>
      </c>
      <c r="L1261" s="12"/>
      <c r="M1261" s="18" t="str">
        <f>CONCATENATE(B1261,",")</f>
        <v>STEP_NAME,</v>
      </c>
      <c r="N1261" s="5" t="str">
        <f>CONCATENATE(B1261," ",C1261,"(",D1261,")",",")</f>
        <v>STEP_NAME VARCHAR(1000),</v>
      </c>
      <c r="O1261" s="1" t="s">
        <v>849</v>
      </c>
      <c r="P1261" t="s">
        <v>0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stepName</v>
      </c>
      <c r="X1261" s="3" t="str">
        <f>CONCATENATE("""",W1261,"""",":","""","""",",")</f>
        <v>"stepName":"",</v>
      </c>
      <c r="Y1261" s="22" t="str">
        <f>CONCATENATE("public static String ",,B1261,,"=","""",W1261,""";")</f>
        <v>public static String STEP_NAME="stepName";</v>
      </c>
      <c r="Z1261" s="7" t="str">
        <f>CONCATENATE("private String ",W1261,"=","""""",";")</f>
        <v>private String stepName="";</v>
      </c>
    </row>
    <row r="1262" spans="2:26" ht="19.2" x14ac:dyDescent="0.45">
      <c r="B1262" t="s">
        <v>844</v>
      </c>
      <c r="C1262" s="1" t="s">
        <v>1</v>
      </c>
      <c r="D1262" s="4">
        <v>300</v>
      </c>
      <c r="I1262" t="str">
        <f t="shared" si="544"/>
        <v>ALTER TABLE TM_TEST_CASE_STEP</v>
      </c>
      <c r="J1262" t="str">
        <f t="shared" si="545"/>
        <v xml:space="preserve"> ADD  STEP_TYPE VARCHAR(300);</v>
      </c>
      <c r="K1262" s="21" t="str">
        <f t="shared" si="546"/>
        <v xml:space="preserve">  ALTER COLUMN   STEP_TYPE VARCHAR(300);</v>
      </c>
      <c r="L1262" s="12"/>
      <c r="M1262" s="18" t="str">
        <f t="shared" si="538"/>
        <v>STEP_TYPE,</v>
      </c>
      <c r="N1262" s="5" t="str">
        <f>CONCATENATE(B1262," ",C1262,"(",D1262,")",",")</f>
        <v>STEP_TYPE VARCHAR(300),</v>
      </c>
      <c r="O1262" s="1" t="s">
        <v>849</v>
      </c>
      <c r="P1262" t="s">
        <v>51</v>
      </c>
      <c r="W1262" s="17" t="str">
        <f t="shared" si="539"/>
        <v>stepType</v>
      </c>
      <c r="X1262" s="3" t="str">
        <f t="shared" si="540"/>
        <v>"stepType":"",</v>
      </c>
      <c r="Y1262" s="22" t="str">
        <f t="shared" si="541"/>
        <v>public static String STEP_TYPE="stepType";</v>
      </c>
      <c r="Z1262" s="7" t="str">
        <f t="shared" si="542"/>
        <v>private String stepType="";</v>
      </c>
    </row>
    <row r="1263" spans="2:26" ht="19.2" x14ac:dyDescent="0.45">
      <c r="C1263" s="1"/>
      <c r="D1263" s="4"/>
      <c r="L1263" s="12"/>
      <c r="M1263" s="18" t="str">
        <f t="shared" si="538"/>
        <v>,</v>
      </c>
      <c r="N1263" s="33" t="s">
        <v>130</v>
      </c>
      <c r="O1263" s="1"/>
      <c r="W1263" s="17"/>
    </row>
    <row r="1264" spans="2:26" ht="19.2" x14ac:dyDescent="0.45">
      <c r="C1264" s="14"/>
      <c r="D1264" s="9"/>
      <c r="K1264" s="29"/>
      <c r="M1264" s="20"/>
      <c r="N1264" s="31" t="s">
        <v>126</v>
      </c>
      <c r="O1264" s="14"/>
      <c r="W1264" s="17"/>
    </row>
    <row r="1265" spans="2:26" x14ac:dyDescent="0.3">
      <c r="B1265" s="2" t="s">
        <v>923</v>
      </c>
      <c r="I1265" t="str">
        <f>CONCATENATE("ALTER TABLE"," ",B1265)</f>
        <v>ALTER TABLE TM_TEST_CASE_TRIAL</v>
      </c>
      <c r="K1265" s="25"/>
      <c r="N1265" s="5" t="str">
        <f>CONCATENATE("CREATE TABLE ",B1265," ","(")</f>
        <v>CREATE TABLE TM_TEST_CASE_TRIAL (</v>
      </c>
    </row>
    <row r="1266" spans="2:26" ht="19.2" x14ac:dyDescent="0.45">
      <c r="B1266" s="1" t="s">
        <v>2</v>
      </c>
      <c r="C1266" s="1" t="s">
        <v>1</v>
      </c>
      <c r="D1266" s="4">
        <v>30</v>
      </c>
      <c r="E1266" s="24" t="s">
        <v>113</v>
      </c>
      <c r="H1266" s="1" t="s">
        <v>1</v>
      </c>
      <c r="I1266" t="str">
        <f>I1265</f>
        <v>ALTER TABLE TM_TEST_CASE_TRIAL</v>
      </c>
      <c r="L1266" s="12"/>
      <c r="M1266" s="18" t="str">
        <f t="shared" ref="M1266:M1282" si="547">CONCATENATE(B1266,",")</f>
        <v>ID,</v>
      </c>
      <c r="N1266" s="5" t="str">
        <f>CONCATENATE(B1266," ",C1266,"(",D1266,") ",E1266," ,")</f>
        <v>ID VARCHAR(30) NOT NULL ,</v>
      </c>
      <c r="O1266" s="1" t="s">
        <v>2</v>
      </c>
      <c r="P1266" s="6"/>
      <c r="Q1266" s="6"/>
      <c r="R1266" s="6"/>
      <c r="S1266" s="6"/>
      <c r="T1266" s="6"/>
      <c r="U1266" s="6"/>
      <c r="V1266" s="6"/>
      <c r="W1266" s="17" t="str">
        <f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id</v>
      </c>
      <c r="X1266" s="3" t="str">
        <f t="shared" ref="X1266:X1281" si="548">CONCATENATE("""",W1266,"""",":","""","""",",")</f>
        <v>"id":"",</v>
      </c>
      <c r="Y1266" s="22" t="str">
        <f>CONCATENATE("public static String ",,B1266,,"=","""",W1266,""";")</f>
        <v>public static String ID="id";</v>
      </c>
      <c r="Z1266" s="7" t="str">
        <f>CONCATENATE("private String ",W1266,"=","""""",";")</f>
        <v>private String id="";</v>
      </c>
    </row>
    <row r="1267" spans="2:26" ht="19.2" x14ac:dyDescent="0.45">
      <c r="B1267" s="1" t="s">
        <v>3</v>
      </c>
      <c r="C1267" s="1" t="s">
        <v>1</v>
      </c>
      <c r="D1267" s="4">
        <v>10</v>
      </c>
      <c r="I1267" t="str">
        <f t="shared" ref="I1267:I1281" si="549">I1266</f>
        <v>ALTER TABLE TM_TEST_CASE_TRIAL</v>
      </c>
      <c r="K1267" s="21" t="s">
        <v>436</v>
      </c>
      <c r="L1267" s="12"/>
      <c r="M1267" s="18" t="str">
        <f t="shared" si="547"/>
        <v>STATUS,</v>
      </c>
      <c r="N1267" s="5" t="str">
        <f t="shared" ref="N1267:N1273" si="550">CONCATENATE(B1267," ",C1267,"(",D1267,")",",")</f>
        <v>STATUS VARCHAR(10),</v>
      </c>
      <c r="O1267" s="1" t="s">
        <v>3</v>
      </c>
      <c r="W1267" s="17" t="str">
        <f>CONCATENATE(,LOWER(O1267),UPPER(LEFT(P1267,1)),LOWER(RIGHT(P1267,LEN(P1267)-IF(LEN(P1267)&gt;0,1,LEN(P1267)))),UPPER(LEFT(Q1267,1)),LOWER(RIGHT(Q1267,LEN(Q1267)-IF(LEN(Q1267)&gt;0,1,LEN(Q1267)))),UPPER(LEFT(R1267,1)),LOWER(RIGHT(R1267,LEN(R1267)-IF(LEN(R1267)&gt;0,1,LEN(R1267)))),UPPER(LEFT(S1267,1)),LOWER(RIGHT(S1267,LEN(S1267)-IF(LEN(S1267)&gt;0,1,LEN(S1267)))),UPPER(LEFT(T1267,1)),LOWER(RIGHT(T1267,LEN(T1267)-IF(LEN(T1267)&gt;0,1,LEN(T1267)))),UPPER(LEFT(U1267,1)),LOWER(RIGHT(U1267,LEN(U1267)-IF(LEN(U1267)&gt;0,1,LEN(U1267)))),UPPER(LEFT(V1267,1)),LOWER(RIGHT(V1267,LEN(V1267)-IF(LEN(V1267)&gt;0,1,LEN(V1267)))))</f>
        <v>status</v>
      </c>
      <c r="X1267" s="3" t="str">
        <f t="shared" si="548"/>
        <v>"status":"",</v>
      </c>
      <c r="Y1267" s="22" t="str">
        <f>CONCATENATE("public static String ",,B1267,,"=","""",W1267,""";")</f>
        <v>public static String STATUS="status";</v>
      </c>
      <c r="Z1267" s="7" t="str">
        <f>CONCATENATE("private String ",W1267,"=","""""",";")</f>
        <v>private String status="";</v>
      </c>
    </row>
    <row r="1268" spans="2:26" ht="19.2" x14ac:dyDescent="0.45">
      <c r="B1268" s="1" t="s">
        <v>4</v>
      </c>
      <c r="C1268" s="1" t="s">
        <v>1</v>
      </c>
      <c r="D1268" s="4">
        <v>30</v>
      </c>
      <c r="I1268" t="str">
        <f t="shared" si="549"/>
        <v>ALTER TABLE TM_TEST_CASE_TRIAL</v>
      </c>
      <c r="J1268" t="str">
        <f t="shared" ref="J1268:J1281" si="551">CONCATENATE(LEFT(CONCATENATE(" ADD "," ",N1268,";"),LEN(CONCATENATE(" ADD "," ",N1268,";"))-2),";")</f>
        <v xml:space="preserve"> ADD  INSERT_DATE VARCHAR(30);</v>
      </c>
      <c r="K1268" s="21" t="str">
        <f t="shared" ref="K1268:K1281" si="552">CONCATENATE(LEFT(CONCATENATE("  ALTER COLUMN  "," ",N1268,";"),LEN(CONCATENATE("  ALTER COLUMN  "," ",N1268,";"))-2),";")</f>
        <v xml:space="preserve">  ALTER COLUMN   INSERT_DATE VARCHAR(30);</v>
      </c>
      <c r="L1268" s="12"/>
      <c r="M1268" s="18" t="str">
        <f t="shared" si="547"/>
        <v>INSERT_DATE,</v>
      </c>
      <c r="N1268" s="5" t="str">
        <f t="shared" si="550"/>
        <v>INSERT_DATE VARCHAR(30),</v>
      </c>
      <c r="O1268" s="1" t="s">
        <v>7</v>
      </c>
      <c r="P1268" t="s">
        <v>8</v>
      </c>
      <c r="W1268" s="17" t="str">
        <f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insertDate</v>
      </c>
      <c r="X1268" s="3" t="str">
        <f t="shared" si="548"/>
        <v>"insertDate":"",</v>
      </c>
      <c r="Y1268" s="22" t="str">
        <f>CONCATENATE("public static String ",,B1268,,"=","""",W1268,""";")</f>
        <v>public static String INSERT_DATE="insertDate";</v>
      </c>
      <c r="Z1268" s="7" t="str">
        <f>CONCATENATE("private String ",W1268,"=","""""",";")</f>
        <v>private String insertDate="";</v>
      </c>
    </row>
    <row r="1269" spans="2:26" ht="19.2" x14ac:dyDescent="0.45">
      <c r="B1269" t="s">
        <v>5</v>
      </c>
      <c r="C1269" s="1" t="s">
        <v>1</v>
      </c>
      <c r="D1269" s="4">
        <v>30</v>
      </c>
      <c r="I1269" t="str">
        <f t="shared" si="549"/>
        <v>ALTER TABLE TM_TEST_CASE_TRIAL</v>
      </c>
      <c r="J1269" t="str">
        <f t="shared" si="551"/>
        <v xml:space="preserve"> ADD  MODIFICATION_DATE VARCHAR(30);</v>
      </c>
      <c r="K1269" s="21" t="str">
        <f t="shared" si="552"/>
        <v xml:space="preserve">  ALTER COLUMN   MODIFICATION_DATE VARCHAR(30);</v>
      </c>
      <c r="L1269" s="12"/>
      <c r="M1269" s="18" t="str">
        <f t="shared" si="547"/>
        <v>MODIFICATION_DATE,</v>
      </c>
      <c r="N1269" s="5" t="str">
        <f t="shared" si="550"/>
        <v>MODIFICATION_DATE VARCHAR(30),</v>
      </c>
      <c r="O1269" s="1" t="s">
        <v>9</v>
      </c>
      <c r="P1269" t="s">
        <v>8</v>
      </c>
      <c r="W1269" s="17" t="str">
        <f>CONCATENATE(,LOWER(O1269),UPPER(LEFT(P1269,1)),LOWER(RIGHT(P1269,LEN(P1269)-IF(LEN(P1269)&gt;0,1,LEN(P1269)))),UPPER(LEFT(Q1269,1)),LOWER(RIGHT(Q1269,LEN(Q1269)-IF(LEN(Q1269)&gt;0,1,LEN(Q1269)))),UPPER(LEFT(R1269,1)),LOWER(RIGHT(R1269,LEN(R1269)-IF(LEN(R1269)&gt;0,1,LEN(R1269)))),UPPER(LEFT(S1269,1)),LOWER(RIGHT(S1269,LEN(S1269)-IF(LEN(S1269)&gt;0,1,LEN(S1269)))),UPPER(LEFT(T1269,1)),LOWER(RIGHT(T1269,LEN(T1269)-IF(LEN(T1269)&gt;0,1,LEN(T1269)))),UPPER(LEFT(U1269,1)),LOWER(RIGHT(U1269,LEN(U1269)-IF(LEN(U1269)&gt;0,1,LEN(U1269)))),UPPER(LEFT(V1269,1)),LOWER(RIGHT(V1269,LEN(V1269)-IF(LEN(V1269)&gt;0,1,LEN(V1269)))))</f>
        <v>modificationDate</v>
      </c>
      <c r="X1269" s="3" t="str">
        <f t="shared" si="548"/>
        <v>"modificationDate":"",</v>
      </c>
      <c r="Y1269" s="22" t="str">
        <f>CONCATENATE("public static String ",,B1269,,"=","""",W1269,""";")</f>
        <v>public static String MODIFICATION_DATE="modificationDate";</v>
      </c>
      <c r="Z1269" s="7" t="str">
        <f>CONCATENATE("private String ",W1269,"=","""""",";")</f>
        <v>private String modificationDate="";</v>
      </c>
    </row>
    <row r="1270" spans="2:26" ht="19.2" x14ac:dyDescent="0.45">
      <c r="B1270" t="s">
        <v>841</v>
      </c>
      <c r="C1270" s="1" t="s">
        <v>1</v>
      </c>
      <c r="D1270" s="4">
        <v>30</v>
      </c>
      <c r="I1270" t="str">
        <f t="shared" si="549"/>
        <v>ALTER TABLE TM_TEST_CASE_TRIAL</v>
      </c>
      <c r="J1270" t="str">
        <f t="shared" si="551"/>
        <v xml:space="preserve"> ADD  FK_TEST_CASE_ID VARCHAR(30);</v>
      </c>
      <c r="K1270" s="21" t="str">
        <f t="shared" si="552"/>
        <v xml:space="preserve">  ALTER COLUMN   FK_TEST_CASE_ID VARCHAR(30);</v>
      </c>
      <c r="L1270" s="12"/>
      <c r="M1270" s="18" t="str">
        <f t="shared" si="547"/>
        <v>FK_TEST_CASE_ID,</v>
      </c>
      <c r="N1270" s="5" t="str">
        <f>CONCATENATE(B1270," ",C1270,"(",D1270,")",",")</f>
        <v>FK_TEST_CASE_ID VARCHAR(30),</v>
      </c>
      <c r="O1270" s="1" t="s">
        <v>10</v>
      </c>
      <c r="P1270" t="s">
        <v>676</v>
      </c>
      <c r="Q1270" t="s">
        <v>677</v>
      </c>
      <c r="R1270" t="s">
        <v>2</v>
      </c>
      <c r="W1270" s="17" t="str">
        <f>CONCATENATE(,LOWER(O1270),UPPER(LEFT(P1270,1)),LOWER(RIGHT(P1270,LEN(P1270)-IF(LEN(P1270)&gt;0,1,LEN(P1270)))),UPPER(LEFT(Q1270,1)),LOWER(RIGHT(Q1270,LEN(Q1270)-IF(LEN(Q1270)&gt;0,1,LEN(Q1270)))),UPPER(LEFT(R1270,1)),LOWER(RIGHT(R1270,LEN(R1270)-IF(LEN(R1270)&gt;0,1,LEN(R1270)))),UPPER(LEFT(S1270,1)),LOWER(RIGHT(S1270,LEN(S1270)-IF(LEN(S1270)&gt;0,1,LEN(S1270)))),UPPER(LEFT(T1270,1)),LOWER(RIGHT(T1270,LEN(T1270)-IF(LEN(T1270)&gt;0,1,LEN(T1270)))),UPPER(LEFT(U1270,1)),LOWER(RIGHT(U1270,LEN(U1270)-IF(LEN(U1270)&gt;0,1,LEN(U1270)))),UPPER(LEFT(V1270,1)),LOWER(RIGHT(V1270,LEN(V1270)-IF(LEN(V1270)&gt;0,1,LEN(V1270)))))</f>
        <v>fkTestCaseId</v>
      </c>
      <c r="X1270" s="3" t="str">
        <f t="shared" si="548"/>
        <v>"fkTestCaseId":"",</v>
      </c>
      <c r="Y1270" s="22" t="str">
        <f>CONCATENATE("public static String ",,B1270,,"=","""",W1270,""";")</f>
        <v>public static String FK_TEST_CASE_ID="fkTestCaseId";</v>
      </c>
      <c r="Z1270" s="7" t="str">
        <f>CONCATENATE("private String ",W1270,"=","""""",";")</f>
        <v>private String fkTestCaseId="";</v>
      </c>
    </row>
    <row r="1271" spans="2:26" ht="19.2" x14ac:dyDescent="0.45">
      <c r="B1271" t="s">
        <v>264</v>
      </c>
      <c r="C1271" s="1" t="s">
        <v>1</v>
      </c>
      <c r="D1271" s="4">
        <v>30</v>
      </c>
      <c r="I1271" t="str">
        <f t="shared" si="549"/>
        <v>ALTER TABLE TM_TEST_CASE_TRIAL</v>
      </c>
      <c r="J1271" t="str">
        <f t="shared" si="551"/>
        <v xml:space="preserve"> ADD  CREATED_TIME VARCHAR(30);</v>
      </c>
      <c r="K1271" s="21" t="str">
        <f t="shared" si="552"/>
        <v xml:space="preserve">  ALTER COLUMN   CREATED_TIME VARCHAR(30);</v>
      </c>
      <c r="L1271" s="12"/>
      <c r="M1271" s="18" t="str">
        <f t="shared" si="547"/>
        <v>CREATED_TIME,</v>
      </c>
      <c r="N1271" s="5" t="str">
        <f t="shared" si="550"/>
        <v>CREATED_TIME VARCHAR(30),</v>
      </c>
      <c r="O1271" s="1" t="s">
        <v>282</v>
      </c>
      <c r="P1271" t="s">
        <v>133</v>
      </c>
      <c r="W1271" s="17" t="str">
        <f t="shared" ref="W1271:W1277" si="553"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createdTime</v>
      </c>
      <c r="X1271" s="3" t="str">
        <f t="shared" si="548"/>
        <v>"createdTime":"",</v>
      </c>
      <c r="Y1271" s="22" t="str">
        <f t="shared" ref="Y1271:Y1277" si="554">CONCATENATE("public static String ",,B1271,,"=","""",W1271,""";")</f>
        <v>public static String CREATED_TIME="createdTime";</v>
      </c>
      <c r="Z1271" s="7" t="str">
        <f t="shared" ref="Z1271:Z1277" si="555">CONCATENATE("private String ",W1271,"=","""""",";")</f>
        <v>private String createdTime="";</v>
      </c>
    </row>
    <row r="1272" spans="2:26" ht="19.2" x14ac:dyDescent="0.45">
      <c r="B1272" t="s">
        <v>263</v>
      </c>
      <c r="C1272" s="1" t="s">
        <v>1</v>
      </c>
      <c r="D1272" s="4">
        <v>30</v>
      </c>
      <c r="I1272" t="str">
        <f t="shared" si="549"/>
        <v>ALTER TABLE TM_TEST_CASE_TRIAL</v>
      </c>
      <c r="J1272" t="str">
        <f t="shared" si="551"/>
        <v xml:space="preserve"> ADD  CREATED_DATE VARCHAR(30);</v>
      </c>
      <c r="K1272" s="21" t="str">
        <f t="shared" si="552"/>
        <v xml:space="preserve">  ALTER COLUMN   CREATED_DATE VARCHAR(30);</v>
      </c>
      <c r="L1272" s="12"/>
      <c r="M1272" s="18" t="str">
        <f t="shared" si="547"/>
        <v>CREATED_DATE,</v>
      </c>
      <c r="N1272" s="5" t="str">
        <f t="shared" si="550"/>
        <v>CREATED_DATE VARCHAR(30),</v>
      </c>
      <c r="O1272" s="1" t="s">
        <v>282</v>
      </c>
      <c r="P1272" t="s">
        <v>8</v>
      </c>
      <c r="W1272" s="17" t="str">
        <f t="shared" si="553"/>
        <v>createdDate</v>
      </c>
      <c r="X1272" s="3" t="str">
        <f t="shared" si="548"/>
        <v>"createdDate":"",</v>
      </c>
      <c r="Y1272" s="22" t="str">
        <f t="shared" si="554"/>
        <v>public static String CREATED_DATE="createdDate";</v>
      </c>
      <c r="Z1272" s="7" t="str">
        <f t="shared" si="555"/>
        <v>private String createdDate="";</v>
      </c>
    </row>
    <row r="1273" spans="2:26" ht="19.2" x14ac:dyDescent="0.45">
      <c r="B1273" t="s">
        <v>262</v>
      </c>
      <c r="C1273" s="1" t="s">
        <v>1</v>
      </c>
      <c r="D1273" s="4">
        <v>30</v>
      </c>
      <c r="I1273" t="str">
        <f t="shared" si="549"/>
        <v>ALTER TABLE TM_TEST_CASE_TRIAL</v>
      </c>
      <c r="J1273" t="str">
        <f t="shared" si="551"/>
        <v xml:space="preserve"> ADD  CREATED_BY VARCHAR(30);</v>
      </c>
      <c r="K1273" s="21" t="str">
        <f t="shared" si="552"/>
        <v xml:space="preserve">  ALTER COLUMN   CREATED_BY VARCHAR(30);</v>
      </c>
      <c r="L1273" s="12"/>
      <c r="M1273" s="18" t="str">
        <f t="shared" si="547"/>
        <v>CREATED_BY,</v>
      </c>
      <c r="N1273" s="5" t="str">
        <f t="shared" si="550"/>
        <v>CREATED_BY VARCHAR(30),</v>
      </c>
      <c r="O1273" s="1" t="s">
        <v>282</v>
      </c>
      <c r="P1273" t="s">
        <v>128</v>
      </c>
      <c r="W1273" s="17" t="str">
        <f t="shared" si="553"/>
        <v>createdBy</v>
      </c>
      <c r="X1273" s="3" t="str">
        <f t="shared" si="548"/>
        <v>"createdBy":"",</v>
      </c>
      <c r="Y1273" s="22" t="str">
        <f t="shared" si="554"/>
        <v>public static String CREATED_BY="createdBy";</v>
      </c>
      <c r="Z1273" s="7" t="str">
        <f t="shared" si="555"/>
        <v>private String createdBy="";</v>
      </c>
    </row>
    <row r="1274" spans="2:26" ht="19.2" x14ac:dyDescent="0.45">
      <c r="B1274" t="s">
        <v>14</v>
      </c>
      <c r="C1274" s="1" t="s">
        <v>701</v>
      </c>
      <c r="D1274" s="4"/>
      <c r="I1274" t="str">
        <f t="shared" si="549"/>
        <v>ALTER TABLE TM_TEST_CASE_TRIAL</v>
      </c>
      <c r="J1274" t="str">
        <f t="shared" si="551"/>
        <v xml:space="preserve"> ADD  DESCRIPTION TEXT;</v>
      </c>
      <c r="K1274" s="21" t="str">
        <f t="shared" si="552"/>
        <v xml:space="preserve">  ALTER COLUMN   DESCRIPTION TEXT;</v>
      </c>
      <c r="L1274" s="12"/>
      <c r="M1274" s="18" t="str">
        <f t="shared" si="547"/>
        <v>DESCRIPTION,</v>
      </c>
      <c r="N1274" s="5" t="str">
        <f>CONCATENATE(B1274," ",C1274,"",D1274,"",",")</f>
        <v>DESCRIPTION TEXT,</v>
      </c>
      <c r="O1274" s="1" t="s">
        <v>14</v>
      </c>
      <c r="W1274" s="17" t="str">
        <f t="shared" si="553"/>
        <v>description</v>
      </c>
      <c r="X1274" s="3" t="str">
        <f t="shared" si="548"/>
        <v>"description":"",</v>
      </c>
      <c r="Y1274" s="22" t="str">
        <f t="shared" si="554"/>
        <v>public static String DESCRIPTION="description";</v>
      </c>
      <c r="Z1274" s="7" t="str">
        <f t="shared" si="555"/>
        <v>private String description="";</v>
      </c>
    </row>
    <row r="1275" spans="2:26" ht="19.2" x14ac:dyDescent="0.45">
      <c r="B1275" t="s">
        <v>928</v>
      </c>
      <c r="C1275" s="1" t="s">
        <v>701</v>
      </c>
      <c r="D1275" s="4"/>
      <c r="I1275" t="str">
        <f t="shared" si="549"/>
        <v>ALTER TABLE TM_TEST_CASE_TRIAL</v>
      </c>
      <c r="J1275" t="str">
        <f t="shared" si="551"/>
        <v xml:space="preserve"> ADD  IMG_URL TEXT;</v>
      </c>
      <c r="K1275" s="21" t="str">
        <f>CONCATENATE(LEFT(CONCATENATE("  ALTER COLUMN  "," ",N1275,";"),LEN(CONCATENATE("  ALTER COLUMN  "," ",N1275,";"))-2),";")</f>
        <v xml:space="preserve">  ALTER COLUMN   IMG_URL TEXT;</v>
      </c>
      <c r="L1275" s="12"/>
      <c r="M1275" s="18" t="str">
        <f>CONCATENATE(B1275,",")</f>
        <v>IMG_URL,</v>
      </c>
      <c r="N1275" s="5" t="str">
        <f>CONCATENATE(B1275," ",C1275,"",D1275,"",",")</f>
        <v>IMG_URL TEXT,</v>
      </c>
      <c r="O1275" s="1" t="s">
        <v>929</v>
      </c>
      <c r="P1275" t="s">
        <v>325</v>
      </c>
      <c r="W1275" s="17" t="str">
        <f>CONCATENATE(,LOWER(O1275),UPPER(LEFT(P1275,1)),LOWER(RIGHT(P1275,LEN(P1275)-IF(LEN(P1275)&gt;0,1,LEN(P1275)))),UPPER(LEFT(Q1275,1)),LOWER(RIGHT(Q1275,LEN(Q1275)-IF(LEN(Q1275)&gt;0,1,LEN(Q1275)))),UPPER(LEFT(R1275,1)),LOWER(RIGHT(R1275,LEN(R1275)-IF(LEN(R1275)&gt;0,1,LEN(R1275)))),UPPER(LEFT(S1275,1)),LOWER(RIGHT(S1275,LEN(S1275)-IF(LEN(S1275)&gt;0,1,LEN(S1275)))),UPPER(LEFT(T1275,1)),LOWER(RIGHT(T1275,LEN(T1275)-IF(LEN(T1275)&gt;0,1,LEN(T1275)))),UPPER(LEFT(U1275,1)),LOWER(RIGHT(U1275,LEN(U1275)-IF(LEN(U1275)&gt;0,1,LEN(U1275)))),UPPER(LEFT(V1275,1)),LOWER(RIGHT(V1275,LEN(V1275)-IF(LEN(V1275)&gt;0,1,LEN(V1275)))))</f>
        <v>imgUrl</v>
      </c>
      <c r="X1275" s="3" t="str">
        <f>CONCATENATE("""",W1275,"""",":","""","""",",")</f>
        <v>"imgUrl":"",</v>
      </c>
      <c r="Y1275" s="22" t="str">
        <f>CONCATENATE("public static String ",,B1275,,"=","""",W1275,""";")</f>
        <v>public static String IMG_URL="imgUrl";</v>
      </c>
      <c r="Z1275" s="7" t="str">
        <f>CONCATENATE("private String ",W1275,"=","""""",";")</f>
        <v>private String imgUrl="";</v>
      </c>
    </row>
    <row r="1276" spans="2:26" ht="19.2" x14ac:dyDescent="0.45">
      <c r="B1276" t="s">
        <v>838</v>
      </c>
      <c r="C1276" s="1" t="s">
        <v>1</v>
      </c>
      <c r="D1276" s="4">
        <v>3000</v>
      </c>
      <c r="I1276" t="str">
        <f t="shared" si="549"/>
        <v>ALTER TABLE TM_TEST_CASE_TRIAL</v>
      </c>
      <c r="J1276" t="str">
        <f t="shared" si="551"/>
        <v xml:space="preserve"> ADD  TEST_CASE_NAME VARCHAR(3000);</v>
      </c>
      <c r="K1276" s="21" t="str">
        <f t="shared" si="552"/>
        <v xml:space="preserve">  ALTER COLUMN   TEST_CASE_NAME VARCHAR(3000);</v>
      </c>
      <c r="L1276" s="12"/>
      <c r="M1276" s="18" t="str">
        <f t="shared" si="547"/>
        <v>TEST_CASE_NAME,</v>
      </c>
      <c r="N1276" s="5" t="str">
        <f>CONCATENATE(B1276," ",C1276,"(",D1276,")",",")</f>
        <v>TEST_CASE_NAME VARCHAR(3000),</v>
      </c>
      <c r="O1276" s="1" t="s">
        <v>676</v>
      </c>
      <c r="P1276" t="s">
        <v>677</v>
      </c>
      <c r="Q1276" t="s">
        <v>0</v>
      </c>
      <c r="W1276" s="17" t="str">
        <f t="shared" si="553"/>
        <v>testCaseName</v>
      </c>
      <c r="X1276" s="3" t="str">
        <f t="shared" si="548"/>
        <v>"testCaseName":"",</v>
      </c>
      <c r="Y1276" s="22" t="str">
        <f t="shared" si="554"/>
        <v>public static String TEST_CASE_NAME="testCaseName";</v>
      </c>
      <c r="Z1276" s="7" t="str">
        <f t="shared" si="555"/>
        <v>private String testCaseName="";</v>
      </c>
    </row>
    <row r="1277" spans="2:26" ht="19.2" x14ac:dyDescent="0.45">
      <c r="B1277" t="s">
        <v>839</v>
      </c>
      <c r="C1277" s="1" t="s">
        <v>1</v>
      </c>
      <c r="D1277" s="4">
        <v>3000</v>
      </c>
      <c r="I1277" t="str">
        <f t="shared" si="549"/>
        <v>ALTER TABLE TM_TEST_CASE_TRIAL</v>
      </c>
      <c r="J1277" t="str">
        <f t="shared" si="551"/>
        <v xml:space="preserve"> ADD  TEST_CASE_SCENARIO VARCHAR(3000);</v>
      </c>
      <c r="K1277" s="21" t="str">
        <f t="shared" si="552"/>
        <v xml:space="preserve">  ALTER COLUMN   TEST_CASE_SCENARIO VARCHAR(3000);</v>
      </c>
      <c r="L1277" s="12"/>
      <c r="M1277" s="18" t="str">
        <f t="shared" si="547"/>
        <v>TEST_CASE_SCENARIO,</v>
      </c>
      <c r="N1277" s="5" t="str">
        <f>CONCATENATE(B1277," ",C1277,"(",D1277,")",",")</f>
        <v>TEST_CASE_SCENARIO VARCHAR(3000),</v>
      </c>
      <c r="O1277" s="1" t="s">
        <v>676</v>
      </c>
      <c r="P1277" t="s">
        <v>677</v>
      </c>
      <c r="Q1277" t="s">
        <v>558</v>
      </c>
      <c r="W1277" s="17" t="str">
        <f t="shared" si="553"/>
        <v>testCaseScenario</v>
      </c>
      <c r="X1277" s="3" t="str">
        <f t="shared" si="548"/>
        <v>"testCaseScenario":"",</v>
      </c>
      <c r="Y1277" s="22" t="str">
        <f t="shared" si="554"/>
        <v>public static String TEST_CASE_SCENARIO="testCaseScenario";</v>
      </c>
      <c r="Z1277" s="7" t="str">
        <f t="shared" si="555"/>
        <v>private String testCaseScenario="";</v>
      </c>
    </row>
    <row r="1278" spans="2:26" ht="19.2" x14ac:dyDescent="0.45">
      <c r="B1278" t="s">
        <v>840</v>
      </c>
      <c r="C1278" s="1" t="s">
        <v>701</v>
      </c>
      <c r="D1278" s="4"/>
      <c r="I1278" t="str">
        <f t="shared" si="549"/>
        <v>ALTER TABLE TM_TEST_CASE_TRIAL</v>
      </c>
      <c r="J1278" t="str">
        <f t="shared" si="551"/>
        <v xml:space="preserve"> ADD  GENERAL_DESCRIPTION TEXT;</v>
      </c>
      <c r="K1278" s="21" t="str">
        <f t="shared" si="552"/>
        <v xml:space="preserve">  ALTER COLUMN   GENERAL_DESCRIPTION TEXT;</v>
      </c>
      <c r="L1278" s="12"/>
      <c r="M1278" s="18" t="str">
        <f t="shared" si="547"/>
        <v>GENERAL_DESCRIPTION,</v>
      </c>
      <c r="N1278" s="5" t="str">
        <f>CONCATENATE(B1278," ",C1278,"",D1278,"",",")</f>
        <v>GENERAL_DESCRIPTION TEXT,</v>
      </c>
      <c r="O1278" s="1" t="s">
        <v>470</v>
      </c>
      <c r="P1278" t="s">
        <v>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generalDescription</v>
      </c>
      <c r="X1278" s="3" t="str">
        <f t="shared" si="548"/>
        <v>"generalDescription":"",</v>
      </c>
      <c r="Y1278" s="22" t="str">
        <f>CONCATENATE("public static String ",,B1278,,"=","""",W1278,""";")</f>
        <v>public static String GENERAL_DESCRIPTION="generalDescription";</v>
      </c>
      <c r="Z1278" s="7" t="str">
        <f>CONCATENATE("private String ",W1278,"=","""""",";")</f>
        <v>private String generalDescription="";</v>
      </c>
    </row>
    <row r="1279" spans="2:26" ht="19.2" x14ac:dyDescent="0.45">
      <c r="B1279" t="s">
        <v>571</v>
      </c>
      <c r="C1279" s="1" t="s">
        <v>1</v>
      </c>
      <c r="D1279" s="4">
        <v>30</v>
      </c>
      <c r="I1279" t="str">
        <f t="shared" si="549"/>
        <v>ALTER TABLE TM_TEST_CASE_TRIAL</v>
      </c>
      <c r="J1279" t="str">
        <f>CONCATENATE(LEFT(CONCATENATE(" ADD "," ",N1279,";"),LEN(CONCATENATE(" ADD "," ",N1279,";"))-2),";")</f>
        <v xml:space="preserve"> ADD  TRIAL_STATUS VARCHAR(30);</v>
      </c>
      <c r="K1279" s="21" t="str">
        <f>CONCATENATE(LEFT(CONCATENATE("  ALTER COLUMN  "," ",N1279,";"),LEN(CONCATENATE("  ALTER COLUMN  "," ",N1279,";"))-2),";")</f>
        <v xml:space="preserve">  ALTER COLUMN   TRIAL_STATUS VARCHAR(30);</v>
      </c>
      <c r="L1279" s="12"/>
      <c r="M1279" s="18" t="str">
        <f>CONCATENATE(B1279,",")</f>
        <v>TRIAL_STATUS,</v>
      </c>
      <c r="N1279" s="5" t="str">
        <f>CONCATENATE(B1279," ",C1279,"(",D1279,")",",")</f>
        <v>TRIAL_STATUS VARCHAR(30),</v>
      </c>
      <c r="O1279" s="1" t="s">
        <v>572</v>
      </c>
      <c r="P1279" t="s">
        <v>3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trialStatus</v>
      </c>
      <c r="X1279" s="3" t="str">
        <f>CONCATENATE("""",W1279,"""",":","""","""",",")</f>
        <v>"trialStatus":"",</v>
      </c>
      <c r="Y1279" s="22" t="str">
        <f>CONCATENATE("public static String ",,B1279,,"=","""",W1279,""";")</f>
        <v>public static String TRIAL_STATUS="trialStatus";</v>
      </c>
      <c r="Z1279" s="7" t="str">
        <f>CONCATENATE("private String ",W1279,"=","""""",";")</f>
        <v>private String trialStatus="";</v>
      </c>
    </row>
    <row r="1280" spans="2:26" ht="19.2" x14ac:dyDescent="0.45">
      <c r="B1280" t="s">
        <v>926</v>
      </c>
      <c r="C1280" s="1" t="s">
        <v>1</v>
      </c>
      <c r="D1280" s="4">
        <v>30</v>
      </c>
      <c r="I1280" t="str">
        <f t="shared" si="549"/>
        <v>ALTER TABLE TM_TEST_CASE_TRIAL</v>
      </c>
      <c r="J1280" t="str">
        <f t="shared" si="551"/>
        <v xml:space="preserve"> ADD  IS_SOLVED VARCHAR(30);</v>
      </c>
      <c r="K1280" s="21" t="str">
        <f t="shared" si="552"/>
        <v xml:space="preserve">  ALTER COLUMN   IS_SOLVED VARCHAR(30);</v>
      </c>
      <c r="L1280" s="12"/>
      <c r="M1280" s="18" t="str">
        <f t="shared" si="547"/>
        <v>IS_SOLVED,</v>
      </c>
      <c r="N1280" s="5" t="str">
        <f>CONCATENATE(B1280," ",C1280,"(",D1280,")",",")</f>
        <v>IS_SOLVED VARCHAR(30),</v>
      </c>
      <c r="O1280" s="1" t="s">
        <v>112</v>
      </c>
      <c r="P1280" t="s">
        <v>927</v>
      </c>
      <c r="W1280" s="17" t="str">
        <f>CONCATENATE(,LOWER(O1280),UPPER(LEFT(P1280,1)),LOWER(RIGHT(P1280,LEN(P1280)-IF(LEN(P1280)&gt;0,1,LEN(P1280)))),UPPER(LEFT(Q1280,1)),LOWER(RIGHT(Q1280,LEN(Q1280)-IF(LEN(Q1280)&gt;0,1,LEN(Q1280)))),UPPER(LEFT(R1280,1)),LOWER(RIGHT(R1280,LEN(R1280)-IF(LEN(R1280)&gt;0,1,LEN(R1280)))),UPPER(LEFT(S1280,1)),LOWER(RIGHT(S1280,LEN(S1280)-IF(LEN(S1280)&gt;0,1,LEN(S1280)))),UPPER(LEFT(T1280,1)),LOWER(RIGHT(T1280,LEN(T1280)-IF(LEN(T1280)&gt;0,1,LEN(T1280)))),UPPER(LEFT(U1280,1)),LOWER(RIGHT(U1280,LEN(U1280)-IF(LEN(U1280)&gt;0,1,LEN(U1280)))),UPPER(LEFT(V1280,1)),LOWER(RIGHT(V1280,LEN(V1280)-IF(LEN(V1280)&gt;0,1,LEN(V1280)))))</f>
        <v>isSolved</v>
      </c>
      <c r="X1280" s="3" t="str">
        <f t="shared" si="548"/>
        <v>"isSolved":"",</v>
      </c>
      <c r="Y1280" s="22" t="str">
        <f>CONCATENATE("public static String ",,B1280,,"=","""",W1280,""";")</f>
        <v>public static String IS_SOLVED="isSolved";</v>
      </c>
      <c r="Z1280" s="7" t="str">
        <f>CONCATENATE("private String ",W1280,"=","""""",";")</f>
        <v>private String isSolved="";</v>
      </c>
    </row>
    <row r="1281" spans="2:26" ht="19.2" x14ac:dyDescent="0.45">
      <c r="B1281" t="s">
        <v>367</v>
      </c>
      <c r="C1281" s="1" t="s">
        <v>1</v>
      </c>
      <c r="D1281" s="4">
        <v>30</v>
      </c>
      <c r="I1281" t="str">
        <f t="shared" si="549"/>
        <v>ALTER TABLE TM_TEST_CASE_TRIAL</v>
      </c>
      <c r="J1281" t="str">
        <f t="shared" si="551"/>
        <v xml:space="preserve"> ADD  FK_BACKLOG_ID VARCHAR(30);</v>
      </c>
      <c r="K1281" s="21" t="str">
        <f t="shared" si="552"/>
        <v xml:space="preserve">  ALTER COLUMN   FK_BACKLOG_ID VARCHAR(30);</v>
      </c>
      <c r="L1281" s="12"/>
      <c r="M1281" s="18" t="str">
        <f t="shared" si="547"/>
        <v>FK_BACKLOG_ID,</v>
      </c>
      <c r="N1281" s="5" t="str">
        <f>CONCATENATE(B1281," ",C1281,"(",D1281,")",",")</f>
        <v>FK_BACKLOG_ID VARCHAR(30),</v>
      </c>
      <c r="O1281" s="1" t="s">
        <v>10</v>
      </c>
      <c r="P1281" t="s">
        <v>354</v>
      </c>
      <c r="Q1281" t="s">
        <v>2</v>
      </c>
      <c r="W1281" s="17" t="str">
        <f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fkBacklogId</v>
      </c>
      <c r="X1281" s="3" t="str">
        <f t="shared" si="548"/>
        <v>"fkBacklogId":"",</v>
      </c>
      <c r="Y1281" s="22" t="str">
        <f>CONCATENATE("public static String ",,B1281,,"=","""",W1281,""";")</f>
        <v>public static String FK_BACKLOG_ID="fkBacklogId";</v>
      </c>
      <c r="Z1281" s="7" t="str">
        <f>CONCATENATE("private String ",W1281,"=","""""",";")</f>
        <v>private String fkBacklogId="";</v>
      </c>
    </row>
    <row r="1282" spans="2:26" ht="19.2" x14ac:dyDescent="0.45">
      <c r="C1282" s="1"/>
      <c r="D1282" s="4"/>
      <c r="L1282" s="12"/>
      <c r="M1282" s="18" t="str">
        <f t="shared" si="547"/>
        <v>,</v>
      </c>
      <c r="N1282" s="33" t="s">
        <v>130</v>
      </c>
      <c r="O1282" s="1"/>
      <c r="W1282" s="17"/>
    </row>
    <row r="1283" spans="2:26" ht="19.2" x14ac:dyDescent="0.45">
      <c r="C1283" s="14"/>
      <c r="D1283" s="9"/>
      <c r="K1283" s="29"/>
      <c r="M1283" s="20"/>
      <c r="N1283" s="31" t="s">
        <v>126</v>
      </c>
      <c r="O1283" s="14"/>
      <c r="W1283" s="17"/>
    </row>
    <row r="1285" spans="2:26" x14ac:dyDescent="0.3">
      <c r="B1285" s="2" t="s">
        <v>924</v>
      </c>
      <c r="I1285" t="str">
        <f>CONCATENATE("ALTER TABLE"," ",B1285)</f>
        <v>ALTER TABLE TM_TEST_CASE_STEP_TRIAL</v>
      </c>
      <c r="K1285" s="25"/>
      <c r="N1285" s="5" t="str">
        <f>CONCATENATE("CREATE TABLE ",B1285," ","(")</f>
        <v>CREATE TABLE TM_TEST_CASE_STEP_TRIAL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TM_TEST_CASE_STEP_TRIAL</v>
      </c>
      <c r="L1286" s="12"/>
      <c r="M1286" s="18" t="str">
        <f t="shared" ref="M1286:M1298" si="556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8" si="557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8" si="558">CONCATENATE("""",W1286,"""",":","""","""",",")</f>
        <v>"id":"",</v>
      </c>
      <c r="Y1286" s="22" t="str">
        <f t="shared" ref="Y1286:Y1298" si="559">CONCATENATE("public static String ",,B1286,,"=","""",W1286,""";")</f>
        <v>public static String ID="id";</v>
      </c>
      <c r="Z1286" s="7" t="str">
        <f t="shared" ref="Z1286:Z1298" si="560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TM_TEST_CASE_STEP_TRIAL</v>
      </c>
      <c r="K1287" s="21" t="s">
        <v>436</v>
      </c>
      <c r="L1287" s="12"/>
      <c r="M1287" s="18" t="str">
        <f t="shared" si="556"/>
        <v>STATUS,</v>
      </c>
      <c r="N1287" s="5" t="str">
        <f t="shared" ref="N1287:N1293" si="561">CONCATENATE(B1287," ",C1287,"(",D1287,")",",")</f>
        <v>STATUS VARCHAR(10),</v>
      </c>
      <c r="O1287" s="1" t="s">
        <v>3</v>
      </c>
      <c r="W1287" s="17" t="str">
        <f t="shared" si="557"/>
        <v>status</v>
      </c>
      <c r="X1287" s="3" t="str">
        <f t="shared" si="558"/>
        <v>"status":"",</v>
      </c>
      <c r="Y1287" s="22" t="str">
        <f t="shared" si="559"/>
        <v>public static String STATUS="status";</v>
      </c>
      <c r="Z1287" s="7" t="str">
        <f t="shared" si="560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 t="shared" ref="I1288:I1300" si="562">I1287</f>
        <v>ALTER TABLE TM_TEST_CASE_STEP_TRIAL</v>
      </c>
      <c r="J1288" t="str">
        <f t="shared" ref="J1288:J1298" si="563">CONCATENATE(LEFT(CONCATENATE(" ADD "," ",N1288,";"),LEN(CONCATENATE(" ADD "," ",N1288,";"))-2),";")</f>
        <v xml:space="preserve"> ADD  INSERT_DATE VARCHAR(30);</v>
      </c>
      <c r="K1288" s="21" t="str">
        <f t="shared" ref="K1288:K1298" si="564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56"/>
        <v>INSERT_DATE,</v>
      </c>
      <c r="N1288" s="5" t="str">
        <f t="shared" si="561"/>
        <v>INSERT_DATE VARCHAR(30),</v>
      </c>
      <c r="O1288" s="1" t="s">
        <v>7</v>
      </c>
      <c r="P1288" t="s">
        <v>8</v>
      </c>
      <c r="W1288" s="17" t="str">
        <f t="shared" si="557"/>
        <v>insertDate</v>
      </c>
      <c r="X1288" s="3" t="str">
        <f t="shared" si="558"/>
        <v>"insertDate":"",</v>
      </c>
      <c r="Y1288" s="22" t="str">
        <f t="shared" si="559"/>
        <v>public static String INSERT_DATE="insertDate";</v>
      </c>
      <c r="Z1288" s="7" t="str">
        <f t="shared" si="560"/>
        <v>private String insertDate="";</v>
      </c>
    </row>
    <row r="1289" spans="2:26" ht="19.2" x14ac:dyDescent="0.45">
      <c r="B1289" t="s">
        <v>5</v>
      </c>
      <c r="C1289" s="1" t="s">
        <v>1</v>
      </c>
      <c r="D1289" s="4">
        <v>30</v>
      </c>
      <c r="I1289" t="str">
        <f t="shared" si="562"/>
        <v>ALTER TABLE TM_TEST_CASE_STEP_TRIAL</v>
      </c>
      <c r="J1289" t="str">
        <f t="shared" si="563"/>
        <v xml:space="preserve"> ADD  MODIFICATION_DATE VARCHAR(30);</v>
      </c>
      <c r="K1289" s="21" t="str">
        <f t="shared" si="564"/>
        <v xml:space="preserve">  ALTER COLUMN   MODIFICATION_DATE VARCHAR(30);</v>
      </c>
      <c r="L1289" s="12"/>
      <c r="M1289" s="18" t="str">
        <f t="shared" si="556"/>
        <v>MODIFICATION_DATE,</v>
      </c>
      <c r="N1289" s="5" t="str">
        <f t="shared" si="561"/>
        <v>MODIFICATION_DATE VARCHAR(30),</v>
      </c>
      <c r="O1289" s="1" t="s">
        <v>9</v>
      </c>
      <c r="P1289" t="s">
        <v>8</v>
      </c>
      <c r="W1289" s="17" t="str">
        <f t="shared" si="557"/>
        <v>modificationDate</v>
      </c>
      <c r="X1289" s="3" t="str">
        <f t="shared" si="558"/>
        <v>"modificationDate":"",</v>
      </c>
      <c r="Y1289" s="22" t="str">
        <f t="shared" si="559"/>
        <v>public static String MODIFICATION_DATE="modificationDate";</v>
      </c>
      <c r="Z1289" s="7" t="str">
        <f t="shared" si="560"/>
        <v>private String modificationDate="";</v>
      </c>
    </row>
    <row r="1290" spans="2:26" ht="19.2" x14ac:dyDescent="0.45">
      <c r="B1290" t="s">
        <v>274</v>
      </c>
      <c r="C1290" s="1" t="s">
        <v>1</v>
      </c>
      <c r="D1290" s="4">
        <v>30</v>
      </c>
      <c r="I1290" t="str">
        <f t="shared" si="562"/>
        <v>ALTER TABLE TM_TEST_CASE_STEP_TRIAL</v>
      </c>
      <c r="J1290" t="str">
        <f t="shared" si="563"/>
        <v xml:space="preserve"> ADD  FK_PROJECT_ID VARCHAR(30);</v>
      </c>
      <c r="K1290" s="21" t="str">
        <f t="shared" si="564"/>
        <v xml:space="preserve">  ALTER COLUMN   FK_PROJECT_ID VARCHAR(30);</v>
      </c>
      <c r="L1290" s="12"/>
      <c r="M1290" s="18" t="str">
        <f t="shared" si="556"/>
        <v>FK_PROJECT_ID,</v>
      </c>
      <c r="N1290" s="5" t="str">
        <f t="shared" si="561"/>
        <v>FK_PROJECT_ID VARCHAR(30),</v>
      </c>
      <c r="O1290" s="1" t="s">
        <v>10</v>
      </c>
      <c r="P1290" t="s">
        <v>288</v>
      </c>
      <c r="Q1290" t="s">
        <v>2</v>
      </c>
      <c r="W1290" s="17" t="str">
        <f t="shared" si="557"/>
        <v>fkProjectId</v>
      </c>
      <c r="X1290" s="3" t="str">
        <f t="shared" si="558"/>
        <v>"fkProjectId":"",</v>
      </c>
      <c r="Y1290" s="22" t="str">
        <f t="shared" si="559"/>
        <v>public static String FK_PROJECT_ID="fkProjectId";</v>
      </c>
      <c r="Z1290" s="7" t="str">
        <f t="shared" si="560"/>
        <v>private String fkProjectId="";</v>
      </c>
    </row>
    <row r="1291" spans="2:26" ht="19.2" x14ac:dyDescent="0.45">
      <c r="B1291" t="s">
        <v>264</v>
      </c>
      <c r="C1291" s="1" t="s">
        <v>1</v>
      </c>
      <c r="D1291" s="4">
        <v>30</v>
      </c>
      <c r="I1291" t="str">
        <f t="shared" si="562"/>
        <v>ALTER TABLE TM_TEST_CASE_STEP_TRIAL</v>
      </c>
      <c r="J1291" t="str">
        <f t="shared" si="563"/>
        <v xml:space="preserve"> ADD  CREATED_TIME VARCHAR(30);</v>
      </c>
      <c r="K1291" s="21" t="str">
        <f t="shared" si="564"/>
        <v xml:space="preserve">  ALTER COLUMN   CREATED_TIME VARCHAR(30);</v>
      </c>
      <c r="L1291" s="12"/>
      <c r="M1291" s="18" t="str">
        <f t="shared" si="556"/>
        <v>CREATED_TIME,</v>
      </c>
      <c r="N1291" s="5" t="str">
        <f t="shared" si="561"/>
        <v>CREATED_TIME VARCHAR(30),</v>
      </c>
      <c r="O1291" s="1" t="s">
        <v>282</v>
      </c>
      <c r="P1291" t="s">
        <v>133</v>
      </c>
      <c r="W1291" s="17" t="str">
        <f t="shared" si="557"/>
        <v>createdTime</v>
      </c>
      <c r="X1291" s="3" t="str">
        <f t="shared" si="558"/>
        <v>"createdTime":"",</v>
      </c>
      <c r="Y1291" s="22" t="str">
        <f t="shared" si="559"/>
        <v>public static String CREATED_TIME="createdTime";</v>
      </c>
      <c r="Z1291" s="7" t="str">
        <f t="shared" si="560"/>
        <v>private String createdTime="";</v>
      </c>
    </row>
    <row r="1292" spans="2:26" ht="19.2" x14ac:dyDescent="0.45">
      <c r="B1292" t="s">
        <v>263</v>
      </c>
      <c r="C1292" s="1" t="s">
        <v>1</v>
      </c>
      <c r="D1292" s="4">
        <v>30</v>
      </c>
      <c r="I1292" t="str">
        <f t="shared" si="562"/>
        <v>ALTER TABLE TM_TEST_CASE_STEP_TRIAL</v>
      </c>
      <c r="J1292" t="str">
        <f t="shared" si="563"/>
        <v xml:space="preserve"> ADD  CREATED_DATE VARCHAR(30);</v>
      </c>
      <c r="K1292" s="21" t="str">
        <f t="shared" si="564"/>
        <v xml:space="preserve">  ALTER COLUMN   CREATED_DATE VARCHAR(30);</v>
      </c>
      <c r="L1292" s="12"/>
      <c r="M1292" s="18" t="str">
        <f t="shared" si="556"/>
        <v>CREATED_DATE,</v>
      </c>
      <c r="N1292" s="5" t="str">
        <f t="shared" si="561"/>
        <v>CREATED_DATE VARCHAR(30),</v>
      </c>
      <c r="O1292" s="1" t="s">
        <v>282</v>
      </c>
      <c r="P1292" t="s">
        <v>8</v>
      </c>
      <c r="W1292" s="17" t="str">
        <f t="shared" si="557"/>
        <v>createdDate</v>
      </c>
      <c r="X1292" s="3" t="str">
        <f t="shared" si="558"/>
        <v>"createdDate":"",</v>
      </c>
      <c r="Y1292" s="22" t="str">
        <f t="shared" si="559"/>
        <v>public static String CREATED_DATE="createdDate";</v>
      </c>
      <c r="Z1292" s="7" t="str">
        <f t="shared" si="560"/>
        <v>private String createdDate="";</v>
      </c>
    </row>
    <row r="1293" spans="2:26" ht="19.2" x14ac:dyDescent="0.45">
      <c r="B1293" t="s">
        <v>262</v>
      </c>
      <c r="C1293" s="1" t="s">
        <v>1</v>
      </c>
      <c r="D1293" s="4">
        <v>30</v>
      </c>
      <c r="I1293" t="str">
        <f t="shared" si="562"/>
        <v>ALTER TABLE TM_TEST_CASE_STEP_TRIAL</v>
      </c>
      <c r="J1293" t="str">
        <f t="shared" si="563"/>
        <v xml:space="preserve"> ADD  CREATED_BY VARCHAR(30);</v>
      </c>
      <c r="K1293" s="21" t="str">
        <f t="shared" si="564"/>
        <v xml:space="preserve">  ALTER COLUMN   CREATED_BY VARCHAR(30);</v>
      </c>
      <c r="L1293" s="12"/>
      <c r="M1293" s="18" t="str">
        <f t="shared" si="556"/>
        <v>CREATED_BY,</v>
      </c>
      <c r="N1293" s="5" t="str">
        <f t="shared" si="561"/>
        <v>CREATED_BY VARCHAR(30),</v>
      </c>
      <c r="O1293" s="1" t="s">
        <v>282</v>
      </c>
      <c r="P1293" t="s">
        <v>128</v>
      </c>
      <c r="W1293" s="17" t="str">
        <f t="shared" si="557"/>
        <v>createdBy</v>
      </c>
      <c r="X1293" s="3" t="str">
        <f t="shared" si="558"/>
        <v>"createdBy":"",</v>
      </c>
      <c r="Y1293" s="22" t="str">
        <f t="shared" si="559"/>
        <v>public static String CREATED_BY="createdBy";</v>
      </c>
      <c r="Z1293" s="7" t="str">
        <f t="shared" si="560"/>
        <v>private String createdBy="";</v>
      </c>
    </row>
    <row r="1294" spans="2:26" ht="19.2" x14ac:dyDescent="0.45">
      <c r="B1294" t="s">
        <v>560</v>
      </c>
      <c r="C1294" s="1" t="s">
        <v>701</v>
      </c>
      <c r="D1294" s="4"/>
      <c r="I1294" t="str">
        <f>I1292</f>
        <v>ALTER TABLE TM_TEST_CASE_STEP_TRIAL</v>
      </c>
      <c r="J1294" t="str">
        <f>CONCATENATE(LEFT(CONCATENATE(" ADD "," ",N1294,";"),LEN(CONCATENATE(" ADD "," ",N1294,";"))-2),";")</f>
        <v xml:space="preserve"> ADD  EXPECTED_RESULT TEXT;</v>
      </c>
      <c r="K1294" s="21" t="str">
        <f>CONCATENATE(LEFT(CONCATENATE("  ALTER COLUMN  "," ",N1294,";"),LEN(CONCATENATE("  ALTER COLUMN  "," ",N1294,";"))-2),";")</f>
        <v xml:space="preserve">  ALTER COLUMN   EXPECTED_RESULT TEXT;</v>
      </c>
      <c r="L1294" s="12"/>
      <c r="M1294" s="18" t="str">
        <f>CONCATENATE(B1294,",")</f>
        <v>EXPECTED_RESULT,</v>
      </c>
      <c r="N1294" s="5" t="str">
        <f>CONCATENATE(B1294," ",C1294,"",D1294,"",",")</f>
        <v>EXPECTED_RESULT TEXT,</v>
      </c>
      <c r="O1294" s="1" t="s">
        <v>562</v>
      </c>
      <c r="P1294" t="s">
        <v>563</v>
      </c>
      <c r="W1294" s="17" t="str">
        <f>CONCATENATE(,LOWER(O1294),UPPER(LEFT(P1294,1)),LOWER(RIGHT(P1294,LEN(P1294)-IF(LEN(P1294)&gt;0,1,LEN(P1294)))),UPPER(LEFT(Q1294,1)),LOWER(RIGHT(Q1294,LEN(Q1294)-IF(LEN(Q1294)&gt;0,1,LEN(Q1294)))),UPPER(LEFT(R1294,1)),LOWER(RIGHT(R1294,LEN(R1294)-IF(LEN(R1294)&gt;0,1,LEN(R1294)))),UPPER(LEFT(S1294,1)),LOWER(RIGHT(S1294,LEN(S1294)-IF(LEN(S1294)&gt;0,1,LEN(S1294)))),UPPER(LEFT(T1294,1)),LOWER(RIGHT(T1294,LEN(T1294)-IF(LEN(T1294)&gt;0,1,LEN(T1294)))),UPPER(LEFT(U1294,1)),LOWER(RIGHT(U1294,LEN(U1294)-IF(LEN(U1294)&gt;0,1,LEN(U1294)))),UPPER(LEFT(V1294,1)),LOWER(RIGHT(V1294,LEN(V1294)-IF(LEN(V1294)&gt;0,1,LEN(V1294)))))</f>
        <v>expectedResult</v>
      </c>
      <c r="X1294" s="3" t="str">
        <f>CONCATENATE("""",W1294,"""",":","""","""",",")</f>
        <v>"expectedResult":"",</v>
      </c>
      <c r="Y1294" s="22" t="str">
        <f>CONCATENATE("public static String ",,B1294,,"=","""",W1294,""";")</f>
        <v>public static String EXPECTED_RESULT="expectedResult";</v>
      </c>
      <c r="Z1294" s="7" t="str">
        <f>CONCATENATE("private String ",W1294,"=","""""",";")</f>
        <v>private String expectedResult="";</v>
      </c>
    </row>
    <row r="1295" spans="2:26" ht="19.2" x14ac:dyDescent="0.45">
      <c r="B1295" t="s">
        <v>570</v>
      </c>
      <c r="C1295" s="1" t="s">
        <v>701</v>
      </c>
      <c r="D1295" s="4"/>
      <c r="I1295" t="str">
        <f>I1292</f>
        <v>ALTER TABLE TM_TEST_CASE_STEP_TRIAL</v>
      </c>
      <c r="J1295" t="str">
        <f>CONCATENATE(LEFT(CONCATENATE(" ADD "," ",N1295,";"),LEN(CONCATENATE(" ADD "," ",N1295,";"))-2),";")</f>
        <v xml:space="preserve"> ADD  ACTUAL_RESULT TEXT;</v>
      </c>
      <c r="K1295" s="21" t="str">
        <f>CONCATENATE(LEFT(CONCATENATE("  ALTER COLUMN  "," ",N1295,";"),LEN(CONCATENATE("  ALTER COLUMN  "," ",N1295,";"))-2),";")</f>
        <v xml:space="preserve">  ALTER COLUMN   ACTUAL_RESULT TEXT;</v>
      </c>
      <c r="L1295" s="12"/>
      <c r="M1295" s="18" t="str">
        <f>CONCATENATE(B1295,",")</f>
        <v>ACTUAL_RESULT,</v>
      </c>
      <c r="N1295" s="5" t="str">
        <f>CONCATENATE(B1295," ",C1295,"",D1295,"",",")</f>
        <v>ACTUAL_RESULT TEXT,</v>
      </c>
      <c r="O1295" s="1" t="s">
        <v>573</v>
      </c>
      <c r="P1295" t="s">
        <v>563</v>
      </c>
      <c r="W1295" s="17" t="str">
        <f>CONCATENATE(,LOWER(O1295),UPPER(LEFT(P1295,1)),LOWER(RIGHT(P1295,LEN(P1295)-IF(LEN(P1295)&gt;0,1,LEN(P1295)))),UPPER(LEFT(Q1295,1)),LOWER(RIGHT(Q1295,LEN(Q1295)-IF(LEN(Q1295)&gt;0,1,LEN(Q1295)))),UPPER(LEFT(R1295,1)),LOWER(RIGHT(R1295,LEN(R1295)-IF(LEN(R1295)&gt;0,1,LEN(R1295)))),UPPER(LEFT(S1295,1)),LOWER(RIGHT(S1295,LEN(S1295)-IF(LEN(S1295)&gt;0,1,LEN(S1295)))),UPPER(LEFT(T1295,1)),LOWER(RIGHT(T1295,LEN(T1295)-IF(LEN(T1295)&gt;0,1,LEN(T1295)))),UPPER(LEFT(U1295,1)),LOWER(RIGHT(U1295,LEN(U1295)-IF(LEN(U1295)&gt;0,1,LEN(U1295)))),UPPER(LEFT(V1295,1)),LOWER(RIGHT(V1295,LEN(V1295)-IF(LEN(V1295)&gt;0,1,LEN(V1295)))))</f>
        <v>actualResult</v>
      </c>
      <c r="X1295" s="3" t="str">
        <f>CONCATENATE("""",W1295,"""",":","""","""",",")</f>
        <v>"actualResult":"",</v>
      </c>
      <c r="Y1295" s="22" t="str">
        <f>CONCATENATE("public static String ",,B1295,,"=","""",W1295,""";")</f>
        <v>public static String ACTUAL_RESULT="actualResult";</v>
      </c>
      <c r="Z1295" s="7" t="str">
        <f>CONCATENATE("private String ",W1295,"=","""""",";")</f>
        <v>private String actualResult="";</v>
      </c>
    </row>
    <row r="1296" spans="2:26" ht="19.2" x14ac:dyDescent="0.45">
      <c r="B1296" t="s">
        <v>925</v>
      </c>
      <c r="C1296" s="1" t="s">
        <v>1</v>
      </c>
      <c r="D1296" s="4">
        <v>30</v>
      </c>
      <c r="I1296" t="e">
        <f>#REF!</f>
        <v>#REF!</v>
      </c>
      <c r="J1296" t="str">
        <f t="shared" si="563"/>
        <v xml:space="preserve"> ADD  FK_TEST_CASE_TRIAL_ID VARCHAR(30);</v>
      </c>
      <c r="K1296" s="21" t="str">
        <f t="shared" si="564"/>
        <v xml:space="preserve">  ALTER COLUMN   FK_TEST_CASE_TRIAL_ID VARCHAR(30);</v>
      </c>
      <c r="L1296" s="12"/>
      <c r="M1296" s="18" t="str">
        <f t="shared" si="556"/>
        <v>FK_TEST_CASE_TRIAL_ID,</v>
      </c>
      <c r="N1296" s="5" t="str">
        <f>CONCATENATE(B1296," ",C1296,"(",D1296,")",",")</f>
        <v>FK_TEST_CASE_TRIAL_ID VARCHAR(30),</v>
      </c>
      <c r="O1296" s="1" t="s">
        <v>10</v>
      </c>
      <c r="P1296" t="s">
        <v>676</v>
      </c>
      <c r="Q1296" t="s">
        <v>677</v>
      </c>
      <c r="R1296" t="s">
        <v>572</v>
      </c>
      <c r="S1296" t="s">
        <v>2</v>
      </c>
      <c r="W1296" s="17" t="str">
        <f t="shared" si="557"/>
        <v>fkTestCaseTrialId</v>
      </c>
      <c r="X1296" s="3" t="str">
        <f t="shared" si="558"/>
        <v>"fkTestCaseTrialId":"",</v>
      </c>
      <c r="Y1296" s="22" t="str">
        <f t="shared" si="559"/>
        <v>public static String FK_TEST_CASE_TRIAL_ID="fkTestCaseTrialId";</v>
      </c>
      <c r="Z1296" s="7" t="str">
        <f t="shared" si="560"/>
        <v>private String fkTestCaseTrialId="";</v>
      </c>
    </row>
    <row r="1297" spans="2:26" ht="19.2" x14ac:dyDescent="0.45">
      <c r="B1297" t="s">
        <v>842</v>
      </c>
      <c r="C1297" s="1" t="s">
        <v>701</v>
      </c>
      <c r="D1297" s="4" t="s">
        <v>395</v>
      </c>
      <c r="I1297" t="e">
        <f t="shared" si="562"/>
        <v>#REF!</v>
      </c>
      <c r="J1297" t="str">
        <f t="shared" si="563"/>
        <v xml:space="preserve"> ADD  REQUIRED_DATA TEXT ;</v>
      </c>
      <c r="K1297" s="21" t="str">
        <f t="shared" si="564"/>
        <v xml:space="preserve">  ALTER COLUMN   REQUIRED_DATA TEXT ;</v>
      </c>
      <c r="L1297" s="12"/>
      <c r="M1297" s="18" t="str">
        <f t="shared" si="556"/>
        <v>REQUIRED_DATA,</v>
      </c>
      <c r="N1297" s="5" t="str">
        <f>CONCATENATE(B1297," ",C1297,"",D1297,"",",")</f>
        <v>REQUIRED_DATA TEXT ,</v>
      </c>
      <c r="O1297" s="1" t="s">
        <v>411</v>
      </c>
      <c r="P1297" t="s">
        <v>680</v>
      </c>
      <c r="W1297" s="17" t="str">
        <f t="shared" si="557"/>
        <v>requiredData</v>
      </c>
      <c r="X1297" s="3" t="str">
        <f t="shared" si="558"/>
        <v>"requiredData":"",</v>
      </c>
      <c r="Y1297" s="22" t="str">
        <f t="shared" si="559"/>
        <v>public static String REQUIRED_DATA="requiredData";</v>
      </c>
      <c r="Z1297" s="7" t="str">
        <f t="shared" si="560"/>
        <v>private String requiredData="";</v>
      </c>
    </row>
    <row r="1298" spans="2:26" ht="19.2" x14ac:dyDescent="0.45">
      <c r="B1298" t="s">
        <v>843</v>
      </c>
      <c r="C1298" s="1" t="s">
        <v>1</v>
      </c>
      <c r="D1298" s="4">
        <v>300</v>
      </c>
      <c r="I1298" t="e">
        <f t="shared" si="562"/>
        <v>#REF!</v>
      </c>
      <c r="J1298" t="str">
        <f t="shared" si="563"/>
        <v xml:space="preserve"> ADD  STEP_STATUS VARCHAR(300);</v>
      </c>
      <c r="K1298" s="21" t="str">
        <f t="shared" si="564"/>
        <v xml:space="preserve">  ALTER COLUMN   STEP_STATUS VARCHAR(300);</v>
      </c>
      <c r="L1298" s="12"/>
      <c r="M1298" s="18" t="str">
        <f t="shared" si="556"/>
        <v>STEP_STATUS,</v>
      </c>
      <c r="N1298" s="5" t="str">
        <f>CONCATENATE(B1298," ",C1298,"(",D1298,")",",")</f>
        <v>STEP_STATUS VARCHAR(300),</v>
      </c>
      <c r="O1298" s="1" t="s">
        <v>849</v>
      </c>
      <c r="P1298" t="s">
        <v>3</v>
      </c>
      <c r="W1298" s="17" t="str">
        <f t="shared" si="557"/>
        <v>stepStatus</v>
      </c>
      <c r="X1298" s="3" t="str">
        <f t="shared" si="558"/>
        <v>"stepStatus":"",</v>
      </c>
      <c r="Y1298" s="22" t="str">
        <f t="shared" si="559"/>
        <v>public static String STEP_STATUS="stepStatus";</v>
      </c>
      <c r="Z1298" s="7" t="str">
        <f t="shared" si="560"/>
        <v>private String stepStatus="";</v>
      </c>
    </row>
    <row r="1299" spans="2:26" ht="19.2" x14ac:dyDescent="0.45">
      <c r="B1299" t="s">
        <v>850</v>
      </c>
      <c r="C1299" s="1" t="s">
        <v>1</v>
      </c>
      <c r="D1299" s="4">
        <v>1000</v>
      </c>
      <c r="I1299" t="e">
        <f t="shared" si="562"/>
        <v>#REF!</v>
      </c>
      <c r="J1299" t="str">
        <f>CONCATENATE(LEFT(CONCATENATE(" ADD "," ",N1299,";"),LEN(CONCATENATE(" ADD "," ",N1299,";"))-2),";")</f>
        <v xml:space="preserve"> ADD  STEP_NAME VARCHAR(1000);</v>
      </c>
      <c r="K1299" s="21" t="str">
        <f>CONCATENATE(LEFT(CONCATENATE("  ALTER COLUMN  "," ",N1299,";"),LEN(CONCATENATE("  ALTER COLUMN  "," ",N1299,";"))-2),";")</f>
        <v xml:space="preserve">  ALTER COLUMN   STEP_NAME VARCHAR(1000);</v>
      </c>
      <c r="L1299" s="12"/>
      <c r="M1299" s="18" t="str">
        <f>CONCATENATE(B1299,",")</f>
        <v>STEP_NAME,</v>
      </c>
      <c r="N1299" s="5" t="str">
        <f>CONCATENATE(B1299," ",C1299,"(",D1299,")",",")</f>
        <v>STEP_NAME VARCHAR(1000),</v>
      </c>
      <c r="O1299" s="1" t="s">
        <v>849</v>
      </c>
      <c r="P1299" t="s">
        <v>0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stepName</v>
      </c>
      <c r="X1299" s="3" t="str">
        <f>CONCATENATE("""",W1299,"""",":","""","""",",")</f>
        <v>"stepName":"",</v>
      </c>
      <c r="Y1299" s="22" t="str">
        <f>CONCATENATE("public static String ",,B1299,,"=","""",W1299,""";")</f>
        <v>public static String STEP_NAME="stepName";</v>
      </c>
      <c r="Z1299" s="7" t="str">
        <f>CONCATENATE("private String ",W1299,"=","""""",";")</f>
        <v>private String stepName="";</v>
      </c>
    </row>
    <row r="1300" spans="2:26" ht="19.2" x14ac:dyDescent="0.45">
      <c r="B1300" t="s">
        <v>844</v>
      </c>
      <c r="C1300" s="1" t="s">
        <v>1</v>
      </c>
      <c r="D1300" s="4">
        <v>300</v>
      </c>
      <c r="I1300" t="e">
        <f t="shared" si="562"/>
        <v>#REF!</v>
      </c>
      <c r="J1300" t="str">
        <f>CONCATENATE(LEFT(CONCATENATE(" ADD "," ",N1300,";"),LEN(CONCATENATE(" ADD "," ",N1300,";"))-2),";")</f>
        <v xml:space="preserve"> ADD  STEP_TYPE VARCHAR(300);</v>
      </c>
      <c r="K1300" s="21" t="str">
        <f>CONCATENATE(LEFT(CONCATENATE("  ALTER COLUMN  "," ",N1300,";"),LEN(CONCATENATE("  ALTER COLUMN  "," ",N1300,";"))-2),";")</f>
        <v xml:space="preserve">  ALTER COLUMN   STEP_TYPE VARCHAR(300);</v>
      </c>
      <c r="L1300" s="12"/>
      <c r="M1300" s="18" t="str">
        <f>CONCATENATE(B1300,",")</f>
        <v>STEP_TYPE,</v>
      </c>
      <c r="N1300" s="5" t="str">
        <f>CONCATENATE(B1300," ",C1300,"(",D1300,")",",")</f>
        <v>STEP_TYPE VARCHAR(300),</v>
      </c>
      <c r="O1300" s="1" t="s">
        <v>849</v>
      </c>
      <c r="P1300" t="s">
        <v>51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stepType</v>
      </c>
      <c r="X1300" s="3" t="str">
        <f>CONCATENATE("""",W1300,"""",":","""","""",",")</f>
        <v>"stepType":"",</v>
      </c>
      <c r="Y1300" s="22" t="str">
        <f>CONCATENATE("public static String ",,B1300,,"=","""",W1300,""";")</f>
        <v>public static String STEP_TYPE="stepType";</v>
      </c>
      <c r="Z1300" s="7" t="str">
        <f>CONCATENATE("private String ",W1300,"=","""""",";")</f>
        <v>private String stepType="";</v>
      </c>
    </row>
    <row r="1301" spans="2:26" ht="19.2" x14ac:dyDescent="0.45">
      <c r="C1301" s="1"/>
      <c r="D1301" s="4"/>
      <c r="L1301" s="12"/>
      <c r="M1301" s="18" t="str">
        <f>CONCATENATE(B1301,",")</f>
        <v>,</v>
      </c>
      <c r="N1301" s="33" t="s">
        <v>130</v>
      </c>
      <c r="O1301" s="1"/>
      <c r="W1301" s="17"/>
    </row>
    <row r="1302" spans="2:26" ht="19.2" x14ac:dyDescent="0.45">
      <c r="C1302" s="14"/>
      <c r="D1302" s="9"/>
      <c r="K1302" s="29"/>
      <c r="M1302" s="20"/>
      <c r="N1302" s="31" t="s">
        <v>126</v>
      </c>
      <c r="O1302" s="14"/>
      <c r="W1302" s="17"/>
    </row>
    <row r="1303" spans="2:26" x14ac:dyDescent="0.3">
      <c r="B1303" s="2" t="s">
        <v>854</v>
      </c>
      <c r="I1303" t="str">
        <f>CONCATENATE("ALTER TABLE"," ",B1303)</f>
        <v>ALTER TABLE TM_REL_TASK_AND_SPRINT</v>
      </c>
      <c r="K1303" s="25"/>
      <c r="N1303" s="5" t="str">
        <f>CONCATENATE("CREATE TABLE ",B1303," ","(")</f>
        <v>CREATE TABLE TM_REL_TASK_AND_SPRINT (</v>
      </c>
    </row>
    <row r="1304" spans="2:26" ht="19.2" x14ac:dyDescent="0.45">
      <c r="B1304" s="1" t="s">
        <v>2</v>
      </c>
      <c r="C1304" s="1" t="s">
        <v>1</v>
      </c>
      <c r="D1304" s="4">
        <v>30</v>
      </c>
      <c r="E1304" s="24" t="s">
        <v>113</v>
      </c>
      <c r="I1304" t="str">
        <f>I1303</f>
        <v>ALTER TABLE TM_REL_TASK_AND_SPRINT</v>
      </c>
      <c r="L1304" s="12"/>
      <c r="M1304" s="18" t="str">
        <f t="shared" ref="M1304:M1311" si="565">CONCATENATE(B1304,",")</f>
        <v>ID,</v>
      </c>
      <c r="N1304" s="5" t="str">
        <f>CONCATENATE(B1304," ",C1304,"(",D1304,") ",E1304," ,")</f>
        <v>ID VARCHAR(30) NOT NULL ,</v>
      </c>
      <c r="O1304" s="1" t="s">
        <v>2</v>
      </c>
      <c r="P1304" s="6"/>
      <c r="Q1304" s="6"/>
      <c r="R1304" s="6"/>
      <c r="S1304" s="6"/>
      <c r="T1304" s="6"/>
      <c r="U1304" s="6"/>
      <c r="V1304" s="6"/>
      <c r="W1304" s="17" t="str">
        <f t="shared" ref="W1304:W1311" si="566">CONCATENATE(,LOWER(O1304),UPPER(LEFT(P1304,1)),LOWER(RIGHT(P1304,LEN(P1304)-IF(LEN(P1304)&gt;0,1,LEN(P1304)))),UPPER(LEFT(Q1304,1)),LOWER(RIGHT(Q1304,LEN(Q1304)-IF(LEN(Q1304)&gt;0,1,LEN(Q1304)))),UPPER(LEFT(R1304,1)),LOWER(RIGHT(R1304,LEN(R1304)-IF(LEN(R1304)&gt;0,1,LEN(R1304)))),UPPER(LEFT(S1304,1)),LOWER(RIGHT(S1304,LEN(S1304)-IF(LEN(S1304)&gt;0,1,LEN(S1304)))),UPPER(LEFT(T1304,1)),LOWER(RIGHT(T1304,LEN(T1304)-IF(LEN(T1304)&gt;0,1,LEN(T1304)))),UPPER(LEFT(U1304,1)),LOWER(RIGHT(U1304,LEN(U1304)-IF(LEN(U1304)&gt;0,1,LEN(U1304)))),UPPER(LEFT(V1304,1)),LOWER(RIGHT(V1304,LEN(V1304)-IF(LEN(V1304)&gt;0,1,LEN(V1304)))))</f>
        <v>id</v>
      </c>
      <c r="X1304" s="3" t="str">
        <f t="shared" ref="X1304:X1311" si="567">CONCATENATE("""",W1304,"""",":","""","""",",")</f>
        <v>"id":"",</v>
      </c>
      <c r="Y1304" s="22" t="str">
        <f t="shared" ref="Y1304:Y1311" si="568">CONCATENATE("public static String ",,B1304,,"=","""",W1304,""";")</f>
        <v>public static String ID="id";</v>
      </c>
      <c r="Z1304" s="7" t="str">
        <f t="shared" ref="Z1304:Z1311" si="569">CONCATENATE("private String ",W1304,"=","""""",";")</f>
        <v>private String id="";</v>
      </c>
    </row>
    <row r="1305" spans="2:26" ht="19.2" x14ac:dyDescent="0.45">
      <c r="B1305" s="1" t="s">
        <v>3</v>
      </c>
      <c r="C1305" s="1" t="s">
        <v>1</v>
      </c>
      <c r="D1305" s="4">
        <v>10</v>
      </c>
      <c r="I1305" t="str">
        <f>I1304</f>
        <v>ALTER TABLE TM_REL_TASK_AND_SPRINT</v>
      </c>
      <c r="K1305" s="21" t="s">
        <v>436</v>
      </c>
      <c r="L1305" s="12"/>
      <c r="M1305" s="18" t="str">
        <f t="shared" si="565"/>
        <v>STATUS,</v>
      </c>
      <c r="N1305" s="5" t="str">
        <f t="shared" ref="N1305:N1311" si="570">CONCATENATE(B1305," ",C1305,"(",D1305,")",",")</f>
        <v>STATUS VARCHAR(10),</v>
      </c>
      <c r="O1305" s="1" t="s">
        <v>3</v>
      </c>
      <c r="W1305" s="17" t="str">
        <f t="shared" si="566"/>
        <v>status</v>
      </c>
      <c r="X1305" s="3" t="str">
        <f t="shared" si="567"/>
        <v>"status":"",</v>
      </c>
      <c r="Y1305" s="22" t="str">
        <f t="shared" si="568"/>
        <v>public static String STATUS="status";</v>
      </c>
      <c r="Z1305" s="7" t="str">
        <f t="shared" si="569"/>
        <v>private String status="";</v>
      </c>
    </row>
    <row r="1306" spans="2:26" ht="19.2" x14ac:dyDescent="0.45">
      <c r="B1306" s="1" t="s">
        <v>4</v>
      </c>
      <c r="C1306" s="1" t="s">
        <v>1</v>
      </c>
      <c r="D1306" s="4">
        <v>30</v>
      </c>
      <c r="I1306" t="str">
        <f>I1305</f>
        <v>ALTER TABLE TM_REL_TASK_AND_SPRINT</v>
      </c>
      <c r="J1306" t="str">
        <f t="shared" ref="J1306:J1311" si="571">CONCATENATE(LEFT(CONCATENATE(" ADD "," ",N1306,";"),LEN(CONCATENATE(" ADD "," ",N1306,";"))-2),";")</f>
        <v xml:space="preserve"> ADD  INSERT_DATE VARCHAR(30);</v>
      </c>
      <c r="K1306" s="21" t="str">
        <f t="shared" ref="K1306:K1311" si="572">CONCATENATE(LEFT(CONCATENATE("  ALTER COLUMN  "," ",N1306,";"),LEN(CONCATENATE("  ALTER COLUMN  "," ",N1306,";"))-2),";")</f>
        <v xml:space="preserve">  ALTER COLUMN   INSERT_DATE VARCHAR(30);</v>
      </c>
      <c r="L1306" s="12"/>
      <c r="M1306" s="18" t="str">
        <f t="shared" si="565"/>
        <v>INSERT_DATE,</v>
      </c>
      <c r="N1306" s="5" t="str">
        <f t="shared" si="570"/>
        <v>INSERT_DATE VARCHAR(30),</v>
      </c>
      <c r="O1306" s="1" t="s">
        <v>7</v>
      </c>
      <c r="P1306" t="s">
        <v>8</v>
      </c>
      <c r="W1306" s="17" t="str">
        <f t="shared" si="566"/>
        <v>insertDate</v>
      </c>
      <c r="X1306" s="3" t="str">
        <f t="shared" si="567"/>
        <v>"insertDate":"",</v>
      </c>
      <c r="Y1306" s="22" t="str">
        <f t="shared" si="568"/>
        <v>public static String INSERT_DATE="insertDate";</v>
      </c>
      <c r="Z1306" s="7" t="str">
        <f t="shared" si="569"/>
        <v>private String insertDate="";</v>
      </c>
    </row>
    <row r="1307" spans="2:26" ht="19.2" x14ac:dyDescent="0.45">
      <c r="B1307" s="1" t="s">
        <v>5</v>
      </c>
      <c r="C1307" s="1" t="s">
        <v>1</v>
      </c>
      <c r="D1307" s="4">
        <v>30</v>
      </c>
      <c r="I1307" t="str">
        <f>I1306</f>
        <v>ALTER TABLE TM_REL_TASK_AND_SPRINT</v>
      </c>
      <c r="J1307" t="str">
        <f t="shared" si="571"/>
        <v xml:space="preserve"> ADD  MODIFICATION_DATE VARCHAR(30);</v>
      </c>
      <c r="K1307" s="21" t="str">
        <f t="shared" si="572"/>
        <v xml:space="preserve">  ALTER COLUMN   MODIFICATION_DATE VARCHAR(30);</v>
      </c>
      <c r="L1307" s="12"/>
      <c r="M1307" s="18" t="str">
        <f t="shared" si="565"/>
        <v>MODIFICATION_DATE,</v>
      </c>
      <c r="N1307" s="5" t="str">
        <f t="shared" si="570"/>
        <v>MODIFICATION_DATE VARCHAR(30),</v>
      </c>
      <c r="O1307" s="1" t="s">
        <v>9</v>
      </c>
      <c r="P1307" t="s">
        <v>8</v>
      </c>
      <c r="W1307" s="17" t="str">
        <f t="shared" si="566"/>
        <v>modificationDate</v>
      </c>
      <c r="X1307" s="3" t="str">
        <f t="shared" si="567"/>
        <v>"modificationDate":"",</v>
      </c>
      <c r="Y1307" s="22" t="str">
        <f t="shared" si="568"/>
        <v>public static String MODIFICATION_DATE="modificationDate";</v>
      </c>
      <c r="Z1307" s="7" t="str">
        <f t="shared" si="569"/>
        <v>private String modificationDate="";</v>
      </c>
    </row>
    <row r="1308" spans="2:26" ht="19.2" x14ac:dyDescent="0.45">
      <c r="B1308" s="1" t="s">
        <v>274</v>
      </c>
      <c r="C1308" s="1" t="s">
        <v>1</v>
      </c>
      <c r="D1308" s="4">
        <v>45</v>
      </c>
      <c r="I1308" t="str">
        <f>I1307</f>
        <v>ALTER TABLE TM_REL_TASK_AND_SPRINT</v>
      </c>
      <c r="J1308" t="str">
        <f t="shared" si="571"/>
        <v xml:space="preserve"> ADD  FK_PROJECT_ID VARCHAR(45);</v>
      </c>
      <c r="K1308" s="21" t="str">
        <f t="shared" si="572"/>
        <v xml:space="preserve">  ALTER COLUMN   FK_PROJECT_ID VARCHAR(45);</v>
      </c>
      <c r="L1308" s="12"/>
      <c r="M1308" s="18" t="str">
        <f t="shared" si="565"/>
        <v>FK_PROJECT_ID,</v>
      </c>
      <c r="N1308" s="5" t="str">
        <f t="shared" si="570"/>
        <v>FK_PROJECT_ID VARCHAR(45),</v>
      </c>
      <c r="O1308" s="1" t="s">
        <v>10</v>
      </c>
      <c r="P1308" t="s">
        <v>288</v>
      </c>
      <c r="Q1308" t="s">
        <v>2</v>
      </c>
      <c r="W1308" s="17" t="str">
        <f t="shared" si="566"/>
        <v>fkProjectId</v>
      </c>
      <c r="X1308" s="3" t="str">
        <f t="shared" si="567"/>
        <v>"fkProjectId":"",</v>
      </c>
      <c r="Y1308" s="22" t="str">
        <f t="shared" si="568"/>
        <v>public static String FK_PROJECT_ID="fkProjectId";</v>
      </c>
      <c r="Z1308" s="7" t="str">
        <f t="shared" si="569"/>
        <v>private String fkProjectId="";</v>
      </c>
    </row>
    <row r="1309" spans="2:26" ht="19.2" x14ac:dyDescent="0.45">
      <c r="B1309" s="1" t="s">
        <v>367</v>
      </c>
      <c r="C1309" s="1" t="s">
        <v>1</v>
      </c>
      <c r="D1309" s="4">
        <v>45</v>
      </c>
      <c r="I1309" t="str">
        <f>I1261</f>
        <v>ALTER TABLE TM_TEST_CASE_STEP</v>
      </c>
      <c r="J1309" t="str">
        <f t="shared" si="571"/>
        <v xml:space="preserve"> ADD  FK_BACKLOG_ID VARCHAR(45);</v>
      </c>
      <c r="K1309" s="21" t="str">
        <f t="shared" si="572"/>
        <v xml:space="preserve">  ALTER COLUMN   FK_BACKLOG_ID VARCHAR(45);</v>
      </c>
      <c r="L1309" s="12"/>
      <c r="M1309" s="18" t="str">
        <f t="shared" si="565"/>
        <v>FK_BACKLOG_ID,</v>
      </c>
      <c r="N1309" s="5" t="str">
        <f t="shared" si="570"/>
        <v>FK_BACKLOG_ID VARCHAR(45),</v>
      </c>
      <c r="O1309" s="1" t="s">
        <v>10</v>
      </c>
      <c r="P1309" t="s">
        <v>354</v>
      </c>
      <c r="Q1309" t="s">
        <v>2</v>
      </c>
      <c r="W1309" s="17" t="str">
        <f t="shared" si="566"/>
        <v>fkBacklogId</v>
      </c>
      <c r="X1309" s="3" t="str">
        <f t="shared" si="567"/>
        <v>"fkBacklogId":"",</v>
      </c>
      <c r="Y1309" s="22" t="str">
        <f t="shared" si="568"/>
        <v>public static String FK_BACKLOG_ID="fkBacklogId";</v>
      </c>
      <c r="Z1309" s="7" t="str">
        <f t="shared" si="569"/>
        <v>private String fkBacklogId="";</v>
      </c>
    </row>
    <row r="1310" spans="2:26" ht="19.2" x14ac:dyDescent="0.45">
      <c r="B1310" s="1" t="s">
        <v>413</v>
      </c>
      <c r="C1310" s="1" t="s">
        <v>1</v>
      </c>
      <c r="D1310" s="4">
        <v>45</v>
      </c>
      <c r="I1310" t="str">
        <f>I1262</f>
        <v>ALTER TABLE TM_TEST_CASE_STEP</v>
      </c>
      <c r="J1310" t="str">
        <f t="shared" si="571"/>
        <v xml:space="preserve"> ADD  FK_BACKLOG_TASK_ID VARCHAR(45);</v>
      </c>
      <c r="K1310" s="21" t="str">
        <f t="shared" si="572"/>
        <v xml:space="preserve">  ALTER COLUMN   FK_BACKLOG_TASK_ID VARCHAR(45);</v>
      </c>
      <c r="L1310" s="12"/>
      <c r="M1310" s="18" t="str">
        <f>CONCATENATE(B1310,",")</f>
        <v>FK_BACKLOG_TASK_ID,</v>
      </c>
      <c r="N1310" s="5" t="str">
        <f>CONCATENATE(B1310," ",C1310,"(",D1310,")",",")</f>
        <v>FK_BACKLOG_TASK_ID VARCHAR(45),</v>
      </c>
      <c r="O1310" s="1" t="s">
        <v>10</v>
      </c>
      <c r="P1310" t="s">
        <v>354</v>
      </c>
      <c r="Q1310" t="s">
        <v>311</v>
      </c>
      <c r="R1310" t="s">
        <v>2</v>
      </c>
      <c r="W1310" s="17" t="str">
        <f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fkBacklogTaskId</v>
      </c>
      <c r="X1310" s="3" t="str">
        <f>CONCATENATE("""",W1310,"""",":","""","""",",")</f>
        <v>"fkBacklogTaskId":"",</v>
      </c>
      <c r="Y1310" s="22" t="str">
        <f>CONCATENATE("public static String ",,B1310,,"=","""",W1310,""";")</f>
        <v>public static String FK_BACKLOG_TASK_ID="fkBacklogTaskId";</v>
      </c>
      <c r="Z1310" s="7" t="str">
        <f>CONCATENATE("private String ",W1310,"=","""""",";")</f>
        <v>private String fkBacklogTaskId="";</v>
      </c>
    </row>
    <row r="1311" spans="2:26" ht="19.2" x14ac:dyDescent="0.45">
      <c r="B1311" s="1" t="s">
        <v>455</v>
      </c>
      <c r="C1311" s="1" t="s">
        <v>1</v>
      </c>
      <c r="D1311" s="4">
        <v>44</v>
      </c>
      <c r="I1311">
        <f>I1037</f>
        <v>0</v>
      </c>
      <c r="J1311" t="str">
        <f t="shared" si="571"/>
        <v xml:space="preserve"> ADD  FK_TASK_SPRINT_ID VARCHAR(44);</v>
      </c>
      <c r="K1311" s="21" t="str">
        <f t="shared" si="572"/>
        <v xml:space="preserve">  ALTER COLUMN   FK_TASK_SPRINT_ID VARCHAR(44);</v>
      </c>
      <c r="L1311" s="12"/>
      <c r="M1311" s="18" t="str">
        <f t="shared" si="565"/>
        <v>FK_TASK_SPRINT_ID,</v>
      </c>
      <c r="N1311" s="5" t="str">
        <f t="shared" si="570"/>
        <v>FK_TASK_SPRINT_ID VARCHAR(44),</v>
      </c>
      <c r="O1311" s="1" t="s">
        <v>10</v>
      </c>
      <c r="P1311" t="s">
        <v>311</v>
      </c>
      <c r="Q1311" t="s">
        <v>366</v>
      </c>
      <c r="R1311" t="s">
        <v>2</v>
      </c>
      <c r="W1311" s="17" t="str">
        <f t="shared" si="566"/>
        <v>fkTaskSprintId</v>
      </c>
      <c r="X1311" s="3" t="str">
        <f t="shared" si="567"/>
        <v>"fkTaskSprintId":"",</v>
      </c>
      <c r="Y1311" s="22" t="str">
        <f t="shared" si="568"/>
        <v>public static String FK_TASK_SPRINT_ID="fkTaskSprintId";</v>
      </c>
      <c r="Z1311" s="7" t="str">
        <f t="shared" si="569"/>
        <v>private String fkTaskSprintId="";</v>
      </c>
    </row>
    <row r="1312" spans="2:26" ht="19.2" x14ac:dyDescent="0.45">
      <c r="B1312" s="1"/>
      <c r="C1312" s="1"/>
      <c r="D1312" s="4"/>
      <c r="L1312" s="12"/>
      <c r="M1312" s="18"/>
      <c r="N1312" s="33" t="s">
        <v>130</v>
      </c>
      <c r="O1312" s="1"/>
      <c r="W1312" s="17"/>
    </row>
    <row r="1313" spans="2:26" x14ac:dyDescent="0.3">
      <c r="N1313" s="31" t="s">
        <v>126</v>
      </c>
    </row>
    <row r="1316" spans="2:26" x14ac:dyDescent="0.3">
      <c r="B1316" s="2" t="s">
        <v>855</v>
      </c>
      <c r="I1316" t="str">
        <f>CONCATENATE("ALTER TABLE"," ",B1316)</f>
        <v>ALTER TABLE TM_TASK_SPRINT_LIST_FOR_TASK</v>
      </c>
      <c r="J1316" t="s">
        <v>293</v>
      </c>
      <c r="K1316" s="26" t="str">
        <f>CONCATENATE(J1316," VIEW ",B1316," AS SELECT")</f>
        <v>create OR REPLACE VIEW TM_TASK_SPRINT_LIST_FOR_TASK AS SELECT</v>
      </c>
      <c r="N1316" s="5" t="str">
        <f>CONCATENATE("CREATE TABLE ",B1316," ","(")</f>
        <v>CREATE TABLE TM_TASK_SPRINT_LIST_FOR_TASK (</v>
      </c>
    </row>
    <row r="1317" spans="2:26" ht="19.2" x14ac:dyDescent="0.45">
      <c r="B1317" s="1" t="s">
        <v>2</v>
      </c>
      <c r="C1317" s="1" t="s">
        <v>1</v>
      </c>
      <c r="D1317" s="4">
        <v>30</v>
      </c>
      <c r="E1317" s="24" t="s">
        <v>113</v>
      </c>
      <c r="I1317" t="str">
        <f>I1316</f>
        <v>ALTER TABLE TM_TASK_SPRINT_LIST_FOR_TASK</v>
      </c>
      <c r="K1317" s="25" t="str">
        <f t="shared" ref="K1317:K1323" si="573">CONCATENATE(B1317,",")</f>
        <v>ID,</v>
      </c>
      <c r="L1317" s="12"/>
      <c r="M1317" s="18" t="str">
        <f>CONCATENATE(B1317,",")</f>
        <v>ID,</v>
      </c>
      <c r="N1317" s="5" t="str">
        <f>CONCATENATE(B1317," ",C1317,"(",D1317,") ",E1317," ,")</f>
        <v>ID VARCHAR(30) NOT NULL ,</v>
      </c>
      <c r="O1317" s="1" t="s">
        <v>2</v>
      </c>
      <c r="P1317" s="6"/>
      <c r="Q1317" s="6"/>
      <c r="R1317" s="6"/>
      <c r="S1317" s="6"/>
      <c r="T1317" s="6"/>
      <c r="U1317" s="6"/>
      <c r="V1317" s="6"/>
      <c r="W1317" s="17" t="str">
        <f t="shared" ref="W1317:W1326" si="574"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id</v>
      </c>
      <c r="X1317" s="3" t="str">
        <f t="shared" ref="X1317:X1326" si="575">CONCATENATE("""",W1317,"""",":","""","""",",")</f>
        <v>"id":"",</v>
      </c>
      <c r="Y1317" s="22" t="str">
        <f t="shared" ref="Y1317:Y1326" si="576">CONCATENATE("public static String ",,B1317,,"=","""",W1317,""";")</f>
        <v>public static String ID="id";</v>
      </c>
      <c r="Z1317" s="7" t="str">
        <f t="shared" ref="Z1317:Z1326" si="577">CONCATENATE("private String ",W1317,"=","""""",";")</f>
        <v>private String id="";</v>
      </c>
    </row>
    <row r="1318" spans="2:26" ht="19.2" x14ac:dyDescent="0.45">
      <c r="B1318" s="1" t="s">
        <v>3</v>
      </c>
      <c r="C1318" s="1" t="s">
        <v>1</v>
      </c>
      <c r="D1318" s="4">
        <v>10</v>
      </c>
      <c r="I1318" t="str">
        <f>I1317</f>
        <v>ALTER TABLE TM_TASK_SPRINT_LIST_FOR_TASK</v>
      </c>
      <c r="K1318" s="25" t="str">
        <f t="shared" si="573"/>
        <v>STATUS,</v>
      </c>
      <c r="L1318" s="12"/>
      <c r="M1318" s="18" t="str">
        <f>CONCATENATE(B1318,",")</f>
        <v>STATUS,</v>
      </c>
      <c r="N1318" s="5" t="str">
        <f t="shared" ref="N1318:N1326" si="578">CONCATENATE(B1318," ",C1318,"(",D1318,")",",")</f>
        <v>STATUS VARCHAR(10),</v>
      </c>
      <c r="O1318" s="1" t="s">
        <v>3</v>
      </c>
      <c r="W1318" s="17" t="str">
        <f t="shared" si="574"/>
        <v>status</v>
      </c>
      <c r="X1318" s="3" t="str">
        <f t="shared" si="575"/>
        <v>"status":"",</v>
      </c>
      <c r="Y1318" s="22" t="str">
        <f t="shared" si="576"/>
        <v>public static String STATUS="status";</v>
      </c>
      <c r="Z1318" s="7" t="str">
        <f t="shared" si="577"/>
        <v>private String status="";</v>
      </c>
    </row>
    <row r="1319" spans="2:26" ht="19.2" x14ac:dyDescent="0.45">
      <c r="B1319" s="1" t="s">
        <v>4</v>
      </c>
      <c r="C1319" s="1" t="s">
        <v>1</v>
      </c>
      <c r="D1319" s="4">
        <v>30</v>
      </c>
      <c r="I1319" t="str">
        <f>I1318</f>
        <v>ALTER TABLE TM_TASK_SPRINT_LIST_FOR_TASK</v>
      </c>
      <c r="K1319" s="25" t="str">
        <f t="shared" si="573"/>
        <v>INSERT_DATE,</v>
      </c>
      <c r="L1319" s="12"/>
      <c r="M1319" s="18" t="str">
        <f>CONCATENATE(B1319,",")</f>
        <v>INSERT_DATE,</v>
      </c>
      <c r="N1319" s="5" t="str">
        <f t="shared" si="578"/>
        <v>INSERT_DATE VARCHAR(30),</v>
      </c>
      <c r="O1319" s="1" t="s">
        <v>7</v>
      </c>
      <c r="P1319" t="s">
        <v>8</v>
      </c>
      <c r="W1319" s="17" t="str">
        <f t="shared" si="574"/>
        <v>insertDate</v>
      </c>
      <c r="X1319" s="3" t="str">
        <f t="shared" si="575"/>
        <v>"insertDate":"",</v>
      </c>
      <c r="Y1319" s="22" t="str">
        <f t="shared" si="576"/>
        <v>public static String INSERT_DATE="insertDate";</v>
      </c>
      <c r="Z1319" s="7" t="str">
        <f t="shared" si="577"/>
        <v>private String insertDate="";</v>
      </c>
    </row>
    <row r="1320" spans="2:26" ht="19.2" x14ac:dyDescent="0.45">
      <c r="B1320" s="1" t="s">
        <v>5</v>
      </c>
      <c r="C1320" s="1" t="s">
        <v>1</v>
      </c>
      <c r="D1320" s="4">
        <v>30</v>
      </c>
      <c r="I1320" t="str">
        <f>I1319</f>
        <v>ALTER TABLE TM_TASK_SPRINT_LIST_FOR_TASK</v>
      </c>
      <c r="K1320" s="25" t="str">
        <f t="shared" si="573"/>
        <v>MODIFICATION_DATE,</v>
      </c>
      <c r="L1320" s="12"/>
      <c r="M1320" s="18" t="str">
        <f>CONCATENATE(B1320,",")</f>
        <v>MODIFICATION_DATE,</v>
      </c>
      <c r="N1320" s="5" t="str">
        <f t="shared" si="578"/>
        <v>MODIFICATION_DATE VARCHAR(30),</v>
      </c>
      <c r="O1320" s="1" t="s">
        <v>9</v>
      </c>
      <c r="P1320" t="s">
        <v>8</v>
      </c>
      <c r="W1320" s="17" t="str">
        <f t="shared" si="574"/>
        <v>modificationDate</v>
      </c>
      <c r="X1320" s="3" t="str">
        <f t="shared" si="575"/>
        <v>"modificationDate":"",</v>
      </c>
      <c r="Y1320" s="22" t="str">
        <f t="shared" si="576"/>
        <v>public static String MODIFICATION_DATE="modificationDate";</v>
      </c>
      <c r="Z1320" s="7" t="str">
        <f t="shared" si="577"/>
        <v>private String modificationDate="";</v>
      </c>
    </row>
    <row r="1321" spans="2:26" ht="19.2" x14ac:dyDescent="0.45">
      <c r="B1321" s="1" t="s">
        <v>360</v>
      </c>
      <c r="C1321" s="1" t="s">
        <v>1</v>
      </c>
      <c r="D1321" s="4">
        <v>500</v>
      </c>
      <c r="I1321" t="str">
        <f>I1215</f>
        <v>ALTER TABLE TM_FIELD</v>
      </c>
      <c r="K1321" s="25" t="str">
        <f t="shared" si="573"/>
        <v>SPRINT_NAME,</v>
      </c>
      <c r="L1321" s="12"/>
      <c r="M1321" s="18" t="str">
        <f>CONCATENATE(B1321,",")</f>
        <v>SPRINT_NAME,</v>
      </c>
      <c r="N1321" s="5" t="str">
        <f t="shared" si="578"/>
        <v>SPRINT_NAME VARCHAR(500),</v>
      </c>
      <c r="O1321" s="1" t="s">
        <v>366</v>
      </c>
      <c r="P1321" t="s">
        <v>0</v>
      </c>
      <c r="W1321" s="17" t="str">
        <f t="shared" si="574"/>
        <v>sprintName</v>
      </c>
      <c r="X1321" s="3" t="str">
        <f t="shared" si="575"/>
        <v>"sprintName":"",</v>
      </c>
      <c r="Y1321" s="22" t="str">
        <f t="shared" si="576"/>
        <v>public static String SPRINT_NAME="sprintName";</v>
      </c>
      <c r="Z1321" s="7" t="str">
        <f t="shared" si="577"/>
        <v>private String sprintName="";</v>
      </c>
    </row>
    <row r="1322" spans="2:26" ht="19.2" x14ac:dyDescent="0.45">
      <c r="B1322" s="1" t="s">
        <v>361</v>
      </c>
      <c r="C1322" s="1" t="s">
        <v>1</v>
      </c>
      <c r="D1322" s="4">
        <v>32</v>
      </c>
      <c r="J1322" s="23"/>
      <c r="K1322" s="25" t="str">
        <f t="shared" si="573"/>
        <v>SPRINT_START_DATE,</v>
      </c>
      <c r="L1322" s="12"/>
      <c r="M1322" s="18"/>
      <c r="N1322" s="5" t="str">
        <f t="shared" si="578"/>
        <v>SPRINT_START_DATE VARCHAR(32),</v>
      </c>
      <c r="O1322" s="1" t="s">
        <v>366</v>
      </c>
      <c r="P1322" t="s">
        <v>289</v>
      </c>
      <c r="Q1322" t="s">
        <v>8</v>
      </c>
      <c r="W1322" s="17" t="str">
        <f t="shared" si="574"/>
        <v>sprintStartDate</v>
      </c>
      <c r="X1322" s="3" t="str">
        <f t="shared" si="575"/>
        <v>"sprintStartDate":"",</v>
      </c>
      <c r="Y1322" s="22" t="str">
        <f t="shared" si="576"/>
        <v>public static String SPRINT_START_DATE="sprintStartDate";</v>
      </c>
      <c r="Z1322" s="7" t="str">
        <f t="shared" si="577"/>
        <v>private String sprintStartDate="";</v>
      </c>
    </row>
    <row r="1323" spans="2:26" ht="19.2" x14ac:dyDescent="0.45">
      <c r="B1323" s="1" t="s">
        <v>362</v>
      </c>
      <c r="C1323" s="1" t="s">
        <v>1</v>
      </c>
      <c r="D1323" s="4">
        <v>32</v>
      </c>
      <c r="I1323" t="str">
        <f>I1217</f>
        <v>ALTER TABLE TM_FIELD</v>
      </c>
      <c r="J1323" s="23"/>
      <c r="K1323" s="25" t="str">
        <f t="shared" si="573"/>
        <v>SPRINT_END_DATE,</v>
      </c>
      <c r="L1323" s="12"/>
      <c r="M1323" s="18" t="str">
        <f>CONCATENATE(B1323,",")</f>
        <v>SPRINT_END_DATE,</v>
      </c>
      <c r="N1323" s="5" t="str">
        <f t="shared" si="578"/>
        <v>SPRINT_END_DATE VARCHAR(32),</v>
      </c>
      <c r="O1323" s="1" t="s">
        <v>366</v>
      </c>
      <c r="P1323" t="s">
        <v>290</v>
      </c>
      <c r="Q1323" t="s">
        <v>8</v>
      </c>
      <c r="W1323" s="17" t="str">
        <f t="shared" si="574"/>
        <v>sprintEndDate</v>
      </c>
      <c r="X1323" s="3" t="str">
        <f t="shared" si="575"/>
        <v>"sprintEndDate":"",</v>
      </c>
      <c r="Y1323" s="22" t="str">
        <f t="shared" si="576"/>
        <v>public static String SPRINT_END_DATE="sprintEndDate";</v>
      </c>
      <c r="Z1323" s="7" t="str">
        <f t="shared" si="577"/>
        <v>private String sprintEndDate="";</v>
      </c>
    </row>
    <row r="1324" spans="2:26" ht="19.2" x14ac:dyDescent="0.45">
      <c r="B1324" s="1" t="s">
        <v>274</v>
      </c>
      <c r="C1324" s="1" t="s">
        <v>1</v>
      </c>
      <c r="D1324" s="4">
        <v>54</v>
      </c>
      <c r="I1324" t="str">
        <f>I1218</f>
        <v>ALTER TABLE TM_FIELD</v>
      </c>
      <c r="J1324" s="23"/>
      <c r="K1324" s="25" t="str">
        <f>CONCATENATE(B1324,",")</f>
        <v>FK_PROJECT_ID,</v>
      </c>
      <c r="L1324" s="12"/>
      <c r="M1324" s="18"/>
      <c r="N1324" s="5" t="str">
        <f t="shared" si="578"/>
        <v>FK_PROJECT_ID VARCHAR(54),</v>
      </c>
      <c r="O1324" s="1" t="s">
        <v>10</v>
      </c>
      <c r="P1324" t="s">
        <v>288</v>
      </c>
      <c r="Q1324" t="s">
        <v>2</v>
      </c>
      <c r="W1324" s="17" t="str">
        <f t="shared" si="574"/>
        <v>fkProjectId</v>
      </c>
      <c r="X1324" s="3" t="str">
        <f t="shared" si="575"/>
        <v>"fkProjectId":"",</v>
      </c>
      <c r="Y1324" s="22" t="str">
        <f t="shared" si="576"/>
        <v>public static String FK_PROJECT_ID="fkProjectId";</v>
      </c>
      <c r="Z1324" s="7" t="str">
        <f t="shared" si="577"/>
        <v>private String fkProjectId="";</v>
      </c>
    </row>
    <row r="1325" spans="2:26" ht="19.2" x14ac:dyDescent="0.45">
      <c r="B1325" s="1" t="s">
        <v>364</v>
      </c>
      <c r="C1325" s="1" t="s">
        <v>1</v>
      </c>
      <c r="D1325" s="4">
        <v>54</v>
      </c>
      <c r="I1325" t="str">
        <f>I1219</f>
        <v>ALTER TABLE TM_FIELD</v>
      </c>
      <c r="K1325" s="25" t="str">
        <f>CONCATENATE(B1325,",")</f>
        <v>SPRINT_STATUS,</v>
      </c>
      <c r="L1325" s="12"/>
      <c r="M1325" s="18"/>
      <c r="N1325" s="5" t="str">
        <f t="shared" si="578"/>
        <v>SPRINT_STATUS VARCHAR(54),</v>
      </c>
      <c r="O1325" s="1" t="s">
        <v>366</v>
      </c>
      <c r="P1325" t="s">
        <v>3</v>
      </c>
      <c r="W1325" s="17" t="str">
        <f t="shared" si="574"/>
        <v>sprintStatus</v>
      </c>
      <c r="X1325" s="3" t="str">
        <f t="shared" si="575"/>
        <v>"sprintStatus":"",</v>
      </c>
      <c r="Y1325" s="22" t="str">
        <f t="shared" si="576"/>
        <v>public static String SPRINT_STATUS="sprintStatus";</v>
      </c>
      <c r="Z1325" s="7" t="str">
        <f t="shared" si="577"/>
        <v>private String sprintStatus="";</v>
      </c>
    </row>
    <row r="1326" spans="2:26" ht="19.2" x14ac:dyDescent="0.45">
      <c r="B1326" s="1" t="s">
        <v>365</v>
      </c>
      <c r="C1326" s="1" t="s">
        <v>1</v>
      </c>
      <c r="D1326" s="4">
        <v>54</v>
      </c>
      <c r="I1326" t="str">
        <f>I1220</f>
        <v>ALTER TABLE TM_FIELD</v>
      </c>
      <c r="K1326" s="25" t="str">
        <f>CONCATENATE(B1326,",")</f>
        <v>SPRINT_COLOR,</v>
      </c>
      <c r="L1326" s="12"/>
      <c r="M1326" s="18"/>
      <c r="N1326" s="5" t="str">
        <f t="shared" si="578"/>
        <v>SPRINT_COLOR VARCHAR(54),</v>
      </c>
      <c r="O1326" s="1" t="s">
        <v>366</v>
      </c>
      <c r="P1326" t="s">
        <v>358</v>
      </c>
      <c r="W1326" s="17" t="str">
        <f t="shared" si="574"/>
        <v>sprintColor</v>
      </c>
      <c r="X1326" s="3" t="str">
        <f t="shared" si="575"/>
        <v>"sprintColor":"",</v>
      </c>
      <c r="Y1326" s="22" t="str">
        <f t="shared" si="576"/>
        <v>public static String SPRINT_COLOR="sprintColor";</v>
      </c>
      <c r="Z1326" s="7" t="str">
        <f t="shared" si="577"/>
        <v>private String sprintColor="";</v>
      </c>
    </row>
    <row r="1327" spans="2:26" ht="19.2" x14ac:dyDescent="0.45">
      <c r="B1327" s="1" t="s">
        <v>518</v>
      </c>
      <c r="C1327" s="1" t="s">
        <v>1</v>
      </c>
      <c r="D1327" s="4">
        <v>3333</v>
      </c>
      <c r="I1327" t="str">
        <f>I1220</f>
        <v>ALTER TABLE TM_FIELD</v>
      </c>
      <c r="K1327" s="25" t="s">
        <v>856</v>
      </c>
      <c r="L1327" s="12"/>
      <c r="M1327" s="18"/>
      <c r="N1327" s="5" t="str">
        <f>CONCATENATE(B1327," ",C1327,"(",D1327,")",",")</f>
        <v>BACKLOG_COUNT VARCHAR(3333),</v>
      </c>
      <c r="O1327" s="1" t="s">
        <v>354</v>
      </c>
      <c r="P1327" t="s">
        <v>214</v>
      </c>
      <c r="W1327" s="17" t="str">
        <f>CONCATENATE(,LOWER(O1327),UPPER(LEFT(P1327,1)),LOWER(RIGHT(P1327,LEN(P1327)-IF(LEN(P1327)&gt;0,1,LEN(P1327)))),UPPER(LEFT(Q1327,1)),LOWER(RIGHT(Q1327,LEN(Q1327)-IF(LEN(Q1327)&gt;0,1,LEN(Q1327)))),UPPER(LEFT(R1327,1)),LOWER(RIGHT(R1327,LEN(R1327)-IF(LEN(R1327)&gt;0,1,LEN(R1327)))),UPPER(LEFT(S1327,1)),LOWER(RIGHT(S1327,LEN(S1327)-IF(LEN(S1327)&gt;0,1,LEN(S1327)))),UPPER(LEFT(T1327,1)),LOWER(RIGHT(T1327,LEN(T1327)-IF(LEN(T1327)&gt;0,1,LEN(T1327)))),UPPER(LEFT(U1327,1)),LOWER(RIGHT(U1327,LEN(U1327)-IF(LEN(U1327)&gt;0,1,LEN(U1327)))),UPPER(LEFT(V1327,1)),LOWER(RIGHT(V1327,LEN(V1327)-IF(LEN(V1327)&gt;0,1,LEN(V1327)))))</f>
        <v>backlogCount</v>
      </c>
      <c r="X1327" s="3" t="str">
        <f>CONCATENATE("""",W1327,"""",":","""","""",",")</f>
        <v>"backlogCount":"",</v>
      </c>
      <c r="Y1327" s="22" t="str">
        <f>CONCATENATE("public static String ",,B1327,,"=","""",W1327,""";")</f>
        <v>public static String BACKLOG_COUNT="backlogCount";</v>
      </c>
      <c r="Z1327" s="7" t="str">
        <f>CONCATENATE("private String ",W1327,"=","""""",";")</f>
        <v>private String backlogCount="";</v>
      </c>
    </row>
    <row r="1328" spans="2:26" ht="19.2" x14ac:dyDescent="0.45">
      <c r="B1328" s="1" t="s">
        <v>363</v>
      </c>
      <c r="C1328" s="1" t="s">
        <v>1</v>
      </c>
      <c r="D1328" s="4">
        <v>3333</v>
      </c>
      <c r="I1328" t="str">
        <f>I1221</f>
        <v>ALTER TABLE TM_FIELD</v>
      </c>
      <c r="K1328" s="25" t="str">
        <f>CONCATENATE(B1328,"")</f>
        <v>SPRINT_DESCRIPTION</v>
      </c>
      <c r="L1328" s="12"/>
      <c r="M1328" s="18"/>
      <c r="N1328" s="5" t="str">
        <f>CONCATENATE(B1328," ",C1328,"(",D1328,")",",")</f>
        <v>SPRINT_DESCRIPTION VARCHAR(3333),</v>
      </c>
      <c r="O1328" s="1" t="s">
        <v>366</v>
      </c>
      <c r="P1328" t="s">
        <v>14</v>
      </c>
      <c r="W1328" s="17" t="str">
        <f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sprintDescription</v>
      </c>
      <c r="X1328" s="3" t="str">
        <f>CONCATENATE("""",W1328,"""",":","""","""",",")</f>
        <v>"sprintDescription":"",</v>
      </c>
      <c r="Y1328" s="22" t="str">
        <f>CONCATENATE("public static String ",,B1328,,"=","""",W1328,""";")</f>
        <v>public static String SPRINT_DESCRIPTION="sprintDescription";</v>
      </c>
      <c r="Z1328" s="7" t="str">
        <f>CONCATENATE("private String ",W1328,"=","""""",";")</f>
        <v>private String sprintDescription="";</v>
      </c>
    </row>
    <row r="1329" spans="2:26" ht="19.2" x14ac:dyDescent="0.45">
      <c r="B1329" s="1"/>
      <c r="C1329" s="1"/>
      <c r="D1329" s="4"/>
      <c r="K1329" s="29" t="str">
        <f>CONCATENATE(" FROM TM_TASK_SPRINT "," T")</f>
        <v xml:space="preserve"> FROM TM_TASK_SPRINT  T</v>
      </c>
      <c r="L1329" s="12"/>
      <c r="M1329" s="18"/>
      <c r="O1329" s="1"/>
      <c r="W1329" s="17"/>
    </row>
    <row r="1330" spans="2:26" ht="19.2" x14ac:dyDescent="0.45">
      <c r="C1330" s="1"/>
      <c r="D1330" s="8"/>
      <c r="K1330" s="25" t="str">
        <f>CONCATENATE(B1330,"")</f>
        <v/>
      </c>
      <c r="M1330" s="18"/>
      <c r="N1330" s="33" t="s">
        <v>130</v>
      </c>
      <c r="O1330" s="1"/>
      <c r="W1330" s="17"/>
    </row>
    <row r="1331" spans="2:26" x14ac:dyDescent="0.3">
      <c r="B1331" s="10"/>
      <c r="K1331" s="25"/>
      <c r="N1331" s="31" t="s">
        <v>126</v>
      </c>
    </row>
    <row r="1332" spans="2:26" x14ac:dyDescent="0.3">
      <c r="B1332" s="8"/>
      <c r="N1332" s="31"/>
    </row>
    <row r="1333" spans="2:26" x14ac:dyDescent="0.3">
      <c r="B1333" s="8"/>
      <c r="N1333" s="31"/>
    </row>
    <row r="1334" spans="2:26" x14ac:dyDescent="0.3">
      <c r="B1334" s="2" t="s">
        <v>861</v>
      </c>
      <c r="I1334" t="str">
        <f>CONCATENATE("ALTER TABLE"," ",B1334)</f>
        <v>ALTER TABLE TM_API_REL_SETTING</v>
      </c>
      <c r="K1334" s="25"/>
      <c r="N1334" s="5" t="str">
        <f>CONCATENATE("CREATE TABLE ",B1334," ","(")</f>
        <v>CREATE TABLE TM_API_REL_SETTING (</v>
      </c>
    </row>
    <row r="1335" spans="2:26" ht="19.2" x14ac:dyDescent="0.45">
      <c r="B1335" s="1" t="s">
        <v>2</v>
      </c>
      <c r="C1335" s="1" t="s">
        <v>1</v>
      </c>
      <c r="D1335" s="4">
        <v>30</v>
      </c>
      <c r="E1335" s="24" t="s">
        <v>113</v>
      </c>
      <c r="I1335" t="str">
        <f>I1334</f>
        <v>ALTER TABLE TM_API_REL_SETTING</v>
      </c>
      <c r="L1335" s="12"/>
      <c r="M1335" s="18" t="str">
        <f t="shared" ref="M1335:M1345" si="579">CONCATENATE(B1335,",")</f>
        <v>ID,</v>
      </c>
      <c r="N1335" s="5" t="str">
        <f>CONCATENATE(B1335," ",C1335,"(",D1335,") ",E1335," ,")</f>
        <v>ID VARCHAR(30) NOT NULL ,</v>
      </c>
      <c r="O1335" s="1" t="s">
        <v>2</v>
      </c>
      <c r="P1335" s="6"/>
      <c r="Q1335" s="6"/>
      <c r="R1335" s="6"/>
      <c r="S1335" s="6"/>
      <c r="T1335" s="6"/>
      <c r="U1335" s="6"/>
      <c r="V1335" s="6"/>
      <c r="W1335" s="17" t="str">
        <f t="shared" ref="W1335:W1345" si="580">CONCATENATE(,LOWER(O1335),UPPER(LEFT(P1335,1)),LOWER(RIGHT(P1335,LEN(P1335)-IF(LEN(P1335)&gt;0,1,LEN(P1335)))),UPPER(LEFT(Q1335,1)),LOWER(RIGHT(Q1335,LEN(Q1335)-IF(LEN(Q1335)&gt;0,1,LEN(Q1335)))),UPPER(LEFT(R1335,1)),LOWER(RIGHT(R1335,LEN(R1335)-IF(LEN(R1335)&gt;0,1,LEN(R1335)))),UPPER(LEFT(S1335,1)),LOWER(RIGHT(S1335,LEN(S1335)-IF(LEN(S1335)&gt;0,1,LEN(S1335)))),UPPER(LEFT(T1335,1)),LOWER(RIGHT(T1335,LEN(T1335)-IF(LEN(T1335)&gt;0,1,LEN(T1335)))),UPPER(LEFT(U1335,1)),LOWER(RIGHT(U1335,LEN(U1335)-IF(LEN(U1335)&gt;0,1,LEN(U1335)))),UPPER(LEFT(V1335,1)),LOWER(RIGHT(V1335,LEN(V1335)-IF(LEN(V1335)&gt;0,1,LEN(V1335)))))</f>
        <v>id</v>
      </c>
      <c r="X1335" s="3" t="str">
        <f t="shared" ref="X1335:X1345" si="581">CONCATENATE("""",W1335,"""",":","""","""",",")</f>
        <v>"id":"",</v>
      </c>
      <c r="Y1335" s="22" t="str">
        <f t="shared" ref="Y1335:Y1345" si="582">CONCATENATE("public static String ",,B1335,,"=","""",W1335,""";")</f>
        <v>public static String ID="id";</v>
      </c>
      <c r="Z1335" s="7" t="str">
        <f t="shared" ref="Z1335:Z1345" si="583">CONCATENATE("private String ",W1335,"=","""""",";")</f>
        <v>private String id="";</v>
      </c>
    </row>
    <row r="1336" spans="2:26" ht="19.2" x14ac:dyDescent="0.45">
      <c r="B1336" s="1" t="s">
        <v>3</v>
      </c>
      <c r="C1336" s="1" t="s">
        <v>1</v>
      </c>
      <c r="D1336" s="4">
        <v>10</v>
      </c>
      <c r="I1336" t="str">
        <f>I1335</f>
        <v>ALTER TABLE TM_API_REL_SETTING</v>
      </c>
      <c r="K1336" s="21" t="s">
        <v>436</v>
      </c>
      <c r="L1336" s="12"/>
      <c r="M1336" s="18" t="str">
        <f t="shared" si="579"/>
        <v>STATUS,</v>
      </c>
      <c r="N1336" s="5" t="str">
        <f t="shared" ref="N1336:N1342" si="584">CONCATENATE(B1336," ",C1336,"(",D1336,")",",")</f>
        <v>STATUS VARCHAR(10),</v>
      </c>
      <c r="O1336" s="1" t="s">
        <v>3</v>
      </c>
      <c r="W1336" s="17" t="str">
        <f t="shared" si="580"/>
        <v>status</v>
      </c>
      <c r="X1336" s="3" t="str">
        <f t="shared" si="581"/>
        <v>"status":"",</v>
      </c>
      <c r="Y1336" s="22" t="str">
        <f t="shared" si="582"/>
        <v>public static String STATUS="status";</v>
      </c>
      <c r="Z1336" s="7" t="str">
        <f t="shared" si="583"/>
        <v>private String status="";</v>
      </c>
    </row>
    <row r="1337" spans="2:26" ht="19.2" x14ac:dyDescent="0.45">
      <c r="B1337" s="1" t="s">
        <v>4</v>
      </c>
      <c r="C1337" s="1" t="s">
        <v>1</v>
      </c>
      <c r="D1337" s="4">
        <v>30</v>
      </c>
      <c r="I1337" t="str">
        <f>I1336</f>
        <v>ALTER TABLE TM_API_REL_SETTING</v>
      </c>
      <c r="J1337" t="str">
        <f t="shared" ref="J1337:J1345" si="585">CONCATENATE(LEFT(CONCATENATE(" ADD "," ",N1337,";"),LEN(CONCATENATE(" ADD "," ",N1337,";"))-2),";")</f>
        <v xml:space="preserve"> ADD  INSERT_DATE VARCHAR(30);</v>
      </c>
      <c r="K1337" s="21" t="str">
        <f t="shared" ref="K1337:K1345" si="586">CONCATENATE(LEFT(CONCATENATE("  ALTER COLUMN  "," ",N1337,";"),LEN(CONCATENATE("  ALTER COLUMN  "," ",N1337,";"))-2),";")</f>
        <v xml:space="preserve">  ALTER COLUMN   INSERT_DATE VARCHAR(30);</v>
      </c>
      <c r="L1337" s="12"/>
      <c r="M1337" s="18" t="str">
        <f t="shared" si="579"/>
        <v>INSERT_DATE,</v>
      </c>
      <c r="N1337" s="5" t="str">
        <f t="shared" si="584"/>
        <v>INSERT_DATE VARCHAR(30),</v>
      </c>
      <c r="O1337" s="1" t="s">
        <v>7</v>
      </c>
      <c r="P1337" t="s">
        <v>8</v>
      </c>
      <c r="W1337" s="17" t="str">
        <f t="shared" si="580"/>
        <v>insertDate</v>
      </c>
      <c r="X1337" s="3" t="str">
        <f t="shared" si="581"/>
        <v>"insertDate":"",</v>
      </c>
      <c r="Y1337" s="22" t="str">
        <f t="shared" si="582"/>
        <v>public static String INSERT_DATE="insertDate";</v>
      </c>
      <c r="Z1337" s="7" t="str">
        <f t="shared" si="583"/>
        <v>private String insertDate="";</v>
      </c>
    </row>
    <row r="1338" spans="2:26" ht="19.2" x14ac:dyDescent="0.45">
      <c r="B1338" s="1" t="s">
        <v>5</v>
      </c>
      <c r="C1338" s="1" t="s">
        <v>1</v>
      </c>
      <c r="D1338" s="4">
        <v>30</v>
      </c>
      <c r="I1338" t="str">
        <f>I1337</f>
        <v>ALTER TABLE TM_API_REL_SETTING</v>
      </c>
      <c r="J1338" t="str">
        <f t="shared" si="585"/>
        <v xml:space="preserve"> ADD  MODIFICATION_DATE VARCHAR(30);</v>
      </c>
      <c r="K1338" s="21" t="str">
        <f t="shared" si="586"/>
        <v xml:space="preserve">  ALTER COLUMN   MODIFICATION_DATE VARCHAR(30);</v>
      </c>
      <c r="L1338" s="12"/>
      <c r="M1338" s="18" t="str">
        <f t="shared" si="579"/>
        <v>MODIFICATION_DATE,</v>
      </c>
      <c r="N1338" s="5" t="str">
        <f t="shared" si="584"/>
        <v>MODIFICATION_DATE VARCHAR(30),</v>
      </c>
      <c r="O1338" s="1" t="s">
        <v>9</v>
      </c>
      <c r="P1338" t="s">
        <v>8</v>
      </c>
      <c r="W1338" s="17" t="str">
        <f t="shared" si="580"/>
        <v>modificationDate</v>
      </c>
      <c r="X1338" s="3" t="str">
        <f t="shared" si="581"/>
        <v>"modificationDate":"",</v>
      </c>
      <c r="Y1338" s="22" t="str">
        <f t="shared" si="582"/>
        <v>public static String MODIFICATION_DATE="modificationDate";</v>
      </c>
      <c r="Z1338" s="7" t="str">
        <f t="shared" si="583"/>
        <v>private String modificationDate="";</v>
      </c>
    </row>
    <row r="1339" spans="2:26" ht="19.2" x14ac:dyDescent="0.45">
      <c r="B1339" s="1" t="s">
        <v>778</v>
      </c>
      <c r="C1339" s="1" t="s">
        <v>1</v>
      </c>
      <c r="D1339" s="4">
        <v>45</v>
      </c>
      <c r="I1339" t="str">
        <f>I1337</f>
        <v>ALTER TABLE TM_API_REL_SETTING</v>
      </c>
      <c r="J1339" t="str">
        <f>CONCATENATE(LEFT(CONCATENATE(" ADD "," ",N1339,";"),LEN(CONCATENATE(" ADD "," ",N1339,";"))-2),";")</f>
        <v xml:space="preserve"> ADD  FK_OWNER_ID VARCHAR(45);</v>
      </c>
      <c r="K1339" s="21" t="str">
        <f>CONCATENATE(LEFT(CONCATENATE("  ALTER COLUMN  "," ",N1339,";"),LEN(CONCATENATE("  ALTER COLUMN  "," ",N1339,";"))-2),";")</f>
        <v xml:space="preserve">  ALTER COLUMN   FK_OWNER_ID VARCHAR(45);</v>
      </c>
      <c r="L1339" s="12"/>
      <c r="M1339" s="18" t="str">
        <f>CONCATENATE(B1339,",")</f>
        <v>FK_OWNER_ID,</v>
      </c>
      <c r="N1339" s="5" t="str">
        <f>CONCATENATE(B1339," ",C1339,"(",D1339,")",",")</f>
        <v>FK_OWNER_ID VARCHAR(45),</v>
      </c>
      <c r="O1339" s="1" t="s">
        <v>10</v>
      </c>
      <c r="P1339" t="s">
        <v>146</v>
      </c>
      <c r="Q1339" t="s">
        <v>2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fkOwnerId</v>
      </c>
      <c r="X1339" s="3" t="str">
        <f>CONCATENATE("""",W1339,"""",":","""","""",",")</f>
        <v>"fkOwnerId":"",</v>
      </c>
      <c r="Y1339" s="22" t="str">
        <f>CONCATENATE("public static String ",,B1339,,"=","""",W1339,""";")</f>
        <v>public static String FK_OWNER_ID="fkOwnerId";</v>
      </c>
      <c r="Z1339" s="7" t="str">
        <f>CONCATENATE("private String ",W1339,"=","""""",";")</f>
        <v>private String fkOwnerId="";</v>
      </c>
    </row>
    <row r="1340" spans="2:26" ht="19.2" x14ac:dyDescent="0.45">
      <c r="B1340" s="1" t="s">
        <v>367</v>
      </c>
      <c r="C1340" s="1" t="s">
        <v>1</v>
      </c>
      <c r="D1340" s="4">
        <v>45</v>
      </c>
      <c r="I1340" t="str">
        <f>I1338</f>
        <v>ALTER TABLE TM_API_REL_SETTING</v>
      </c>
      <c r="J1340" t="str">
        <f t="shared" si="585"/>
        <v xml:space="preserve"> ADD  FK_BACKLOG_ID VARCHAR(45);</v>
      </c>
      <c r="K1340" s="21" t="str">
        <f t="shared" si="586"/>
        <v xml:space="preserve">  ALTER COLUMN   FK_BACKLOG_ID VARCHAR(45);</v>
      </c>
      <c r="L1340" s="12"/>
      <c r="M1340" s="18" t="str">
        <f t="shared" si="579"/>
        <v>FK_BACKLOG_ID,</v>
      </c>
      <c r="N1340" s="5" t="str">
        <f t="shared" si="584"/>
        <v>FK_BACKLOG_ID VARCHAR(45),</v>
      </c>
      <c r="O1340" s="1" t="s">
        <v>10</v>
      </c>
      <c r="P1340" t="s">
        <v>354</v>
      </c>
      <c r="Q1340" t="s">
        <v>2</v>
      </c>
      <c r="W1340" s="17" t="str">
        <f t="shared" si="580"/>
        <v>fkBacklogId</v>
      </c>
      <c r="X1340" s="3" t="str">
        <f t="shared" si="581"/>
        <v>"fkBacklogId":"",</v>
      </c>
      <c r="Y1340" s="22" t="str">
        <f t="shared" si="582"/>
        <v>public static String FK_BACKLOG_ID="fkBacklogId";</v>
      </c>
      <c r="Z1340" s="7" t="str">
        <f t="shared" si="583"/>
        <v>private String fkBacklogId="";</v>
      </c>
    </row>
    <row r="1341" spans="2:26" ht="19.2" x14ac:dyDescent="0.45">
      <c r="B1341" s="1" t="s">
        <v>232</v>
      </c>
      <c r="C1341" s="1" t="s">
        <v>1</v>
      </c>
      <c r="D1341" s="4">
        <v>45</v>
      </c>
      <c r="I1341" t="str">
        <f>I1309</f>
        <v>ALTER TABLE TM_TEST_CASE_STEP</v>
      </c>
      <c r="J1341" t="str">
        <f t="shared" si="585"/>
        <v xml:space="preserve"> ADD  REL_TYPE VARCHAR(45);</v>
      </c>
      <c r="K1341" s="21" t="str">
        <f t="shared" si="586"/>
        <v xml:space="preserve">  ALTER COLUMN   REL_TYPE VARCHAR(45);</v>
      </c>
      <c r="L1341" s="12"/>
      <c r="M1341" s="18" t="str">
        <f t="shared" si="579"/>
        <v>REL_TYPE,</v>
      </c>
      <c r="N1341" s="5" t="str">
        <f t="shared" si="584"/>
        <v>REL_TYPE VARCHAR(45),</v>
      </c>
      <c r="O1341" s="1" t="s">
        <v>178</v>
      </c>
      <c r="P1341" t="s">
        <v>51</v>
      </c>
      <c r="W1341" s="17" t="str">
        <f t="shared" si="580"/>
        <v>relType</v>
      </c>
      <c r="X1341" s="3" t="str">
        <f t="shared" si="581"/>
        <v>"relType":"",</v>
      </c>
      <c r="Y1341" s="22" t="str">
        <f t="shared" si="582"/>
        <v>public static String REL_TYPE="relType";</v>
      </c>
      <c r="Z1341" s="7" t="str">
        <f t="shared" si="583"/>
        <v>private String relType="";</v>
      </c>
    </row>
    <row r="1342" spans="2:26" ht="19.2" x14ac:dyDescent="0.45">
      <c r="B1342" s="1" t="s">
        <v>274</v>
      </c>
      <c r="C1342" s="1" t="s">
        <v>1</v>
      </c>
      <c r="D1342" s="4">
        <v>45</v>
      </c>
      <c r="I1342" t="str">
        <f>I1310</f>
        <v>ALTER TABLE TM_TEST_CASE_STEP</v>
      </c>
      <c r="J1342" t="str">
        <f t="shared" si="585"/>
        <v xml:space="preserve"> ADD  FK_PROJECT_ID VARCHAR(45);</v>
      </c>
      <c r="K1342" s="21" t="str">
        <f t="shared" si="586"/>
        <v xml:space="preserve">  ALTER COLUMN   FK_PROJECT_ID VARCHAR(45);</v>
      </c>
      <c r="L1342" s="12"/>
      <c r="M1342" s="18" t="str">
        <f t="shared" si="579"/>
        <v>FK_PROJECT_ID,</v>
      </c>
      <c r="N1342" s="5" t="str">
        <f t="shared" si="584"/>
        <v>FK_PROJECT_ID VARCHAR(45),</v>
      </c>
      <c r="O1342" s="1" t="s">
        <v>10</v>
      </c>
      <c r="P1342" t="s">
        <v>288</v>
      </c>
      <c r="Q1342" t="s">
        <v>2</v>
      </c>
      <c r="W1342" s="17" t="str">
        <f t="shared" si="580"/>
        <v>fkProjectId</v>
      </c>
      <c r="X1342" s="3" t="str">
        <f t="shared" si="581"/>
        <v>"fkProjectId":"",</v>
      </c>
      <c r="Y1342" s="22" t="str">
        <f t="shared" si="582"/>
        <v>public static String FK_PROJECT_ID="fkProjectId";</v>
      </c>
      <c r="Z1342" s="7" t="str">
        <f t="shared" si="583"/>
        <v>private String fkProjectId="";</v>
      </c>
    </row>
    <row r="1343" spans="2:26" ht="19.2" x14ac:dyDescent="0.45">
      <c r="B1343" s="1" t="s">
        <v>862</v>
      </c>
      <c r="C1343" s="1" t="s">
        <v>701</v>
      </c>
      <c r="D1343" s="4"/>
      <c r="I1343">
        <f>I1047</f>
        <v>0</v>
      </c>
      <c r="J1343" t="str">
        <f t="shared" si="585"/>
        <v xml:space="preserve"> ADD  REQUEST_BODY TEXT;</v>
      </c>
      <c r="K1343" s="21" t="str">
        <f t="shared" si="586"/>
        <v xml:space="preserve">  ALTER COLUMN   REQUEST_BODY TEXT;</v>
      </c>
      <c r="L1343" s="12"/>
      <c r="M1343" s="18" t="str">
        <f t="shared" si="579"/>
        <v>REQUEST_BODY,</v>
      </c>
      <c r="N1343" s="5" t="str">
        <f>CONCATENATE(B1343," ",C1343,"",D1343,"",",")</f>
        <v>REQUEST_BODY TEXT,</v>
      </c>
      <c r="O1343" s="1" t="s">
        <v>547</v>
      </c>
      <c r="P1343" t="s">
        <v>429</v>
      </c>
      <c r="W1343" s="17" t="str">
        <f t="shared" si="580"/>
        <v>requestBody</v>
      </c>
      <c r="X1343" s="3" t="str">
        <f t="shared" si="581"/>
        <v>"requestBody":"",</v>
      </c>
      <c r="Y1343" s="22" t="str">
        <f t="shared" si="582"/>
        <v>public static String REQUEST_BODY="requestBody";</v>
      </c>
      <c r="Z1343" s="7" t="str">
        <f t="shared" si="583"/>
        <v>private String requestBody="";</v>
      </c>
    </row>
    <row r="1344" spans="2:26" ht="19.2" x14ac:dyDescent="0.45">
      <c r="B1344" s="1" t="s">
        <v>863</v>
      </c>
      <c r="C1344" s="1" t="s">
        <v>701</v>
      </c>
      <c r="D1344" s="4"/>
      <c r="I1344">
        <f>I1329</f>
        <v>0</v>
      </c>
      <c r="J1344" t="str">
        <f t="shared" si="585"/>
        <v xml:space="preserve"> ADD  RESPONSE_BODY TEXT;</v>
      </c>
      <c r="K1344" s="21" t="str">
        <f t="shared" si="586"/>
        <v xml:space="preserve">  ALTER COLUMN   RESPONSE_BODY TEXT;</v>
      </c>
      <c r="L1344" s="12"/>
      <c r="M1344" s="18" t="str">
        <f t="shared" si="579"/>
        <v>RESPONSE_BODY,</v>
      </c>
      <c r="N1344" s="5" t="str">
        <f t="shared" ref="N1344:N1349" si="587">CONCATENATE(B1344," ",C1344,"",D1344,"",",")</f>
        <v>RESPONSE_BODY TEXT,</v>
      </c>
      <c r="O1344" s="1" t="s">
        <v>869</v>
      </c>
      <c r="P1344" t="s">
        <v>429</v>
      </c>
      <c r="W1344" s="17" t="str">
        <f t="shared" si="580"/>
        <v>responseBody</v>
      </c>
      <c r="X1344" s="3" t="str">
        <f t="shared" si="581"/>
        <v>"responseBody":"",</v>
      </c>
      <c r="Y1344" s="22" t="str">
        <f t="shared" si="582"/>
        <v>public static String RESPONSE_BODY="responseBody";</v>
      </c>
      <c r="Z1344" s="7" t="str">
        <f t="shared" si="583"/>
        <v>private String responseBody="";</v>
      </c>
    </row>
    <row r="1345" spans="2:26" ht="19.2" x14ac:dyDescent="0.45">
      <c r="B1345" s="1" t="s">
        <v>864</v>
      </c>
      <c r="C1345" s="1" t="s">
        <v>701</v>
      </c>
      <c r="D1345" s="4"/>
      <c r="I1345" t="str">
        <f>I1334</f>
        <v>ALTER TABLE TM_API_REL_SETTING</v>
      </c>
      <c r="J1345" t="str">
        <f t="shared" si="585"/>
        <v xml:space="preserve"> ADD  ERROR_BODY TEXT;</v>
      </c>
      <c r="K1345" s="21" t="str">
        <f t="shared" si="586"/>
        <v xml:space="preserve">  ALTER COLUMN   ERROR_BODY TEXT;</v>
      </c>
      <c r="L1345" s="12"/>
      <c r="M1345" s="18" t="str">
        <f t="shared" si="579"/>
        <v>ERROR_BODY,</v>
      </c>
      <c r="N1345" s="5" t="str">
        <f t="shared" si="587"/>
        <v>ERROR_BODY TEXT,</v>
      </c>
      <c r="O1345" s="1" t="s">
        <v>870</v>
      </c>
      <c r="P1345" t="s">
        <v>429</v>
      </c>
      <c r="W1345" s="17" t="str">
        <f t="shared" si="580"/>
        <v>errorBody</v>
      </c>
      <c r="X1345" s="3" t="str">
        <f t="shared" si="581"/>
        <v>"errorBody":"",</v>
      </c>
      <c r="Y1345" s="22" t="str">
        <f t="shared" si="582"/>
        <v>public static String ERROR_BODY="errorBody";</v>
      </c>
      <c r="Z1345" s="7" t="str">
        <f t="shared" si="583"/>
        <v>private String errorBody="";</v>
      </c>
    </row>
    <row r="1346" spans="2:26" ht="19.2" x14ac:dyDescent="0.45">
      <c r="B1346" s="1" t="s">
        <v>865</v>
      </c>
      <c r="C1346" s="1" t="s">
        <v>701</v>
      </c>
      <c r="D1346" s="4"/>
      <c r="I1346">
        <f>I1050</f>
        <v>0</v>
      </c>
      <c r="J1346" t="str">
        <f>CONCATENATE(LEFT(CONCATENATE(" ADD "," ",N1346,";"),LEN(CONCATENATE(" ADD "," ",N1346,";"))-2),";")</f>
        <v xml:space="preserve"> ADD  COOKEE TEXT;</v>
      </c>
      <c r="K1346" s="21" t="str">
        <f>CONCATENATE(LEFT(CONCATENATE("  ALTER COLUMN  "," ",N1346,";"),LEN(CONCATENATE("  ALTER COLUMN  "," ",N1346,";"))-2),";")</f>
        <v xml:space="preserve">  ALTER COLUMN   COOKEE TEXT;</v>
      </c>
      <c r="L1346" s="12"/>
      <c r="M1346" s="18" t="str">
        <f>CONCATENATE(B1346,",")</f>
        <v>COOKEE,</v>
      </c>
      <c r="N1346" s="5" t="str">
        <f t="shared" si="587"/>
        <v>COOKEE TEXT,</v>
      </c>
      <c r="O1346" s="1" t="s">
        <v>865</v>
      </c>
      <c r="W1346" s="17" t="str">
        <f>CONCATENATE(,LOWER(O1346),UPPER(LEFT(P1346,1)),LOWER(RIGHT(P1346,LEN(P1346)-IF(LEN(P1346)&gt;0,1,LEN(P1346)))),UPPER(LEFT(Q1346,1)),LOWER(RIGHT(Q1346,LEN(Q1346)-IF(LEN(Q1346)&gt;0,1,LEN(Q1346)))),UPPER(LEFT(R1346,1)),LOWER(RIGHT(R1346,LEN(R1346)-IF(LEN(R1346)&gt;0,1,LEN(R1346)))),UPPER(LEFT(S1346,1)),LOWER(RIGHT(S1346,LEN(S1346)-IF(LEN(S1346)&gt;0,1,LEN(S1346)))),UPPER(LEFT(T1346,1)),LOWER(RIGHT(T1346,LEN(T1346)-IF(LEN(T1346)&gt;0,1,LEN(T1346)))),UPPER(LEFT(U1346,1)),LOWER(RIGHT(U1346,LEN(U1346)-IF(LEN(U1346)&gt;0,1,LEN(U1346)))),UPPER(LEFT(V1346,1)),LOWER(RIGHT(V1346,LEN(V1346)-IF(LEN(V1346)&gt;0,1,LEN(V1346)))))</f>
        <v>cookee</v>
      </c>
      <c r="X1346" s="3" t="str">
        <f>CONCATENATE("""",W1346,"""",":","""","""",",")</f>
        <v>"cookee":"",</v>
      </c>
      <c r="Y1346" s="22" t="str">
        <f>CONCATENATE("public static String ",,B1346,,"=","""",W1346,""";")</f>
        <v>public static String COOKEE="cookee";</v>
      </c>
      <c r="Z1346" s="7" t="str">
        <f>CONCATENATE("private String ",W1346,"=","""""",";")</f>
        <v>private String cookee="";</v>
      </c>
    </row>
    <row r="1347" spans="2:26" ht="19.2" x14ac:dyDescent="0.45">
      <c r="B1347" s="1" t="s">
        <v>867</v>
      </c>
      <c r="C1347" s="1" t="s">
        <v>701</v>
      </c>
      <c r="D1347" s="4"/>
      <c r="I1347" t="str">
        <f>I1335</f>
        <v>ALTER TABLE TM_API_REL_SETTING</v>
      </c>
      <c r="J1347" t="str">
        <f>CONCATENATE(LEFT(CONCATENATE(" ADD "," ",N1347,";"),LEN(CONCATENATE(" ADD "," ",N1347,";"))-2),";")</f>
        <v xml:space="preserve"> ADD  TOKEN TEXT;</v>
      </c>
      <c r="K1347" s="21" t="str">
        <f>CONCATENATE(LEFT(CONCATENATE("  ALTER COLUMN  "," ",N1347,";"),LEN(CONCATENATE("  ALTER COLUMN  "," ",N1347,";"))-2),";")</f>
        <v xml:space="preserve">  ALTER COLUMN   TOKEN TEXT;</v>
      </c>
      <c r="L1347" s="12"/>
      <c r="M1347" s="18" t="str">
        <f>CONCATENATE(B1347,",")</f>
        <v>TOKEN,</v>
      </c>
      <c r="N1347" s="5" t="str">
        <f t="shared" si="587"/>
        <v>TOKEN TEXT,</v>
      </c>
      <c r="O1347" s="1" t="s">
        <v>867</v>
      </c>
      <c r="W1347" s="17" t="str">
        <f>CONCATENATE(,LOWER(O1347),UPPER(LEFT(P1347,1)),LOWER(RIGHT(P1347,LEN(P1347)-IF(LEN(P1347)&gt;0,1,LEN(P1347)))),UPPER(LEFT(Q1347,1)),LOWER(RIGHT(Q1347,LEN(Q1347)-IF(LEN(Q1347)&gt;0,1,LEN(Q1347)))),UPPER(LEFT(R1347,1)),LOWER(RIGHT(R1347,LEN(R1347)-IF(LEN(R1347)&gt;0,1,LEN(R1347)))),UPPER(LEFT(S1347,1)),LOWER(RIGHT(S1347,LEN(S1347)-IF(LEN(S1347)&gt;0,1,LEN(S1347)))),UPPER(LEFT(T1347,1)),LOWER(RIGHT(T1347,LEN(T1347)-IF(LEN(T1347)&gt;0,1,LEN(T1347)))),UPPER(LEFT(U1347,1)),LOWER(RIGHT(U1347,LEN(U1347)-IF(LEN(U1347)&gt;0,1,LEN(U1347)))),UPPER(LEFT(V1347,1)),LOWER(RIGHT(V1347,LEN(V1347)-IF(LEN(V1347)&gt;0,1,LEN(V1347)))))</f>
        <v>token</v>
      </c>
      <c r="X1347" s="3" t="str">
        <f>CONCATENATE("""",W1347,"""",":","""","""",",")</f>
        <v>"token":"",</v>
      </c>
      <c r="Y1347" s="22" t="str">
        <f>CONCATENATE("public static String ",,B1347,,"=","""",W1347,""";")</f>
        <v>public static String TOKEN="token";</v>
      </c>
      <c r="Z1347" s="7" t="str">
        <f>CONCATENATE("private String ",W1347,"=","""""",";")</f>
        <v>private String token="";</v>
      </c>
    </row>
    <row r="1348" spans="2:26" ht="19.2" x14ac:dyDescent="0.45">
      <c r="B1348" s="1" t="s">
        <v>868</v>
      </c>
      <c r="C1348" s="1" t="s">
        <v>701</v>
      </c>
      <c r="D1348" s="4"/>
      <c r="I1348" t="str">
        <f>I1336</f>
        <v>ALTER TABLE TM_API_REL_SETTING</v>
      </c>
      <c r="J1348" t="str">
        <f>CONCATENATE(LEFT(CONCATENATE(" ADD "," ",N1348,";"),LEN(CONCATENATE(" ADD "," ",N1348,";"))-2),";")</f>
        <v xml:space="preserve"> ADD  QUERY_PARAM TEXT;</v>
      </c>
      <c r="K1348" s="21" t="str">
        <f>CONCATENATE(LEFT(CONCATENATE("  ALTER COLUMN  "," ",N1348,";"),LEN(CONCATENATE("  ALTER COLUMN  "," ",N1348,";"))-2),";")</f>
        <v xml:space="preserve">  ALTER COLUMN   QUERY_PARAM TEXT;</v>
      </c>
      <c r="L1348" s="12"/>
      <c r="M1348" s="18" t="str">
        <f>CONCATENATE(B1348,",")</f>
        <v>QUERY_PARAM,</v>
      </c>
      <c r="N1348" s="5" t="str">
        <f t="shared" si="587"/>
        <v>QUERY_PARAM TEXT,</v>
      </c>
      <c r="O1348" s="1" t="s">
        <v>871</v>
      </c>
      <c r="P1348" t="s">
        <v>102</v>
      </c>
      <c r="W1348" s="17" t="str">
        <f>CONCATENATE(,LOWER(O1348),UPPER(LEFT(P1348,1)),LOWER(RIGHT(P1348,LEN(P1348)-IF(LEN(P1348)&gt;0,1,LEN(P1348)))),UPPER(LEFT(Q1348,1)),LOWER(RIGHT(Q1348,LEN(Q1348)-IF(LEN(Q1348)&gt;0,1,LEN(Q1348)))),UPPER(LEFT(R1348,1)),LOWER(RIGHT(R1348,LEN(R1348)-IF(LEN(R1348)&gt;0,1,LEN(R1348)))),UPPER(LEFT(S1348,1)),LOWER(RIGHT(S1348,LEN(S1348)-IF(LEN(S1348)&gt;0,1,LEN(S1348)))),UPPER(LEFT(T1348,1)),LOWER(RIGHT(T1348,LEN(T1348)-IF(LEN(T1348)&gt;0,1,LEN(T1348)))),UPPER(LEFT(U1348,1)),LOWER(RIGHT(U1348,LEN(U1348)-IF(LEN(U1348)&gt;0,1,LEN(U1348)))),UPPER(LEFT(V1348,1)),LOWER(RIGHT(V1348,LEN(V1348)-IF(LEN(V1348)&gt;0,1,LEN(V1348)))))</f>
        <v>queryParam</v>
      </c>
      <c r="X1348" s="3" t="str">
        <f>CONCATENATE("""",W1348,"""",":","""","""",",")</f>
        <v>"queryParam":"",</v>
      </c>
      <c r="Y1348" s="22" t="str">
        <f>CONCATENATE("public static String ",,B1348,,"=","""",W1348,""";")</f>
        <v>public static String QUERY_PARAM="queryParam";</v>
      </c>
      <c r="Z1348" s="7" t="str">
        <f>CONCATENATE("private String ",W1348,"=","""""",";")</f>
        <v>private String queryParam="";</v>
      </c>
    </row>
    <row r="1349" spans="2:26" ht="19.2" x14ac:dyDescent="0.45">
      <c r="B1349" s="1" t="s">
        <v>866</v>
      </c>
      <c r="C1349" s="1" t="s">
        <v>701</v>
      </c>
      <c r="D1349" s="4"/>
      <c r="I1349" t="str">
        <f>I1337</f>
        <v>ALTER TABLE TM_API_REL_SETTING</v>
      </c>
      <c r="J1349" t="str">
        <f>CONCATENATE(LEFT(CONCATENATE(" ADD "," ",N1349,";"),LEN(CONCATENATE(" ADD "," ",N1349,";"))-2),";")</f>
        <v xml:space="preserve"> ADD  EXTRA_PARAM TEXT;</v>
      </c>
      <c r="K1349" s="21" t="str">
        <f>CONCATENATE(LEFT(CONCATENATE("  ALTER COLUMN  "," ",N1349,";"),LEN(CONCATENATE("  ALTER COLUMN  "," ",N1349,";"))-2),";")</f>
        <v xml:space="preserve">  ALTER COLUMN   EXTRA_PARAM TEXT;</v>
      </c>
      <c r="L1349" s="12"/>
      <c r="M1349" s="18" t="str">
        <f>CONCATENATE(B1349,",")</f>
        <v>EXTRA_PARAM,</v>
      </c>
      <c r="N1349" s="5" t="str">
        <f t="shared" si="587"/>
        <v>EXTRA_PARAM TEXT,</v>
      </c>
      <c r="O1349" s="1" t="s">
        <v>872</v>
      </c>
      <c r="P1349" t="s">
        <v>102</v>
      </c>
      <c r="W1349" s="17" t="str">
        <f>CONCATENATE(,LOWER(O1349),UPPER(LEFT(P1349,1)),LOWER(RIGHT(P1349,LEN(P1349)-IF(LEN(P1349)&gt;0,1,LEN(P1349)))),UPPER(LEFT(Q1349,1)),LOWER(RIGHT(Q1349,LEN(Q1349)-IF(LEN(Q1349)&gt;0,1,LEN(Q1349)))),UPPER(LEFT(R1349,1)),LOWER(RIGHT(R1349,LEN(R1349)-IF(LEN(R1349)&gt;0,1,LEN(R1349)))),UPPER(LEFT(S1349,1)),LOWER(RIGHT(S1349,LEN(S1349)-IF(LEN(S1349)&gt;0,1,LEN(S1349)))),UPPER(LEFT(T1349,1)),LOWER(RIGHT(T1349,LEN(T1349)-IF(LEN(T1349)&gt;0,1,LEN(T1349)))),UPPER(LEFT(U1349,1)),LOWER(RIGHT(U1349,LEN(U1349)-IF(LEN(U1349)&gt;0,1,LEN(U1349)))),UPPER(LEFT(V1349,1)),LOWER(RIGHT(V1349,LEN(V1349)-IF(LEN(V1349)&gt;0,1,LEN(V1349)))))</f>
        <v>extraParam</v>
      </c>
      <c r="X1349" s="3" t="str">
        <f>CONCATENATE("""",W1349,"""",":","""","""",",")</f>
        <v>"extraParam":"",</v>
      </c>
      <c r="Y1349" s="22" t="str">
        <f>CONCATENATE("public static String ",,B1349,,"=","""",W1349,""";")</f>
        <v>public static String EXTRA_PARAM="extraParam";</v>
      </c>
      <c r="Z1349" s="7" t="str">
        <f>CONCATENATE("private String ",W1349,"=","""""",";")</f>
        <v>private String extraParam="";</v>
      </c>
    </row>
    <row r="1350" spans="2:26" ht="19.2" x14ac:dyDescent="0.45">
      <c r="B1350" s="1"/>
      <c r="C1350" s="1"/>
      <c r="D1350" s="4"/>
      <c r="L1350" s="12"/>
      <c r="M1350" s="18"/>
      <c r="N1350" s="33" t="s">
        <v>130</v>
      </c>
      <c r="O1350" s="1"/>
      <c r="W1350" s="17"/>
    </row>
    <row r="1351" spans="2:26" x14ac:dyDescent="0.3">
      <c r="B1351" s="10"/>
      <c r="N1351" s="31" t="s">
        <v>126</v>
      </c>
    </row>
    <row r="1352" spans="2:26" x14ac:dyDescent="0.3">
      <c r="B1352" s="10"/>
    </row>
    <row r="1355" spans="2:26" ht="19.2" x14ac:dyDescent="0.45">
      <c r="C1355" s="1"/>
      <c r="D1355" s="8"/>
      <c r="M1355" s="18"/>
      <c r="N1355" s="31" t="s">
        <v>126</v>
      </c>
      <c r="O1355" s="1"/>
      <c r="W1355" s="17"/>
    </row>
    <row r="1356" spans="2:26" ht="19.2" x14ac:dyDescent="0.45">
      <c r="C1356" s="14"/>
      <c r="D1356" s="9"/>
      <c r="M1356" s="20"/>
      <c r="N1356" s="31"/>
      <c r="O1356" s="14"/>
      <c r="W1356" s="17"/>
    </row>
    <row r="1357" spans="2:26" x14ac:dyDescent="0.3">
      <c r="B1357" s="2" t="s">
        <v>857</v>
      </c>
      <c r="I1357" t="str">
        <f>CONCATENATE("ALTER TABLE"," ",B1357)</f>
        <v>ALTER TABLE TM_BUSINESS_CASE</v>
      </c>
      <c r="K1357" s="25"/>
      <c r="N1357" s="5" t="str">
        <f>CONCATENATE("CREATE TABLE ",B1357," ","(")</f>
        <v>CREATE TABLE TM_BUSINESS_CASE (</v>
      </c>
    </row>
    <row r="1358" spans="2:26" ht="19.2" x14ac:dyDescent="0.45">
      <c r="B1358" s="1" t="s">
        <v>2</v>
      </c>
      <c r="C1358" s="1" t="s">
        <v>1</v>
      </c>
      <c r="D1358" s="4">
        <v>30</v>
      </c>
      <c r="E1358" s="24" t="s">
        <v>113</v>
      </c>
      <c r="I1358" t="str">
        <f>I1357</f>
        <v>ALTER TABLE TM_BUSINESS_CASE</v>
      </c>
      <c r="L1358" s="12"/>
      <c r="M1358" s="18" t="str">
        <f t="shared" ref="M1358:M1366" si="588">CONCATENATE(B1358,",")</f>
        <v>ID,</v>
      </c>
      <c r="N1358" s="5" t="str">
        <f>CONCATENATE(B1358," ",C1358,"(",D1358,") ",E1358," ,")</f>
        <v>ID VARCHAR(30) NOT NULL ,</v>
      </c>
      <c r="O1358" s="1" t="s">
        <v>2</v>
      </c>
      <c r="P1358" s="6"/>
      <c r="Q1358" s="6"/>
      <c r="R1358" s="6"/>
      <c r="S1358" s="6"/>
      <c r="T1358" s="6"/>
      <c r="U1358" s="6"/>
      <c r="V1358" s="6"/>
      <c r="W1358" s="17" t="str">
        <f t="shared" ref="W1358:W1366" si="589"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id</v>
      </c>
      <c r="X1358" s="3" t="str">
        <f t="shared" ref="X1358:X1366" si="590">CONCATENATE("""",W1358,"""",":","""","""",",")</f>
        <v>"id":"",</v>
      </c>
      <c r="Y1358" s="22" t="str">
        <f t="shared" ref="Y1358:Y1366" si="591">CONCATENATE("public static String ",,B1358,,"=","""",W1358,""";")</f>
        <v>public static String ID="id";</v>
      </c>
      <c r="Z1358" s="7" t="str">
        <f t="shared" ref="Z1358:Z1366" si="592">CONCATENATE("private String ",W1358,"=","""""",";")</f>
        <v>private String id="";</v>
      </c>
    </row>
    <row r="1359" spans="2:26" ht="19.2" x14ac:dyDescent="0.45">
      <c r="B1359" s="1" t="s">
        <v>3</v>
      </c>
      <c r="C1359" s="1" t="s">
        <v>1</v>
      </c>
      <c r="D1359" s="4">
        <v>10</v>
      </c>
      <c r="I1359" t="str">
        <f>I1358</f>
        <v>ALTER TABLE TM_BUSINESS_CASE</v>
      </c>
      <c r="K1359" s="21" t="s">
        <v>436</v>
      </c>
      <c r="L1359" s="12"/>
      <c r="M1359" s="18" t="str">
        <f t="shared" si="588"/>
        <v>STATUS,</v>
      </c>
      <c r="N1359" s="5" t="str">
        <f t="shared" ref="N1359:N1366" si="593">CONCATENATE(B1359," ",C1359,"(",D1359,")",",")</f>
        <v>STATUS VARCHAR(10),</v>
      </c>
      <c r="O1359" s="1" t="s">
        <v>3</v>
      </c>
      <c r="W1359" s="17" t="str">
        <f t="shared" si="589"/>
        <v>status</v>
      </c>
      <c r="X1359" s="3" t="str">
        <f t="shared" si="590"/>
        <v>"status":"",</v>
      </c>
      <c r="Y1359" s="22" t="str">
        <f t="shared" si="591"/>
        <v>public static String STATUS="status";</v>
      </c>
      <c r="Z1359" s="7" t="str">
        <f t="shared" si="592"/>
        <v>private String status="";</v>
      </c>
    </row>
    <row r="1360" spans="2:26" ht="19.2" x14ac:dyDescent="0.45">
      <c r="B1360" s="1" t="s">
        <v>4</v>
      </c>
      <c r="C1360" s="1" t="s">
        <v>1</v>
      </c>
      <c r="D1360" s="4">
        <v>30</v>
      </c>
      <c r="I1360" t="str">
        <f>I1359</f>
        <v>ALTER TABLE TM_BUSINESS_CASE</v>
      </c>
      <c r="J1360" t="str">
        <f t="shared" ref="J1360:J1369" si="594">CONCATENATE(LEFT(CONCATENATE(" ADD "," ",N1360,";"),LEN(CONCATENATE(" ADD "," ",N1360,";"))-2),";")</f>
        <v xml:space="preserve"> ADD  INSERT_DATE VARCHAR(30);</v>
      </c>
      <c r="K1360" s="21" t="str">
        <f t="shared" ref="K1360:K1369" si="595">CONCATENATE(LEFT(CONCATENATE("  ALTER COLUMN  "," ",N1360,";"),LEN(CONCATENATE("  ALTER COLUMN  "," ",N1360,";"))-2),";")</f>
        <v xml:space="preserve">  ALTER COLUMN   INSERT_DATE VARCHAR(30);</v>
      </c>
      <c r="L1360" s="12"/>
      <c r="M1360" s="18" t="str">
        <f t="shared" si="588"/>
        <v>INSERT_DATE,</v>
      </c>
      <c r="N1360" s="5" t="str">
        <f t="shared" si="593"/>
        <v>INSERT_DATE VARCHAR(30),</v>
      </c>
      <c r="O1360" s="1" t="s">
        <v>7</v>
      </c>
      <c r="P1360" t="s">
        <v>8</v>
      </c>
      <c r="W1360" s="17" t="str">
        <f t="shared" si="589"/>
        <v>insertDate</v>
      </c>
      <c r="X1360" s="3" t="str">
        <f t="shared" si="590"/>
        <v>"insertDate":"",</v>
      </c>
      <c r="Y1360" s="22" t="str">
        <f t="shared" si="591"/>
        <v>public static String INSERT_DATE="insertDate";</v>
      </c>
      <c r="Z1360" s="7" t="str">
        <f t="shared" si="592"/>
        <v>private String insertDate="";</v>
      </c>
    </row>
    <row r="1361" spans="2:26" ht="19.2" x14ac:dyDescent="0.45">
      <c r="B1361" s="1" t="s">
        <v>5</v>
      </c>
      <c r="C1361" s="1" t="s">
        <v>1</v>
      </c>
      <c r="D1361" s="4">
        <v>30</v>
      </c>
      <c r="I1361" t="str">
        <f>I1360</f>
        <v>ALTER TABLE TM_BUSINESS_CASE</v>
      </c>
      <c r="J1361" t="str">
        <f t="shared" si="594"/>
        <v xml:space="preserve"> ADD  MODIFICATION_DATE VARCHAR(30);</v>
      </c>
      <c r="K1361" s="21" t="str">
        <f t="shared" si="595"/>
        <v xml:space="preserve">  ALTER COLUMN   MODIFICATION_DATE VARCHAR(30);</v>
      </c>
      <c r="L1361" s="12"/>
      <c r="M1361" s="18" t="str">
        <f t="shared" si="588"/>
        <v>MODIFICATION_DATE,</v>
      </c>
      <c r="N1361" s="5" t="str">
        <f t="shared" si="593"/>
        <v>MODIFICATION_DATE VARCHAR(30),</v>
      </c>
      <c r="O1361" s="1" t="s">
        <v>9</v>
      </c>
      <c r="P1361" t="s">
        <v>8</v>
      </c>
      <c r="W1361" s="17" t="str">
        <f t="shared" si="589"/>
        <v>modificationDate</v>
      </c>
      <c r="X1361" s="3" t="str">
        <f t="shared" si="590"/>
        <v>"modificationDate":"",</v>
      </c>
      <c r="Y1361" s="22" t="str">
        <f t="shared" si="591"/>
        <v>public static String MODIFICATION_DATE="modificationDate";</v>
      </c>
      <c r="Z1361" s="7" t="str">
        <f t="shared" si="592"/>
        <v>private String modificationDate="";</v>
      </c>
    </row>
    <row r="1362" spans="2:26" ht="19.2" x14ac:dyDescent="0.45">
      <c r="B1362" s="1" t="s">
        <v>858</v>
      </c>
      <c r="C1362" s="1" t="s">
        <v>1</v>
      </c>
      <c r="D1362" s="4">
        <v>600</v>
      </c>
      <c r="I1362" t="str">
        <f>I1360</f>
        <v>ALTER TABLE TM_BUSINESS_CASE</v>
      </c>
      <c r="J1362" t="str">
        <f>CONCATENATE(LEFT(CONCATENATE(" ADD "," ",N1362,";"),LEN(CONCATENATE(" ADD "," ",N1362,";"))-2),";")</f>
        <v xml:space="preserve"> ADD  CASE_NAME VARCHAR(600);</v>
      </c>
      <c r="K1362" s="21" t="str">
        <f>CONCATENATE(LEFT(CONCATENATE("  ALTER COLUMN  "," ",N1362,";"),LEN(CONCATENATE("  ALTER COLUMN  "," ",N1362,";"))-2),";")</f>
        <v xml:space="preserve">  ALTER COLUMN   CASE_NAME VARCHAR(600);</v>
      </c>
      <c r="L1362" s="12"/>
      <c r="M1362" s="18" t="str">
        <f>CONCATENATE(B1362,",")</f>
        <v>CASE_NAME,</v>
      </c>
      <c r="N1362" s="5" t="str">
        <f>CONCATENATE(B1362," ",C1362,"(",D1362,")",",")</f>
        <v>CASE_NAME VARCHAR(600),</v>
      </c>
      <c r="O1362" s="1" t="s">
        <v>677</v>
      </c>
      <c r="P1362" t="s">
        <v>0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caseName</v>
      </c>
      <c r="X1362" s="3" t="str">
        <f>CONCATENATE("""",W1362,"""",":","""","""",",")</f>
        <v>"caseName":"",</v>
      </c>
      <c r="Y1362" s="22" t="str">
        <f>CONCATENATE("public static String ",,B1362,,"=","""",W1362,""";")</f>
        <v>public static String CASE_NAME="caseName";</v>
      </c>
      <c r="Z1362" s="7" t="str">
        <f>CONCATENATE("private String ",W1362,"=","""""",";")</f>
        <v>private String caseName="";</v>
      </c>
    </row>
    <row r="1363" spans="2:26" ht="19.2" x14ac:dyDescent="0.45">
      <c r="B1363" s="1" t="s">
        <v>917</v>
      </c>
      <c r="C1363" s="1" t="s">
        <v>701</v>
      </c>
      <c r="D1363" s="4"/>
      <c r="I1363" t="str">
        <f>I1361</f>
        <v>ALTER TABLE TM_BUSINESS_CASE</v>
      </c>
      <c r="J1363" t="str">
        <f t="shared" si="594"/>
        <v xml:space="preserve"> ADD  CASE_DESCRIPTION TEXT();</v>
      </c>
      <c r="K1363" s="21" t="str">
        <f t="shared" si="595"/>
        <v xml:space="preserve">  ALTER COLUMN   CASE_DESCRIPTION TEXT();</v>
      </c>
      <c r="L1363" s="12"/>
      <c r="M1363" s="18" t="str">
        <f t="shared" si="588"/>
        <v>CASE_DESCRIPTION,</v>
      </c>
      <c r="N1363" s="5" t="str">
        <f t="shared" si="593"/>
        <v>CASE_DESCRIPTION TEXT(),</v>
      </c>
      <c r="O1363" s="1" t="s">
        <v>677</v>
      </c>
      <c r="P1363" t="s">
        <v>14</v>
      </c>
      <c r="W1363" s="17" t="str">
        <f t="shared" si="589"/>
        <v>caseDescription</v>
      </c>
      <c r="X1363" s="3" t="str">
        <f t="shared" si="590"/>
        <v>"caseDescription":"",</v>
      </c>
      <c r="Y1363" s="22" t="str">
        <f t="shared" si="591"/>
        <v>public static String CASE_DESCRIPTION="caseDescription";</v>
      </c>
      <c r="Z1363" s="7" t="str">
        <f t="shared" si="592"/>
        <v>private String caseDescription="";</v>
      </c>
    </row>
    <row r="1364" spans="2:26" ht="19.2" x14ac:dyDescent="0.45">
      <c r="B1364" s="1" t="s">
        <v>263</v>
      </c>
      <c r="C1364" s="1" t="s">
        <v>1</v>
      </c>
      <c r="D1364" s="4">
        <v>45</v>
      </c>
      <c r="I1364" t="str">
        <f>I1328</f>
        <v>ALTER TABLE TM_FIELD</v>
      </c>
      <c r="J1364" t="str">
        <f t="shared" si="594"/>
        <v xml:space="preserve"> ADD  CREATED_DATE VARCHAR(45);</v>
      </c>
      <c r="K1364" s="21" t="str">
        <f t="shared" si="595"/>
        <v xml:space="preserve">  ALTER COLUMN   CREATED_DATE VARCHAR(45);</v>
      </c>
      <c r="L1364" s="12"/>
      <c r="M1364" s="18" t="str">
        <f t="shared" si="588"/>
        <v>CREATED_DATE,</v>
      </c>
      <c r="N1364" s="5" t="str">
        <f t="shared" si="593"/>
        <v>CREATED_DATE VARCHAR(45),</v>
      </c>
      <c r="O1364" s="1" t="s">
        <v>282</v>
      </c>
      <c r="P1364" t="s">
        <v>8</v>
      </c>
      <c r="W1364" s="17" t="str">
        <f t="shared" si="589"/>
        <v>createdDate</v>
      </c>
      <c r="X1364" s="3" t="str">
        <f t="shared" si="590"/>
        <v>"createdDate":"",</v>
      </c>
      <c r="Y1364" s="22" t="str">
        <f t="shared" si="591"/>
        <v>public static String CREATED_DATE="createdDate";</v>
      </c>
      <c r="Z1364" s="7" t="str">
        <f t="shared" si="592"/>
        <v>private String createdDate="";</v>
      </c>
    </row>
    <row r="1365" spans="2:26" ht="19.2" x14ac:dyDescent="0.45">
      <c r="B1365" s="1" t="s">
        <v>264</v>
      </c>
      <c r="C1365" s="1" t="s">
        <v>1</v>
      </c>
      <c r="D1365" s="4">
        <v>45</v>
      </c>
      <c r="I1365">
        <f>I1329</f>
        <v>0</v>
      </c>
      <c r="J1365" t="str">
        <f t="shared" si="594"/>
        <v xml:space="preserve"> ADD  CREATED_TIME VARCHAR(45);</v>
      </c>
      <c r="K1365" s="21" t="str">
        <f t="shared" si="595"/>
        <v xml:space="preserve">  ALTER COLUMN   CREATED_TIME VARCHAR(45);</v>
      </c>
      <c r="L1365" s="12"/>
      <c r="M1365" s="18" t="str">
        <f t="shared" si="588"/>
        <v>CREATED_TIME,</v>
      </c>
      <c r="N1365" s="5" t="str">
        <f t="shared" si="593"/>
        <v>CREATED_TIME VARCHAR(45),</v>
      </c>
      <c r="O1365" s="1" t="s">
        <v>282</v>
      </c>
      <c r="P1365" t="s">
        <v>133</v>
      </c>
      <c r="W1365" s="17" t="str">
        <f t="shared" si="589"/>
        <v>createdTime</v>
      </c>
      <c r="X1365" s="3" t="str">
        <f t="shared" si="590"/>
        <v>"createdTime":"",</v>
      </c>
      <c r="Y1365" s="22" t="str">
        <f t="shared" si="591"/>
        <v>public static String CREATED_TIME="createdTime";</v>
      </c>
      <c r="Z1365" s="7" t="str">
        <f t="shared" si="592"/>
        <v>private String createdTime="";</v>
      </c>
    </row>
    <row r="1366" spans="2:26" ht="19.2" x14ac:dyDescent="0.45">
      <c r="B1366" s="1" t="s">
        <v>262</v>
      </c>
      <c r="C1366" s="1" t="s">
        <v>1</v>
      </c>
      <c r="D1366" s="4">
        <v>44</v>
      </c>
      <c r="I1366" t="str">
        <f>I1066</f>
        <v>ALTER TABLE TM_BACKLOG_DESCRIPTION</v>
      </c>
      <c r="J1366" t="str">
        <f t="shared" si="594"/>
        <v xml:space="preserve"> ADD  CREATED_BY VARCHAR(44);</v>
      </c>
      <c r="K1366" s="21" t="str">
        <f t="shared" si="595"/>
        <v xml:space="preserve">  ALTER COLUMN   CREATED_BY VARCHAR(44);</v>
      </c>
      <c r="L1366" s="12"/>
      <c r="M1366" s="18" t="str">
        <f t="shared" si="588"/>
        <v>CREATED_BY,</v>
      </c>
      <c r="N1366" s="5" t="str">
        <f t="shared" si="593"/>
        <v>CREATED_BY VARCHAR(44),</v>
      </c>
      <c r="O1366" s="1" t="s">
        <v>282</v>
      </c>
      <c r="P1366" t="s">
        <v>128</v>
      </c>
      <c r="W1366" s="17" t="str">
        <f t="shared" si="589"/>
        <v>createdBy</v>
      </c>
      <c r="X1366" s="3" t="str">
        <f t="shared" si="590"/>
        <v>"createdBy":"",</v>
      </c>
      <c r="Y1366" s="22" t="str">
        <f t="shared" si="591"/>
        <v>public static String CREATED_BY="createdBy";</v>
      </c>
      <c r="Z1366" s="7" t="str">
        <f t="shared" si="592"/>
        <v>private String createdBy="";</v>
      </c>
    </row>
    <row r="1367" spans="2:26" ht="19.2" x14ac:dyDescent="0.45">
      <c r="B1367" s="1" t="s">
        <v>258</v>
      </c>
      <c r="C1367" s="1" t="s">
        <v>1</v>
      </c>
      <c r="D1367" s="4">
        <v>45</v>
      </c>
      <c r="I1367">
        <f>I1355</f>
        <v>0</v>
      </c>
      <c r="J1367" t="str">
        <f t="shared" si="594"/>
        <v xml:space="preserve"> ADD  ORDER_NO VARCHAR(45);</v>
      </c>
      <c r="K1367" s="21" t="str">
        <f t="shared" si="595"/>
        <v xml:space="preserve">  ALTER COLUMN   ORDER_NO VARCHAR(45);</v>
      </c>
      <c r="L1367" s="12"/>
      <c r="M1367" s="18" t="str">
        <f>CONCATENATE(B1367,",")</f>
        <v>ORDER_NO,</v>
      </c>
      <c r="N1367" s="5" t="str">
        <f>CONCATENATE(B1367," ",C1367,"(",D1367,")",",")</f>
        <v>ORDER_NO VARCHAR(45),</v>
      </c>
      <c r="O1367" s="1" t="s">
        <v>259</v>
      </c>
      <c r="P1367" t="s">
        <v>173</v>
      </c>
      <c r="W1367" s="17" t="str">
        <f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orderNo</v>
      </c>
      <c r="X1367" s="3" t="str">
        <f>CONCATENATE("""",W1367,"""",":","""","""",",")</f>
        <v>"orderNo":"",</v>
      </c>
      <c r="Y1367" s="22" t="str">
        <f>CONCATENATE("public static String ",,B1367,,"=","""",W1367,""";")</f>
        <v>public static String ORDER_NO="orderNo";</v>
      </c>
      <c r="Z1367" s="7" t="str">
        <f>CONCATENATE("private String ",W1367,"=","""""",";")</f>
        <v>private String orderNo="";</v>
      </c>
    </row>
    <row r="1368" spans="2:26" ht="19.2" x14ac:dyDescent="0.45">
      <c r="B1368" s="1" t="s">
        <v>859</v>
      </c>
      <c r="C1368" s="1" t="s">
        <v>1</v>
      </c>
      <c r="D1368" s="4">
        <v>45</v>
      </c>
      <c r="I1368" t="str">
        <f>I1357</f>
        <v>ALTER TABLE TM_BUSINESS_CASE</v>
      </c>
      <c r="J1368" t="str">
        <f t="shared" si="594"/>
        <v xml:space="preserve"> ADD  CASE_STATUS VARCHAR(45);</v>
      </c>
      <c r="K1368" s="21" t="str">
        <f t="shared" si="595"/>
        <v xml:space="preserve">  ALTER COLUMN   CASE_STATUS VARCHAR(45);</v>
      </c>
      <c r="L1368" s="12"/>
      <c r="M1368" s="18" t="str">
        <f>CONCATENATE(B1368,",")</f>
        <v>CASE_STATUS,</v>
      </c>
      <c r="N1368" s="5" t="str">
        <f>CONCATENATE(B1368," ",C1368,"(",D1368,")",",")</f>
        <v>CASE_STATUS VARCHAR(45),</v>
      </c>
      <c r="O1368" s="1" t="s">
        <v>677</v>
      </c>
      <c r="P1368" t="s">
        <v>3</v>
      </c>
      <c r="W1368" s="17" t="str">
        <f>CONCATENATE(,LOWER(O1368),UPPER(LEFT(P1368,1)),LOWER(RIGHT(P1368,LEN(P1368)-IF(LEN(P1368)&gt;0,1,LEN(P1368)))),UPPER(LEFT(Q1368,1)),LOWER(RIGHT(Q1368,LEN(Q1368)-IF(LEN(Q1368)&gt;0,1,LEN(Q1368)))),UPPER(LEFT(R1368,1)),LOWER(RIGHT(R1368,LEN(R1368)-IF(LEN(R1368)&gt;0,1,LEN(R1368)))),UPPER(LEFT(S1368,1)),LOWER(RIGHT(S1368,LEN(S1368)-IF(LEN(S1368)&gt;0,1,LEN(S1368)))),UPPER(LEFT(T1368,1)),LOWER(RIGHT(T1368,LEN(T1368)-IF(LEN(T1368)&gt;0,1,LEN(T1368)))),UPPER(LEFT(U1368,1)),LOWER(RIGHT(U1368,LEN(U1368)-IF(LEN(U1368)&gt;0,1,LEN(U1368)))),UPPER(LEFT(V1368,1)),LOWER(RIGHT(V1368,LEN(V1368)-IF(LEN(V1368)&gt;0,1,LEN(V1368)))))</f>
        <v>caseStatus</v>
      </c>
      <c r="X1368" s="3" t="str">
        <f>CONCATENATE("""",W1368,"""",":","""","""",",")</f>
        <v>"caseStatus":"",</v>
      </c>
      <c r="Y1368" s="22" t="str">
        <f>CONCATENATE("public static String ",,B1368,,"=","""",W1368,""";")</f>
        <v>public static String CASE_STATUS="caseStatus";</v>
      </c>
      <c r="Z1368" s="7" t="str">
        <f>CONCATENATE("private String ",W1368,"=","""""",";")</f>
        <v>private String caseStatus="";</v>
      </c>
    </row>
    <row r="1369" spans="2:26" ht="19.2" x14ac:dyDescent="0.45">
      <c r="B1369" s="1" t="s">
        <v>860</v>
      </c>
      <c r="C1369" s="1" t="s">
        <v>1</v>
      </c>
      <c r="D1369" s="4">
        <v>44</v>
      </c>
      <c r="I1369" t="str">
        <f>I1069</f>
        <v>ALTER TABLE TM_BACKLOG_DESCRIPTION</v>
      </c>
      <c r="J1369" t="str">
        <f t="shared" si="594"/>
        <v xml:space="preserve"> ADD  CASE_NO VARCHAR(44);</v>
      </c>
      <c r="K1369" s="21" t="str">
        <f t="shared" si="595"/>
        <v xml:space="preserve">  ALTER COLUMN   CASE_NO VARCHAR(44);</v>
      </c>
      <c r="L1369" s="12"/>
      <c r="M1369" s="18" t="str">
        <f>CONCATENATE(B1369,",")</f>
        <v>CASE_NO,</v>
      </c>
      <c r="N1369" s="5" t="str">
        <f>CONCATENATE(B1369," ",C1369,"(",D1369,")",",")</f>
        <v>CASE_NO VARCHAR(44),</v>
      </c>
      <c r="O1369" s="1" t="s">
        <v>677</v>
      </c>
      <c r="P1369" t="s">
        <v>173</v>
      </c>
      <c r="W1369" s="17" t="str">
        <f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caseNo</v>
      </c>
      <c r="X1369" s="3" t="str">
        <f>CONCATENATE("""",W1369,"""",":","""","""",",")</f>
        <v>"caseNo":"",</v>
      </c>
      <c r="Y1369" s="22" t="str">
        <f>CONCATENATE("public static String ",,B1369,,"=","""",W1369,""";")</f>
        <v>public static String CASE_NO="caseNo";</v>
      </c>
      <c r="Z1369" s="7" t="str">
        <f>CONCATENATE("private String ",W1369,"=","""""",";")</f>
        <v>private String caseNo="";</v>
      </c>
    </row>
    <row r="1370" spans="2:26" ht="19.2" x14ac:dyDescent="0.45">
      <c r="B1370" s="1"/>
      <c r="C1370" s="1"/>
      <c r="D1370" s="4"/>
      <c r="L1370" s="12"/>
      <c r="M1370" s="18"/>
      <c r="N1370" s="33" t="s">
        <v>130</v>
      </c>
      <c r="O1370" s="1"/>
      <c r="W1370" s="17"/>
    </row>
    <row r="1371" spans="2:26" x14ac:dyDescent="0.3">
      <c r="B1371" s="10"/>
      <c r="N1371" s="31" t="s">
        <v>126</v>
      </c>
    </row>
    <row r="1372" spans="2:26" x14ac:dyDescent="0.3">
      <c r="B1372" s="10"/>
    </row>
    <row r="1373" spans="2:26" x14ac:dyDescent="0.3">
      <c r="B1373" s="2" t="s">
        <v>873</v>
      </c>
      <c r="I1373" t="str">
        <f>CONCATENATE("ALTER TABLE"," ",B1373)</f>
        <v>ALTER TABLE TM_PROBLEM_STATEMENT</v>
      </c>
      <c r="K1373" s="25"/>
      <c r="N1373" s="5" t="str">
        <f>CONCATENATE("CREATE TABLE ",B1373," ","(")</f>
        <v>CREATE TABLE TM_PROBLEM_STATEMENT (</v>
      </c>
    </row>
    <row r="1374" spans="2:26" ht="19.2" x14ac:dyDescent="0.45">
      <c r="B1374" s="1" t="s">
        <v>2</v>
      </c>
      <c r="C1374" s="1" t="s">
        <v>1</v>
      </c>
      <c r="D1374" s="4">
        <v>30</v>
      </c>
      <c r="E1374" s="24" t="s">
        <v>113</v>
      </c>
      <c r="I1374" t="str">
        <f>I1373</f>
        <v>ALTER TABLE TM_PROBLEM_STATEMENT</v>
      </c>
      <c r="L1374" s="12"/>
      <c r="M1374" s="18" t="str">
        <f t="shared" ref="M1374:M1381" si="596">CONCATENATE(B1374,",")</f>
        <v>ID,</v>
      </c>
      <c r="N1374" s="5" t="str">
        <f>CONCATENATE(B1374," ",C1374,"(",D1374,") ",E1374," ,")</f>
        <v>ID VARCHAR(30) NOT NULL ,</v>
      </c>
      <c r="O1374" s="1" t="s">
        <v>2</v>
      </c>
      <c r="P1374" s="6"/>
      <c r="Q1374" s="6"/>
      <c r="R1374" s="6"/>
      <c r="S1374" s="6"/>
      <c r="T1374" s="6"/>
      <c r="U1374" s="6"/>
      <c r="V1374" s="6"/>
      <c r="W1374" s="17" t="str">
        <f t="shared" ref="W1374:W1381" si="597">CONCATENATE(,LOWER(O1374),UPPER(LEFT(P1374,1)),LOWER(RIGHT(P1374,LEN(P1374)-IF(LEN(P1374)&gt;0,1,LEN(P1374)))),UPPER(LEFT(Q1374,1)),LOWER(RIGHT(Q1374,LEN(Q1374)-IF(LEN(Q1374)&gt;0,1,LEN(Q1374)))),UPPER(LEFT(R1374,1)),LOWER(RIGHT(R1374,LEN(R1374)-IF(LEN(R1374)&gt;0,1,LEN(R1374)))),UPPER(LEFT(S1374,1)),LOWER(RIGHT(S1374,LEN(S1374)-IF(LEN(S1374)&gt;0,1,LEN(S1374)))),UPPER(LEFT(T1374,1)),LOWER(RIGHT(T1374,LEN(T1374)-IF(LEN(T1374)&gt;0,1,LEN(T1374)))),UPPER(LEFT(U1374,1)),LOWER(RIGHT(U1374,LEN(U1374)-IF(LEN(U1374)&gt;0,1,LEN(U1374)))),UPPER(LEFT(V1374,1)),LOWER(RIGHT(V1374,LEN(V1374)-IF(LEN(V1374)&gt;0,1,LEN(V1374)))))</f>
        <v>id</v>
      </c>
      <c r="X1374" s="3" t="str">
        <f t="shared" ref="X1374:X1381" si="598">CONCATENATE("""",W1374,"""",":","""","""",",")</f>
        <v>"id":"",</v>
      </c>
      <c r="Y1374" s="22" t="str">
        <f t="shared" ref="Y1374:Y1381" si="599">CONCATENATE("public static String ",,B1374,,"=","""",W1374,""";")</f>
        <v>public static String ID="id";</v>
      </c>
      <c r="Z1374" s="7" t="str">
        <f t="shared" ref="Z1374:Z1381" si="600">CONCATENATE("private String ",W1374,"=","""""",";")</f>
        <v>private String id="";</v>
      </c>
    </row>
    <row r="1375" spans="2:26" ht="19.2" x14ac:dyDescent="0.45">
      <c r="B1375" s="1" t="s">
        <v>3</v>
      </c>
      <c r="C1375" s="1" t="s">
        <v>1</v>
      </c>
      <c r="D1375" s="4">
        <v>10</v>
      </c>
      <c r="I1375" t="str">
        <f>I1374</f>
        <v>ALTER TABLE TM_PROBLEM_STATEMENT</v>
      </c>
      <c r="K1375" s="21" t="s">
        <v>436</v>
      </c>
      <c r="L1375" s="12"/>
      <c r="M1375" s="18" t="str">
        <f t="shared" si="596"/>
        <v>STATUS,</v>
      </c>
      <c r="N1375" s="5" t="str">
        <f t="shared" ref="N1375:N1381" si="601">CONCATENATE(B1375," ",C1375,"(",D1375,")",",")</f>
        <v>STATUS VARCHAR(10),</v>
      </c>
      <c r="O1375" s="1" t="s">
        <v>3</v>
      </c>
      <c r="W1375" s="17" t="str">
        <f t="shared" si="597"/>
        <v>status</v>
      </c>
      <c r="X1375" s="3" t="str">
        <f t="shared" si="598"/>
        <v>"status":"",</v>
      </c>
      <c r="Y1375" s="22" t="str">
        <f t="shared" si="599"/>
        <v>public static String STATUS="status";</v>
      </c>
      <c r="Z1375" s="7" t="str">
        <f t="shared" si="600"/>
        <v>private String status="";</v>
      </c>
    </row>
    <row r="1376" spans="2:26" ht="19.2" x14ac:dyDescent="0.45">
      <c r="B1376" s="1" t="s">
        <v>4</v>
      </c>
      <c r="C1376" s="1" t="s">
        <v>1</v>
      </c>
      <c r="D1376" s="4">
        <v>30</v>
      </c>
      <c r="I1376" t="str">
        <f>I1375</f>
        <v>ALTER TABLE TM_PROBLEM_STATEMENT</v>
      </c>
      <c r="J1376" t="str">
        <f t="shared" ref="J1376:J1382" si="602">CONCATENATE(LEFT(CONCATENATE(" ADD "," ",N1376,";"),LEN(CONCATENATE(" ADD "," ",N1376,";"))-2),";")</f>
        <v xml:space="preserve"> ADD  INSERT_DATE VARCHAR(30);</v>
      </c>
      <c r="K1376" s="21" t="str">
        <f t="shared" ref="K1376:K1382" si="603">CONCATENATE(LEFT(CONCATENATE("  ALTER COLUMN  "," ",N1376,";"),LEN(CONCATENATE("  ALTER COLUMN  "," ",N1376,";"))-2),";")</f>
        <v xml:space="preserve">  ALTER COLUMN   INSERT_DATE VARCHAR(30);</v>
      </c>
      <c r="L1376" s="12"/>
      <c r="M1376" s="18" t="str">
        <f t="shared" si="596"/>
        <v>INSERT_DATE,</v>
      </c>
      <c r="N1376" s="5" t="str">
        <f t="shared" si="601"/>
        <v>INSERT_DATE VARCHAR(30),</v>
      </c>
      <c r="O1376" s="1" t="s">
        <v>7</v>
      </c>
      <c r="P1376" t="s">
        <v>8</v>
      </c>
      <c r="W1376" s="17" t="str">
        <f t="shared" si="597"/>
        <v>insertDate</v>
      </c>
      <c r="X1376" s="3" t="str">
        <f t="shared" si="598"/>
        <v>"insertDate":"",</v>
      </c>
      <c r="Y1376" s="22" t="str">
        <f t="shared" si="599"/>
        <v>public static String INSERT_DATE="insertDate";</v>
      </c>
      <c r="Z1376" s="7" t="str">
        <f t="shared" si="600"/>
        <v>private String insertDate="";</v>
      </c>
    </row>
    <row r="1377" spans="2:26" ht="19.2" x14ac:dyDescent="0.45">
      <c r="B1377" s="1" t="s">
        <v>5</v>
      </c>
      <c r="C1377" s="1" t="s">
        <v>1</v>
      </c>
      <c r="D1377" s="4">
        <v>30</v>
      </c>
      <c r="I1377" t="str">
        <f>I1376</f>
        <v>ALTER TABLE TM_PROBLEM_STATEMENT</v>
      </c>
      <c r="J1377" t="str">
        <f t="shared" si="602"/>
        <v xml:space="preserve"> ADD  MODIFICATION_DATE VARCHAR(30);</v>
      </c>
      <c r="K1377" s="21" t="str">
        <f t="shared" si="603"/>
        <v xml:space="preserve">  ALTER COLUMN   MODIFICATION_DATE VARCHAR(30);</v>
      </c>
      <c r="L1377" s="12"/>
      <c r="M1377" s="18" t="str">
        <f t="shared" si="596"/>
        <v>MODIFICATION_DATE,</v>
      </c>
      <c r="N1377" s="5" t="str">
        <f t="shared" si="601"/>
        <v>MODIFICATION_DATE VARCHAR(30),</v>
      </c>
      <c r="O1377" s="1" t="s">
        <v>9</v>
      </c>
      <c r="P1377" t="s">
        <v>8</v>
      </c>
      <c r="W1377" s="17" t="str">
        <f t="shared" si="597"/>
        <v>modificationDate</v>
      </c>
      <c r="X1377" s="3" t="str">
        <f t="shared" si="598"/>
        <v>"modificationDate":"",</v>
      </c>
      <c r="Y1377" s="22" t="str">
        <f t="shared" si="599"/>
        <v>public static String MODIFICATION_DATE="modificationDate";</v>
      </c>
      <c r="Z1377" s="7" t="str">
        <f t="shared" si="600"/>
        <v>private String modificationDate="";</v>
      </c>
    </row>
    <row r="1378" spans="2:26" ht="19.2" x14ac:dyDescent="0.45">
      <c r="B1378" s="1" t="s">
        <v>874</v>
      </c>
      <c r="C1378" s="1" t="s">
        <v>1</v>
      </c>
      <c r="D1378" s="4">
        <v>400</v>
      </c>
      <c r="I1378" t="str">
        <f>I1377</f>
        <v>ALTER TABLE TM_PROBLEM_STATEMENT</v>
      </c>
      <c r="J1378" t="str">
        <f t="shared" si="602"/>
        <v xml:space="preserve"> ADD  PROBLEM_DESC VARCHAR(400);</v>
      </c>
      <c r="K1378" s="21" t="str">
        <f t="shared" si="603"/>
        <v xml:space="preserve">  ALTER COLUMN   PROBLEM_DESC VARCHAR(400);</v>
      </c>
      <c r="L1378" s="12"/>
      <c r="M1378" s="18" t="str">
        <f t="shared" si="596"/>
        <v>PROBLEM_DESC,</v>
      </c>
      <c r="N1378" s="5" t="str">
        <f t="shared" si="601"/>
        <v>PROBLEM_DESC VARCHAR(400),</v>
      </c>
      <c r="O1378" s="1" t="s">
        <v>878</v>
      </c>
      <c r="P1378" t="s">
        <v>818</v>
      </c>
      <c r="W1378" s="17" t="str">
        <f t="shared" si="597"/>
        <v>problemDesc</v>
      </c>
      <c r="X1378" s="3" t="str">
        <f t="shared" si="598"/>
        <v>"problemDesc":"",</v>
      </c>
      <c r="Y1378" s="22" t="str">
        <f t="shared" si="599"/>
        <v>public static String PROBLEM_DESC="problemDesc";</v>
      </c>
      <c r="Z1378" s="7" t="str">
        <f t="shared" si="600"/>
        <v>private String problemDesc="";</v>
      </c>
    </row>
    <row r="1379" spans="2:26" ht="19.2" x14ac:dyDescent="0.45">
      <c r="B1379" s="1" t="s">
        <v>875</v>
      </c>
      <c r="C1379" s="1" t="s">
        <v>1</v>
      </c>
      <c r="D1379" s="4">
        <v>45</v>
      </c>
      <c r="I1379">
        <f>I1343</f>
        <v>0</v>
      </c>
      <c r="J1379" t="str">
        <f t="shared" si="602"/>
        <v xml:space="preserve"> ADD  COUNT_POTENTIAL_CUSTOMER VARCHAR(45);</v>
      </c>
      <c r="K1379" s="21" t="str">
        <f t="shared" si="603"/>
        <v xml:space="preserve">  ALTER COLUMN   COUNT_POTENTIAL_CUSTOMER VARCHAR(45);</v>
      </c>
      <c r="L1379" s="12"/>
      <c r="M1379" s="18" t="str">
        <f t="shared" si="596"/>
        <v>COUNT_POTENTIAL_CUSTOMER,</v>
      </c>
      <c r="N1379" s="5" t="str">
        <f t="shared" si="601"/>
        <v>COUNT_POTENTIAL_CUSTOMER VARCHAR(45),</v>
      </c>
      <c r="O1379" s="1" t="s">
        <v>214</v>
      </c>
      <c r="P1379" t="s">
        <v>879</v>
      </c>
      <c r="Q1379" t="s">
        <v>664</v>
      </c>
      <c r="W1379" s="17" t="str">
        <f t="shared" si="597"/>
        <v>countPotentialCustomer</v>
      </c>
      <c r="X1379" s="3" t="str">
        <f t="shared" si="598"/>
        <v>"countPotentialCustomer":"",</v>
      </c>
      <c r="Y1379" s="22" t="str">
        <f t="shared" si="599"/>
        <v>public static String COUNT_POTENTIAL_CUSTOMER="countPotentialCustomer";</v>
      </c>
      <c r="Z1379" s="7" t="str">
        <f t="shared" si="600"/>
        <v>private String countPotentialCustomer="";</v>
      </c>
    </row>
    <row r="1380" spans="2:26" ht="19.2" x14ac:dyDescent="0.45">
      <c r="B1380" s="1" t="s">
        <v>876</v>
      </c>
      <c r="C1380" s="1" t="s">
        <v>1</v>
      </c>
      <c r="D1380" s="4">
        <v>45</v>
      </c>
      <c r="I1380">
        <f>I1344</f>
        <v>0</v>
      </c>
      <c r="J1380" t="str">
        <f t="shared" si="602"/>
        <v xml:space="preserve"> ADD  COUNT_REAL_CUSTOMER VARCHAR(45);</v>
      </c>
      <c r="K1380" s="21" t="str">
        <f t="shared" si="603"/>
        <v xml:space="preserve">  ALTER COLUMN   COUNT_REAL_CUSTOMER VARCHAR(45);</v>
      </c>
      <c r="L1380" s="12"/>
      <c r="M1380" s="18" t="str">
        <f t="shared" si="596"/>
        <v>COUNT_REAL_CUSTOMER,</v>
      </c>
      <c r="N1380" s="5" t="str">
        <f t="shared" si="601"/>
        <v>COUNT_REAL_CUSTOMER VARCHAR(45),</v>
      </c>
      <c r="O1380" s="1" t="s">
        <v>214</v>
      </c>
      <c r="P1380" t="s">
        <v>880</v>
      </c>
      <c r="Q1380" t="s">
        <v>664</v>
      </c>
      <c r="W1380" s="17" t="str">
        <f t="shared" si="597"/>
        <v>countRealCustomer</v>
      </c>
      <c r="X1380" s="3" t="str">
        <f t="shared" si="598"/>
        <v>"countRealCustomer":"",</v>
      </c>
      <c r="Y1380" s="22" t="str">
        <f t="shared" si="599"/>
        <v>public static String COUNT_REAL_CUSTOMER="countRealCustomer";</v>
      </c>
      <c r="Z1380" s="7" t="str">
        <f t="shared" si="600"/>
        <v>private String countRealCustomer="";</v>
      </c>
    </row>
    <row r="1381" spans="2:26" ht="19.2" x14ac:dyDescent="0.45">
      <c r="B1381" s="1" t="s">
        <v>258</v>
      </c>
      <c r="C1381" s="1" t="s">
        <v>627</v>
      </c>
      <c r="D1381" s="4">
        <v>24</v>
      </c>
      <c r="I1381" t="str">
        <f>I1082</f>
        <v>ALTER TABLE TM_INPUT_TABLE_COMP</v>
      </c>
      <c r="J1381" t="str">
        <f t="shared" si="602"/>
        <v xml:space="preserve"> ADD  ORDER_NO FLOAT(24);</v>
      </c>
      <c r="K1381" s="21" t="str">
        <f t="shared" si="603"/>
        <v xml:space="preserve">  ALTER COLUMN   ORDER_NO FLOAT(24);</v>
      </c>
      <c r="L1381" s="12"/>
      <c r="M1381" s="18" t="str">
        <f t="shared" si="596"/>
        <v>ORDER_NO,</v>
      </c>
      <c r="N1381" s="5" t="str">
        <f t="shared" si="601"/>
        <v>ORDER_NO FLOAT(24),</v>
      </c>
      <c r="O1381" s="1" t="s">
        <v>259</v>
      </c>
      <c r="P1381" t="s">
        <v>173</v>
      </c>
      <c r="W1381" s="17" t="str">
        <f t="shared" si="597"/>
        <v>orderNo</v>
      </c>
      <c r="X1381" s="3" t="str">
        <f t="shared" si="598"/>
        <v>"orderNo":"",</v>
      </c>
      <c r="Y1381" s="22" t="str">
        <f t="shared" si="599"/>
        <v>public static String ORDER_NO="orderNo";</v>
      </c>
      <c r="Z1381" s="7" t="str">
        <f t="shared" si="600"/>
        <v>private String orderNo="";</v>
      </c>
    </row>
    <row r="1382" spans="2:26" ht="19.2" x14ac:dyDescent="0.45">
      <c r="B1382" s="1" t="s">
        <v>877</v>
      </c>
      <c r="C1382" s="1" t="s">
        <v>1</v>
      </c>
      <c r="D1382" s="4">
        <v>45</v>
      </c>
      <c r="I1382">
        <f>I1371</f>
        <v>0</v>
      </c>
      <c r="J1382" t="str">
        <f t="shared" si="602"/>
        <v xml:space="preserve"> ADD  FK_BC_ID VARCHAR(45);</v>
      </c>
      <c r="K1382" s="21" t="str">
        <f t="shared" si="603"/>
        <v xml:space="preserve">  ALTER COLUMN   FK_BC_ID VARCHAR(45);</v>
      </c>
      <c r="L1382" s="12"/>
      <c r="M1382" s="18" t="str">
        <f>CONCATENATE(B1382,",")</f>
        <v>FK_BC_ID,</v>
      </c>
      <c r="N1382" s="5" t="str">
        <f>CONCATENATE(B1382," ",C1382,"(",D1382,")",",")</f>
        <v>FK_BC_ID VARCHAR(45),</v>
      </c>
      <c r="O1382" s="1" t="s">
        <v>10</v>
      </c>
      <c r="P1382" t="s">
        <v>881</v>
      </c>
      <c r="Q1382" t="s">
        <v>2</v>
      </c>
      <c r="W1382" s="17" t="str">
        <f>CONCATENATE(,LOWER(O1382),UPPER(LEFT(P1382,1)),LOWER(RIGHT(P1382,LEN(P1382)-IF(LEN(P1382)&gt;0,1,LEN(P1382)))),UPPER(LEFT(Q1382,1)),LOWER(RIGHT(Q1382,LEN(Q1382)-IF(LEN(Q1382)&gt;0,1,LEN(Q1382)))),UPPER(LEFT(R1382,1)),LOWER(RIGHT(R1382,LEN(R1382)-IF(LEN(R1382)&gt;0,1,LEN(R1382)))),UPPER(LEFT(S1382,1)),LOWER(RIGHT(S1382,LEN(S1382)-IF(LEN(S1382)&gt;0,1,LEN(S1382)))),UPPER(LEFT(T1382,1)),LOWER(RIGHT(T1382,LEN(T1382)-IF(LEN(T1382)&gt;0,1,LEN(T1382)))),UPPER(LEFT(U1382,1)),LOWER(RIGHT(U1382,LEN(U1382)-IF(LEN(U1382)&gt;0,1,LEN(U1382)))),UPPER(LEFT(V1382,1)),LOWER(RIGHT(V1382,LEN(V1382)-IF(LEN(V1382)&gt;0,1,LEN(V1382)))))</f>
        <v>fkBcId</v>
      </c>
      <c r="X1382" s="3" t="str">
        <f>CONCATENATE("""",W1382,"""",":","""","""",",")</f>
        <v>"fkBcId":"",</v>
      </c>
      <c r="Y1382" s="22" t="str">
        <f>CONCATENATE("public static String ",,B1382,,"=","""",W1382,""";")</f>
        <v>public static String FK_BC_ID="fkBcId";</v>
      </c>
      <c r="Z1382" s="7" t="str">
        <f>CONCATENATE("private String ",W1382,"=","""""",";")</f>
        <v>private String fkBcId="";</v>
      </c>
    </row>
    <row r="1383" spans="2:26" ht="19.2" x14ac:dyDescent="0.45">
      <c r="B1383" s="1"/>
      <c r="C1383" s="1"/>
      <c r="D1383" s="4"/>
      <c r="L1383" s="12"/>
      <c r="M1383" s="18"/>
      <c r="N1383" s="33" t="s">
        <v>130</v>
      </c>
      <c r="O1383" s="1"/>
      <c r="W1383" s="17"/>
    </row>
    <row r="1384" spans="2:26" x14ac:dyDescent="0.3">
      <c r="B1384" s="10"/>
      <c r="N1384" s="31" t="s">
        <v>126</v>
      </c>
    </row>
    <row r="1387" spans="2:26" x14ac:dyDescent="0.3">
      <c r="B1387" s="2" t="s">
        <v>882</v>
      </c>
      <c r="I1387" t="str">
        <f>CONCATENATE("ALTER TABLE"," ",B1387)</f>
        <v>ALTER TABLE TM_BC_SERVICE_GROUP</v>
      </c>
      <c r="K1387" s="25"/>
      <c r="N1387" s="5" t="str">
        <f>CONCATENATE("CREATE TABLE ",B1387," ","(")</f>
        <v>CREATE TABLE TM_BC_SERVICE_GROUP (</v>
      </c>
    </row>
    <row r="1388" spans="2:26" ht="19.2" x14ac:dyDescent="0.45">
      <c r="B1388" s="1" t="s">
        <v>2</v>
      </c>
      <c r="C1388" s="1" t="s">
        <v>1</v>
      </c>
      <c r="D1388" s="4">
        <v>30</v>
      </c>
      <c r="E1388" s="24" t="s">
        <v>113</v>
      </c>
      <c r="I1388" t="str">
        <f>I1387</f>
        <v>ALTER TABLE TM_BC_SERVICE_GROUP</v>
      </c>
      <c r="L1388" s="12"/>
      <c r="M1388" s="18" t="str">
        <f t="shared" ref="M1388:M1395" si="604">CONCATENATE(B1388,",")</f>
        <v>ID,</v>
      </c>
      <c r="N1388" s="5" t="str">
        <f>CONCATENATE(B1388," ",C1388,"(",D1388,") ",E1388," ,")</f>
        <v>ID VARCHAR(30) NOT NULL ,</v>
      </c>
      <c r="O1388" s="1" t="s">
        <v>2</v>
      </c>
      <c r="P1388" s="6"/>
      <c r="Q1388" s="6"/>
      <c r="R1388" s="6"/>
      <c r="S1388" s="6"/>
      <c r="T1388" s="6"/>
      <c r="U1388" s="6"/>
      <c r="V1388" s="6"/>
      <c r="W1388" s="17" t="str">
        <f t="shared" ref="W1388:W1395" si="605">CONCATENATE(,LOWER(O1388),UPPER(LEFT(P1388,1)),LOWER(RIGHT(P1388,LEN(P1388)-IF(LEN(P1388)&gt;0,1,LEN(P1388)))),UPPER(LEFT(Q1388,1)),LOWER(RIGHT(Q1388,LEN(Q1388)-IF(LEN(Q1388)&gt;0,1,LEN(Q1388)))),UPPER(LEFT(R1388,1)),LOWER(RIGHT(R1388,LEN(R1388)-IF(LEN(R1388)&gt;0,1,LEN(R1388)))),UPPER(LEFT(S1388,1)),LOWER(RIGHT(S1388,LEN(S1388)-IF(LEN(S1388)&gt;0,1,LEN(S1388)))),UPPER(LEFT(T1388,1)),LOWER(RIGHT(T1388,LEN(T1388)-IF(LEN(T1388)&gt;0,1,LEN(T1388)))),UPPER(LEFT(U1388,1)),LOWER(RIGHT(U1388,LEN(U1388)-IF(LEN(U1388)&gt;0,1,LEN(U1388)))),UPPER(LEFT(V1388,1)),LOWER(RIGHT(V1388,LEN(V1388)-IF(LEN(V1388)&gt;0,1,LEN(V1388)))))</f>
        <v>id</v>
      </c>
      <c r="X1388" s="3" t="str">
        <f t="shared" ref="X1388:X1395" si="606">CONCATENATE("""",W1388,"""",":","""","""",",")</f>
        <v>"id":"",</v>
      </c>
      <c r="Y1388" s="22" t="str">
        <f t="shared" ref="Y1388:Y1395" si="607">CONCATENATE("public static String ",,B1388,,"=","""",W1388,""";")</f>
        <v>public static String ID="id";</v>
      </c>
      <c r="Z1388" s="7" t="str">
        <f t="shared" ref="Z1388:Z1395" si="608">CONCATENATE("private String ",W1388,"=","""""",";")</f>
        <v>private String id="";</v>
      </c>
    </row>
    <row r="1389" spans="2:26" ht="19.2" x14ac:dyDescent="0.45">
      <c r="B1389" s="1" t="s">
        <v>3</v>
      </c>
      <c r="C1389" s="1" t="s">
        <v>1</v>
      </c>
      <c r="D1389" s="4">
        <v>10</v>
      </c>
      <c r="I1389" t="str">
        <f>I1388</f>
        <v>ALTER TABLE TM_BC_SERVICE_GROUP</v>
      </c>
      <c r="K1389" s="21" t="s">
        <v>436</v>
      </c>
      <c r="L1389" s="12"/>
      <c r="M1389" s="18" t="str">
        <f t="shared" si="604"/>
        <v>STATUS,</v>
      </c>
      <c r="N1389" s="5" t="str">
        <f t="shared" ref="N1389:N1395" si="609">CONCATENATE(B1389," ",C1389,"(",D1389,")",",")</f>
        <v>STATUS VARCHAR(10),</v>
      </c>
      <c r="O1389" s="1" t="s">
        <v>3</v>
      </c>
      <c r="W1389" s="17" t="str">
        <f t="shared" si="605"/>
        <v>status</v>
      </c>
      <c r="X1389" s="3" t="str">
        <f t="shared" si="606"/>
        <v>"status":"",</v>
      </c>
      <c r="Y1389" s="22" t="str">
        <f t="shared" si="607"/>
        <v>public static String STATUS="status";</v>
      </c>
      <c r="Z1389" s="7" t="str">
        <f t="shared" si="608"/>
        <v>private String status="";</v>
      </c>
    </row>
    <row r="1390" spans="2:26" ht="19.2" x14ac:dyDescent="0.45">
      <c r="B1390" s="1" t="s">
        <v>4</v>
      </c>
      <c r="C1390" s="1" t="s">
        <v>1</v>
      </c>
      <c r="D1390" s="4">
        <v>30</v>
      </c>
      <c r="I1390" t="str">
        <f>I1389</f>
        <v>ALTER TABLE TM_BC_SERVICE_GROUP</v>
      </c>
      <c r="J1390" t="str">
        <f t="shared" ref="J1390:J1395" si="610">CONCATENATE(LEFT(CONCATENATE(" ADD "," ",N1390,";"),LEN(CONCATENATE(" ADD "," ",N1390,";"))-2),";")</f>
        <v xml:space="preserve"> ADD  INSERT_DATE VARCHAR(30);</v>
      </c>
      <c r="K1390" s="21" t="str">
        <f t="shared" ref="K1390:K1395" si="611">CONCATENATE(LEFT(CONCATENATE("  ALTER COLUMN  "," ",N1390,";"),LEN(CONCATENATE("  ALTER COLUMN  "," ",N1390,";"))-2),";")</f>
        <v xml:space="preserve">  ALTER COLUMN   INSERT_DATE VARCHAR(30);</v>
      </c>
      <c r="L1390" s="12"/>
      <c r="M1390" s="18" t="str">
        <f t="shared" si="604"/>
        <v>INSERT_DATE,</v>
      </c>
      <c r="N1390" s="5" t="str">
        <f t="shared" si="609"/>
        <v>INSERT_DATE VARCHAR(30),</v>
      </c>
      <c r="O1390" s="1" t="s">
        <v>7</v>
      </c>
      <c r="P1390" t="s">
        <v>8</v>
      </c>
      <c r="W1390" s="17" t="str">
        <f t="shared" si="605"/>
        <v>insertDate</v>
      </c>
      <c r="X1390" s="3" t="str">
        <f t="shared" si="606"/>
        <v>"insertDate":"",</v>
      </c>
      <c r="Y1390" s="22" t="str">
        <f t="shared" si="607"/>
        <v>public static String INSERT_DATE="insertDate";</v>
      </c>
      <c r="Z1390" s="7" t="str">
        <f t="shared" si="608"/>
        <v>private String insertDate="";</v>
      </c>
    </row>
    <row r="1391" spans="2:26" ht="19.2" x14ac:dyDescent="0.45">
      <c r="B1391" s="1" t="s">
        <v>5</v>
      </c>
      <c r="C1391" s="1" t="s">
        <v>1</v>
      </c>
      <c r="D1391" s="4">
        <v>30</v>
      </c>
      <c r="I1391" t="str">
        <f>I1390</f>
        <v>ALTER TABLE TM_BC_SERVICE_GROUP</v>
      </c>
      <c r="J1391" t="str">
        <f t="shared" si="610"/>
        <v xml:space="preserve"> ADD  MODIFICATION_DATE VARCHAR(30);</v>
      </c>
      <c r="K1391" s="21" t="str">
        <f t="shared" si="611"/>
        <v xml:space="preserve">  ALTER COLUMN   MODIFICATION_DATE VARCHAR(30);</v>
      </c>
      <c r="L1391" s="12"/>
      <c r="M1391" s="18" t="str">
        <f t="shared" si="604"/>
        <v>MODIFICATION_DATE,</v>
      </c>
      <c r="N1391" s="5" t="str">
        <f t="shared" si="609"/>
        <v>MODIFICATION_DATE VARCHAR(30),</v>
      </c>
      <c r="O1391" s="1" t="s">
        <v>9</v>
      </c>
      <c r="P1391" t="s">
        <v>8</v>
      </c>
      <c r="W1391" s="17" t="str">
        <f t="shared" si="605"/>
        <v>modificationDate</v>
      </c>
      <c r="X1391" s="3" t="str">
        <f t="shared" si="606"/>
        <v>"modificationDate":"",</v>
      </c>
      <c r="Y1391" s="22" t="str">
        <f t="shared" si="607"/>
        <v>public static String MODIFICATION_DATE="modificationDate";</v>
      </c>
      <c r="Z1391" s="7" t="str">
        <f t="shared" si="608"/>
        <v>private String modificationDate="";</v>
      </c>
    </row>
    <row r="1392" spans="2:26" ht="19.2" x14ac:dyDescent="0.45">
      <c r="B1392" s="1" t="s">
        <v>883</v>
      </c>
      <c r="C1392" s="1" t="s">
        <v>1</v>
      </c>
      <c r="D1392" s="4">
        <v>1000</v>
      </c>
      <c r="I1392" t="str">
        <f>I1391</f>
        <v>ALTER TABLE TM_BC_SERVICE_GROUP</v>
      </c>
      <c r="J1392" t="str">
        <f t="shared" si="610"/>
        <v xml:space="preserve"> ADD  GROUP_NAME VARCHAR(1000);</v>
      </c>
      <c r="K1392" s="21" t="str">
        <f t="shared" si="611"/>
        <v xml:space="preserve">  ALTER COLUMN   GROUP_NAME VARCHAR(1000);</v>
      </c>
      <c r="L1392" s="12"/>
      <c r="M1392" s="18" t="str">
        <f t="shared" si="604"/>
        <v>GROUP_NAME,</v>
      </c>
      <c r="N1392" s="5" t="str">
        <f t="shared" si="609"/>
        <v>GROUP_NAME VARCHAR(1000),</v>
      </c>
      <c r="O1392" s="1" t="s">
        <v>890</v>
      </c>
      <c r="P1392" t="s">
        <v>0</v>
      </c>
      <c r="W1392" s="17" t="str">
        <f t="shared" si="605"/>
        <v>groupName</v>
      </c>
      <c r="X1392" s="3" t="str">
        <f t="shared" si="606"/>
        <v>"groupName":"",</v>
      </c>
      <c r="Y1392" s="22" t="str">
        <f t="shared" si="607"/>
        <v>public static String GROUP_NAME="groupName";</v>
      </c>
      <c r="Z1392" s="7" t="str">
        <f t="shared" si="608"/>
        <v>private String groupName="";</v>
      </c>
    </row>
    <row r="1393" spans="2:26" ht="19.2" x14ac:dyDescent="0.45">
      <c r="B1393" s="1" t="s">
        <v>258</v>
      </c>
      <c r="C1393" s="1" t="s">
        <v>1</v>
      </c>
      <c r="D1393" s="4">
        <v>45</v>
      </c>
      <c r="I1393" t="str">
        <f>I1357</f>
        <v>ALTER TABLE TM_BUSINESS_CASE</v>
      </c>
      <c r="J1393" t="str">
        <f t="shared" si="610"/>
        <v xml:space="preserve"> ADD  ORDER_NO VARCHAR(45);</v>
      </c>
      <c r="K1393" s="21" t="str">
        <f t="shared" si="611"/>
        <v xml:space="preserve">  ALTER COLUMN   ORDER_NO VARCHAR(45);</v>
      </c>
      <c r="L1393" s="12"/>
      <c r="M1393" s="18" t="str">
        <f t="shared" si="604"/>
        <v>ORDER_NO,</v>
      </c>
      <c r="N1393" s="5" t="str">
        <f t="shared" si="609"/>
        <v>ORDER_NO VARCHAR(45),</v>
      </c>
      <c r="O1393" s="1" t="s">
        <v>259</v>
      </c>
      <c r="P1393" t="s">
        <v>173</v>
      </c>
      <c r="W1393" s="17" t="str">
        <f t="shared" si="605"/>
        <v>orderNo</v>
      </c>
      <c r="X1393" s="3" t="str">
        <f t="shared" si="606"/>
        <v>"orderNo":"",</v>
      </c>
      <c r="Y1393" s="22" t="str">
        <f t="shared" si="607"/>
        <v>public static String ORDER_NO="orderNo";</v>
      </c>
      <c r="Z1393" s="7" t="str">
        <f t="shared" si="608"/>
        <v>private String orderNo="";</v>
      </c>
    </row>
    <row r="1394" spans="2:26" ht="19.2" x14ac:dyDescent="0.45">
      <c r="B1394" s="1" t="s">
        <v>778</v>
      </c>
      <c r="C1394" s="1" t="s">
        <v>1</v>
      </c>
      <c r="D1394" s="4">
        <v>45</v>
      </c>
      <c r="I1394" t="str">
        <f>I1358</f>
        <v>ALTER TABLE TM_BUSINESS_CASE</v>
      </c>
      <c r="J1394" t="str">
        <f t="shared" si="610"/>
        <v xml:space="preserve"> ADD  FK_OWNER_ID VARCHAR(45);</v>
      </c>
      <c r="K1394" s="21" t="str">
        <f t="shared" si="611"/>
        <v xml:space="preserve">  ALTER COLUMN   FK_OWNER_ID VARCHAR(45);</v>
      </c>
      <c r="L1394" s="12"/>
      <c r="M1394" s="18" t="str">
        <f t="shared" si="604"/>
        <v>FK_OWNER_ID,</v>
      </c>
      <c r="N1394" s="5" t="str">
        <f t="shared" si="609"/>
        <v>FK_OWNER_ID VARCHAR(45),</v>
      </c>
      <c r="O1394" s="1" t="s">
        <v>10</v>
      </c>
      <c r="P1394" t="s">
        <v>146</v>
      </c>
      <c r="Q1394" t="s">
        <v>2</v>
      </c>
      <c r="W1394" s="17" t="str">
        <f t="shared" si="605"/>
        <v>fkOwnerId</v>
      </c>
      <c r="X1394" s="3" t="str">
        <f t="shared" si="606"/>
        <v>"fkOwnerId":"",</v>
      </c>
      <c r="Y1394" s="22" t="str">
        <f t="shared" si="607"/>
        <v>public static String FK_OWNER_ID="fkOwnerId";</v>
      </c>
      <c r="Z1394" s="7" t="str">
        <f t="shared" si="608"/>
        <v>private String fkOwnerId="";</v>
      </c>
    </row>
    <row r="1395" spans="2:26" ht="19.2" x14ac:dyDescent="0.45">
      <c r="B1395" s="1" t="s">
        <v>14</v>
      </c>
      <c r="C1395" s="1" t="s">
        <v>1</v>
      </c>
      <c r="D1395" s="4">
        <v>4000</v>
      </c>
      <c r="I1395" t="str">
        <f>I1096</f>
        <v>ALTER TABLE TM_INPUT_TABLE_COMP</v>
      </c>
      <c r="J1395" t="str">
        <f t="shared" si="610"/>
        <v xml:space="preserve"> ADD  DESCRIPTION VARCHAR(4000);</v>
      </c>
      <c r="K1395" s="21" t="str">
        <f t="shared" si="611"/>
        <v xml:space="preserve">  ALTER COLUMN   DESCRIPTION VARCHAR(4000);</v>
      </c>
      <c r="L1395" s="12"/>
      <c r="M1395" s="18" t="str">
        <f t="shared" si="604"/>
        <v>DESCRIPTION,</v>
      </c>
      <c r="N1395" s="5" t="str">
        <f t="shared" si="609"/>
        <v>DESCRIPTION VARCHAR(4000),</v>
      </c>
      <c r="O1395" s="1" t="s">
        <v>14</v>
      </c>
      <c r="W1395" s="17" t="str">
        <f t="shared" si="605"/>
        <v>description</v>
      </c>
      <c r="X1395" s="3" t="str">
        <f t="shared" si="606"/>
        <v>"description":"",</v>
      </c>
      <c r="Y1395" s="22" t="str">
        <f t="shared" si="607"/>
        <v>public static String DESCRIPTION="description";</v>
      </c>
      <c r="Z1395" s="7" t="str">
        <f t="shared" si="608"/>
        <v>private String description="";</v>
      </c>
    </row>
    <row r="1396" spans="2:26" ht="19.2" x14ac:dyDescent="0.45">
      <c r="B1396" s="1"/>
      <c r="C1396" s="1"/>
      <c r="D1396" s="4"/>
      <c r="L1396" s="12"/>
      <c r="M1396" s="18"/>
      <c r="N1396" s="33" t="s">
        <v>130</v>
      </c>
      <c r="O1396" s="1"/>
      <c r="W1396" s="17"/>
    </row>
    <row r="1397" spans="2:26" x14ac:dyDescent="0.3">
      <c r="B1397" s="10"/>
      <c r="N1397" s="31" t="s">
        <v>126</v>
      </c>
    </row>
    <row r="1401" spans="2:26" x14ac:dyDescent="0.3">
      <c r="B1401" s="2" t="s">
        <v>884</v>
      </c>
      <c r="I1401" t="str">
        <f>CONCATENATE("ALTER TABLE"," ",B1401)</f>
        <v>ALTER TABLE TM_BC_SERVICE</v>
      </c>
      <c r="K1401" s="25"/>
      <c r="N1401" s="5" t="str">
        <f>CONCATENATE("CREATE TABLE ",B1401," ","(")</f>
        <v>CREATE TABLE TM_BC_SERVICE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TM_BC_SERVICE</v>
      </c>
      <c r="L1402" s="12"/>
      <c r="M1402" s="18" t="str">
        <f t="shared" ref="M1402:M1410" si="612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10" si="613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10" si="614">CONCATENATE("""",W1402,"""",":","""","""",",")</f>
        <v>"id":"",</v>
      </c>
      <c r="Y1402" s="22" t="str">
        <f t="shared" ref="Y1402:Y1410" si="615">CONCATENATE("public static String ",,B1402,,"=","""",W1402,""";")</f>
        <v>public static String ID="id";</v>
      </c>
      <c r="Z1402" s="7" t="str">
        <f t="shared" ref="Z1402:Z1410" si="616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TM_BC_SERVICE</v>
      </c>
      <c r="K1403" s="21" t="s">
        <v>436</v>
      </c>
      <c r="L1403" s="12"/>
      <c r="M1403" s="18" t="str">
        <f t="shared" si="612"/>
        <v>STATUS,</v>
      </c>
      <c r="N1403" s="5" t="str">
        <f t="shared" ref="N1403:N1410" si="617">CONCATENATE(B1403," ",C1403,"(",D1403,")",",")</f>
        <v>STATUS VARCHAR(10),</v>
      </c>
      <c r="O1403" s="1" t="s">
        <v>3</v>
      </c>
      <c r="W1403" s="17" t="str">
        <f t="shared" si="613"/>
        <v>status</v>
      </c>
      <c r="X1403" s="3" t="str">
        <f t="shared" si="614"/>
        <v>"status":"",</v>
      </c>
      <c r="Y1403" s="22" t="str">
        <f t="shared" si="615"/>
        <v>public static String STATUS="status";</v>
      </c>
      <c r="Z1403" s="7" t="str">
        <f t="shared" si="616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TM_BC_SERVICE</v>
      </c>
      <c r="J1404" t="str">
        <f t="shared" ref="J1404:J1410" si="618">CONCATENATE(LEFT(CONCATENATE(" ADD "," ",N1404,";"),LEN(CONCATENATE(" ADD "," ",N1404,";"))-2),";")</f>
        <v xml:space="preserve"> ADD  INSERT_DATE VARCHAR(30);</v>
      </c>
      <c r="K1404" s="21" t="str">
        <f t="shared" ref="K1404:K1410" si="619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612"/>
        <v>INSERT_DATE,</v>
      </c>
      <c r="N1404" s="5" t="str">
        <f t="shared" si="617"/>
        <v>INSERT_DATE VARCHAR(30),</v>
      </c>
      <c r="O1404" s="1" t="s">
        <v>7</v>
      </c>
      <c r="P1404" t="s">
        <v>8</v>
      </c>
      <c r="W1404" s="17" t="str">
        <f t="shared" si="613"/>
        <v>insertDate</v>
      </c>
      <c r="X1404" s="3" t="str">
        <f t="shared" si="614"/>
        <v>"insertDate":"",</v>
      </c>
      <c r="Y1404" s="22" t="str">
        <f t="shared" si="615"/>
        <v>public static String INSERT_DATE="insertDate";</v>
      </c>
      <c r="Z1404" s="7" t="str">
        <f t="shared" si="616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TM_BC_SERVICE</v>
      </c>
      <c r="J1405" t="str">
        <f t="shared" si="618"/>
        <v xml:space="preserve"> ADD  MODIFICATION_DATE VARCHAR(30);</v>
      </c>
      <c r="K1405" s="21" t="str">
        <f t="shared" si="619"/>
        <v xml:space="preserve">  ALTER COLUMN   MODIFICATION_DATE VARCHAR(30);</v>
      </c>
      <c r="L1405" s="12"/>
      <c r="M1405" s="18" t="str">
        <f t="shared" si="612"/>
        <v>MODIFICATION_DATE,</v>
      </c>
      <c r="N1405" s="5" t="str">
        <f t="shared" si="617"/>
        <v>MODIFICATION_DATE VARCHAR(30),</v>
      </c>
      <c r="O1405" s="1" t="s">
        <v>9</v>
      </c>
      <c r="P1405" t="s">
        <v>8</v>
      </c>
      <c r="W1405" s="17" t="str">
        <f t="shared" si="613"/>
        <v>modificationDate</v>
      </c>
      <c r="X1405" s="3" t="str">
        <f t="shared" si="614"/>
        <v>"modificationDate":"",</v>
      </c>
      <c r="Y1405" s="22" t="str">
        <f t="shared" si="615"/>
        <v>public static String MODIFICATION_DATE="modificationDate";</v>
      </c>
      <c r="Z1405" s="7" t="str">
        <f t="shared" si="616"/>
        <v>private String modificationDate="";</v>
      </c>
    </row>
    <row r="1406" spans="2:26" ht="19.2" x14ac:dyDescent="0.45">
      <c r="B1406" s="1" t="s">
        <v>885</v>
      </c>
      <c r="C1406" s="1" t="s">
        <v>1</v>
      </c>
      <c r="D1406" s="4">
        <v>1000</v>
      </c>
      <c r="I1406" t="str">
        <f>I1405</f>
        <v>ALTER TABLE TM_BC_SERVICE</v>
      </c>
      <c r="J1406" t="str">
        <f t="shared" si="618"/>
        <v xml:space="preserve"> ADD  SERVICE_NAME VARCHAR(1000);</v>
      </c>
      <c r="K1406" s="21" t="str">
        <f t="shared" si="619"/>
        <v xml:space="preserve">  ALTER COLUMN   SERVICE_NAME VARCHAR(1000);</v>
      </c>
      <c r="L1406" s="12"/>
      <c r="M1406" s="18" t="str">
        <f t="shared" si="612"/>
        <v>SERVICE_NAME,</v>
      </c>
      <c r="N1406" s="5" t="str">
        <f t="shared" si="617"/>
        <v>SERVICE_NAME VARCHAR(1000),</v>
      </c>
      <c r="O1406" s="1" t="s">
        <v>891</v>
      </c>
      <c r="P1406" t="s">
        <v>0</v>
      </c>
      <c r="W1406" s="17" t="str">
        <f t="shared" si="613"/>
        <v>serviceName</v>
      </c>
      <c r="X1406" s="3" t="str">
        <f t="shared" si="614"/>
        <v>"serviceName":"",</v>
      </c>
      <c r="Y1406" s="22" t="str">
        <f t="shared" si="615"/>
        <v>public static String SERVICE_NAME="serviceName";</v>
      </c>
      <c r="Z1406" s="7" t="str">
        <f t="shared" si="616"/>
        <v>private String serviceName="";</v>
      </c>
    </row>
    <row r="1407" spans="2:26" ht="19.2" x14ac:dyDescent="0.45">
      <c r="B1407" s="1" t="s">
        <v>886</v>
      </c>
      <c r="C1407" s="1" t="s">
        <v>1</v>
      </c>
      <c r="D1407" s="4">
        <v>45</v>
      </c>
      <c r="I1407">
        <f>I1372</f>
        <v>0</v>
      </c>
      <c r="J1407" t="str">
        <f t="shared" si="618"/>
        <v xml:space="preserve"> ADD  SERVICE_NO VARCHAR(45);</v>
      </c>
      <c r="K1407" s="21" t="str">
        <f t="shared" si="619"/>
        <v xml:space="preserve">  ALTER COLUMN   SERVICE_NO VARCHAR(45);</v>
      </c>
      <c r="L1407" s="12"/>
      <c r="M1407" s="18" t="str">
        <f t="shared" si="612"/>
        <v>SERVICE_NO,</v>
      </c>
      <c r="N1407" s="5" t="str">
        <f t="shared" si="617"/>
        <v>SERVICE_NO VARCHAR(45),</v>
      </c>
      <c r="O1407" s="1" t="s">
        <v>891</v>
      </c>
      <c r="P1407" t="s">
        <v>173</v>
      </c>
      <c r="W1407" s="17" t="str">
        <f t="shared" si="613"/>
        <v>serviceNo</v>
      </c>
      <c r="X1407" s="3" t="str">
        <f t="shared" si="614"/>
        <v>"serviceNo":"",</v>
      </c>
      <c r="Y1407" s="22" t="str">
        <f t="shared" si="615"/>
        <v>public static String SERVICE_NO="serviceNo";</v>
      </c>
      <c r="Z1407" s="7" t="str">
        <f t="shared" si="616"/>
        <v>private String serviceNo="";</v>
      </c>
    </row>
    <row r="1408" spans="2:26" ht="19.2" x14ac:dyDescent="0.45">
      <c r="B1408" s="1" t="s">
        <v>887</v>
      </c>
      <c r="C1408" s="1" t="s">
        <v>1</v>
      </c>
      <c r="D1408" s="4">
        <v>45</v>
      </c>
      <c r="I1408">
        <f>I1372</f>
        <v>0</v>
      </c>
      <c r="J1408" t="str">
        <f>CONCATENATE(LEFT(CONCATENATE(" ADD "," ",N1408,";"),LEN(CONCATENATE(" ADD "," ",N1408,";"))-2),";")</f>
        <v xml:space="preserve"> ADD  FK_SERVICE_GROUP_ID VARCHAR(45);</v>
      </c>
      <c r="K1408" s="21" t="str">
        <f>CONCATENATE(LEFT(CONCATENATE("  ALTER COLUMN  "," ",N1408,";"),LEN(CONCATENATE("  ALTER COLUMN  "," ",N1408,";"))-2),";")</f>
        <v xml:space="preserve">  ALTER COLUMN   FK_SERVICE_GROUP_ID VARCHAR(45);</v>
      </c>
      <c r="L1408" s="12"/>
      <c r="M1408" s="18" t="str">
        <f>CONCATENATE(B1408,",")</f>
        <v>FK_SERVICE_GROUP_ID,</v>
      </c>
      <c r="N1408" s="5" t="str">
        <f>CONCATENATE(B1408," ",C1408,"(",D1408,")",",")</f>
        <v>FK_SERVICE_GROUP_ID VARCHAR(45),</v>
      </c>
      <c r="O1408" s="1" t="s">
        <v>10</v>
      </c>
      <c r="P1408" t="s">
        <v>891</v>
      </c>
      <c r="Q1408" t="s">
        <v>890</v>
      </c>
      <c r="R1408" t="s">
        <v>2</v>
      </c>
      <c r="W1408" s="17" t="str">
        <f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fkServiceGroupId</v>
      </c>
      <c r="X1408" s="3" t="str">
        <f>CONCATENATE("""",W1408,"""",":","""","""",",")</f>
        <v>"fkServiceGroupId":"",</v>
      </c>
      <c r="Y1408" s="22" t="str">
        <f>CONCATENATE("public static String ",,B1408,,"=","""",W1408,""";")</f>
        <v>public static String FK_SERVICE_GROUP_ID="fkServiceGroupId";</v>
      </c>
      <c r="Z1408" s="7" t="str">
        <f>CONCATENATE("private String ",W1408,"=","""""",";")</f>
        <v>private String fkServiceGroupId="";</v>
      </c>
    </row>
    <row r="1409" spans="2:26" ht="19.2" x14ac:dyDescent="0.45">
      <c r="B1409" s="1" t="s">
        <v>778</v>
      </c>
      <c r="C1409" s="1" t="s">
        <v>1</v>
      </c>
      <c r="D1409" s="4">
        <v>45</v>
      </c>
      <c r="I1409" t="str">
        <f>I1373</f>
        <v>ALTER TABLE TM_PROBLEM_STATEMENT</v>
      </c>
      <c r="J1409" t="str">
        <f t="shared" si="618"/>
        <v xml:space="preserve"> ADD  FK_OWNER_ID VARCHAR(45);</v>
      </c>
      <c r="K1409" s="21" t="str">
        <f t="shared" si="619"/>
        <v xml:space="preserve">  ALTER COLUMN   FK_OWNER_ID VARCHAR(45);</v>
      </c>
      <c r="L1409" s="12"/>
      <c r="M1409" s="18" t="str">
        <f t="shared" si="612"/>
        <v>FK_OWNER_ID,</v>
      </c>
      <c r="N1409" s="5" t="str">
        <f t="shared" si="617"/>
        <v>FK_OWNER_ID VARCHAR(45),</v>
      </c>
      <c r="O1409" s="1" t="s">
        <v>10</v>
      </c>
      <c r="P1409" t="s">
        <v>146</v>
      </c>
      <c r="Q1409" t="s">
        <v>2</v>
      </c>
      <c r="W1409" s="17" t="str">
        <f t="shared" si="613"/>
        <v>fkOwnerId</v>
      </c>
      <c r="X1409" s="3" t="str">
        <f t="shared" si="614"/>
        <v>"fkOwnerId":"",</v>
      </c>
      <c r="Y1409" s="22" t="str">
        <f t="shared" si="615"/>
        <v>public static String FK_OWNER_ID="fkOwnerId";</v>
      </c>
      <c r="Z1409" s="7" t="str">
        <f t="shared" si="616"/>
        <v>private String fkOwnerId="";</v>
      </c>
    </row>
    <row r="1410" spans="2:26" ht="19.2" x14ac:dyDescent="0.45">
      <c r="B1410" s="1" t="s">
        <v>14</v>
      </c>
      <c r="C1410" s="1" t="s">
        <v>1</v>
      </c>
      <c r="D1410" s="4">
        <v>4000</v>
      </c>
      <c r="I1410" t="str">
        <f>I1110</f>
        <v>ALTER TABLE TM_REL_TABLE_INPUT</v>
      </c>
      <c r="J1410" t="str">
        <f t="shared" si="618"/>
        <v xml:space="preserve"> ADD  DESCRIPTION VARCHAR(4000);</v>
      </c>
      <c r="K1410" s="21" t="str">
        <f t="shared" si="619"/>
        <v xml:space="preserve">  ALTER COLUMN   DESCRIPTION VARCHAR(4000);</v>
      </c>
      <c r="L1410" s="12"/>
      <c r="M1410" s="18" t="str">
        <f t="shared" si="612"/>
        <v>DESCRIPTION,</v>
      </c>
      <c r="N1410" s="5" t="str">
        <f t="shared" si="617"/>
        <v>DESCRIPTION VARCHAR(4000),</v>
      </c>
      <c r="O1410" s="1" t="s">
        <v>14</v>
      </c>
      <c r="W1410" s="17" t="str">
        <f t="shared" si="613"/>
        <v>description</v>
      </c>
      <c r="X1410" s="3" t="str">
        <f t="shared" si="614"/>
        <v>"description":"",</v>
      </c>
      <c r="Y1410" s="22" t="str">
        <f t="shared" si="615"/>
        <v>public static String DESCRIPTION="description";</v>
      </c>
      <c r="Z1410" s="7" t="str">
        <f t="shared" si="616"/>
        <v>private String description="";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4" spans="2:26" x14ac:dyDescent="0.3">
      <c r="B1414" s="2" t="s">
        <v>888</v>
      </c>
      <c r="I1414" t="str">
        <f>CONCATENATE("ALTER TABLE"," ",B1414)</f>
        <v>ALTER TABLE TM_BC_SERVICE_RELATION</v>
      </c>
      <c r="K1414" s="25"/>
      <c r="N1414" s="5" t="str">
        <f>CONCATENATE("CREATE TABLE ",B1414," ","(")</f>
        <v>CREATE TABLE TM_BC_SERVICE_RELATION (</v>
      </c>
    </row>
    <row r="1415" spans="2:26" ht="19.2" x14ac:dyDescent="0.45">
      <c r="B1415" s="1" t="s">
        <v>2</v>
      </c>
      <c r="C1415" s="1" t="s">
        <v>1</v>
      </c>
      <c r="D1415" s="4">
        <v>30</v>
      </c>
      <c r="E1415" s="24" t="s">
        <v>113</v>
      </c>
      <c r="I1415" t="str">
        <f>I1414</f>
        <v>ALTER TABLE TM_BC_SERVICE_RELATION</v>
      </c>
      <c r="L1415" s="12"/>
      <c r="M1415" s="18" t="str">
        <f t="shared" ref="M1415:M1421" si="620">CONCATENATE(B1415,",")</f>
        <v>ID,</v>
      </c>
      <c r="N1415" s="5" t="str">
        <f>CONCATENATE(B1415," ",C1415,"(",D1415,") ",E1415," ,")</f>
        <v>ID VARCHAR(30) NOT NULL ,</v>
      </c>
      <c r="O1415" s="1" t="s">
        <v>2</v>
      </c>
      <c r="P1415" s="6"/>
      <c r="Q1415" s="6"/>
      <c r="R1415" s="6"/>
      <c r="S1415" s="6"/>
      <c r="T1415" s="6"/>
      <c r="U1415" s="6"/>
      <c r="V1415" s="6"/>
      <c r="W1415" s="17" t="str">
        <f t="shared" ref="W1415:W1421" si="621">CONCATENATE(,LOWER(O1415),UPPER(LEFT(P1415,1)),LOWER(RIGHT(P1415,LEN(P1415)-IF(LEN(P1415)&gt;0,1,LEN(P1415)))),UPPER(LEFT(Q1415,1)),LOWER(RIGHT(Q1415,LEN(Q1415)-IF(LEN(Q1415)&gt;0,1,LEN(Q1415)))),UPPER(LEFT(R1415,1)),LOWER(RIGHT(R1415,LEN(R1415)-IF(LEN(R1415)&gt;0,1,LEN(R1415)))),UPPER(LEFT(S1415,1)),LOWER(RIGHT(S1415,LEN(S1415)-IF(LEN(S1415)&gt;0,1,LEN(S1415)))),UPPER(LEFT(T1415,1)),LOWER(RIGHT(T1415,LEN(T1415)-IF(LEN(T1415)&gt;0,1,LEN(T1415)))),UPPER(LEFT(U1415,1)),LOWER(RIGHT(U1415,LEN(U1415)-IF(LEN(U1415)&gt;0,1,LEN(U1415)))),UPPER(LEFT(V1415,1)),LOWER(RIGHT(V1415,LEN(V1415)-IF(LEN(V1415)&gt;0,1,LEN(V1415)))))</f>
        <v>id</v>
      </c>
      <c r="X1415" s="3" t="str">
        <f t="shared" ref="X1415:X1421" si="622">CONCATENATE("""",W1415,"""",":","""","""",",")</f>
        <v>"id":"",</v>
      </c>
      <c r="Y1415" s="22" t="str">
        <f t="shared" ref="Y1415:Y1421" si="623">CONCATENATE("public static String ",,B1415,,"=","""",W1415,""";")</f>
        <v>public static String ID="id";</v>
      </c>
      <c r="Z1415" s="7" t="str">
        <f t="shared" ref="Z1415:Z1421" si="624">CONCATENATE("private String ",W1415,"=","""""",";")</f>
        <v>private String id="";</v>
      </c>
    </row>
    <row r="1416" spans="2:26" ht="19.2" x14ac:dyDescent="0.45">
      <c r="B1416" s="1" t="s">
        <v>3</v>
      </c>
      <c r="C1416" s="1" t="s">
        <v>1</v>
      </c>
      <c r="D1416" s="4">
        <v>10</v>
      </c>
      <c r="I1416" t="str">
        <f>I1415</f>
        <v>ALTER TABLE TM_BC_SERVICE_RELATION</v>
      </c>
      <c r="K1416" s="21" t="s">
        <v>436</v>
      </c>
      <c r="L1416" s="12"/>
      <c r="M1416" s="18" t="str">
        <f t="shared" si="620"/>
        <v>STATUS,</v>
      </c>
      <c r="N1416" s="5" t="str">
        <f t="shared" ref="N1416:N1421" si="625">CONCATENATE(B1416," ",C1416,"(",D1416,")",",")</f>
        <v>STATUS VARCHAR(10),</v>
      </c>
      <c r="O1416" s="1" t="s">
        <v>3</v>
      </c>
      <c r="W1416" s="17" t="str">
        <f t="shared" si="621"/>
        <v>status</v>
      </c>
      <c r="X1416" s="3" t="str">
        <f t="shared" si="622"/>
        <v>"status":"",</v>
      </c>
      <c r="Y1416" s="22" t="str">
        <f t="shared" si="623"/>
        <v>public static String STATUS="status";</v>
      </c>
      <c r="Z1416" s="7" t="str">
        <f t="shared" si="624"/>
        <v>private String status="";</v>
      </c>
    </row>
    <row r="1417" spans="2:26" ht="19.2" x14ac:dyDescent="0.45">
      <c r="B1417" s="1" t="s">
        <v>4</v>
      </c>
      <c r="C1417" s="1" t="s">
        <v>1</v>
      </c>
      <c r="D1417" s="4">
        <v>30</v>
      </c>
      <c r="I1417" t="str">
        <f>I1416</f>
        <v>ALTER TABLE TM_BC_SERVICE_RELATION</v>
      </c>
      <c r="J1417" t="str">
        <f>CONCATENATE(LEFT(CONCATENATE(" ADD "," ",N1417,";"),LEN(CONCATENATE(" ADD "," ",N1417,";"))-2),";")</f>
        <v xml:space="preserve"> ADD  INSERT_DATE VARCHAR(30);</v>
      </c>
      <c r="K1417" s="21" t="str">
        <f>CONCATENATE(LEFT(CONCATENATE("  ALTER COLUMN  "," ",N1417,";"),LEN(CONCATENATE("  ALTER COLUMN  "," ",N1417,";"))-2),";")</f>
        <v xml:space="preserve">  ALTER COLUMN   INSERT_DATE VARCHAR(30);</v>
      </c>
      <c r="L1417" s="12"/>
      <c r="M1417" s="18" t="str">
        <f t="shared" si="620"/>
        <v>INSERT_DATE,</v>
      </c>
      <c r="N1417" s="5" t="str">
        <f t="shared" si="625"/>
        <v>INSERT_DATE VARCHAR(30),</v>
      </c>
      <c r="O1417" s="1" t="s">
        <v>7</v>
      </c>
      <c r="P1417" t="s">
        <v>8</v>
      </c>
      <c r="W1417" s="17" t="str">
        <f t="shared" si="621"/>
        <v>insertDate</v>
      </c>
      <c r="X1417" s="3" t="str">
        <f t="shared" si="622"/>
        <v>"insertDate":"",</v>
      </c>
      <c r="Y1417" s="22" t="str">
        <f t="shared" si="623"/>
        <v>public static String INSERT_DATE="insertDate";</v>
      </c>
      <c r="Z1417" s="7" t="str">
        <f t="shared" si="624"/>
        <v>private String insertDate="";</v>
      </c>
    </row>
    <row r="1418" spans="2:26" ht="19.2" x14ac:dyDescent="0.45">
      <c r="B1418" s="1" t="s">
        <v>5</v>
      </c>
      <c r="C1418" s="1" t="s">
        <v>1</v>
      </c>
      <c r="D1418" s="4">
        <v>30</v>
      </c>
      <c r="I1418" t="str">
        <f>I1417</f>
        <v>ALTER TABLE TM_BC_SERVICE_RELATION</v>
      </c>
      <c r="J1418" t="str">
        <f>CONCATENATE(LEFT(CONCATENATE(" ADD "," ",N1418,";"),LEN(CONCATENATE(" ADD "," ",N1418,";"))-2),";")</f>
        <v xml:space="preserve"> ADD  MODIFICATION_DATE VARCHAR(30);</v>
      </c>
      <c r="K1418" s="21" t="str">
        <f>CONCATENATE(LEFT(CONCATENATE("  ALTER COLUMN  "," ",N1418,";"),LEN(CONCATENATE("  ALTER COLUMN  "," ",N1418,";"))-2),";")</f>
        <v xml:space="preserve">  ALTER COLUMN   MODIFICATION_DATE VARCHAR(30);</v>
      </c>
      <c r="L1418" s="12"/>
      <c r="M1418" s="18" t="str">
        <f t="shared" si="620"/>
        <v>MODIFICATION_DATE,</v>
      </c>
      <c r="N1418" s="5" t="str">
        <f t="shared" si="625"/>
        <v>MODIFICATION_DATE VARCHAR(30),</v>
      </c>
      <c r="O1418" s="1" t="s">
        <v>9</v>
      </c>
      <c r="P1418" t="s">
        <v>8</v>
      </c>
      <c r="W1418" s="17" t="str">
        <f t="shared" si="621"/>
        <v>modificationDate</v>
      </c>
      <c r="X1418" s="3" t="str">
        <f t="shared" si="622"/>
        <v>"modificationDate":"",</v>
      </c>
      <c r="Y1418" s="22" t="str">
        <f t="shared" si="623"/>
        <v>public static String MODIFICATION_DATE="modificationDate";</v>
      </c>
      <c r="Z1418" s="7" t="str">
        <f t="shared" si="624"/>
        <v>private String modificationDate="";</v>
      </c>
    </row>
    <row r="1419" spans="2:26" ht="19.2" x14ac:dyDescent="0.45">
      <c r="B1419" s="1" t="s">
        <v>877</v>
      </c>
      <c r="C1419" s="1" t="s">
        <v>1</v>
      </c>
      <c r="D1419" s="4">
        <v>1000</v>
      </c>
      <c r="I1419" t="str">
        <f>I1418</f>
        <v>ALTER TABLE TM_BC_SERVICE_RELATION</v>
      </c>
      <c r="J1419" t="str">
        <f>CONCATENATE(LEFT(CONCATENATE(" ADD "," ",N1419,";"),LEN(CONCATENATE(" ADD "," ",N1419,";"))-2),";")</f>
        <v xml:space="preserve"> ADD  FK_BC_ID VARCHAR(1000);</v>
      </c>
      <c r="K1419" s="21" t="str">
        <f>CONCATENATE(LEFT(CONCATENATE("  ALTER COLUMN  "," ",N1419,";"),LEN(CONCATENATE("  ALTER COLUMN  "," ",N1419,";"))-2),";")</f>
        <v xml:space="preserve">  ALTER COLUMN   FK_BC_ID VARCHAR(1000);</v>
      </c>
      <c r="L1419" s="12"/>
      <c r="M1419" s="18" t="str">
        <f t="shared" si="620"/>
        <v>FK_BC_ID,</v>
      </c>
      <c r="N1419" s="5" t="str">
        <f t="shared" si="625"/>
        <v>FK_BC_ID VARCHAR(1000),</v>
      </c>
      <c r="O1419" s="1" t="s">
        <v>10</v>
      </c>
      <c r="P1419" t="s">
        <v>881</v>
      </c>
      <c r="Q1419" t="s">
        <v>2</v>
      </c>
      <c r="W1419" s="17" t="str">
        <f t="shared" si="621"/>
        <v>fkBcId</v>
      </c>
      <c r="X1419" s="3" t="str">
        <f t="shared" si="622"/>
        <v>"fkBcId":"",</v>
      </c>
      <c r="Y1419" s="22" t="str">
        <f t="shared" si="623"/>
        <v>public static String FK_BC_ID="fkBcId";</v>
      </c>
      <c r="Z1419" s="7" t="str">
        <f t="shared" si="624"/>
        <v>private String fkBcId="";</v>
      </c>
    </row>
    <row r="1420" spans="2:26" ht="19.2" x14ac:dyDescent="0.45">
      <c r="B1420" s="1" t="s">
        <v>887</v>
      </c>
      <c r="C1420" s="1" t="s">
        <v>1</v>
      </c>
      <c r="D1420" s="4">
        <v>45</v>
      </c>
      <c r="I1420">
        <f>I1385</f>
        <v>0</v>
      </c>
      <c r="J1420" t="str">
        <f>CONCATENATE(LEFT(CONCATENATE(" ADD "," ",N1420,";"),LEN(CONCATENATE(" ADD "," ",N1420,";"))-2),";")</f>
        <v xml:space="preserve"> ADD  FK_SERVICE_GROUP_ID VARCHAR(45);</v>
      </c>
      <c r="K1420" s="21" t="str">
        <f>CONCATENATE(LEFT(CONCATENATE("  ALTER COLUMN  "," ",N1420,";"),LEN(CONCATENATE("  ALTER COLUMN  "," ",N1420,";"))-2),";")</f>
        <v xml:space="preserve">  ALTER COLUMN   FK_SERVICE_GROUP_ID VARCHAR(45);</v>
      </c>
      <c r="L1420" s="12"/>
      <c r="M1420" s="18" t="str">
        <f t="shared" si="620"/>
        <v>FK_SERVICE_GROUP_ID,</v>
      </c>
      <c r="N1420" s="5" t="str">
        <f t="shared" si="625"/>
        <v>FK_SERVICE_GROUP_ID VARCHAR(45),</v>
      </c>
      <c r="O1420" s="1" t="s">
        <v>10</v>
      </c>
      <c r="P1420" t="s">
        <v>891</v>
      </c>
      <c r="Q1420" t="s">
        <v>890</v>
      </c>
      <c r="R1420" t="s">
        <v>2</v>
      </c>
      <c r="W1420" s="17" t="str">
        <f t="shared" si="621"/>
        <v>fkServiceGroupId</v>
      </c>
      <c r="X1420" s="3" t="str">
        <f t="shared" si="622"/>
        <v>"fkServiceGroupId":"",</v>
      </c>
      <c r="Y1420" s="22" t="str">
        <f t="shared" si="623"/>
        <v>public static String FK_SERVICE_GROUP_ID="fkServiceGroupId";</v>
      </c>
      <c r="Z1420" s="7" t="str">
        <f t="shared" si="624"/>
        <v>private String fkServiceGroupId="";</v>
      </c>
    </row>
    <row r="1421" spans="2:26" ht="19.2" x14ac:dyDescent="0.45">
      <c r="B1421" s="1" t="s">
        <v>889</v>
      </c>
      <c r="C1421" s="1" t="s">
        <v>1</v>
      </c>
      <c r="D1421" s="4">
        <v>45</v>
      </c>
      <c r="I1421">
        <f>I1385</f>
        <v>0</v>
      </c>
      <c r="J1421" t="str">
        <f>CONCATENATE(LEFT(CONCATENATE(" ADD "," ",N1421,";"),LEN(CONCATENATE(" ADD "," ",N1421,";"))-2),";")</f>
        <v xml:space="preserve"> ADD  FK_SERVICE_ID VARCHAR(45);</v>
      </c>
      <c r="K1421" s="21" t="str">
        <f>CONCATENATE(LEFT(CONCATENATE("  ALTER COLUMN  "," ",N1421,";"),LEN(CONCATENATE("  ALTER COLUMN  "," ",N1421,";"))-2),";")</f>
        <v xml:space="preserve">  ALTER COLUMN   FK_SERVICE_ID VARCHAR(45);</v>
      </c>
      <c r="L1421" s="12"/>
      <c r="M1421" s="18" t="str">
        <f t="shared" si="620"/>
        <v>FK_SERVICE_ID,</v>
      </c>
      <c r="N1421" s="5" t="str">
        <f t="shared" si="625"/>
        <v>FK_SERVICE_ID VARCHAR(45),</v>
      </c>
      <c r="O1421" s="1" t="s">
        <v>10</v>
      </c>
      <c r="P1421" t="s">
        <v>891</v>
      </c>
      <c r="Q1421" t="s">
        <v>2</v>
      </c>
      <c r="W1421" s="17" t="str">
        <f t="shared" si="621"/>
        <v>fkServiceId</v>
      </c>
      <c r="X1421" s="3" t="str">
        <f t="shared" si="622"/>
        <v>"fkServiceId":"",</v>
      </c>
      <c r="Y1421" s="22" t="str">
        <f t="shared" si="623"/>
        <v>public static String FK_SERVICE_ID="fkServiceId";</v>
      </c>
      <c r="Z1421" s="7" t="str">
        <f t="shared" si="624"/>
        <v>private String fkServiceId="";</v>
      </c>
    </row>
    <row r="1422" spans="2:26" ht="19.2" x14ac:dyDescent="0.45">
      <c r="B1422" s="1"/>
      <c r="C1422" s="1"/>
      <c r="D1422" s="4"/>
      <c r="L1422" s="12"/>
      <c r="M1422" s="18"/>
      <c r="N1422" s="33" t="s">
        <v>130</v>
      </c>
      <c r="O1422" s="1"/>
      <c r="W1422" s="17"/>
    </row>
    <row r="1423" spans="2:26" x14ac:dyDescent="0.3">
      <c r="B1423" s="10"/>
      <c r="N1423" s="31" t="s">
        <v>126</v>
      </c>
    </row>
    <row r="1426" spans="2:26" x14ac:dyDescent="0.3">
      <c r="B1426" s="2" t="s">
        <v>892</v>
      </c>
      <c r="I1426" t="str">
        <f>CONCATENATE("ALTER TABLE"," ",B1426)</f>
        <v>ALTER TABLE TM_BC_KEY_PARTNER</v>
      </c>
      <c r="K1426" s="25"/>
      <c r="N1426" s="5" t="str">
        <f>CONCATENATE("CREATE TABLE ",B1426," ","(")</f>
        <v>CREATE TABLE TM_BC_KEY_PARTNER (</v>
      </c>
    </row>
    <row r="1427" spans="2:26" ht="19.2" x14ac:dyDescent="0.45">
      <c r="B1427" s="1" t="s">
        <v>2</v>
      </c>
      <c r="C1427" s="1" t="s">
        <v>1</v>
      </c>
      <c r="D1427" s="4">
        <v>30</v>
      </c>
      <c r="E1427" s="24" t="s">
        <v>113</v>
      </c>
      <c r="I1427" t="str">
        <f>I1426</f>
        <v>ALTER TABLE TM_BC_KEY_PARTNER</v>
      </c>
      <c r="L1427" s="12"/>
      <c r="M1427" s="18" t="str">
        <f t="shared" ref="M1427:M1433" si="626">CONCATENATE(B1427,",")</f>
        <v>ID,</v>
      </c>
      <c r="N1427" s="5" t="str">
        <f>CONCATENATE(B1427," ",C1427,"(",D1427,") ",E1427," ,")</f>
        <v>ID VARCHAR(30) NOT NULL ,</v>
      </c>
      <c r="O1427" s="1" t="s">
        <v>2</v>
      </c>
      <c r="P1427" s="6"/>
      <c r="Q1427" s="6"/>
      <c r="R1427" s="6"/>
      <c r="S1427" s="6"/>
      <c r="T1427" s="6"/>
      <c r="U1427" s="6"/>
      <c r="V1427" s="6"/>
      <c r="W1427" s="17" t="str">
        <f t="shared" ref="W1427:W1433" si="627"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id</v>
      </c>
      <c r="X1427" s="3" t="str">
        <f t="shared" ref="X1427:X1433" si="628">CONCATENATE("""",W1427,"""",":","""","""",",")</f>
        <v>"id":"",</v>
      </c>
      <c r="Y1427" s="22" t="str">
        <f t="shared" ref="Y1427:Y1433" si="629">CONCATENATE("public static String ",,B1427,,"=","""",W1427,""";")</f>
        <v>public static String ID="id";</v>
      </c>
      <c r="Z1427" s="7" t="str">
        <f t="shared" ref="Z1427:Z1433" si="630">CONCATENATE("private String ",W1427,"=","""""",";")</f>
        <v>private String id="";</v>
      </c>
    </row>
    <row r="1428" spans="2:26" ht="19.2" x14ac:dyDescent="0.45">
      <c r="B1428" s="1" t="s">
        <v>3</v>
      </c>
      <c r="C1428" s="1" t="s">
        <v>1</v>
      </c>
      <c r="D1428" s="4">
        <v>10</v>
      </c>
      <c r="I1428" t="str">
        <f>I1427</f>
        <v>ALTER TABLE TM_BC_KEY_PARTNER</v>
      </c>
      <c r="K1428" s="21" t="s">
        <v>436</v>
      </c>
      <c r="L1428" s="12"/>
      <c r="M1428" s="18" t="str">
        <f t="shared" si="626"/>
        <v>STATUS,</v>
      </c>
      <c r="N1428" s="5" t="str">
        <f t="shared" ref="N1428:N1433" si="631">CONCATENATE(B1428," ",C1428,"(",D1428,")",",")</f>
        <v>STATUS VARCHAR(10),</v>
      </c>
      <c r="O1428" s="1" t="s">
        <v>3</v>
      </c>
      <c r="W1428" s="17" t="str">
        <f t="shared" si="627"/>
        <v>status</v>
      </c>
      <c r="X1428" s="3" t="str">
        <f t="shared" si="628"/>
        <v>"status":"",</v>
      </c>
      <c r="Y1428" s="22" t="str">
        <f t="shared" si="629"/>
        <v>public static String STATUS="status";</v>
      </c>
      <c r="Z1428" s="7" t="str">
        <f t="shared" si="630"/>
        <v>private String status="";</v>
      </c>
    </row>
    <row r="1429" spans="2:26" ht="19.2" x14ac:dyDescent="0.45">
      <c r="B1429" s="1" t="s">
        <v>4</v>
      </c>
      <c r="C1429" s="1" t="s">
        <v>1</v>
      </c>
      <c r="D1429" s="4">
        <v>30</v>
      </c>
      <c r="I1429" t="str">
        <f>I1428</f>
        <v>ALTER TABLE TM_BC_KEY_PARTNER</v>
      </c>
      <c r="J1429" t="str">
        <f t="shared" ref="J1429:J1434" si="632">CONCATENATE(LEFT(CONCATENATE(" ADD "," ",N1429,";"),LEN(CONCATENATE(" ADD "," ",N1429,";"))-2),";")</f>
        <v xml:space="preserve"> ADD  INSERT_DATE VARCHAR(30);</v>
      </c>
      <c r="K1429" s="21" t="str">
        <f t="shared" ref="K1429:K1434" si="633">CONCATENATE(LEFT(CONCATENATE("  ALTER COLUMN  "," ",N1429,";"),LEN(CONCATENATE("  ALTER COLUMN  "," ",N1429,";"))-2),";")</f>
        <v xml:space="preserve">  ALTER COLUMN   INSERT_DATE VARCHAR(30);</v>
      </c>
      <c r="L1429" s="12"/>
      <c r="M1429" s="18" t="str">
        <f t="shared" si="626"/>
        <v>INSERT_DATE,</v>
      </c>
      <c r="N1429" s="5" t="str">
        <f t="shared" si="631"/>
        <v>INSERT_DATE VARCHAR(30),</v>
      </c>
      <c r="O1429" s="1" t="s">
        <v>7</v>
      </c>
      <c r="P1429" t="s">
        <v>8</v>
      </c>
      <c r="W1429" s="17" t="str">
        <f t="shared" si="627"/>
        <v>insertDate</v>
      </c>
      <c r="X1429" s="3" t="str">
        <f t="shared" si="628"/>
        <v>"insertDate":"",</v>
      </c>
      <c r="Y1429" s="22" t="str">
        <f t="shared" si="629"/>
        <v>public static String INSERT_DATE="insertDate";</v>
      </c>
      <c r="Z1429" s="7" t="str">
        <f t="shared" si="630"/>
        <v>private String insertDate="";</v>
      </c>
    </row>
    <row r="1430" spans="2:26" ht="19.2" x14ac:dyDescent="0.45">
      <c r="B1430" s="1" t="s">
        <v>5</v>
      </c>
      <c r="C1430" s="1" t="s">
        <v>1</v>
      </c>
      <c r="D1430" s="4">
        <v>30</v>
      </c>
      <c r="I1430" t="str">
        <f>I1429</f>
        <v>ALTER TABLE TM_BC_KEY_PARTNER</v>
      </c>
      <c r="J1430" t="str">
        <f t="shared" si="632"/>
        <v xml:space="preserve"> ADD  MODIFICATION_DATE VARCHAR(30);</v>
      </c>
      <c r="K1430" s="21" t="str">
        <f t="shared" si="633"/>
        <v xml:space="preserve">  ALTER COLUMN   MODIFICATION_DATE VARCHAR(30);</v>
      </c>
      <c r="L1430" s="12"/>
      <c r="M1430" s="18" t="str">
        <f t="shared" si="626"/>
        <v>MODIFICATION_DATE,</v>
      </c>
      <c r="N1430" s="5" t="str">
        <f t="shared" si="631"/>
        <v>MODIFICATION_DATE VARCHAR(30),</v>
      </c>
      <c r="O1430" s="1" t="s">
        <v>9</v>
      </c>
      <c r="P1430" t="s">
        <v>8</v>
      </c>
      <c r="W1430" s="17" t="str">
        <f t="shared" si="627"/>
        <v>modificationDate</v>
      </c>
      <c r="X1430" s="3" t="str">
        <f t="shared" si="628"/>
        <v>"modificationDate":"",</v>
      </c>
      <c r="Y1430" s="22" t="str">
        <f t="shared" si="629"/>
        <v>public static String MODIFICATION_DATE="modificationDate";</v>
      </c>
      <c r="Z1430" s="7" t="str">
        <f t="shared" si="630"/>
        <v>private String modificationDate="";</v>
      </c>
    </row>
    <row r="1431" spans="2:26" ht="19.2" x14ac:dyDescent="0.45">
      <c r="B1431" s="1" t="s">
        <v>893</v>
      </c>
      <c r="C1431" s="1" t="s">
        <v>1</v>
      </c>
      <c r="D1431" s="4">
        <v>2000</v>
      </c>
      <c r="I1431" t="str">
        <f>I1430</f>
        <v>ALTER TABLE TM_BC_KEY_PARTNER</v>
      </c>
      <c r="J1431" t="str">
        <f t="shared" si="632"/>
        <v xml:space="preserve"> ADD  PARTNER_NAME VARCHAR(2000);</v>
      </c>
      <c r="K1431" s="21" t="str">
        <f t="shared" si="633"/>
        <v xml:space="preserve">  ALTER COLUMN   PARTNER_NAME VARCHAR(2000);</v>
      </c>
      <c r="L1431" s="12"/>
      <c r="M1431" s="18" t="str">
        <f t="shared" si="626"/>
        <v>PARTNER_NAME,</v>
      </c>
      <c r="N1431" s="5" t="str">
        <f t="shared" si="631"/>
        <v>PARTNER_NAME VARCHAR(2000),</v>
      </c>
      <c r="O1431" s="1" t="s">
        <v>894</v>
      </c>
      <c r="P1431" t="s">
        <v>0</v>
      </c>
      <c r="W1431" s="17" t="str">
        <f t="shared" si="627"/>
        <v>partnerName</v>
      </c>
      <c r="X1431" s="3" t="str">
        <f t="shared" si="628"/>
        <v>"partnerName":"",</v>
      </c>
      <c r="Y1431" s="22" t="str">
        <f t="shared" si="629"/>
        <v>public static String PARTNER_NAME="partnerName";</v>
      </c>
      <c r="Z1431" s="7" t="str">
        <f t="shared" si="630"/>
        <v>private String partnerName="";</v>
      </c>
    </row>
    <row r="1432" spans="2:26" ht="19.2" x14ac:dyDescent="0.45">
      <c r="B1432" s="1" t="s">
        <v>14</v>
      </c>
      <c r="C1432" s="1" t="s">
        <v>701</v>
      </c>
      <c r="D1432" s="4"/>
      <c r="I1432">
        <f>I1397</f>
        <v>0</v>
      </c>
      <c r="J1432" t="str">
        <f t="shared" si="632"/>
        <v xml:space="preserve"> ADD  DESCRIPTION TEXT;</v>
      </c>
      <c r="K1432" s="21" t="str">
        <f t="shared" si="633"/>
        <v xml:space="preserve">  ALTER COLUMN   DESCRIPTION TEXT;</v>
      </c>
      <c r="L1432" s="12"/>
      <c r="M1432" s="18" t="str">
        <f t="shared" si="626"/>
        <v>DESCRIPTION,</v>
      </c>
      <c r="N1432" s="5" t="str">
        <f>CONCATENATE(B1432," ",C1432,"",D1432,"",",")</f>
        <v>DESCRIPTION TEXT,</v>
      </c>
      <c r="O1432" s="1" t="s">
        <v>14</v>
      </c>
      <c r="W1432" s="17" t="str">
        <f t="shared" si="627"/>
        <v>description</v>
      </c>
      <c r="X1432" s="3" t="str">
        <f t="shared" si="628"/>
        <v>"description":"",</v>
      </c>
      <c r="Y1432" s="22" t="str">
        <f t="shared" si="629"/>
        <v>public static String DESCRIPTION="description";</v>
      </c>
      <c r="Z1432" s="7" t="str">
        <f t="shared" si="630"/>
        <v>private String description="";</v>
      </c>
    </row>
    <row r="1433" spans="2:26" ht="19.2" x14ac:dyDescent="0.45">
      <c r="B1433" s="1" t="s">
        <v>258</v>
      </c>
      <c r="C1433" s="1" t="s">
        <v>1</v>
      </c>
      <c r="D1433" s="4">
        <v>24</v>
      </c>
      <c r="I1433" t="str">
        <f>I1137</f>
        <v>ALTER TABLE TM_REL_TAB_BACKLOG</v>
      </c>
      <c r="J1433" t="str">
        <f t="shared" si="632"/>
        <v xml:space="preserve"> ADD  ORDER_NO VARCHAR(24);</v>
      </c>
      <c r="K1433" s="21" t="str">
        <f t="shared" si="633"/>
        <v xml:space="preserve">  ALTER COLUMN   ORDER_NO VARCHAR(24);</v>
      </c>
      <c r="L1433" s="12"/>
      <c r="M1433" s="18" t="str">
        <f t="shared" si="626"/>
        <v>ORDER_NO,</v>
      </c>
      <c r="N1433" s="5" t="str">
        <f t="shared" si="631"/>
        <v>ORDER_NO VARCHAR(24),</v>
      </c>
      <c r="O1433" s="1" t="s">
        <v>259</v>
      </c>
      <c r="P1433" t="s">
        <v>173</v>
      </c>
      <c r="W1433" s="17" t="str">
        <f t="shared" si="627"/>
        <v>orderNo</v>
      </c>
      <c r="X1433" s="3" t="str">
        <f t="shared" si="628"/>
        <v>"orderNo":"",</v>
      </c>
      <c r="Y1433" s="22" t="str">
        <f t="shared" si="629"/>
        <v>public static String ORDER_NO="orderNo";</v>
      </c>
      <c r="Z1433" s="7" t="str">
        <f t="shared" si="630"/>
        <v>private String orderNo="";</v>
      </c>
    </row>
    <row r="1434" spans="2:26" ht="19.2" x14ac:dyDescent="0.45">
      <c r="B1434" s="1" t="s">
        <v>877</v>
      </c>
      <c r="C1434" s="1" t="s">
        <v>1</v>
      </c>
      <c r="D1434" s="4">
        <v>45</v>
      </c>
      <c r="I1434">
        <f>I1424</f>
        <v>0</v>
      </c>
      <c r="J1434" t="str">
        <f t="shared" si="632"/>
        <v xml:space="preserve"> ADD  FK_BC_ID VARCHAR(45);</v>
      </c>
      <c r="K1434" s="21" t="str">
        <f t="shared" si="633"/>
        <v xml:space="preserve">  ALTER COLUMN   FK_BC_ID VARCHAR(45);</v>
      </c>
      <c r="L1434" s="12"/>
      <c r="M1434" s="18" t="str">
        <f>CONCATENATE(B1434,",")</f>
        <v>FK_BC_ID,</v>
      </c>
      <c r="N1434" s="5" t="str">
        <f>CONCATENATE(B1434," ",C1434,"(",D1434,")",",")</f>
        <v>FK_BC_ID VARCHAR(45),</v>
      </c>
      <c r="O1434" s="1" t="s">
        <v>10</v>
      </c>
      <c r="P1434" t="s">
        <v>881</v>
      </c>
      <c r="Q1434" t="s">
        <v>2</v>
      </c>
      <c r="W1434" s="17" t="str">
        <f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fkBcId</v>
      </c>
      <c r="X1434" s="3" t="str">
        <f>CONCATENATE("""",W1434,"""",":","""","""",",")</f>
        <v>"fkBcId":"",</v>
      </c>
      <c r="Y1434" s="22" t="str">
        <f>CONCATENATE("public static String ",,B1434,,"=","""",W1434,""";")</f>
        <v>public static String FK_BC_ID="fkBcId";</v>
      </c>
      <c r="Z1434" s="7" t="str">
        <f>CONCATENATE("private String ",W1434,"=","""""",";")</f>
        <v>private String fkBcId="";</v>
      </c>
    </row>
    <row r="1435" spans="2:26" ht="19.2" x14ac:dyDescent="0.45">
      <c r="B1435" s="1"/>
      <c r="C1435" s="1"/>
      <c r="D1435" s="4"/>
      <c r="L1435" s="12"/>
      <c r="M1435" s="18"/>
      <c r="N1435" s="33" t="s">
        <v>130</v>
      </c>
      <c r="O1435" s="1"/>
      <c r="W1435" s="17"/>
    </row>
    <row r="1436" spans="2:26" x14ac:dyDescent="0.3">
      <c r="B1436" s="10"/>
      <c r="N1436" s="31" t="s">
        <v>126</v>
      </c>
    </row>
    <row r="1438" spans="2:26" x14ac:dyDescent="0.3">
      <c r="B1438" s="2" t="s">
        <v>896</v>
      </c>
      <c r="I1438" t="str">
        <f>CONCATENATE("ALTER TABLE"," ",B1438)</f>
        <v>ALTER TABLE TM_BC_KEY_RESOURCE</v>
      </c>
      <c r="K1438" s="25"/>
      <c r="N1438" s="5" t="str">
        <f>CONCATENATE("CREATE TABLE ",B1438," ","(")</f>
        <v>CREATE TABLE TM_BC_KEY_RESOURCE (</v>
      </c>
    </row>
    <row r="1439" spans="2:26" ht="19.2" x14ac:dyDescent="0.45">
      <c r="B1439" s="1" t="s">
        <v>2</v>
      </c>
      <c r="C1439" s="1" t="s">
        <v>1</v>
      </c>
      <c r="D1439" s="4">
        <v>30</v>
      </c>
      <c r="E1439" s="24" t="s">
        <v>113</v>
      </c>
      <c r="I1439" t="str">
        <f>I1438</f>
        <v>ALTER TABLE TM_BC_KEY_RESOURCE</v>
      </c>
      <c r="L1439" s="12"/>
      <c r="M1439" s="18" t="str">
        <f t="shared" ref="M1439:M1445" si="634">CONCATENATE(B1439,",")</f>
        <v>ID,</v>
      </c>
      <c r="N1439" s="5" t="str">
        <f>CONCATENATE(B1439," ",C1439,"(",D1439,") ",E1439," ,")</f>
        <v>ID VARCHAR(30) NOT NULL ,</v>
      </c>
      <c r="O1439" s="1" t="s">
        <v>2</v>
      </c>
      <c r="P1439" s="6"/>
      <c r="Q1439" s="6"/>
      <c r="R1439" s="6"/>
      <c r="S1439" s="6"/>
      <c r="T1439" s="6"/>
      <c r="U1439" s="6"/>
      <c r="V1439" s="6"/>
      <c r="W1439" s="17" t="str">
        <f t="shared" ref="W1439:W1445" si="635"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id</v>
      </c>
      <c r="X1439" s="3" t="str">
        <f t="shared" ref="X1439:X1445" si="636">CONCATENATE("""",W1439,"""",":","""","""",",")</f>
        <v>"id":"",</v>
      </c>
      <c r="Y1439" s="22" t="str">
        <f t="shared" ref="Y1439:Y1445" si="637">CONCATENATE("public static String ",,B1439,,"=","""",W1439,""";")</f>
        <v>public static String ID="id";</v>
      </c>
      <c r="Z1439" s="7" t="str">
        <f t="shared" ref="Z1439:Z1445" si="638">CONCATENATE("private String ",W1439,"=","""""",";")</f>
        <v>private String id="";</v>
      </c>
    </row>
    <row r="1440" spans="2:26" ht="19.2" x14ac:dyDescent="0.45">
      <c r="B1440" s="1" t="s">
        <v>3</v>
      </c>
      <c r="C1440" s="1" t="s">
        <v>1</v>
      </c>
      <c r="D1440" s="4">
        <v>10</v>
      </c>
      <c r="I1440" t="str">
        <f>I1439</f>
        <v>ALTER TABLE TM_BC_KEY_RESOURCE</v>
      </c>
      <c r="K1440" s="21" t="s">
        <v>436</v>
      </c>
      <c r="L1440" s="12"/>
      <c r="M1440" s="18" t="str">
        <f t="shared" si="634"/>
        <v>STATUS,</v>
      </c>
      <c r="N1440" s="5" t="str">
        <f>CONCATENATE(B1440," ",C1440,"(",D1440,")",",")</f>
        <v>STATUS VARCHAR(10),</v>
      </c>
      <c r="O1440" s="1" t="s">
        <v>3</v>
      </c>
      <c r="W1440" s="17" t="str">
        <f t="shared" si="635"/>
        <v>status</v>
      </c>
      <c r="X1440" s="3" t="str">
        <f t="shared" si="636"/>
        <v>"status":"",</v>
      </c>
      <c r="Y1440" s="22" t="str">
        <f t="shared" si="637"/>
        <v>public static String STATUS="status";</v>
      </c>
      <c r="Z1440" s="7" t="str">
        <f t="shared" si="638"/>
        <v>private String status="";</v>
      </c>
    </row>
    <row r="1441" spans="2:26" ht="19.2" x14ac:dyDescent="0.45">
      <c r="B1441" s="1" t="s">
        <v>4</v>
      </c>
      <c r="C1441" s="1" t="s">
        <v>1</v>
      </c>
      <c r="D1441" s="4">
        <v>30</v>
      </c>
      <c r="I1441" t="str">
        <f>I1440</f>
        <v>ALTER TABLE TM_BC_KEY_RESOURCE</v>
      </c>
      <c r="J1441" t="str">
        <f t="shared" ref="J1441:J1446" si="639">CONCATENATE(LEFT(CONCATENATE(" ADD "," ",N1441,";"),LEN(CONCATENATE(" ADD "," ",N1441,";"))-2),";")</f>
        <v xml:space="preserve"> ADD  INSERT_DATE VARCHAR(30);</v>
      </c>
      <c r="K1441" s="21" t="str">
        <f t="shared" ref="K1441:K1446" si="640">CONCATENATE(LEFT(CONCATENATE("  ALTER COLUMN  "," ",N1441,";"),LEN(CONCATENATE("  ALTER COLUMN  "," ",N1441,";"))-2),";")</f>
        <v xml:space="preserve">  ALTER COLUMN   INSERT_DATE VARCHAR(30);</v>
      </c>
      <c r="L1441" s="12"/>
      <c r="M1441" s="18" t="str">
        <f t="shared" si="634"/>
        <v>INSERT_DATE,</v>
      </c>
      <c r="N1441" s="5" t="str">
        <f>CONCATENATE(B1441," ",C1441,"(",D1441,")",",")</f>
        <v>INSERT_DATE VARCHAR(30),</v>
      </c>
      <c r="O1441" s="1" t="s">
        <v>7</v>
      </c>
      <c r="P1441" t="s">
        <v>8</v>
      </c>
      <c r="W1441" s="17" t="str">
        <f t="shared" si="635"/>
        <v>insertDate</v>
      </c>
      <c r="X1441" s="3" t="str">
        <f t="shared" si="636"/>
        <v>"insertDate":"",</v>
      </c>
      <c r="Y1441" s="22" t="str">
        <f t="shared" si="637"/>
        <v>public static String INSERT_DATE="insertDate";</v>
      </c>
      <c r="Z1441" s="7" t="str">
        <f t="shared" si="638"/>
        <v>private String insertDate="";</v>
      </c>
    </row>
    <row r="1442" spans="2:26" ht="19.2" x14ac:dyDescent="0.45">
      <c r="B1442" s="1" t="s">
        <v>5</v>
      </c>
      <c r="C1442" s="1" t="s">
        <v>1</v>
      </c>
      <c r="D1442" s="4">
        <v>30</v>
      </c>
      <c r="I1442" t="str">
        <f>I1441</f>
        <v>ALTER TABLE TM_BC_KEY_RESOURCE</v>
      </c>
      <c r="J1442" t="str">
        <f t="shared" si="639"/>
        <v xml:space="preserve"> ADD  MODIFICATION_DATE VARCHAR(30);</v>
      </c>
      <c r="K1442" s="21" t="str">
        <f t="shared" si="640"/>
        <v xml:space="preserve">  ALTER COLUMN   MODIFICATION_DATE VARCHAR(30);</v>
      </c>
      <c r="L1442" s="12"/>
      <c r="M1442" s="18" t="str">
        <f t="shared" si="634"/>
        <v>MODIFICATION_DATE,</v>
      </c>
      <c r="N1442" s="5" t="str">
        <f>CONCATENATE(B1442," ",C1442,"(",D1442,")",",")</f>
        <v>MODIFICATION_DATE VARCHAR(30),</v>
      </c>
      <c r="O1442" s="1" t="s">
        <v>9</v>
      </c>
      <c r="P1442" t="s">
        <v>8</v>
      </c>
      <c r="W1442" s="17" t="str">
        <f t="shared" si="635"/>
        <v>modificationDate</v>
      </c>
      <c r="X1442" s="3" t="str">
        <f t="shared" si="636"/>
        <v>"modificationDate":"",</v>
      </c>
      <c r="Y1442" s="22" t="str">
        <f t="shared" si="637"/>
        <v>public static String MODIFICATION_DATE="modificationDate";</v>
      </c>
      <c r="Z1442" s="7" t="str">
        <f t="shared" si="638"/>
        <v>private String modificationDate="";</v>
      </c>
    </row>
    <row r="1443" spans="2:26" ht="19.2" x14ac:dyDescent="0.45">
      <c r="B1443" s="1" t="s">
        <v>895</v>
      </c>
      <c r="C1443" s="1" t="s">
        <v>1</v>
      </c>
      <c r="D1443" s="4">
        <v>2000</v>
      </c>
      <c r="I1443" t="str">
        <f>I1442</f>
        <v>ALTER TABLE TM_BC_KEY_RESOURCE</v>
      </c>
      <c r="J1443" t="str">
        <f t="shared" si="639"/>
        <v xml:space="preserve"> ADD  RESOURCE_NAME VARCHAR(2000);</v>
      </c>
      <c r="K1443" s="21" t="str">
        <f t="shared" si="640"/>
        <v xml:space="preserve">  ALTER COLUMN   RESOURCE_NAME VARCHAR(2000);</v>
      </c>
      <c r="L1443" s="12"/>
      <c r="M1443" s="18" t="str">
        <f t="shared" si="634"/>
        <v>RESOURCE_NAME,</v>
      </c>
      <c r="N1443" s="5" t="str">
        <f>CONCATENATE(B1443," ",C1443,"(",D1443,")",",")</f>
        <v>RESOURCE_NAME VARCHAR(2000),</v>
      </c>
      <c r="O1443" s="1" t="s">
        <v>897</v>
      </c>
      <c r="P1443" t="s">
        <v>0</v>
      </c>
      <c r="W1443" s="17" t="str">
        <f t="shared" si="635"/>
        <v>resourceName</v>
      </c>
      <c r="X1443" s="3" t="str">
        <f t="shared" si="636"/>
        <v>"resourceName":"",</v>
      </c>
      <c r="Y1443" s="22" t="str">
        <f t="shared" si="637"/>
        <v>public static String RESOURCE_NAME="resourceName";</v>
      </c>
      <c r="Z1443" s="7" t="str">
        <f t="shared" si="638"/>
        <v>private String resourceName="";</v>
      </c>
    </row>
    <row r="1444" spans="2:26" ht="19.2" x14ac:dyDescent="0.45">
      <c r="B1444" s="1" t="s">
        <v>14</v>
      </c>
      <c r="C1444" s="1" t="s">
        <v>701</v>
      </c>
      <c r="D1444" s="4"/>
      <c r="I1444" t="str">
        <f>I1409</f>
        <v>ALTER TABLE TM_PROBLEM_STATEMENT</v>
      </c>
      <c r="J1444" t="str">
        <f t="shared" si="639"/>
        <v xml:space="preserve"> ADD  DESCRIPTION TEXT;</v>
      </c>
      <c r="K1444" s="21" t="str">
        <f t="shared" si="640"/>
        <v xml:space="preserve">  ALTER COLUMN   DESCRIPTION TEXT;</v>
      </c>
      <c r="L1444" s="12"/>
      <c r="M1444" s="18" t="str">
        <f t="shared" si="634"/>
        <v>DESCRIPTION,</v>
      </c>
      <c r="N1444" s="5" t="str">
        <f>CONCATENATE(B1444," ",C1444,"",D1444,"",",")</f>
        <v>DESCRIPTION TEXT,</v>
      </c>
      <c r="O1444" s="1" t="s">
        <v>14</v>
      </c>
      <c r="W1444" s="17" t="str">
        <f t="shared" si="635"/>
        <v>description</v>
      </c>
      <c r="X1444" s="3" t="str">
        <f t="shared" si="636"/>
        <v>"description":"",</v>
      </c>
      <c r="Y1444" s="22" t="str">
        <f t="shared" si="637"/>
        <v>public static String DESCRIPTION="description";</v>
      </c>
      <c r="Z1444" s="7" t="str">
        <f t="shared" si="638"/>
        <v>private String description="";</v>
      </c>
    </row>
    <row r="1445" spans="2:26" ht="19.2" x14ac:dyDescent="0.45">
      <c r="B1445" s="1" t="s">
        <v>258</v>
      </c>
      <c r="C1445" s="1" t="s">
        <v>1</v>
      </c>
      <c r="D1445" s="4">
        <v>24</v>
      </c>
      <c r="I1445" t="str">
        <f>I1149</f>
        <v>ALTER TABLE TM_DOCUMENT</v>
      </c>
      <c r="J1445" t="str">
        <f t="shared" si="639"/>
        <v xml:space="preserve"> ADD  ORDER_NO VARCHAR(24);</v>
      </c>
      <c r="K1445" s="21" t="str">
        <f t="shared" si="640"/>
        <v xml:space="preserve">  ALTER COLUMN   ORDER_NO VARCHAR(24);</v>
      </c>
      <c r="L1445" s="12"/>
      <c r="M1445" s="18" t="str">
        <f t="shared" si="634"/>
        <v>ORDER_NO,</v>
      </c>
      <c r="N1445" s="5" t="str">
        <f>CONCATENATE(B1445," ",C1445,"(",D1445,")",",")</f>
        <v>ORDER_NO VARCHAR(24),</v>
      </c>
      <c r="O1445" s="1" t="s">
        <v>259</v>
      </c>
      <c r="P1445" t="s">
        <v>173</v>
      </c>
      <c r="W1445" s="17" t="str">
        <f t="shared" si="635"/>
        <v>orderNo</v>
      </c>
      <c r="X1445" s="3" t="str">
        <f t="shared" si="636"/>
        <v>"orderNo":"",</v>
      </c>
      <c r="Y1445" s="22" t="str">
        <f t="shared" si="637"/>
        <v>public static String ORDER_NO="orderNo";</v>
      </c>
      <c r="Z1445" s="7" t="str">
        <f t="shared" si="638"/>
        <v>private String orderNo="";</v>
      </c>
    </row>
    <row r="1446" spans="2:26" ht="19.2" x14ac:dyDescent="0.45">
      <c r="B1446" s="1" t="s">
        <v>877</v>
      </c>
      <c r="C1446" s="1" t="s">
        <v>1</v>
      </c>
      <c r="D1446" s="4">
        <v>45</v>
      </c>
      <c r="I1446">
        <f>I1436</f>
        <v>0</v>
      </c>
      <c r="J1446" t="str">
        <f t="shared" si="639"/>
        <v xml:space="preserve"> ADD  FK_BC_ID VARCHAR(45);</v>
      </c>
      <c r="K1446" s="21" t="str">
        <f t="shared" si="640"/>
        <v xml:space="preserve">  ALTER COLUMN   FK_BC_ID VARCHAR(45);</v>
      </c>
      <c r="L1446" s="12"/>
      <c r="M1446" s="18" t="str">
        <f>CONCATENATE(B1446,",")</f>
        <v>FK_BC_ID,</v>
      </c>
      <c r="N1446" s="5" t="str">
        <f>CONCATENATE(B1446," ",C1446,"(",D1446,")",",")</f>
        <v>FK_BC_ID VARCHAR(45),</v>
      </c>
      <c r="O1446" s="1" t="s">
        <v>10</v>
      </c>
      <c r="P1446" t="s">
        <v>881</v>
      </c>
      <c r="Q1446" t="s">
        <v>2</v>
      </c>
      <c r="W1446" s="17" t="str">
        <f>CONCATENATE(,LOWER(O1446),UPPER(LEFT(P1446,1)),LOWER(RIGHT(P1446,LEN(P1446)-IF(LEN(P1446)&gt;0,1,LEN(P1446)))),UPPER(LEFT(Q1446,1)),LOWER(RIGHT(Q1446,LEN(Q1446)-IF(LEN(Q1446)&gt;0,1,LEN(Q1446)))),UPPER(LEFT(R1446,1)),LOWER(RIGHT(R1446,LEN(R1446)-IF(LEN(R1446)&gt;0,1,LEN(R1446)))),UPPER(LEFT(S1446,1)),LOWER(RIGHT(S1446,LEN(S1446)-IF(LEN(S1446)&gt;0,1,LEN(S1446)))),UPPER(LEFT(T1446,1)),LOWER(RIGHT(T1446,LEN(T1446)-IF(LEN(T1446)&gt;0,1,LEN(T1446)))),UPPER(LEFT(U1446,1)),LOWER(RIGHT(U1446,LEN(U1446)-IF(LEN(U1446)&gt;0,1,LEN(U1446)))),UPPER(LEFT(V1446,1)),LOWER(RIGHT(V1446,LEN(V1446)-IF(LEN(V1446)&gt;0,1,LEN(V1446)))))</f>
        <v>fkBcId</v>
      </c>
      <c r="X1446" s="3" t="str">
        <f>CONCATENATE("""",W1446,"""",":","""","""",",")</f>
        <v>"fkBcId":"",</v>
      </c>
      <c r="Y1446" s="22" t="str">
        <f>CONCATENATE("public static String ",,B1446,,"=","""",W1446,""";")</f>
        <v>public static String FK_BC_ID="fkBcId";</v>
      </c>
      <c r="Z1446" s="7" t="str">
        <f>CONCATENATE("private String ",W1446,"=","""""",";")</f>
        <v>private String fkBcId="";</v>
      </c>
    </row>
    <row r="1447" spans="2:26" ht="19.2" x14ac:dyDescent="0.45">
      <c r="B1447" s="1"/>
      <c r="C1447" s="1"/>
      <c r="D1447" s="4"/>
      <c r="L1447" s="12"/>
      <c r="M1447" s="18"/>
      <c r="N1447" s="33" t="s">
        <v>130</v>
      </c>
      <c r="O1447" s="1"/>
      <c r="W1447" s="17"/>
    </row>
    <row r="1448" spans="2:26" x14ac:dyDescent="0.3">
      <c r="B1448" s="10"/>
      <c r="N1448" s="31" t="s">
        <v>126</v>
      </c>
    </row>
    <row r="1451" spans="2:26" x14ac:dyDescent="0.3">
      <c r="B1451" s="2" t="s">
        <v>898</v>
      </c>
      <c r="I1451" t="str">
        <f>CONCATENATE("ALTER TABLE"," ",B1451)</f>
        <v>ALTER TABLE TM_BC_SECTION</v>
      </c>
      <c r="K1451" s="25"/>
      <c r="N1451" s="5" t="str">
        <f>CONCATENATE("CREATE TABLE ",B1451," ","(")</f>
        <v>CREATE TABLE TM_BC_SECTION (</v>
      </c>
    </row>
    <row r="1452" spans="2:26" ht="19.2" x14ac:dyDescent="0.45">
      <c r="B1452" s="1" t="s">
        <v>2</v>
      </c>
      <c r="C1452" s="1" t="s">
        <v>1</v>
      </c>
      <c r="D1452" s="4">
        <v>30</v>
      </c>
      <c r="E1452" s="24" t="s">
        <v>113</v>
      </c>
      <c r="I1452" t="str">
        <f>I1451</f>
        <v>ALTER TABLE TM_BC_SECTION</v>
      </c>
      <c r="L1452" s="12"/>
      <c r="M1452" s="18" t="str">
        <f t="shared" ref="M1452:M1459" si="641">CONCATENATE(B1452,",")</f>
        <v>ID,</v>
      </c>
      <c r="N1452" s="5" t="str">
        <f>CONCATENATE(B1452," ",C1452,"(",D1452,") ",E1452," ,")</f>
        <v>ID VARCHAR(30) NOT NULL ,</v>
      </c>
      <c r="O1452" s="1" t="s">
        <v>2</v>
      </c>
      <c r="P1452" s="6"/>
      <c r="Q1452" s="6"/>
      <c r="R1452" s="6"/>
      <c r="S1452" s="6"/>
      <c r="T1452" s="6"/>
      <c r="U1452" s="6"/>
      <c r="V1452" s="6"/>
      <c r="W1452" s="17" t="str">
        <f t="shared" ref="W1452:W1459" si="642">CONCATENATE(,LOWER(O1452),UPPER(LEFT(P1452,1)),LOWER(RIGHT(P1452,LEN(P1452)-IF(LEN(P1452)&gt;0,1,LEN(P1452)))),UPPER(LEFT(Q1452,1)),LOWER(RIGHT(Q1452,LEN(Q1452)-IF(LEN(Q1452)&gt;0,1,LEN(Q1452)))),UPPER(LEFT(R1452,1)),LOWER(RIGHT(R1452,LEN(R1452)-IF(LEN(R1452)&gt;0,1,LEN(R1452)))),UPPER(LEFT(S1452,1)),LOWER(RIGHT(S1452,LEN(S1452)-IF(LEN(S1452)&gt;0,1,LEN(S1452)))),UPPER(LEFT(T1452,1)),LOWER(RIGHT(T1452,LEN(T1452)-IF(LEN(T1452)&gt;0,1,LEN(T1452)))),UPPER(LEFT(U1452,1)),LOWER(RIGHT(U1452,LEN(U1452)-IF(LEN(U1452)&gt;0,1,LEN(U1452)))),UPPER(LEFT(V1452,1)),LOWER(RIGHT(V1452,LEN(V1452)-IF(LEN(V1452)&gt;0,1,LEN(V1452)))))</f>
        <v>id</v>
      </c>
      <c r="X1452" s="3" t="str">
        <f t="shared" ref="X1452:X1459" si="643">CONCATENATE("""",W1452,"""",":","""","""",",")</f>
        <v>"id":"",</v>
      </c>
      <c r="Y1452" s="22" t="str">
        <f t="shared" ref="Y1452:Y1459" si="644">CONCATENATE("public static String ",,B1452,,"=","""",W1452,""";")</f>
        <v>public static String ID="id";</v>
      </c>
      <c r="Z1452" s="7" t="str">
        <f t="shared" ref="Z1452:Z1459" si="645">CONCATENATE("private String ",W1452,"=","""""",";")</f>
        <v>private String id="";</v>
      </c>
    </row>
    <row r="1453" spans="2:26" ht="19.2" x14ac:dyDescent="0.45">
      <c r="B1453" s="1" t="s">
        <v>3</v>
      </c>
      <c r="C1453" s="1" t="s">
        <v>1</v>
      </c>
      <c r="D1453" s="4">
        <v>10</v>
      </c>
      <c r="I1453" t="str">
        <f>I1452</f>
        <v>ALTER TABLE TM_BC_SECTION</v>
      </c>
      <c r="K1453" s="21" t="s">
        <v>436</v>
      </c>
      <c r="L1453" s="12"/>
      <c r="M1453" s="18" t="str">
        <f t="shared" si="641"/>
        <v>STATUS,</v>
      </c>
      <c r="N1453" s="5" t="str">
        <f>CONCATENATE(B1453," ",C1453,"(",D1453,")",",")</f>
        <v>STATUS VARCHAR(10),</v>
      </c>
      <c r="O1453" s="1" t="s">
        <v>3</v>
      </c>
      <c r="W1453" s="17" t="str">
        <f t="shared" si="642"/>
        <v>status</v>
      </c>
      <c r="X1453" s="3" t="str">
        <f t="shared" si="643"/>
        <v>"status":"",</v>
      </c>
      <c r="Y1453" s="22" t="str">
        <f t="shared" si="644"/>
        <v>public static String STATUS="status";</v>
      </c>
      <c r="Z1453" s="7" t="str">
        <f t="shared" si="645"/>
        <v>private String status="";</v>
      </c>
    </row>
    <row r="1454" spans="2:26" ht="19.2" x14ac:dyDescent="0.45">
      <c r="B1454" s="1" t="s">
        <v>4</v>
      </c>
      <c r="C1454" s="1" t="s">
        <v>1</v>
      </c>
      <c r="D1454" s="4">
        <v>30</v>
      </c>
      <c r="I1454" t="str">
        <f>I1453</f>
        <v>ALTER TABLE TM_BC_SECTION</v>
      </c>
      <c r="J1454" t="str">
        <f t="shared" ref="J1454:J1460" si="646">CONCATENATE(LEFT(CONCATENATE(" ADD "," ",N1454,";"),LEN(CONCATENATE(" ADD "," ",N1454,";"))-2),";")</f>
        <v xml:space="preserve"> ADD  INSERT_DATE VARCHAR(30);</v>
      </c>
      <c r="K1454" s="21" t="str">
        <f t="shared" ref="K1454:K1460" si="647">CONCATENATE(LEFT(CONCATENATE("  ALTER COLUMN  "," ",N1454,";"),LEN(CONCATENATE("  ALTER COLUMN  "," ",N1454,";"))-2),";")</f>
        <v xml:space="preserve">  ALTER COLUMN   INSERT_DATE VARCHAR(30);</v>
      </c>
      <c r="L1454" s="12"/>
      <c r="M1454" s="18" t="str">
        <f t="shared" si="641"/>
        <v>INSERT_DATE,</v>
      </c>
      <c r="N1454" s="5" t="str">
        <f>CONCATENATE(B1454," ",C1454,"(",D1454,")",",")</f>
        <v>INSERT_DATE VARCHAR(30),</v>
      </c>
      <c r="O1454" s="1" t="s">
        <v>7</v>
      </c>
      <c r="P1454" t="s">
        <v>8</v>
      </c>
      <c r="W1454" s="17" t="str">
        <f t="shared" si="642"/>
        <v>insertDate</v>
      </c>
      <c r="X1454" s="3" t="str">
        <f t="shared" si="643"/>
        <v>"insertDate":"",</v>
      </c>
      <c r="Y1454" s="22" t="str">
        <f t="shared" si="644"/>
        <v>public static String INSERT_DATE="insertDate";</v>
      </c>
      <c r="Z1454" s="7" t="str">
        <f t="shared" si="645"/>
        <v>private String insertDate="";</v>
      </c>
    </row>
    <row r="1455" spans="2:26" ht="19.2" x14ac:dyDescent="0.45">
      <c r="B1455" s="1" t="s">
        <v>5</v>
      </c>
      <c r="C1455" s="1" t="s">
        <v>1</v>
      </c>
      <c r="D1455" s="4">
        <v>30</v>
      </c>
      <c r="I1455" t="str">
        <f>I1454</f>
        <v>ALTER TABLE TM_BC_SECTION</v>
      </c>
      <c r="J1455" t="str">
        <f t="shared" si="646"/>
        <v xml:space="preserve"> ADD  MODIFICATION_DATE VARCHAR(30);</v>
      </c>
      <c r="K1455" s="21" t="str">
        <f t="shared" si="647"/>
        <v xml:space="preserve">  ALTER COLUMN   MODIFICATION_DATE VARCHAR(30);</v>
      </c>
      <c r="L1455" s="12"/>
      <c r="M1455" s="18" t="str">
        <f t="shared" si="641"/>
        <v>MODIFICATION_DATE,</v>
      </c>
      <c r="N1455" s="5" t="str">
        <f>CONCATENATE(B1455," ",C1455,"(",D1455,")",",")</f>
        <v>MODIFICATION_DATE VARCHAR(30),</v>
      </c>
      <c r="O1455" s="1" t="s">
        <v>9</v>
      </c>
      <c r="P1455" t="s">
        <v>8</v>
      </c>
      <c r="W1455" s="17" t="str">
        <f t="shared" si="642"/>
        <v>modificationDate</v>
      </c>
      <c r="X1455" s="3" t="str">
        <f t="shared" si="643"/>
        <v>"modificationDate":"",</v>
      </c>
      <c r="Y1455" s="22" t="str">
        <f t="shared" si="644"/>
        <v>public static String MODIFICATION_DATE="modificationDate";</v>
      </c>
      <c r="Z1455" s="7" t="str">
        <f t="shared" si="645"/>
        <v>private String modificationDate="";</v>
      </c>
    </row>
    <row r="1456" spans="2:26" ht="19.2" x14ac:dyDescent="0.45">
      <c r="B1456" s="1" t="s">
        <v>899</v>
      </c>
      <c r="C1456" s="1" t="s">
        <v>1</v>
      </c>
      <c r="D1456" s="4">
        <v>2000</v>
      </c>
      <c r="I1456" t="str">
        <f>I1455</f>
        <v>ALTER TABLE TM_BC_SECTION</v>
      </c>
      <c r="J1456" t="str">
        <f t="shared" si="646"/>
        <v xml:space="preserve"> ADD  SECTION_NAME VARCHAR(2000);</v>
      </c>
      <c r="K1456" s="21" t="str">
        <f t="shared" si="647"/>
        <v xml:space="preserve">  ALTER COLUMN   SECTION_NAME VARCHAR(2000);</v>
      </c>
      <c r="L1456" s="12"/>
      <c r="M1456" s="18" t="str">
        <f t="shared" si="641"/>
        <v>SECTION_NAME,</v>
      </c>
      <c r="N1456" s="5" t="str">
        <f>CONCATENATE(B1456," ",C1456,"(",D1456,")",",")</f>
        <v>SECTION_NAME VARCHAR(2000),</v>
      </c>
      <c r="O1456" s="1" t="s">
        <v>710</v>
      </c>
      <c r="P1456" t="s">
        <v>0</v>
      </c>
      <c r="W1456" s="17" t="str">
        <f t="shared" si="642"/>
        <v>sectionName</v>
      </c>
      <c r="X1456" s="3" t="str">
        <f t="shared" si="643"/>
        <v>"sectionName":"",</v>
      </c>
      <c r="Y1456" s="22" t="str">
        <f t="shared" si="644"/>
        <v>public static String SECTION_NAME="sectionName";</v>
      </c>
      <c r="Z1456" s="7" t="str">
        <f t="shared" si="645"/>
        <v>private String sectionName="";</v>
      </c>
    </row>
    <row r="1457" spans="2:26" ht="19.2" x14ac:dyDescent="0.45">
      <c r="B1457" s="1" t="s">
        <v>14</v>
      </c>
      <c r="C1457" s="1" t="s">
        <v>701</v>
      </c>
      <c r="D1457" s="4"/>
      <c r="I1457">
        <f>I1422</f>
        <v>0</v>
      </c>
      <c r="J1457" t="str">
        <f t="shared" si="646"/>
        <v xml:space="preserve"> ADD  DESCRIPTION TEXT;</v>
      </c>
      <c r="K1457" s="21" t="str">
        <f t="shared" si="647"/>
        <v xml:space="preserve">  ALTER COLUMN   DESCRIPTION TEXT;</v>
      </c>
      <c r="L1457" s="12"/>
      <c r="M1457" s="18" t="str">
        <f t="shared" si="641"/>
        <v>DESCRIPTION,</v>
      </c>
      <c r="N1457" s="5" t="str">
        <f>CONCATENATE(B1457," ",C1457,"",D1457,"",",")</f>
        <v>DESCRIPTION TEXT,</v>
      </c>
      <c r="O1457" s="1" t="s">
        <v>14</v>
      </c>
      <c r="W1457" s="17" t="str">
        <f t="shared" si="642"/>
        <v>description</v>
      </c>
      <c r="X1457" s="3" t="str">
        <f t="shared" si="643"/>
        <v>"description":"",</v>
      </c>
      <c r="Y1457" s="22" t="str">
        <f t="shared" si="644"/>
        <v>public static String DESCRIPTION="description";</v>
      </c>
      <c r="Z1457" s="7" t="str">
        <f t="shared" si="645"/>
        <v>private String description="";</v>
      </c>
    </row>
    <row r="1458" spans="2:26" ht="19.2" x14ac:dyDescent="0.45">
      <c r="B1458" s="1" t="s">
        <v>258</v>
      </c>
      <c r="C1458" s="1" t="s">
        <v>627</v>
      </c>
      <c r="D1458" s="4">
        <v>24</v>
      </c>
      <c r="I1458" t="str">
        <f>I1161</f>
        <v>ALTER TABLE TM_REL_TAB_BACKLOG</v>
      </c>
      <c r="J1458" t="str">
        <f>CONCATENATE(LEFT(CONCATENATE(" ADD "," ",N1458,";"),LEN(CONCATENATE(" ADD "," ",N1458,";"))-2),";")</f>
        <v xml:space="preserve"> ADD  ORDER_NO FLOAT(24);</v>
      </c>
      <c r="K1458" s="21" t="str">
        <f>CONCATENATE(LEFT(CONCATENATE("  ALTER COLUMN  "," ",N1458,";"),LEN(CONCATENATE("  ALTER COLUMN  "," ",N1458,";"))-2),";")</f>
        <v xml:space="preserve">  ALTER COLUMN   ORDER_NO FLOAT(24);</v>
      </c>
      <c r="L1458" s="12"/>
      <c r="M1458" s="18" t="str">
        <f>CONCATENATE(B1458,",")</f>
        <v>ORDER_NO,</v>
      </c>
      <c r="N1458" s="5" t="str">
        <f>CONCATENATE(B1458," ",C1458,"(",D1458,")",",")</f>
        <v>ORDER_NO FLOAT(24),</v>
      </c>
      <c r="O1458" s="1" t="s">
        <v>259</v>
      </c>
      <c r="P1458" t="s">
        <v>173</v>
      </c>
      <c r="W1458" s="17" t="str">
        <f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orderNo</v>
      </c>
      <c r="X1458" s="3" t="str">
        <f>CONCATENATE("""",W1458,"""",":","""","""",",")</f>
        <v>"orderNo":"",</v>
      </c>
      <c r="Y1458" s="22" t="str">
        <f>CONCATENATE("public static String ",,B1458,,"=","""",W1458,""";")</f>
        <v>public static String ORDER_NO="orderNo";</v>
      </c>
      <c r="Z1458" s="7" t="str">
        <f>CONCATENATE("private String ",W1458,"=","""""",";")</f>
        <v>private String orderNo="";</v>
      </c>
    </row>
    <row r="1459" spans="2:26" ht="19.2" x14ac:dyDescent="0.45">
      <c r="B1459" s="1" t="s">
        <v>900</v>
      </c>
      <c r="C1459" s="1" t="s">
        <v>627</v>
      </c>
      <c r="D1459" s="4">
        <v>24</v>
      </c>
      <c r="I1459" t="str">
        <f>I1162</f>
        <v>ALTER TABLE TM_REL_TAB_BACKLOG</v>
      </c>
      <c r="J1459" t="str">
        <f t="shared" si="646"/>
        <v xml:space="preserve"> ADD  GRID_NO FLOAT(24);</v>
      </c>
      <c r="K1459" s="21" t="str">
        <f t="shared" si="647"/>
        <v xml:space="preserve">  ALTER COLUMN   GRID_NO FLOAT(24);</v>
      </c>
      <c r="L1459" s="12"/>
      <c r="M1459" s="18" t="str">
        <f t="shared" si="641"/>
        <v>GRID_NO,</v>
      </c>
      <c r="N1459" s="5" t="str">
        <f>CONCATENATE(B1459," ",C1459,"(",D1459,")",",")</f>
        <v>GRID_NO FLOAT(24),</v>
      </c>
      <c r="O1459" s="1" t="s">
        <v>901</v>
      </c>
      <c r="P1459" t="s">
        <v>173</v>
      </c>
      <c r="W1459" s="17" t="str">
        <f t="shared" si="642"/>
        <v>gridNo</v>
      </c>
      <c r="X1459" s="3" t="str">
        <f t="shared" si="643"/>
        <v>"gridNo":"",</v>
      </c>
      <c r="Y1459" s="22" t="str">
        <f t="shared" si="644"/>
        <v>public static String GRID_NO="gridNo";</v>
      </c>
      <c r="Z1459" s="7" t="str">
        <f t="shared" si="645"/>
        <v>private String gridNo="";</v>
      </c>
    </row>
    <row r="1460" spans="2:26" ht="19.2" x14ac:dyDescent="0.45">
      <c r="B1460" s="1" t="s">
        <v>877</v>
      </c>
      <c r="C1460" s="1" t="s">
        <v>1</v>
      </c>
      <c r="D1460" s="4">
        <v>45</v>
      </c>
      <c r="I1460">
        <f>I1449</f>
        <v>0</v>
      </c>
      <c r="J1460" t="str">
        <f t="shared" si="646"/>
        <v xml:space="preserve"> ADD  FK_BC_ID VARCHAR(45);</v>
      </c>
      <c r="K1460" s="21" t="str">
        <f t="shared" si="647"/>
        <v xml:space="preserve">  ALTER COLUMN   FK_BC_ID VARCHAR(45);</v>
      </c>
      <c r="L1460" s="12"/>
      <c r="M1460" s="18" t="str">
        <f>CONCATENATE(B1460,",")</f>
        <v>FK_BC_ID,</v>
      </c>
      <c r="N1460" s="5" t="str">
        <f>CONCATENATE(B1460," ",C1460,"(",D1460,")",",")</f>
        <v>FK_BC_ID VARCHAR(45),</v>
      </c>
      <c r="O1460" s="1" t="s">
        <v>10</v>
      </c>
      <c r="P1460" t="s">
        <v>881</v>
      </c>
      <c r="Q1460" t="s">
        <v>2</v>
      </c>
      <c r="W1460" s="17" t="str">
        <f>CONCATENATE(,LOWER(O1460),UPPER(LEFT(P1460,1)),LOWER(RIGHT(P1460,LEN(P1460)-IF(LEN(P1460)&gt;0,1,LEN(P1460)))),UPPER(LEFT(Q1460,1)),LOWER(RIGHT(Q1460,LEN(Q1460)-IF(LEN(Q1460)&gt;0,1,LEN(Q1460)))),UPPER(LEFT(R1460,1)),LOWER(RIGHT(R1460,LEN(R1460)-IF(LEN(R1460)&gt;0,1,LEN(R1460)))),UPPER(LEFT(S1460,1)),LOWER(RIGHT(S1460,LEN(S1460)-IF(LEN(S1460)&gt;0,1,LEN(S1460)))),UPPER(LEFT(T1460,1)),LOWER(RIGHT(T1460,LEN(T1460)-IF(LEN(T1460)&gt;0,1,LEN(T1460)))),UPPER(LEFT(U1460,1)),LOWER(RIGHT(U1460,LEN(U1460)-IF(LEN(U1460)&gt;0,1,LEN(U1460)))),UPPER(LEFT(V1460,1)),LOWER(RIGHT(V1460,LEN(V1460)-IF(LEN(V1460)&gt;0,1,LEN(V1460)))))</f>
        <v>fkBcId</v>
      </c>
      <c r="X1460" s="3" t="str">
        <f>CONCATENATE("""",W1460,"""",":","""","""",",")</f>
        <v>"fkBcId":"",</v>
      </c>
      <c r="Y1460" s="22" t="str">
        <f>CONCATENATE("public static String ",,B1460,,"=","""",W1460,""";")</f>
        <v>public static String FK_BC_ID="fkBcId";</v>
      </c>
      <c r="Z1460" s="7" t="str">
        <f>CONCATENATE("private String ",W1460,"=","""""",";")</f>
        <v>private String fkBcId="";</v>
      </c>
    </row>
    <row r="1461" spans="2:26" ht="19.2" x14ac:dyDescent="0.45">
      <c r="B1461" s="1"/>
      <c r="C1461" s="1"/>
      <c r="D1461" s="4"/>
      <c r="L1461" s="12"/>
      <c r="M1461" s="18"/>
      <c r="N1461" s="33" t="s">
        <v>130</v>
      </c>
      <c r="O1461" s="1"/>
      <c r="W1461" s="17"/>
    </row>
    <row r="1462" spans="2:26" x14ac:dyDescent="0.3">
      <c r="B1462" s="10"/>
      <c r="N1462" s="31" t="s">
        <v>126</v>
      </c>
    </row>
    <row r="1465" spans="2:26" x14ac:dyDescent="0.3">
      <c r="B1465" s="2" t="s">
        <v>904</v>
      </c>
      <c r="I1465" t="str">
        <f>CONCATENATE("ALTER TABLE"," ",B1465)</f>
        <v>ALTER TABLE TM_BC_SECTION_REL</v>
      </c>
      <c r="K1465" s="25"/>
      <c r="N1465" s="5" t="str">
        <f>CONCATENATE("CREATE TABLE ",B1465," ","(")</f>
        <v>CREATE TABLE TM_BC_SECTION_REL (</v>
      </c>
    </row>
    <row r="1466" spans="2:26" ht="19.2" x14ac:dyDescent="0.45">
      <c r="B1466" s="1" t="s">
        <v>2</v>
      </c>
      <c r="C1466" s="1" t="s">
        <v>1</v>
      </c>
      <c r="D1466" s="4">
        <v>30</v>
      </c>
      <c r="E1466" s="24" t="s">
        <v>113</v>
      </c>
      <c r="I1466" t="str">
        <f>I1465</f>
        <v>ALTER TABLE TM_BC_SECTION_REL</v>
      </c>
      <c r="L1466" s="12"/>
      <c r="M1466" s="18" t="str">
        <f t="shared" ref="M1466:M1471" si="648">CONCATENATE(B1466,",")</f>
        <v>ID,</v>
      </c>
      <c r="N1466" s="5" t="str">
        <f>CONCATENATE(B1466," ",C1466,"(",D1466,") ",E1466," ,")</f>
        <v>ID VARCHAR(30) NOT NULL ,</v>
      </c>
      <c r="O1466" s="1" t="s">
        <v>2</v>
      </c>
      <c r="P1466" s="6"/>
      <c r="Q1466" s="6"/>
      <c r="R1466" s="6"/>
      <c r="S1466" s="6"/>
      <c r="T1466" s="6"/>
      <c r="U1466" s="6"/>
      <c r="V1466" s="6"/>
      <c r="W1466" s="17" t="str">
        <f t="shared" ref="W1466:W1471" si="649">CONCATENATE(,LOWER(O1466),UPPER(LEFT(P1466,1)),LOWER(RIGHT(P1466,LEN(P1466)-IF(LEN(P1466)&gt;0,1,LEN(P1466)))),UPPER(LEFT(Q1466,1)),LOWER(RIGHT(Q1466,LEN(Q1466)-IF(LEN(Q1466)&gt;0,1,LEN(Q1466)))),UPPER(LEFT(R1466,1)),LOWER(RIGHT(R1466,LEN(R1466)-IF(LEN(R1466)&gt;0,1,LEN(R1466)))),UPPER(LEFT(S1466,1)),LOWER(RIGHT(S1466,LEN(S1466)-IF(LEN(S1466)&gt;0,1,LEN(S1466)))),UPPER(LEFT(T1466,1)),LOWER(RIGHT(T1466,LEN(T1466)-IF(LEN(T1466)&gt;0,1,LEN(T1466)))),UPPER(LEFT(U1466,1)),LOWER(RIGHT(U1466,LEN(U1466)-IF(LEN(U1466)&gt;0,1,LEN(U1466)))),UPPER(LEFT(V1466,1)),LOWER(RIGHT(V1466,LEN(V1466)-IF(LEN(V1466)&gt;0,1,LEN(V1466)))))</f>
        <v>id</v>
      </c>
      <c r="X1466" s="3" t="str">
        <f t="shared" ref="X1466:X1471" si="650">CONCATENATE("""",W1466,"""",":","""","""",",")</f>
        <v>"id":"",</v>
      </c>
      <c r="Y1466" s="22" t="str">
        <f t="shared" ref="Y1466:Y1471" si="651">CONCATENATE("public static String ",,B1466,,"=","""",W1466,""";")</f>
        <v>public static String ID="id";</v>
      </c>
      <c r="Z1466" s="7" t="str">
        <f t="shared" ref="Z1466:Z1471" si="652">CONCATENATE("private String ",W1466,"=","""""",";")</f>
        <v>private String id="";</v>
      </c>
    </row>
    <row r="1467" spans="2:26" ht="19.2" x14ac:dyDescent="0.45">
      <c r="B1467" s="1" t="s">
        <v>3</v>
      </c>
      <c r="C1467" s="1" t="s">
        <v>1</v>
      </c>
      <c r="D1467" s="4">
        <v>10</v>
      </c>
      <c r="I1467" t="str">
        <f>I1466</f>
        <v>ALTER TABLE TM_BC_SECTION_REL</v>
      </c>
      <c r="K1467" s="21" t="s">
        <v>436</v>
      </c>
      <c r="L1467" s="12"/>
      <c r="M1467" s="18" t="str">
        <f t="shared" si="648"/>
        <v>STATUS,</v>
      </c>
      <c r="N1467" s="5" t="str">
        <f>CONCATENATE(B1467," ",C1467,"(",D1467,")",",")</f>
        <v>STATUS VARCHAR(10),</v>
      </c>
      <c r="O1467" s="1" t="s">
        <v>3</v>
      </c>
      <c r="W1467" s="17" t="str">
        <f t="shared" si="649"/>
        <v>status</v>
      </c>
      <c r="X1467" s="3" t="str">
        <f t="shared" si="650"/>
        <v>"status":"",</v>
      </c>
      <c r="Y1467" s="22" t="str">
        <f t="shared" si="651"/>
        <v>public static String STATUS="status";</v>
      </c>
      <c r="Z1467" s="7" t="str">
        <f t="shared" si="652"/>
        <v>private String status="";</v>
      </c>
    </row>
    <row r="1468" spans="2:26" ht="19.2" x14ac:dyDescent="0.45">
      <c r="B1468" s="1" t="s">
        <v>4</v>
      </c>
      <c r="C1468" s="1" t="s">
        <v>1</v>
      </c>
      <c r="D1468" s="4">
        <v>30</v>
      </c>
      <c r="I1468" t="str">
        <f>I1467</f>
        <v>ALTER TABLE TM_BC_SECTION_REL</v>
      </c>
      <c r="J1468" t="str">
        <f>CONCATENATE(LEFT(CONCATENATE(" ADD "," ",N1468,";"),LEN(CONCATENATE(" ADD "," ",N1468,";"))-2),";")</f>
        <v xml:space="preserve"> ADD  INSERT_DATE VARCHAR(30);</v>
      </c>
      <c r="K1468" s="21" t="str">
        <f>CONCATENATE(LEFT(CONCATENATE("  ALTER COLUMN  "," ",N1468,";"),LEN(CONCATENATE("  ALTER COLUMN  "," ",N1468,";"))-2),";")</f>
        <v xml:space="preserve">  ALTER COLUMN   INSERT_DATE VARCHAR(30);</v>
      </c>
      <c r="L1468" s="12"/>
      <c r="M1468" s="18" t="str">
        <f t="shared" si="648"/>
        <v>INSERT_DATE,</v>
      </c>
      <c r="N1468" s="5" t="str">
        <f>CONCATENATE(B1468," ",C1468,"(",D1468,")",",")</f>
        <v>INSERT_DATE VARCHAR(30),</v>
      </c>
      <c r="O1468" s="1" t="s">
        <v>7</v>
      </c>
      <c r="P1468" t="s">
        <v>8</v>
      </c>
      <c r="W1468" s="17" t="str">
        <f t="shared" si="649"/>
        <v>insertDate</v>
      </c>
      <c r="X1468" s="3" t="str">
        <f t="shared" si="650"/>
        <v>"insertDate":"",</v>
      </c>
      <c r="Y1468" s="22" t="str">
        <f t="shared" si="651"/>
        <v>public static String INSERT_DATE="insertDate";</v>
      </c>
      <c r="Z1468" s="7" t="str">
        <f t="shared" si="652"/>
        <v>private String insertDate="";</v>
      </c>
    </row>
    <row r="1469" spans="2:26" ht="19.2" x14ac:dyDescent="0.45">
      <c r="B1469" s="1" t="s">
        <v>5</v>
      </c>
      <c r="C1469" s="1" t="s">
        <v>1</v>
      </c>
      <c r="D1469" s="4">
        <v>30</v>
      </c>
      <c r="I1469" t="str">
        <f>I1468</f>
        <v>ALTER TABLE TM_BC_SECTION_REL</v>
      </c>
      <c r="J1469" t="str">
        <f>CONCATENATE(LEFT(CONCATENATE(" ADD "," ",N1469,";"),LEN(CONCATENATE(" ADD "," ",N1469,";"))-2),";")</f>
        <v xml:space="preserve"> ADD  MODIFICATION_DATE VARCHAR(30);</v>
      </c>
      <c r="K1469" s="21" t="str">
        <f>CONCATENATE(LEFT(CONCATENATE("  ALTER COLUMN  "," ",N1469,";"),LEN(CONCATENATE("  ALTER COLUMN  "," ",N1469,";"))-2),";")</f>
        <v xml:space="preserve">  ALTER COLUMN   MODIFICATION_DATE VARCHAR(30);</v>
      </c>
      <c r="L1469" s="12"/>
      <c r="M1469" s="18" t="str">
        <f t="shared" si="648"/>
        <v>MODIFICATION_DATE,</v>
      </c>
      <c r="N1469" s="5" t="str">
        <f>CONCATENATE(B1469," ",C1469,"(",D1469,")",",")</f>
        <v>MODIFICATION_DATE VARCHAR(30),</v>
      </c>
      <c r="O1469" s="1" t="s">
        <v>9</v>
      </c>
      <c r="P1469" t="s">
        <v>8</v>
      </c>
      <c r="W1469" s="17" t="str">
        <f t="shared" si="649"/>
        <v>modificationDate</v>
      </c>
      <c r="X1469" s="3" t="str">
        <f t="shared" si="650"/>
        <v>"modificationDate":"",</v>
      </c>
      <c r="Y1469" s="22" t="str">
        <f t="shared" si="651"/>
        <v>public static String MODIFICATION_DATE="modificationDate";</v>
      </c>
      <c r="Z1469" s="7" t="str">
        <f t="shared" si="652"/>
        <v>private String modificationDate="";</v>
      </c>
    </row>
    <row r="1470" spans="2:26" ht="19.2" x14ac:dyDescent="0.45">
      <c r="B1470" s="1" t="s">
        <v>905</v>
      </c>
      <c r="C1470" s="1" t="s">
        <v>1</v>
      </c>
      <c r="D1470" s="4">
        <v>50</v>
      </c>
      <c r="I1470" t="str">
        <f>I1469</f>
        <v>ALTER TABLE TM_BC_SECTION_REL</v>
      </c>
      <c r="J1470" t="str">
        <f>CONCATENATE(LEFT(CONCATENATE(" ADD "," ",N1470,";"),LEN(CONCATENATE(" ADD "," ",N1470,";"))-2),";")</f>
        <v xml:space="preserve"> ADD  FK_BC_SECTION_ID VARCHAR(50);</v>
      </c>
      <c r="K1470" s="21" t="str">
        <f>CONCATENATE(LEFT(CONCATENATE("  ALTER COLUMN  "," ",N1470,";"),LEN(CONCATENATE("  ALTER COLUMN  "," ",N1470,";"))-2),";")</f>
        <v xml:space="preserve">  ALTER COLUMN   FK_BC_SECTION_ID VARCHAR(50);</v>
      </c>
      <c r="L1470" s="12"/>
      <c r="M1470" s="18" t="str">
        <f t="shared" si="648"/>
        <v>FK_BC_SECTION_ID,</v>
      </c>
      <c r="N1470" s="5" t="str">
        <f>CONCATENATE(B1470," ",C1470,"(",D1470,")",",")</f>
        <v>FK_BC_SECTION_ID VARCHAR(50),</v>
      </c>
      <c r="O1470" s="1" t="s">
        <v>10</v>
      </c>
      <c r="P1470" t="s">
        <v>881</v>
      </c>
      <c r="Q1470" t="s">
        <v>710</v>
      </c>
      <c r="R1470" t="s">
        <v>2</v>
      </c>
      <c r="W1470" s="17" t="str">
        <f t="shared" si="649"/>
        <v>fkBcSectionId</v>
      </c>
      <c r="X1470" s="3" t="str">
        <f t="shared" si="650"/>
        <v>"fkBcSectionId":"",</v>
      </c>
      <c r="Y1470" s="22" t="str">
        <f t="shared" si="651"/>
        <v>public static String FK_BC_SECTION_ID="fkBcSectionId";</v>
      </c>
      <c r="Z1470" s="7" t="str">
        <f t="shared" si="652"/>
        <v>private String fkBcSectionId="";</v>
      </c>
    </row>
    <row r="1471" spans="2:26" ht="19.2" x14ac:dyDescent="0.45">
      <c r="B1471" s="1" t="s">
        <v>902</v>
      </c>
      <c r="C1471" s="1" t="s">
        <v>903</v>
      </c>
      <c r="D1471" s="4"/>
      <c r="I1471">
        <f>I1436</f>
        <v>0</v>
      </c>
      <c r="J1471" t="str">
        <f>CONCATENATE(LEFT(CONCATENATE(" ADD "," ",N1471,";"),LEN(CONCATENATE(" ADD "," ",N1471,";"))-2),";")</f>
        <v xml:space="preserve"> ADD  SECTION_BODY LONGBLOB;</v>
      </c>
      <c r="K1471" s="21" t="str">
        <f>CONCATENATE(LEFT(CONCATENATE("  ALTER COLUMN  "," ",N1471,";"),LEN(CONCATENATE("  ALTER COLUMN  "," ",N1471,";"))-2),";")</f>
        <v xml:space="preserve">  ALTER COLUMN   SECTION_BODY LONGBLOB;</v>
      </c>
      <c r="L1471" s="12"/>
      <c r="M1471" s="18" t="str">
        <f t="shared" si="648"/>
        <v>SECTION_BODY,</v>
      </c>
      <c r="N1471" s="5" t="str">
        <f>CONCATENATE(B1471," ",C1471,"",D1471,"",",")</f>
        <v>SECTION_BODY LONGBLOB,</v>
      </c>
      <c r="O1471" s="1" t="s">
        <v>710</v>
      </c>
      <c r="P1471" t="s">
        <v>429</v>
      </c>
      <c r="W1471" s="17" t="str">
        <f t="shared" si="649"/>
        <v>sectionBody</v>
      </c>
      <c r="X1471" s="3" t="str">
        <f t="shared" si="650"/>
        <v>"sectionBody":"",</v>
      </c>
      <c r="Y1471" s="22" t="str">
        <f t="shared" si="651"/>
        <v>public static String SECTION_BODY="sectionBody";</v>
      </c>
      <c r="Z1471" s="7" t="str">
        <f t="shared" si="652"/>
        <v>private String sectionBody="";</v>
      </c>
    </row>
    <row r="1472" spans="2:26" ht="19.2" x14ac:dyDescent="0.45">
      <c r="B1472" s="1" t="s">
        <v>877</v>
      </c>
      <c r="C1472" s="1" t="s">
        <v>1</v>
      </c>
      <c r="D1472" s="4">
        <v>45</v>
      </c>
      <c r="I1472">
        <f>I1463</f>
        <v>0</v>
      </c>
      <c r="J1472" t="str">
        <f>CONCATENATE(LEFT(CONCATENATE(" ADD "," ",N1472,";"),LEN(CONCATENATE(" ADD "," ",N1472,";"))-2),";")</f>
        <v xml:space="preserve"> ADD  FK_BC_ID VARCHAR(45);</v>
      </c>
      <c r="K1472" s="21" t="str">
        <f>CONCATENATE(LEFT(CONCATENATE("  ALTER COLUMN  "," ",N1472,";"),LEN(CONCATENATE("  ALTER COLUMN  "," ",N1472,";"))-2),";")</f>
        <v xml:space="preserve">  ALTER COLUMN   FK_BC_ID VARCHAR(45);</v>
      </c>
      <c r="L1472" s="12"/>
      <c r="M1472" s="18" t="str">
        <f>CONCATENATE(B1472,",")</f>
        <v>FK_BC_ID,</v>
      </c>
      <c r="N1472" s="5" t="str">
        <f>CONCATENATE(B1472," ",C1472,"(",D1472,")",",")</f>
        <v>FK_BC_ID VARCHAR(45),</v>
      </c>
      <c r="O1472" s="1" t="s">
        <v>10</v>
      </c>
      <c r="P1472" t="s">
        <v>881</v>
      </c>
      <c r="Q1472" t="s">
        <v>2</v>
      </c>
      <c r="W1472" s="17" t="str">
        <f>CONCATENATE(,LOWER(O1472),UPPER(LEFT(P1472,1)),LOWER(RIGHT(P1472,LEN(P1472)-IF(LEN(P1472)&gt;0,1,LEN(P1472)))),UPPER(LEFT(Q1472,1)),LOWER(RIGHT(Q1472,LEN(Q1472)-IF(LEN(Q1472)&gt;0,1,LEN(Q1472)))),UPPER(LEFT(R1472,1)),LOWER(RIGHT(R1472,LEN(R1472)-IF(LEN(R1472)&gt;0,1,LEN(R1472)))),UPPER(LEFT(S1472,1)),LOWER(RIGHT(S1472,LEN(S1472)-IF(LEN(S1472)&gt;0,1,LEN(S1472)))),UPPER(LEFT(T1472,1)),LOWER(RIGHT(T1472,LEN(T1472)-IF(LEN(T1472)&gt;0,1,LEN(T1472)))),UPPER(LEFT(U1472,1)),LOWER(RIGHT(U1472,LEN(U1472)-IF(LEN(U1472)&gt;0,1,LEN(U1472)))),UPPER(LEFT(V1472,1)),LOWER(RIGHT(V1472,LEN(V1472)-IF(LEN(V1472)&gt;0,1,LEN(V1472)))))</f>
        <v>fkBcId</v>
      </c>
      <c r="X1472" s="3" t="str">
        <f>CONCATENATE("""",W1472,"""",":","""","""",",")</f>
        <v>"fkBcId":"",</v>
      </c>
      <c r="Y1472" s="22" t="str">
        <f>CONCATENATE("public static String ",,B1472,,"=","""",W1472,""";")</f>
        <v>public static String FK_BC_ID="fkBcId";</v>
      </c>
      <c r="Z1472" s="7" t="str">
        <f>CONCATENATE("private String ",W1472,"=","""""",";")</f>
        <v>private String fkBcId="";</v>
      </c>
    </row>
    <row r="1473" spans="2:26" ht="19.2" x14ac:dyDescent="0.45">
      <c r="B1473" s="1"/>
      <c r="C1473" s="1"/>
      <c r="D1473" s="4"/>
      <c r="L1473" s="12"/>
      <c r="M1473" s="18"/>
      <c r="N1473" s="33" t="s">
        <v>130</v>
      </c>
      <c r="O1473" s="1"/>
      <c r="W1473" s="17"/>
    </row>
    <row r="1474" spans="2:26" x14ac:dyDescent="0.3">
      <c r="B1474" s="10"/>
      <c r="N1474" s="31" t="s">
        <v>126</v>
      </c>
    </row>
    <row r="1476" spans="2:26" x14ac:dyDescent="0.3">
      <c r="B1476" s="2" t="s">
        <v>906</v>
      </c>
      <c r="I1476" t="str">
        <f>CONCATENATE("ALTER TABLE"," ",B1476)</f>
        <v>ALTER TABLE TM_REL_TASK_AND_LABEL</v>
      </c>
      <c r="K1476" s="25"/>
      <c r="N1476" s="5" t="str">
        <f>CONCATENATE("CREATE TABLE ",B1476," ","(")</f>
        <v>CREATE TABLE TM_REL_TASK_AND_LABEL (</v>
      </c>
    </row>
    <row r="1477" spans="2:26" ht="19.2" x14ac:dyDescent="0.45">
      <c r="B1477" s="1" t="s">
        <v>2</v>
      </c>
      <c r="C1477" s="1" t="s">
        <v>1</v>
      </c>
      <c r="D1477" s="4">
        <v>30</v>
      </c>
      <c r="E1477" s="24" t="s">
        <v>113</v>
      </c>
      <c r="I1477" t="str">
        <f>I1476</f>
        <v>ALTER TABLE TM_REL_TASK_AND_LABEL</v>
      </c>
      <c r="L1477" s="12"/>
      <c r="M1477" s="18" t="str">
        <f t="shared" ref="M1477:M1482" si="653">CONCATENATE(B1477,",")</f>
        <v>ID,</v>
      </c>
      <c r="N1477" s="5" t="str">
        <f>CONCATENATE(B1477," ",C1477,"(",D1477,") ",E1477," ,")</f>
        <v>ID VARCHAR(30) NOT NULL ,</v>
      </c>
      <c r="O1477" s="1" t="s">
        <v>2</v>
      </c>
      <c r="P1477" s="6"/>
      <c r="Q1477" s="6"/>
      <c r="R1477" s="6"/>
      <c r="S1477" s="6"/>
      <c r="T1477" s="6"/>
      <c r="U1477" s="6"/>
      <c r="V1477" s="6"/>
      <c r="W1477" s="17" t="str">
        <f t="shared" ref="W1477:W1482" si="654"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id</v>
      </c>
      <c r="X1477" s="3" t="str">
        <f t="shared" ref="X1477:X1482" si="655">CONCATENATE("""",W1477,"""",":","""","""",",")</f>
        <v>"id":"",</v>
      </c>
      <c r="Y1477" s="22" t="str">
        <f t="shared" ref="Y1477:Y1482" si="656">CONCATENATE("public static String ",,B1477,,"=","""",W1477,""";")</f>
        <v>public static String ID="id";</v>
      </c>
      <c r="Z1477" s="7" t="str">
        <f t="shared" ref="Z1477:Z1482" si="657">CONCATENATE("private String ",W1477,"=","""""",";")</f>
        <v>private String id="";</v>
      </c>
    </row>
    <row r="1478" spans="2:26" ht="19.2" x14ac:dyDescent="0.45">
      <c r="B1478" s="1" t="s">
        <v>3</v>
      </c>
      <c r="C1478" s="1" t="s">
        <v>1</v>
      </c>
      <c r="D1478" s="4">
        <v>10</v>
      </c>
      <c r="I1478" t="str">
        <f>I1477</f>
        <v>ALTER TABLE TM_REL_TASK_AND_LABEL</v>
      </c>
      <c r="K1478" s="21" t="s">
        <v>436</v>
      </c>
      <c r="L1478" s="12"/>
      <c r="M1478" s="18" t="str">
        <f t="shared" si="653"/>
        <v>STATUS,</v>
      </c>
      <c r="N1478" s="5" t="str">
        <f t="shared" ref="N1478:N1484" si="658">CONCATENATE(B1478," ",C1478,"(",D1478,")",",")</f>
        <v>STATUS VARCHAR(10),</v>
      </c>
      <c r="O1478" s="1" t="s">
        <v>3</v>
      </c>
      <c r="W1478" s="17" t="str">
        <f t="shared" si="654"/>
        <v>status</v>
      </c>
      <c r="X1478" s="3" t="str">
        <f t="shared" si="655"/>
        <v>"status":"",</v>
      </c>
      <c r="Y1478" s="22" t="str">
        <f t="shared" si="656"/>
        <v>public static String STATUS="status";</v>
      </c>
      <c r="Z1478" s="7" t="str">
        <f t="shared" si="657"/>
        <v>private String status="";</v>
      </c>
    </row>
    <row r="1479" spans="2:26" ht="19.2" x14ac:dyDescent="0.45">
      <c r="B1479" s="1" t="s">
        <v>4</v>
      </c>
      <c r="C1479" s="1" t="s">
        <v>1</v>
      </c>
      <c r="D1479" s="4">
        <v>30</v>
      </c>
      <c r="I1479" t="str">
        <f>I1478</f>
        <v>ALTER TABLE TM_REL_TASK_AND_LABEL</v>
      </c>
      <c r="J1479" t="str">
        <f t="shared" ref="J1479:J1484" si="659">CONCATENATE(LEFT(CONCATENATE(" ADD "," ",N1479,";"),LEN(CONCATENATE(" ADD "," ",N1479,";"))-2),";")</f>
        <v xml:space="preserve"> ADD  INSERT_DATE VARCHAR(30);</v>
      </c>
      <c r="K1479" s="21" t="str">
        <f t="shared" ref="K1479:K1484" si="660">CONCATENATE(LEFT(CONCATENATE("  ALTER COLUMN  "," ",N1479,";"),LEN(CONCATENATE("  ALTER COLUMN  "," ",N1479,";"))-2),";")</f>
        <v xml:space="preserve">  ALTER COLUMN   INSERT_DATE VARCHAR(30);</v>
      </c>
      <c r="L1479" s="12"/>
      <c r="M1479" s="18" t="str">
        <f t="shared" si="653"/>
        <v>INSERT_DATE,</v>
      </c>
      <c r="N1479" s="5" t="str">
        <f t="shared" si="658"/>
        <v>INSERT_DATE VARCHAR(30),</v>
      </c>
      <c r="O1479" s="1" t="s">
        <v>7</v>
      </c>
      <c r="P1479" t="s">
        <v>8</v>
      </c>
      <c r="W1479" s="17" t="str">
        <f t="shared" si="654"/>
        <v>insertDate</v>
      </c>
      <c r="X1479" s="3" t="str">
        <f t="shared" si="655"/>
        <v>"insertDate":"",</v>
      </c>
      <c r="Y1479" s="22" t="str">
        <f t="shared" si="656"/>
        <v>public static String INSERT_DATE="insertDate";</v>
      </c>
      <c r="Z1479" s="7" t="str">
        <f t="shared" si="657"/>
        <v>private String insertDate="";</v>
      </c>
    </row>
    <row r="1480" spans="2:26" ht="19.2" x14ac:dyDescent="0.45">
      <c r="B1480" s="1" t="s">
        <v>5</v>
      </c>
      <c r="C1480" s="1" t="s">
        <v>1</v>
      </c>
      <c r="D1480" s="4">
        <v>30</v>
      </c>
      <c r="I1480" t="str">
        <f>I1479</f>
        <v>ALTER TABLE TM_REL_TASK_AND_LABEL</v>
      </c>
      <c r="J1480" t="str">
        <f t="shared" si="659"/>
        <v xml:space="preserve"> ADD  MODIFICATION_DATE VARCHAR(30);</v>
      </c>
      <c r="K1480" s="21" t="str">
        <f t="shared" si="660"/>
        <v xml:space="preserve">  ALTER COLUMN   MODIFICATION_DATE VARCHAR(30);</v>
      </c>
      <c r="L1480" s="12"/>
      <c r="M1480" s="18" t="str">
        <f t="shared" si="653"/>
        <v>MODIFICATION_DATE,</v>
      </c>
      <c r="N1480" s="5" t="str">
        <f t="shared" si="658"/>
        <v>MODIFICATION_DATE VARCHAR(30),</v>
      </c>
      <c r="O1480" s="1" t="s">
        <v>9</v>
      </c>
      <c r="P1480" t="s">
        <v>8</v>
      </c>
      <c r="W1480" s="17" t="str">
        <f t="shared" si="654"/>
        <v>modificationDate</v>
      </c>
      <c r="X1480" s="3" t="str">
        <f t="shared" si="655"/>
        <v>"modificationDate":"",</v>
      </c>
      <c r="Y1480" s="22" t="str">
        <f t="shared" si="656"/>
        <v>public static String MODIFICATION_DATE="modificationDate";</v>
      </c>
      <c r="Z1480" s="7" t="str">
        <f t="shared" si="657"/>
        <v>private String modificationDate="";</v>
      </c>
    </row>
    <row r="1481" spans="2:26" ht="19.2" x14ac:dyDescent="0.45">
      <c r="B1481" s="1" t="s">
        <v>274</v>
      </c>
      <c r="C1481" s="1" t="s">
        <v>1</v>
      </c>
      <c r="D1481" s="4">
        <v>45</v>
      </c>
      <c r="I1481" t="str">
        <f>I1480</f>
        <v>ALTER TABLE TM_REL_TASK_AND_LABEL</v>
      </c>
      <c r="J1481" t="str">
        <f t="shared" si="659"/>
        <v xml:space="preserve"> ADD  FK_PROJECT_ID VARCHAR(45);</v>
      </c>
      <c r="K1481" s="21" t="str">
        <f t="shared" si="660"/>
        <v xml:space="preserve">  ALTER COLUMN   FK_PROJECT_ID VARCHAR(45);</v>
      </c>
      <c r="L1481" s="12"/>
      <c r="M1481" s="18" t="str">
        <f t="shared" si="653"/>
        <v>FK_PROJECT_ID,</v>
      </c>
      <c r="N1481" s="5" t="str">
        <f t="shared" si="658"/>
        <v>FK_PROJECT_ID VARCHAR(45),</v>
      </c>
      <c r="O1481" s="1" t="s">
        <v>10</v>
      </c>
      <c r="P1481" t="s">
        <v>288</v>
      </c>
      <c r="Q1481" t="s">
        <v>2</v>
      </c>
      <c r="W1481" s="17" t="str">
        <f t="shared" si="654"/>
        <v>fkProjectId</v>
      </c>
      <c r="X1481" s="3" t="str">
        <f t="shared" si="655"/>
        <v>"fkProjectId":"",</v>
      </c>
      <c r="Y1481" s="22" t="str">
        <f t="shared" si="656"/>
        <v>public static String FK_PROJECT_ID="fkProjectId";</v>
      </c>
      <c r="Z1481" s="7" t="str">
        <f t="shared" si="657"/>
        <v>private String fkProjectId="";</v>
      </c>
    </row>
    <row r="1482" spans="2:26" ht="19.2" x14ac:dyDescent="0.45">
      <c r="B1482" s="1" t="s">
        <v>367</v>
      </c>
      <c r="C1482" s="1" t="s">
        <v>1</v>
      </c>
      <c r="D1482" s="4">
        <v>45</v>
      </c>
      <c r="I1482">
        <f>I1472</f>
        <v>0</v>
      </c>
      <c r="J1482" t="str">
        <f t="shared" si="659"/>
        <v xml:space="preserve"> ADD  FK_BACKLOG_ID VARCHAR(45);</v>
      </c>
      <c r="K1482" s="21" t="str">
        <f t="shared" si="660"/>
        <v xml:space="preserve">  ALTER COLUMN   FK_BACKLOG_ID VARCHAR(45);</v>
      </c>
      <c r="L1482" s="12"/>
      <c r="M1482" s="18" t="str">
        <f t="shared" si="653"/>
        <v>FK_BACKLOG_ID,</v>
      </c>
      <c r="N1482" s="5" t="str">
        <f t="shared" si="658"/>
        <v>FK_BACKLOG_ID VARCHAR(45),</v>
      </c>
      <c r="O1482" s="1" t="s">
        <v>10</v>
      </c>
      <c r="P1482" t="s">
        <v>354</v>
      </c>
      <c r="Q1482" t="s">
        <v>2</v>
      </c>
      <c r="W1482" s="17" t="str">
        <f t="shared" si="654"/>
        <v>fkBacklogId</v>
      </c>
      <c r="X1482" s="3" t="str">
        <f t="shared" si="655"/>
        <v>"fkBacklogId":"",</v>
      </c>
      <c r="Y1482" s="22" t="str">
        <f t="shared" si="656"/>
        <v>public static String FK_BACKLOG_ID="fkBacklogId";</v>
      </c>
      <c r="Z1482" s="7" t="str">
        <f t="shared" si="657"/>
        <v>private String fkBacklogId="";</v>
      </c>
    </row>
    <row r="1483" spans="2:26" ht="19.2" x14ac:dyDescent="0.45">
      <c r="B1483" s="1" t="s">
        <v>413</v>
      </c>
      <c r="C1483" s="1" t="s">
        <v>1</v>
      </c>
      <c r="D1483" s="4">
        <v>45</v>
      </c>
      <c r="I1483">
        <f>I1473</f>
        <v>0</v>
      </c>
      <c r="J1483" t="str">
        <f t="shared" si="659"/>
        <v xml:space="preserve"> ADD  FK_BACKLOG_TASK_ID VARCHAR(45);</v>
      </c>
      <c r="K1483" s="21" t="str">
        <f t="shared" si="660"/>
        <v xml:space="preserve">  ALTER COLUMN   FK_BACKLOG_TASK_ID VARCHAR(45);</v>
      </c>
      <c r="L1483" s="12"/>
      <c r="M1483" s="18" t="str">
        <f>CONCATENATE(B1483,",")</f>
        <v>FK_BACKLOG_TASK_ID,</v>
      </c>
      <c r="N1483" s="5" t="str">
        <f t="shared" si="658"/>
        <v>FK_BACKLOG_TASK_ID VARCHAR(45),</v>
      </c>
      <c r="O1483" s="1" t="s">
        <v>10</v>
      </c>
      <c r="P1483" t="s">
        <v>354</v>
      </c>
      <c r="Q1483" t="s">
        <v>311</v>
      </c>
      <c r="R1483" t="s">
        <v>2</v>
      </c>
      <c r="W1483" s="17" t="str">
        <f>CONCATENATE(,LOWER(O1483),UPPER(LEFT(P1483,1)),LOWER(RIGHT(P1483,LEN(P1483)-IF(LEN(P1483)&gt;0,1,LEN(P1483)))),UPPER(LEFT(Q1483,1)),LOWER(RIGHT(Q1483,LEN(Q1483)-IF(LEN(Q1483)&gt;0,1,LEN(Q1483)))),UPPER(LEFT(R1483,1)),LOWER(RIGHT(R1483,LEN(R1483)-IF(LEN(R1483)&gt;0,1,LEN(R1483)))),UPPER(LEFT(S1483,1)),LOWER(RIGHT(S1483,LEN(S1483)-IF(LEN(S1483)&gt;0,1,LEN(S1483)))),UPPER(LEFT(T1483,1)),LOWER(RIGHT(T1483,LEN(T1483)-IF(LEN(T1483)&gt;0,1,LEN(T1483)))),UPPER(LEFT(U1483,1)),LOWER(RIGHT(U1483,LEN(U1483)-IF(LEN(U1483)&gt;0,1,LEN(U1483)))),UPPER(LEFT(V1483,1)),LOWER(RIGHT(V1483,LEN(V1483)-IF(LEN(V1483)&gt;0,1,LEN(V1483)))))</f>
        <v>fkBacklogTaskId</v>
      </c>
      <c r="X1483" s="3" t="str">
        <f>CONCATENATE("""",W1483,"""",":","""","""",",")</f>
        <v>"fkBacklogTaskId":"",</v>
      </c>
      <c r="Y1483" s="22" t="str">
        <f>CONCATENATE("public static String ",,B1483,,"=","""",W1483,""";")</f>
        <v>public static String FK_BACKLOG_TASK_ID="fkBacklogTaskId";</v>
      </c>
      <c r="Z1483" s="7" t="str">
        <f>CONCATENATE("private String ",W1483,"=","""""",";")</f>
        <v>private String fkBacklogTaskId="";</v>
      </c>
    </row>
    <row r="1484" spans="2:26" ht="19.2" x14ac:dyDescent="0.45">
      <c r="B1484" s="1" t="s">
        <v>453</v>
      </c>
      <c r="C1484" s="1" t="s">
        <v>1</v>
      </c>
      <c r="D1484" s="4">
        <v>44</v>
      </c>
      <c r="I1484" t="str">
        <f>I1215</f>
        <v>ALTER TABLE TM_FIELD</v>
      </c>
      <c r="J1484" t="str">
        <f t="shared" si="659"/>
        <v xml:space="preserve"> ADD  FK_TASK_LABEL_ID VARCHAR(44);</v>
      </c>
      <c r="K1484" s="21" t="str">
        <f t="shared" si="660"/>
        <v xml:space="preserve">  ALTER COLUMN   FK_TASK_LABEL_ID VARCHAR(44);</v>
      </c>
      <c r="L1484" s="12"/>
      <c r="M1484" s="18" t="str">
        <f>CONCATENATE(B1484,",")</f>
        <v>FK_TASK_LABEL_ID,</v>
      </c>
      <c r="N1484" s="5" t="str">
        <f t="shared" si="658"/>
        <v>FK_TASK_LABEL_ID VARCHAR(44),</v>
      </c>
      <c r="O1484" s="1" t="s">
        <v>10</v>
      </c>
      <c r="P1484" t="s">
        <v>311</v>
      </c>
      <c r="Q1484" t="s">
        <v>61</v>
      </c>
      <c r="R1484" t="s">
        <v>2</v>
      </c>
      <c r="W1484" s="17" t="str">
        <f>CONCATENATE(,LOWER(O1484),UPPER(LEFT(P1484,1)),LOWER(RIGHT(P1484,LEN(P1484)-IF(LEN(P1484)&gt;0,1,LEN(P1484)))),UPPER(LEFT(Q1484,1)),LOWER(RIGHT(Q1484,LEN(Q1484)-IF(LEN(Q1484)&gt;0,1,LEN(Q1484)))),UPPER(LEFT(R1484,1)),LOWER(RIGHT(R1484,LEN(R1484)-IF(LEN(R1484)&gt;0,1,LEN(R1484)))),UPPER(LEFT(S1484,1)),LOWER(RIGHT(S1484,LEN(S1484)-IF(LEN(S1484)&gt;0,1,LEN(S1484)))),UPPER(LEFT(T1484,1)),LOWER(RIGHT(T1484,LEN(T1484)-IF(LEN(T1484)&gt;0,1,LEN(T1484)))),UPPER(LEFT(U1484,1)),LOWER(RIGHT(U1484,LEN(U1484)-IF(LEN(U1484)&gt;0,1,LEN(U1484)))),UPPER(LEFT(V1484,1)),LOWER(RIGHT(V1484,LEN(V1484)-IF(LEN(V1484)&gt;0,1,LEN(V1484)))))</f>
        <v>fkTaskLabelId</v>
      </c>
      <c r="X1484" s="3" t="str">
        <f>CONCATENATE("""",W1484,"""",":","""","""",",")</f>
        <v>"fkTaskLabelId":"",</v>
      </c>
      <c r="Y1484" s="22" t="str">
        <f>CONCATENATE("public static String ",,B1484,,"=","""",W1484,""";")</f>
        <v>public static String FK_TASK_LABEL_ID="fkTaskLabelId";</v>
      </c>
      <c r="Z1484" s="7" t="str">
        <f>CONCATENATE("private String ",W1484,"=","""""",";")</f>
        <v>private String fkTaskLabelId="";</v>
      </c>
    </row>
    <row r="1485" spans="2:26" ht="19.2" x14ac:dyDescent="0.45">
      <c r="B1485" s="1"/>
      <c r="C1485" s="1"/>
      <c r="D1485" s="4"/>
      <c r="L1485" s="12"/>
      <c r="M1485" s="18"/>
      <c r="N1485" s="33" t="s">
        <v>130</v>
      </c>
      <c r="O1485" s="1"/>
      <c r="W1485" s="17"/>
    </row>
    <row r="1486" spans="2:26" x14ac:dyDescent="0.3">
      <c r="N1486" s="31" t="s">
        <v>126</v>
      </c>
    </row>
    <row r="1487" spans="2:26" x14ac:dyDescent="0.3">
      <c r="B1487" s="2" t="s">
        <v>907</v>
      </c>
      <c r="I1487" t="str">
        <f>CONCATENATE("ALTER TABLE"," ",B1487)</f>
        <v>ALTER TABLE TM_TASK_LABEL_LIST_FOR_TASK</v>
      </c>
      <c r="J1487" t="s">
        <v>293</v>
      </c>
      <c r="K1487" s="26" t="str">
        <f>CONCATENATE(J1487," VIEW ",B1487," AS SELECT")</f>
        <v>create OR REPLACE VIEW TM_TASK_LABEL_LIST_FOR_TASK AS SELECT</v>
      </c>
      <c r="N1487" s="5" t="str">
        <f>CONCATENATE("CREATE TABLE ",B1487," ","(")</f>
        <v>CREATE TABLE TM_TASK_LABEL_LIST_FOR_TASK (</v>
      </c>
    </row>
    <row r="1488" spans="2:26" ht="19.2" x14ac:dyDescent="0.45">
      <c r="B1488" s="1" t="s">
        <v>2</v>
      </c>
      <c r="C1488" s="1" t="s">
        <v>1</v>
      </c>
      <c r="D1488" s="4">
        <v>30</v>
      </c>
      <c r="E1488" s="24" t="s">
        <v>113</v>
      </c>
      <c r="I1488" t="str">
        <f>I1487</f>
        <v>ALTER TABLE TM_TASK_LABEL_LIST_FOR_TASK</v>
      </c>
      <c r="K1488" s="25" t="str">
        <f t="shared" ref="K1488:K1494" si="661">CONCATENATE(B1488,",")</f>
        <v>ID,</v>
      </c>
      <c r="L1488" s="12"/>
      <c r="M1488" s="18" t="str">
        <f>CONCATENATE(B1488,",")</f>
        <v>ID,</v>
      </c>
      <c r="N1488" s="5" t="str">
        <f>CONCATENATE(B1488," ",C1488,"(",D1488,") ",E1488," ,")</f>
        <v>ID VARCHAR(30) NOT NULL ,</v>
      </c>
      <c r="O1488" s="1" t="s">
        <v>2</v>
      </c>
      <c r="P1488" s="6"/>
      <c r="Q1488" s="6"/>
      <c r="R1488" s="6"/>
      <c r="S1488" s="6"/>
      <c r="T1488" s="6"/>
      <c r="U1488" s="6"/>
      <c r="V1488" s="6"/>
      <c r="W1488" s="17" t="str">
        <f t="shared" ref="W1488:W1497" si="662">CONCATENATE(,LOWER(O1488),UPPER(LEFT(P1488,1)),LOWER(RIGHT(P1488,LEN(P1488)-IF(LEN(P1488)&gt;0,1,LEN(P1488)))),UPPER(LEFT(Q1488,1)),LOWER(RIGHT(Q1488,LEN(Q1488)-IF(LEN(Q1488)&gt;0,1,LEN(Q1488)))),UPPER(LEFT(R1488,1)),LOWER(RIGHT(R1488,LEN(R1488)-IF(LEN(R1488)&gt;0,1,LEN(R1488)))),UPPER(LEFT(S1488,1)),LOWER(RIGHT(S1488,LEN(S1488)-IF(LEN(S1488)&gt;0,1,LEN(S1488)))),UPPER(LEFT(T1488,1)),LOWER(RIGHT(T1488,LEN(T1488)-IF(LEN(T1488)&gt;0,1,LEN(T1488)))),UPPER(LEFT(U1488,1)),LOWER(RIGHT(U1488,LEN(U1488)-IF(LEN(U1488)&gt;0,1,LEN(U1488)))),UPPER(LEFT(V1488,1)),LOWER(RIGHT(V1488,LEN(V1488)-IF(LEN(V1488)&gt;0,1,LEN(V1488)))))</f>
        <v>id</v>
      </c>
      <c r="X1488" s="3" t="str">
        <f t="shared" ref="X1488:X1497" si="663">CONCATENATE("""",W1488,"""",":","""","""",",")</f>
        <v>"id":"",</v>
      </c>
      <c r="Y1488" s="22" t="str">
        <f t="shared" ref="Y1488:Y1497" si="664">CONCATENATE("public static String ",,B1488,,"=","""",W1488,""";")</f>
        <v>public static String ID="id";</v>
      </c>
      <c r="Z1488" s="7" t="str">
        <f t="shared" ref="Z1488:Z1497" si="665">CONCATENATE("private String ",W1488,"=","""""",";")</f>
        <v>private String id="";</v>
      </c>
    </row>
    <row r="1489" spans="2:26" ht="19.2" x14ac:dyDescent="0.45">
      <c r="B1489" s="1" t="s">
        <v>3</v>
      </c>
      <c r="C1489" s="1" t="s">
        <v>1</v>
      </c>
      <c r="D1489" s="4">
        <v>10</v>
      </c>
      <c r="I1489" t="str">
        <f>I1488</f>
        <v>ALTER TABLE TM_TASK_LABEL_LIST_FOR_TASK</v>
      </c>
      <c r="K1489" s="25" t="str">
        <f t="shared" si="661"/>
        <v>STATUS,</v>
      </c>
      <c r="L1489" s="12"/>
      <c r="M1489" s="18" t="str">
        <f>CONCATENATE(B1489,",")</f>
        <v>STATUS,</v>
      </c>
      <c r="N1489" s="5" t="str">
        <f t="shared" ref="N1489:N1497" si="666">CONCATENATE(B1489," ",C1489,"(",D1489,")",",")</f>
        <v>STATUS VARCHAR(10),</v>
      </c>
      <c r="O1489" s="1" t="s">
        <v>3</v>
      </c>
      <c r="W1489" s="17" t="str">
        <f t="shared" si="662"/>
        <v>status</v>
      </c>
      <c r="X1489" s="3" t="str">
        <f t="shared" si="663"/>
        <v>"status":"",</v>
      </c>
      <c r="Y1489" s="22" t="str">
        <f t="shared" si="664"/>
        <v>public static String STATUS="status";</v>
      </c>
      <c r="Z1489" s="7" t="str">
        <f t="shared" si="665"/>
        <v>private String status="";</v>
      </c>
    </row>
    <row r="1490" spans="2:26" ht="19.2" x14ac:dyDescent="0.45">
      <c r="B1490" s="1" t="s">
        <v>4</v>
      </c>
      <c r="C1490" s="1" t="s">
        <v>1</v>
      </c>
      <c r="D1490" s="4">
        <v>30</v>
      </c>
      <c r="I1490" t="str">
        <f>I1489</f>
        <v>ALTER TABLE TM_TASK_LABEL_LIST_FOR_TASK</v>
      </c>
      <c r="K1490" s="25" t="str">
        <f t="shared" si="661"/>
        <v>INSERT_DATE,</v>
      </c>
      <c r="L1490" s="12"/>
      <c r="M1490" s="18" t="str">
        <f>CONCATENATE(B1490,",")</f>
        <v>INSERT_DATE,</v>
      </c>
      <c r="N1490" s="5" t="str">
        <f t="shared" si="666"/>
        <v>INSERT_DATE VARCHAR(30),</v>
      </c>
      <c r="O1490" s="1" t="s">
        <v>7</v>
      </c>
      <c r="P1490" t="s">
        <v>8</v>
      </c>
      <c r="W1490" s="17" t="str">
        <f t="shared" si="662"/>
        <v>insertDate</v>
      </c>
      <c r="X1490" s="3" t="str">
        <f t="shared" si="663"/>
        <v>"insertDate":"",</v>
      </c>
      <c r="Y1490" s="22" t="str">
        <f t="shared" si="664"/>
        <v>public static String INSERT_DATE="insertDate";</v>
      </c>
      <c r="Z1490" s="7" t="str">
        <f t="shared" si="665"/>
        <v>private String insertDate="";</v>
      </c>
    </row>
    <row r="1491" spans="2:26" ht="19.2" x14ac:dyDescent="0.45">
      <c r="B1491" s="1" t="s">
        <v>5</v>
      </c>
      <c r="C1491" s="1" t="s">
        <v>1</v>
      </c>
      <c r="D1491" s="4">
        <v>30</v>
      </c>
      <c r="I1491" t="str">
        <f>I1490</f>
        <v>ALTER TABLE TM_TASK_LABEL_LIST_FOR_TASK</v>
      </c>
      <c r="K1491" s="25" t="str">
        <f t="shared" si="661"/>
        <v>MODIFICATION_DATE,</v>
      </c>
      <c r="L1491" s="12"/>
      <c r="M1491" s="18" t="str">
        <f>CONCATENATE(B1491,",")</f>
        <v>MODIFICATION_DATE,</v>
      </c>
      <c r="N1491" s="5" t="str">
        <f t="shared" si="666"/>
        <v>MODIFICATION_DATE VARCHAR(30),</v>
      </c>
      <c r="O1491" s="1" t="s">
        <v>9</v>
      </c>
      <c r="P1491" t="s">
        <v>8</v>
      </c>
      <c r="W1491" s="17" t="str">
        <f t="shared" si="662"/>
        <v>modificationDate</v>
      </c>
      <c r="X1491" s="3" t="str">
        <f t="shared" si="663"/>
        <v>"modificationDate":"",</v>
      </c>
      <c r="Y1491" s="22" t="str">
        <f t="shared" si="664"/>
        <v>public static String MODIFICATION_DATE="modificationDate";</v>
      </c>
      <c r="Z1491" s="7" t="str">
        <f t="shared" si="665"/>
        <v>private String modificationDate="";</v>
      </c>
    </row>
    <row r="1492" spans="2:26" ht="19.2" x14ac:dyDescent="0.45">
      <c r="B1492" s="1" t="s">
        <v>360</v>
      </c>
      <c r="C1492" s="1" t="s">
        <v>1</v>
      </c>
      <c r="D1492" s="4">
        <v>500</v>
      </c>
      <c r="I1492">
        <f>I1424</f>
        <v>0</v>
      </c>
      <c r="K1492" s="25" t="str">
        <f t="shared" si="661"/>
        <v>SPRINT_NAME,</v>
      </c>
      <c r="L1492" s="12"/>
      <c r="M1492" s="18" t="str">
        <f>CONCATENATE(B1492,",")</f>
        <v>SPRINT_NAME,</v>
      </c>
      <c r="N1492" s="5" t="str">
        <f t="shared" si="666"/>
        <v>SPRINT_NAME VARCHAR(500),</v>
      </c>
      <c r="O1492" s="1" t="s">
        <v>366</v>
      </c>
      <c r="P1492" t="s">
        <v>0</v>
      </c>
      <c r="W1492" s="17" t="str">
        <f t="shared" si="662"/>
        <v>sprintName</v>
      </c>
      <c r="X1492" s="3" t="str">
        <f t="shared" si="663"/>
        <v>"sprintName":"",</v>
      </c>
      <c r="Y1492" s="22" t="str">
        <f t="shared" si="664"/>
        <v>public static String SPRINT_NAME="sprintName";</v>
      </c>
      <c r="Z1492" s="7" t="str">
        <f t="shared" si="665"/>
        <v>private String sprintName="";</v>
      </c>
    </row>
    <row r="1493" spans="2:26" ht="19.2" x14ac:dyDescent="0.45">
      <c r="B1493" s="1" t="s">
        <v>361</v>
      </c>
      <c r="C1493" s="1" t="s">
        <v>1</v>
      </c>
      <c r="D1493" s="4">
        <v>32</v>
      </c>
      <c r="J1493" s="23"/>
      <c r="K1493" s="25" t="str">
        <f t="shared" si="661"/>
        <v>SPRINT_START_DATE,</v>
      </c>
      <c r="L1493" s="12"/>
      <c r="M1493" s="18"/>
      <c r="N1493" s="5" t="str">
        <f t="shared" si="666"/>
        <v>SPRINT_START_DATE VARCHAR(32),</v>
      </c>
      <c r="O1493" s="1" t="s">
        <v>366</v>
      </c>
      <c r="P1493" t="s">
        <v>289</v>
      </c>
      <c r="Q1493" t="s">
        <v>8</v>
      </c>
      <c r="W1493" s="17" t="str">
        <f t="shared" si="662"/>
        <v>sprintStartDate</v>
      </c>
      <c r="X1493" s="3" t="str">
        <f t="shared" si="663"/>
        <v>"sprintStartDate":"",</v>
      </c>
      <c r="Y1493" s="22" t="str">
        <f t="shared" si="664"/>
        <v>public static String SPRINT_START_DATE="sprintStartDate";</v>
      </c>
      <c r="Z1493" s="7" t="str">
        <f t="shared" si="665"/>
        <v>private String sprintStartDate="";</v>
      </c>
    </row>
    <row r="1494" spans="2:26" ht="19.2" x14ac:dyDescent="0.45">
      <c r="B1494" s="1" t="s">
        <v>362</v>
      </c>
      <c r="C1494" s="1" t="s">
        <v>1</v>
      </c>
      <c r="D1494" s="4">
        <v>32</v>
      </c>
      <c r="I1494" t="str">
        <f>I1426</f>
        <v>ALTER TABLE TM_BC_KEY_PARTNER</v>
      </c>
      <c r="J1494" s="23"/>
      <c r="K1494" s="25" t="str">
        <f t="shared" si="661"/>
        <v>SPRINT_END_DATE,</v>
      </c>
      <c r="L1494" s="12"/>
      <c r="M1494" s="18" t="str">
        <f>CONCATENATE(B1494,",")</f>
        <v>SPRINT_END_DATE,</v>
      </c>
      <c r="N1494" s="5" t="str">
        <f t="shared" si="666"/>
        <v>SPRINT_END_DATE VARCHAR(32),</v>
      </c>
      <c r="O1494" s="1" t="s">
        <v>366</v>
      </c>
      <c r="P1494" t="s">
        <v>290</v>
      </c>
      <c r="Q1494" t="s">
        <v>8</v>
      </c>
      <c r="W1494" s="17" t="str">
        <f t="shared" si="662"/>
        <v>sprintEndDate</v>
      </c>
      <c r="X1494" s="3" t="str">
        <f t="shared" si="663"/>
        <v>"sprintEndDate":"",</v>
      </c>
      <c r="Y1494" s="22" t="str">
        <f t="shared" si="664"/>
        <v>public static String SPRINT_END_DATE="sprintEndDate";</v>
      </c>
      <c r="Z1494" s="7" t="str">
        <f t="shared" si="665"/>
        <v>private String sprintEndDate="";</v>
      </c>
    </row>
    <row r="1495" spans="2:26" ht="19.2" x14ac:dyDescent="0.45">
      <c r="B1495" s="1" t="s">
        <v>274</v>
      </c>
      <c r="C1495" s="1" t="s">
        <v>1</v>
      </c>
      <c r="D1495" s="4">
        <v>54</v>
      </c>
      <c r="I1495" t="str">
        <f>I1427</f>
        <v>ALTER TABLE TM_BC_KEY_PARTNER</v>
      </c>
      <c r="J1495" s="23"/>
      <c r="K1495" s="25" t="str">
        <f>CONCATENATE(B1495,",")</f>
        <v>FK_PROJECT_ID,</v>
      </c>
      <c r="L1495" s="12"/>
      <c r="M1495" s="18"/>
      <c r="N1495" s="5" t="str">
        <f t="shared" si="666"/>
        <v>FK_PROJECT_ID VARCHAR(54),</v>
      </c>
      <c r="O1495" s="1" t="s">
        <v>10</v>
      </c>
      <c r="P1495" t="s">
        <v>288</v>
      </c>
      <c r="Q1495" t="s">
        <v>2</v>
      </c>
      <c r="W1495" s="17" t="str">
        <f t="shared" si="662"/>
        <v>fkProjectId</v>
      </c>
      <c r="X1495" s="3" t="str">
        <f t="shared" si="663"/>
        <v>"fkProjectId":"",</v>
      </c>
      <c r="Y1495" s="22" t="str">
        <f t="shared" si="664"/>
        <v>public static String FK_PROJECT_ID="fkProjectId";</v>
      </c>
      <c r="Z1495" s="7" t="str">
        <f t="shared" si="665"/>
        <v>private String fkProjectId="";</v>
      </c>
    </row>
    <row r="1496" spans="2:26" ht="19.2" x14ac:dyDescent="0.45">
      <c r="B1496" s="1" t="s">
        <v>364</v>
      </c>
      <c r="C1496" s="1" t="s">
        <v>1</v>
      </c>
      <c r="D1496" s="4">
        <v>54</v>
      </c>
      <c r="I1496" t="str">
        <f>I1428</f>
        <v>ALTER TABLE TM_BC_KEY_PARTNER</v>
      </c>
      <c r="K1496" s="25" t="str">
        <f>CONCATENATE(B1496,",")</f>
        <v>SPRINT_STATUS,</v>
      </c>
      <c r="L1496" s="12"/>
      <c r="M1496" s="18"/>
      <c r="N1496" s="5" t="str">
        <f t="shared" si="666"/>
        <v>SPRINT_STATUS VARCHAR(54),</v>
      </c>
      <c r="O1496" s="1" t="s">
        <v>366</v>
      </c>
      <c r="P1496" t="s">
        <v>3</v>
      </c>
      <c r="W1496" s="17" t="str">
        <f t="shared" si="662"/>
        <v>sprintStatus</v>
      </c>
      <c r="X1496" s="3" t="str">
        <f t="shared" si="663"/>
        <v>"sprintStatus":"",</v>
      </c>
      <c r="Y1496" s="22" t="str">
        <f t="shared" si="664"/>
        <v>public static String SPRINT_STATUS="sprintStatus";</v>
      </c>
      <c r="Z1496" s="7" t="str">
        <f t="shared" si="665"/>
        <v>private String sprintStatus="";</v>
      </c>
    </row>
    <row r="1497" spans="2:26" ht="19.2" x14ac:dyDescent="0.45">
      <c r="B1497" s="1" t="s">
        <v>365</v>
      </c>
      <c r="C1497" s="1" t="s">
        <v>1</v>
      </c>
      <c r="D1497" s="4">
        <v>54</v>
      </c>
      <c r="I1497" t="str">
        <f>I1429</f>
        <v>ALTER TABLE TM_BC_KEY_PARTNER</v>
      </c>
      <c r="K1497" s="25" t="str">
        <f>CONCATENATE(B1497,",")</f>
        <v>SPRINT_COLOR,</v>
      </c>
      <c r="L1497" s="12"/>
      <c r="M1497" s="18"/>
      <c r="N1497" s="5" t="str">
        <f t="shared" si="666"/>
        <v>SPRINT_COLOR VARCHAR(54),</v>
      </c>
      <c r="O1497" s="1" t="s">
        <v>366</v>
      </c>
      <c r="P1497" t="s">
        <v>358</v>
      </c>
      <c r="W1497" s="17" t="str">
        <f t="shared" si="662"/>
        <v>sprintColor</v>
      </c>
      <c r="X1497" s="3" t="str">
        <f t="shared" si="663"/>
        <v>"sprintColor":"",</v>
      </c>
      <c r="Y1497" s="22" t="str">
        <f t="shared" si="664"/>
        <v>public static String SPRINT_COLOR="sprintColor";</v>
      </c>
      <c r="Z1497" s="7" t="str">
        <f t="shared" si="665"/>
        <v>private String sprintColor="";</v>
      </c>
    </row>
    <row r="1498" spans="2:26" ht="19.2" x14ac:dyDescent="0.45">
      <c r="B1498" s="1" t="s">
        <v>518</v>
      </c>
      <c r="C1498" s="1" t="s">
        <v>1</v>
      </c>
      <c r="D1498" s="4">
        <v>3333</v>
      </c>
      <c r="I1498" t="str">
        <f>I1429</f>
        <v>ALTER TABLE TM_BC_KEY_PARTNER</v>
      </c>
      <c r="K1498" s="25" t="s">
        <v>856</v>
      </c>
      <c r="L1498" s="12"/>
      <c r="M1498" s="18"/>
      <c r="N1498" s="5" t="str">
        <f>CONCATENATE(B1498," ",C1498,"(",D1498,")",",")</f>
        <v>BACKLOG_COUNT VARCHAR(3333),</v>
      </c>
      <c r="O1498" s="1" t="s">
        <v>354</v>
      </c>
      <c r="P1498" t="s">
        <v>214</v>
      </c>
      <c r="W1498" s="17" t="str">
        <f>CONCATENATE(,LOWER(O1498),UPPER(LEFT(P1498,1)),LOWER(RIGHT(P1498,LEN(P1498)-IF(LEN(P1498)&gt;0,1,LEN(P1498)))),UPPER(LEFT(Q1498,1)),LOWER(RIGHT(Q1498,LEN(Q1498)-IF(LEN(Q1498)&gt;0,1,LEN(Q1498)))),UPPER(LEFT(R1498,1)),LOWER(RIGHT(R1498,LEN(R1498)-IF(LEN(R1498)&gt;0,1,LEN(R1498)))),UPPER(LEFT(S1498,1)),LOWER(RIGHT(S1498,LEN(S1498)-IF(LEN(S1498)&gt;0,1,LEN(S1498)))),UPPER(LEFT(T1498,1)),LOWER(RIGHT(T1498,LEN(T1498)-IF(LEN(T1498)&gt;0,1,LEN(T1498)))),UPPER(LEFT(U1498,1)),LOWER(RIGHT(U1498,LEN(U1498)-IF(LEN(U1498)&gt;0,1,LEN(U1498)))),UPPER(LEFT(V1498,1)),LOWER(RIGHT(V1498,LEN(V1498)-IF(LEN(V1498)&gt;0,1,LEN(V1498)))))</f>
        <v>backlogCount</v>
      </c>
      <c r="X1498" s="3" t="str">
        <f>CONCATENATE("""",W1498,"""",":","""","""",",")</f>
        <v>"backlogCount":"",</v>
      </c>
      <c r="Y1498" s="22" t="str">
        <f>CONCATENATE("public static String ",,B1498,,"=","""",W1498,""";")</f>
        <v>public static String BACKLOG_COUNT="backlogCount";</v>
      </c>
      <c r="Z1498" s="7" t="str">
        <f>CONCATENATE("private String ",W1498,"=","""""",";")</f>
        <v>private String backlogCount="";</v>
      </c>
    </row>
    <row r="1499" spans="2:26" ht="19.2" x14ac:dyDescent="0.45">
      <c r="B1499" s="1" t="s">
        <v>363</v>
      </c>
      <c r="C1499" s="1" t="s">
        <v>1</v>
      </c>
      <c r="D1499" s="4">
        <v>3333</v>
      </c>
      <c r="I1499" t="str">
        <f>I1430</f>
        <v>ALTER TABLE TM_BC_KEY_PARTNER</v>
      </c>
      <c r="K1499" s="25" t="str">
        <f>CONCATENATE(B1499,"")</f>
        <v>SPRINT_DESCRIPTION</v>
      </c>
      <c r="L1499" s="12"/>
      <c r="M1499" s="18"/>
      <c r="N1499" s="5" t="str">
        <f>CONCATENATE(B1499," ",C1499,"(",D1499,")",",")</f>
        <v>SPRINT_DESCRIPTION VARCHAR(3333),</v>
      </c>
      <c r="O1499" s="1" t="s">
        <v>366</v>
      </c>
      <c r="P1499" t="s">
        <v>14</v>
      </c>
      <c r="W1499" s="17" t="str">
        <f>CONCATENATE(,LOWER(O1499),UPPER(LEFT(P1499,1)),LOWER(RIGHT(P1499,LEN(P1499)-IF(LEN(P1499)&gt;0,1,LEN(P1499)))),UPPER(LEFT(Q1499,1)),LOWER(RIGHT(Q1499,LEN(Q1499)-IF(LEN(Q1499)&gt;0,1,LEN(Q1499)))),UPPER(LEFT(R1499,1)),LOWER(RIGHT(R1499,LEN(R1499)-IF(LEN(R1499)&gt;0,1,LEN(R1499)))),UPPER(LEFT(S1499,1)),LOWER(RIGHT(S1499,LEN(S1499)-IF(LEN(S1499)&gt;0,1,LEN(S1499)))),UPPER(LEFT(T1499,1)),LOWER(RIGHT(T1499,LEN(T1499)-IF(LEN(T1499)&gt;0,1,LEN(T1499)))),UPPER(LEFT(U1499,1)),LOWER(RIGHT(U1499,LEN(U1499)-IF(LEN(U1499)&gt;0,1,LEN(U1499)))),UPPER(LEFT(V1499,1)),LOWER(RIGHT(V1499,LEN(V1499)-IF(LEN(V1499)&gt;0,1,LEN(V1499)))))</f>
        <v>sprintDescription</v>
      </c>
      <c r="X1499" s="3" t="str">
        <f>CONCATENATE("""",W1499,"""",":","""","""",",")</f>
        <v>"sprintDescription":"",</v>
      </c>
      <c r="Y1499" s="22" t="str">
        <f>CONCATENATE("public static String ",,B1499,,"=","""",W1499,""";")</f>
        <v>public static String SPRINT_DESCRIPTION="sprintDescription";</v>
      </c>
      <c r="Z1499" s="7" t="str">
        <f>CONCATENATE("private String ",W1499,"=","""""",";")</f>
        <v>private String sprintDescription="";</v>
      </c>
    </row>
    <row r="1500" spans="2:26" ht="19.2" x14ac:dyDescent="0.45">
      <c r="B1500" s="1"/>
      <c r="C1500" s="1"/>
      <c r="D1500" s="4"/>
      <c r="K1500" s="29" t="str">
        <f>CONCATENATE(" FROM TM_TASK_SPRINT "," T")</f>
        <v xml:space="preserve"> FROM TM_TASK_SPRINT  T</v>
      </c>
      <c r="L1500" s="12"/>
      <c r="M1500" s="18"/>
      <c r="O1500" s="1"/>
      <c r="W1500" s="17"/>
    </row>
    <row r="1503" spans="2:26" x14ac:dyDescent="0.3">
      <c r="B1503" s="2" t="s">
        <v>907</v>
      </c>
      <c r="I1503" t="str">
        <f>CONCATENATE("ALTER TABLE"," ",B1503)</f>
        <v>ALTER TABLE TM_TASK_LABEL_LIST_FOR_TASK</v>
      </c>
      <c r="J1503" t="s">
        <v>293</v>
      </c>
      <c r="K1503" s="26" t="str">
        <f>CONCATENATE(J1503," VIEW ",B1503," AS SELECT")</f>
        <v>create OR REPLACE VIEW TM_TASK_LABEL_LIST_FOR_TASK AS SELECT</v>
      </c>
      <c r="N1503" s="5" t="str">
        <f>CONCATENATE("CREATE TABLE ",B1503," ","(")</f>
        <v>CREATE TABLE TM_TASK_LABEL_LIST_FOR_TASK (</v>
      </c>
    </row>
    <row r="1504" spans="2:26" ht="19.2" x14ac:dyDescent="0.45">
      <c r="B1504" s="1" t="s">
        <v>2</v>
      </c>
      <c r="C1504" s="1" t="s">
        <v>1</v>
      </c>
      <c r="D1504" s="4">
        <v>30</v>
      </c>
      <c r="E1504" s="24" t="s">
        <v>113</v>
      </c>
      <c r="I1504" t="str">
        <f>I1503</f>
        <v>ALTER TABLE TM_TASK_LABEL_LIST_FOR_TASK</v>
      </c>
      <c r="K1504" s="25" t="str">
        <f t="shared" ref="K1504:K1509" si="667">CONCATENATE(B1504,",")</f>
        <v>ID,</v>
      </c>
      <c r="L1504" s="12"/>
      <c r="M1504" s="18" t="str">
        <f t="shared" ref="M1504:M1509" si="668">CONCATENATE(B1504,",")</f>
        <v>ID,</v>
      </c>
      <c r="N1504" s="5" t="str">
        <f>CONCATENATE(B1504," ",C1504,"(",D1504,") ",E1504," ,")</f>
        <v>ID VARCHAR(30) NOT NULL ,</v>
      </c>
      <c r="O1504" s="1" t="s">
        <v>2</v>
      </c>
      <c r="P1504" s="6"/>
      <c r="Q1504" s="6"/>
      <c r="R1504" s="6"/>
      <c r="S1504" s="6"/>
      <c r="T1504" s="6"/>
      <c r="U1504" s="6"/>
      <c r="V1504" s="6"/>
      <c r="W1504" s="17" t="str">
        <f t="shared" ref="W1504:W1510" si="669"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id</v>
      </c>
      <c r="X1504" s="3" t="str">
        <f t="shared" ref="X1504:X1510" si="670">CONCATENATE("""",W1504,"""",":","""","""",",")</f>
        <v>"id":"",</v>
      </c>
      <c r="Y1504" s="22" t="str">
        <f t="shared" ref="Y1504:Y1510" si="671">CONCATENATE("public static String ",,B1504,,"=","""",W1504,""";")</f>
        <v>public static String ID="id";</v>
      </c>
      <c r="Z1504" s="7" t="str">
        <f t="shared" ref="Z1504:Z1510" si="672">CONCATENATE("private String ",W1504,"=","""""",";")</f>
        <v>private String id="";</v>
      </c>
    </row>
    <row r="1505" spans="2:26" ht="19.2" x14ac:dyDescent="0.45">
      <c r="B1505" s="1" t="s">
        <v>3</v>
      </c>
      <c r="C1505" s="1" t="s">
        <v>1</v>
      </c>
      <c r="D1505" s="4">
        <v>10</v>
      </c>
      <c r="I1505" t="str">
        <f>I1504</f>
        <v>ALTER TABLE TM_TASK_LABEL_LIST_FOR_TASK</v>
      </c>
      <c r="K1505" s="25" t="str">
        <f t="shared" si="667"/>
        <v>STATUS,</v>
      </c>
      <c r="L1505" s="12"/>
      <c r="M1505" s="18" t="str">
        <f t="shared" si="668"/>
        <v>STATUS,</v>
      </c>
      <c r="N1505" s="5" t="str">
        <f t="shared" ref="N1505:N1512" si="673">CONCATENATE(B1505," ",C1505,"(",D1505,")",",")</f>
        <v>STATUS VARCHAR(10),</v>
      </c>
      <c r="O1505" s="1" t="s">
        <v>3</v>
      </c>
      <c r="W1505" s="17" t="str">
        <f t="shared" si="669"/>
        <v>status</v>
      </c>
      <c r="X1505" s="3" t="str">
        <f t="shared" si="670"/>
        <v>"status":"",</v>
      </c>
      <c r="Y1505" s="22" t="str">
        <f t="shared" si="671"/>
        <v>public static String STATUS="status";</v>
      </c>
      <c r="Z1505" s="7" t="str">
        <f t="shared" si="672"/>
        <v>private String status="";</v>
      </c>
    </row>
    <row r="1506" spans="2:26" ht="19.2" x14ac:dyDescent="0.45">
      <c r="B1506" s="1" t="s">
        <v>4</v>
      </c>
      <c r="C1506" s="1" t="s">
        <v>1</v>
      </c>
      <c r="D1506" s="4">
        <v>30</v>
      </c>
      <c r="I1506" t="str">
        <f>I1505</f>
        <v>ALTER TABLE TM_TASK_LABEL_LIST_FOR_TASK</v>
      </c>
      <c r="K1506" s="25" t="str">
        <f t="shared" si="667"/>
        <v>INSERT_DATE,</v>
      </c>
      <c r="L1506" s="12"/>
      <c r="M1506" s="18" t="str">
        <f t="shared" si="668"/>
        <v>INSERT_DATE,</v>
      </c>
      <c r="N1506" s="5" t="str">
        <f>CONCATENATE(B1506," ",C1506,"",D1506,"",",")</f>
        <v>INSERT_DATE VARCHAR30,</v>
      </c>
      <c r="O1506" s="1" t="s">
        <v>7</v>
      </c>
      <c r="P1506" t="s">
        <v>8</v>
      </c>
      <c r="W1506" s="17" t="str">
        <f t="shared" si="669"/>
        <v>insertDate</v>
      </c>
      <c r="X1506" s="3" t="str">
        <f t="shared" si="670"/>
        <v>"insertDate":"",</v>
      </c>
      <c r="Y1506" s="22" t="str">
        <f t="shared" si="671"/>
        <v>public static String INSERT_DATE="insertDate";</v>
      </c>
      <c r="Z1506" s="7" t="str">
        <f t="shared" si="672"/>
        <v>private String insertDate="";</v>
      </c>
    </row>
    <row r="1507" spans="2:26" ht="19.2" x14ac:dyDescent="0.45">
      <c r="B1507" s="1" t="s">
        <v>5</v>
      </c>
      <c r="C1507" s="1" t="s">
        <v>1</v>
      </c>
      <c r="D1507" s="4">
        <v>30</v>
      </c>
      <c r="I1507" t="str">
        <f>I1506</f>
        <v>ALTER TABLE TM_TASK_LABEL_LIST_FOR_TASK</v>
      </c>
      <c r="K1507" s="25" t="str">
        <f t="shared" si="667"/>
        <v>MODIFICATION_DATE,</v>
      </c>
      <c r="L1507" s="12"/>
      <c r="M1507" s="18" t="str">
        <f t="shared" si="668"/>
        <v>MODIFICATION_DATE,</v>
      </c>
      <c r="N1507" s="5" t="str">
        <f t="shared" si="673"/>
        <v>MODIFICATION_DATE VARCHAR(30),</v>
      </c>
      <c r="O1507" s="1" t="s">
        <v>9</v>
      </c>
      <c r="P1507" t="s">
        <v>8</v>
      </c>
      <c r="W1507" s="17" t="str">
        <f t="shared" si="669"/>
        <v>modificationDate</v>
      </c>
      <c r="X1507" s="3" t="str">
        <f t="shared" si="670"/>
        <v>"modificationDate":"",</v>
      </c>
      <c r="Y1507" s="22" t="str">
        <f t="shared" si="671"/>
        <v>public static String MODIFICATION_DATE="modificationDate";</v>
      </c>
      <c r="Z1507" s="7" t="str">
        <f t="shared" si="672"/>
        <v>private String modificationDate="";</v>
      </c>
    </row>
    <row r="1508" spans="2:26" ht="19.2" x14ac:dyDescent="0.45">
      <c r="B1508" s="1" t="s">
        <v>274</v>
      </c>
      <c r="C1508" s="1" t="s">
        <v>1</v>
      </c>
      <c r="D1508" s="4">
        <v>222</v>
      </c>
      <c r="I1508" t="str">
        <f>I1455</f>
        <v>ALTER TABLE TM_BC_SECTION</v>
      </c>
      <c r="K1508" s="25" t="str">
        <f t="shared" si="667"/>
        <v>FK_PROJECT_ID,</v>
      </c>
      <c r="L1508" s="12"/>
      <c r="M1508" s="18" t="str">
        <f t="shared" si="668"/>
        <v>FK_PROJECT_ID,</v>
      </c>
      <c r="N1508" s="5" t="str">
        <f t="shared" si="673"/>
        <v>FK_PROJECT_ID VARCHAR(222),</v>
      </c>
      <c r="O1508" s="1" t="s">
        <v>10</v>
      </c>
      <c r="P1508" t="s">
        <v>288</v>
      </c>
      <c r="Q1508" t="s">
        <v>2</v>
      </c>
      <c r="W1508" s="17" t="str">
        <f t="shared" si="669"/>
        <v>fkProjectId</v>
      </c>
      <c r="X1508" s="3" t="str">
        <f t="shared" si="670"/>
        <v>"fkProjectId":"",</v>
      </c>
      <c r="Y1508" s="22" t="str">
        <f t="shared" si="671"/>
        <v>public static String FK_PROJECT_ID="fkProjectId";</v>
      </c>
      <c r="Z1508" s="7" t="str">
        <f t="shared" si="672"/>
        <v>private String fkProjectId="";</v>
      </c>
    </row>
    <row r="1509" spans="2:26" ht="19.2" x14ac:dyDescent="0.45">
      <c r="B1509" s="1" t="s">
        <v>0</v>
      </c>
      <c r="C1509" s="1" t="s">
        <v>1</v>
      </c>
      <c r="D1509" s="4">
        <v>222</v>
      </c>
      <c r="I1509" t="str">
        <f>I1456</f>
        <v>ALTER TABLE TM_BC_SECTION</v>
      </c>
      <c r="J1509" s="23"/>
      <c r="K1509" s="25" t="str">
        <f t="shared" si="667"/>
        <v>NAME,</v>
      </c>
      <c r="L1509" s="12"/>
      <c r="M1509" s="18" t="str">
        <f t="shared" si="668"/>
        <v>NAME,</v>
      </c>
      <c r="N1509" s="5" t="str">
        <f t="shared" si="673"/>
        <v>NAME VARCHAR(222),</v>
      </c>
      <c r="O1509" s="1" t="s">
        <v>0</v>
      </c>
      <c r="W1509" s="17" t="str">
        <f t="shared" si="669"/>
        <v>name</v>
      </c>
      <c r="X1509" s="3" t="str">
        <f t="shared" si="670"/>
        <v>"name":"",</v>
      </c>
      <c r="Y1509" s="22" t="str">
        <f t="shared" si="671"/>
        <v>public static String NAME="name";</v>
      </c>
      <c r="Z1509" s="7" t="str">
        <f t="shared" si="672"/>
        <v>private String name="";</v>
      </c>
    </row>
    <row r="1510" spans="2:26" ht="19.2" x14ac:dyDescent="0.45">
      <c r="B1510" s="1" t="s">
        <v>518</v>
      </c>
      <c r="C1510" s="1" t="s">
        <v>1</v>
      </c>
      <c r="D1510" s="4">
        <v>3333</v>
      </c>
      <c r="I1510" t="str">
        <f>I1442</f>
        <v>ALTER TABLE TM_BC_KEY_RESOURCE</v>
      </c>
      <c r="K1510" s="25" t="s">
        <v>908</v>
      </c>
      <c r="L1510" s="12"/>
      <c r="M1510" s="18"/>
      <c r="N1510" s="5" t="str">
        <f t="shared" si="673"/>
        <v>BACKLOG_COUNT VARCHAR(3333),</v>
      </c>
      <c r="O1510" s="1" t="s">
        <v>354</v>
      </c>
      <c r="P1510" t="s">
        <v>214</v>
      </c>
      <c r="W1510" s="17" t="str">
        <f t="shared" si="669"/>
        <v>backlogCount</v>
      </c>
      <c r="X1510" s="3" t="str">
        <f t="shared" si="670"/>
        <v>"backlogCount":"",</v>
      </c>
      <c r="Y1510" s="22" t="str">
        <f t="shared" si="671"/>
        <v>public static String BACKLOG_COUNT="backlogCount";</v>
      </c>
      <c r="Z1510" s="7" t="str">
        <f t="shared" si="672"/>
        <v>private String backlogCount="";</v>
      </c>
    </row>
    <row r="1511" spans="2:26" ht="19.2" x14ac:dyDescent="0.45">
      <c r="B1511" s="1" t="s">
        <v>634</v>
      </c>
      <c r="C1511" s="1" t="s">
        <v>1</v>
      </c>
      <c r="D1511" s="4">
        <v>20</v>
      </c>
      <c r="I1511" t="str">
        <f>I1510</f>
        <v>ALTER TABLE TM_BC_KEY_RESOURCE</v>
      </c>
      <c r="J1511" t="str">
        <f>CONCATENATE(LEFT(CONCATENATE(" ADD "," ",N1511,";"),LEN(CONCATENATE(" ADD "," ",N1511,";"))-2),";")</f>
        <v xml:space="preserve"> ADD  IS_MENU VARCHAR(20);</v>
      </c>
      <c r="K1511" s="25" t="str">
        <f>CONCATENATE(B1511,",")</f>
        <v>IS_MENU,</v>
      </c>
      <c r="L1511" s="12"/>
      <c r="M1511" s="18" t="s">
        <v>635</v>
      </c>
      <c r="N1511" s="5" t="str">
        <f t="shared" si="673"/>
        <v>IS_MENU VARCHAR(20),</v>
      </c>
      <c r="O1511" s="1" t="s">
        <v>112</v>
      </c>
      <c r="P1511" t="s">
        <v>636</v>
      </c>
      <c r="W1511" s="17" t="str">
        <f>CONCATENATE(,LOWER(O1511),UPPER(LEFT(P1511,1)),LOWER(RIGHT(P1511,LEN(P1511)-IF(LEN(P1511)&gt;0,1,LEN(P1511)))),UPPER(LEFT(Q1511,1)),LOWER(RIGHT(Q1511,LEN(Q1511)-IF(LEN(Q1511)&gt;0,1,LEN(Q1511)))),UPPER(LEFT(R1511,1)),LOWER(RIGHT(R1511,LEN(R1511)-IF(LEN(R1511)&gt;0,1,LEN(R1511)))),UPPER(LEFT(S1511,1)),LOWER(RIGHT(S1511,LEN(S1511)-IF(LEN(S1511)&gt;0,1,LEN(S1511)))),UPPER(LEFT(T1511,1)),LOWER(RIGHT(T1511,LEN(T1511)-IF(LEN(T1511)&gt;0,1,LEN(T1511)))),UPPER(LEFT(U1511,1)),LOWER(RIGHT(U1511,LEN(U1511)-IF(LEN(U1511)&gt;0,1,LEN(U1511)))),UPPER(LEFT(V1511,1)),LOWER(RIGHT(V1511,LEN(V1511)-IF(LEN(V1511)&gt;0,1,LEN(V1511)))))</f>
        <v>isMenu</v>
      </c>
      <c r="X1511" s="3" t="str">
        <f>CONCATENATE("""",W1511,"""",":","""","""",",")</f>
        <v>"isMenu":"",</v>
      </c>
      <c r="Y1511" s="22" t="str">
        <f>CONCATENATE("public static String ",,B1511,,"=","""",W1511,""";")</f>
        <v>public static String IS_MENU="isMenu";</v>
      </c>
      <c r="Z1511" s="7" t="str">
        <f>CONCATENATE("private String ",W1511,"=","""""",";")</f>
        <v>private String isMenu="";</v>
      </c>
    </row>
    <row r="1512" spans="2:26" ht="19.2" x14ac:dyDescent="0.45">
      <c r="B1512" s="1" t="s">
        <v>358</v>
      </c>
      <c r="C1512" s="1" t="s">
        <v>1</v>
      </c>
      <c r="D1512" s="4">
        <v>444</v>
      </c>
      <c r="K1512" s="25" t="str">
        <f>CONCATENATE(B1512,"")</f>
        <v>COLOR</v>
      </c>
      <c r="L1512" s="12"/>
      <c r="M1512" s="18"/>
      <c r="N1512" s="5" t="str">
        <f t="shared" si="673"/>
        <v>COLOR VARCHAR(444),</v>
      </c>
      <c r="O1512" s="1" t="s">
        <v>358</v>
      </c>
      <c r="W1512" s="17" t="str">
        <f>CONCATENATE(,LOWER(O1512),UPPER(LEFT(P1512,1)),LOWER(RIGHT(P1512,LEN(P1512)-IF(LEN(P1512)&gt;0,1,LEN(P1512)))),UPPER(LEFT(Q1512,1)),LOWER(RIGHT(Q1512,LEN(Q1512)-IF(LEN(Q1512)&gt;0,1,LEN(Q1512)))),UPPER(LEFT(R1512,1)),LOWER(RIGHT(R1512,LEN(R1512)-IF(LEN(R1512)&gt;0,1,LEN(R1512)))),UPPER(LEFT(S1512,1)),LOWER(RIGHT(S1512,LEN(S1512)-IF(LEN(S1512)&gt;0,1,LEN(S1512)))),UPPER(LEFT(T1512,1)),LOWER(RIGHT(T1512,LEN(T1512)-IF(LEN(T1512)&gt;0,1,LEN(T1512)))),UPPER(LEFT(U1512,1)),LOWER(RIGHT(U1512,LEN(U1512)-IF(LEN(U1512)&gt;0,1,LEN(U1512)))),UPPER(LEFT(V1512,1)),LOWER(RIGHT(V1512,LEN(V1512)-IF(LEN(V1512)&gt;0,1,LEN(V1512)))))</f>
        <v>color</v>
      </c>
      <c r="X1512" s="3" t="str">
        <f>CONCATENATE("""",W1512,"""",":","""","""",",")</f>
        <v>"color":"",</v>
      </c>
      <c r="Y1512" s="22" t="str">
        <f>CONCATENATE("public static String ",,B1512,,"=","""",W1512,""";")</f>
        <v>public static String COLOR="color";</v>
      </c>
      <c r="Z1512" s="7" t="str">
        <f>CONCATENATE("private String ",W1512,"=","""""",";")</f>
        <v>private String color="";</v>
      </c>
    </row>
    <row r="1513" spans="2:26" ht="19.2" x14ac:dyDescent="0.45">
      <c r="B1513" s="1"/>
      <c r="C1513" s="1"/>
      <c r="D1513" s="4"/>
      <c r="K1513" s="29" t="s">
        <v>909</v>
      </c>
      <c r="L1513" s="12"/>
      <c r="M1513" s="18"/>
      <c r="O1513" s="1"/>
      <c r="W1513" s="17"/>
    </row>
    <row r="1516" spans="2:26" x14ac:dyDescent="0.3">
      <c r="B1516" s="2" t="s">
        <v>910</v>
      </c>
      <c r="I1516" t="str">
        <f>CONCATENATE("ALTER TABLE"," ",B1516)</f>
        <v>ALTER TABLE TM_SERVICE_PROCESS</v>
      </c>
      <c r="J1516" t="s">
        <v>293</v>
      </c>
      <c r="K1516" s="26" t="str">
        <f>CONCATENATE(J1516," VIEW ",B1516," AS SELECT")</f>
        <v>create OR REPLACE VIEW TM_SERVICE_PROCESS AS SELECT</v>
      </c>
      <c r="N1516" s="5" t="str">
        <f>CONCATENATE("CREATE TABLE ",B1516," ","(")</f>
        <v>CREATE TABLE TM_SERVICE_PROCESS (</v>
      </c>
    </row>
    <row r="1517" spans="2:26" ht="19.2" x14ac:dyDescent="0.45">
      <c r="B1517" s="1" t="s">
        <v>2</v>
      </c>
      <c r="C1517" s="1" t="s">
        <v>1</v>
      </c>
      <c r="D1517" s="4">
        <v>30</v>
      </c>
      <c r="E1517" s="24" t="s">
        <v>113</v>
      </c>
      <c r="I1517" t="str">
        <f>CONCATENATE("ALTER TABLE"," ",B1517)</f>
        <v>ALTER TABLE ID</v>
      </c>
      <c r="K1517" s="25" t="str">
        <f t="shared" ref="K1517:K1522" si="674">CONCATENATE(B1517,",")</f>
        <v>ID,</v>
      </c>
      <c r="L1517" s="12"/>
      <c r="M1517" s="18" t="str">
        <f t="shared" ref="M1517:M1522" si="675">CONCATENATE(B1517,",")</f>
        <v>ID,</v>
      </c>
      <c r="N1517" s="5" t="str">
        <f>CONCATENATE(B1517," ",C1517,"(",D1517,") ",E1517," ,")</f>
        <v>ID VARCHAR(30) NOT NULL ,</v>
      </c>
      <c r="O1517" s="1" t="s">
        <v>2</v>
      </c>
      <c r="P1517" s="6"/>
      <c r="Q1517" s="6"/>
      <c r="R1517" s="6"/>
      <c r="S1517" s="6"/>
      <c r="T1517" s="6"/>
      <c r="U1517" s="6"/>
      <c r="V1517" s="6"/>
      <c r="W1517" s="17" t="str">
        <f t="shared" ref="W1517:W1524" si="676">CONCATENATE(,LOWER(O1517),UPPER(LEFT(P1517,1)),LOWER(RIGHT(P1517,LEN(P1517)-IF(LEN(P1517)&gt;0,1,LEN(P1517)))),UPPER(LEFT(Q1517,1)),LOWER(RIGHT(Q1517,LEN(Q1517)-IF(LEN(Q1517)&gt;0,1,LEN(Q1517)))),UPPER(LEFT(R1517,1)),LOWER(RIGHT(R1517,LEN(R1517)-IF(LEN(R1517)&gt;0,1,LEN(R1517)))),UPPER(LEFT(S1517,1)),LOWER(RIGHT(S1517,LEN(S1517)-IF(LEN(S1517)&gt;0,1,LEN(S1517)))),UPPER(LEFT(T1517,1)),LOWER(RIGHT(T1517,LEN(T1517)-IF(LEN(T1517)&gt;0,1,LEN(T1517)))),UPPER(LEFT(U1517,1)),LOWER(RIGHT(U1517,LEN(U1517)-IF(LEN(U1517)&gt;0,1,LEN(U1517)))),UPPER(LEFT(V1517,1)),LOWER(RIGHT(V1517,LEN(V1517)-IF(LEN(V1517)&gt;0,1,LEN(V1517)))))</f>
        <v>id</v>
      </c>
      <c r="X1517" s="3" t="str">
        <f t="shared" ref="X1517:X1524" si="677">CONCATENATE("""",W1517,"""",":","""","""",",")</f>
        <v>"id":"",</v>
      </c>
      <c r="Y1517" s="22" t="str">
        <f t="shared" ref="Y1517:Y1524" si="678">CONCATENATE("public static String ",,B1517,,"=","""",W1517,""";")</f>
        <v>public static String ID="id";</v>
      </c>
      <c r="Z1517" s="7" t="str">
        <f t="shared" ref="Z1517:Z1524" si="679">CONCATENATE("private String ",W1517,"=","""""",";")</f>
        <v>private String id="";</v>
      </c>
    </row>
    <row r="1518" spans="2:26" ht="19.2" x14ac:dyDescent="0.45">
      <c r="B1518" s="1" t="s">
        <v>3</v>
      </c>
      <c r="C1518" s="1" t="s">
        <v>1</v>
      </c>
      <c r="D1518" s="4">
        <v>10</v>
      </c>
      <c r="I1518" t="str">
        <f t="shared" ref="I1518:I1524" si="680">CONCATENATE("ALTER TABLE"," ",B1518)</f>
        <v>ALTER TABLE STATUS</v>
      </c>
      <c r="K1518" s="25" t="str">
        <f t="shared" si="674"/>
        <v>STATUS,</v>
      </c>
      <c r="L1518" s="12"/>
      <c r="M1518" s="18" t="str">
        <f t="shared" si="675"/>
        <v>STATUS,</v>
      </c>
      <c r="N1518" s="5" t="str">
        <f t="shared" ref="N1518:N1523" si="681">CONCATENATE(B1518," ",C1518,"(",D1518,")",",")</f>
        <v>STATUS VARCHAR(10),</v>
      </c>
      <c r="O1518" s="1" t="s">
        <v>3</v>
      </c>
      <c r="W1518" s="17" t="str">
        <f t="shared" si="676"/>
        <v>status</v>
      </c>
      <c r="X1518" s="3" t="str">
        <f t="shared" si="677"/>
        <v>"status":"",</v>
      </c>
      <c r="Y1518" s="22" t="str">
        <f t="shared" si="678"/>
        <v>public static String STATUS="status";</v>
      </c>
      <c r="Z1518" s="7" t="str">
        <f t="shared" si="679"/>
        <v>private String status="";</v>
      </c>
    </row>
    <row r="1519" spans="2:26" ht="19.2" x14ac:dyDescent="0.45">
      <c r="B1519" s="1" t="s">
        <v>4</v>
      </c>
      <c r="C1519" s="1" t="s">
        <v>1</v>
      </c>
      <c r="D1519" s="4">
        <v>30</v>
      </c>
      <c r="I1519" t="str">
        <f t="shared" si="680"/>
        <v>ALTER TABLE INSERT_DATE</v>
      </c>
      <c r="K1519" s="25" t="str">
        <f t="shared" si="674"/>
        <v>INSERT_DATE,</v>
      </c>
      <c r="L1519" s="12"/>
      <c r="M1519" s="18" t="str">
        <f t="shared" si="675"/>
        <v>INSERT_DATE,</v>
      </c>
      <c r="N1519" s="5" t="str">
        <f t="shared" si="681"/>
        <v>INSERT_DATE VARCHAR(30),</v>
      </c>
      <c r="O1519" s="1" t="s">
        <v>7</v>
      </c>
      <c r="P1519" t="s">
        <v>8</v>
      </c>
      <c r="W1519" s="17" t="str">
        <f t="shared" si="676"/>
        <v>insertDate</v>
      </c>
      <c r="X1519" s="3" t="str">
        <f t="shared" si="677"/>
        <v>"insertDate":"",</v>
      </c>
      <c r="Y1519" s="22" t="str">
        <f t="shared" si="678"/>
        <v>public static String INSERT_DATE="insertDate";</v>
      </c>
      <c r="Z1519" s="7" t="str">
        <f t="shared" si="679"/>
        <v>private String insertDate="";</v>
      </c>
    </row>
    <row r="1520" spans="2:26" ht="19.2" x14ac:dyDescent="0.45">
      <c r="B1520" s="1" t="s">
        <v>5</v>
      </c>
      <c r="C1520" s="1" t="s">
        <v>1</v>
      </c>
      <c r="D1520" s="4">
        <v>30</v>
      </c>
      <c r="I1520" t="str">
        <f t="shared" si="680"/>
        <v>ALTER TABLE MODIFICATION_DATE</v>
      </c>
      <c r="K1520" s="25" t="str">
        <f t="shared" si="674"/>
        <v>MODIFICATION_DATE,</v>
      </c>
      <c r="L1520" s="12"/>
      <c r="M1520" s="18" t="str">
        <f t="shared" si="675"/>
        <v>MODIFICATION_DATE,</v>
      </c>
      <c r="N1520" s="5" t="str">
        <f t="shared" si="681"/>
        <v>MODIFICATION_DATE VARCHAR(30),</v>
      </c>
      <c r="O1520" s="1" t="s">
        <v>9</v>
      </c>
      <c r="P1520" t="s">
        <v>8</v>
      </c>
      <c r="W1520" s="17" t="str">
        <f t="shared" si="676"/>
        <v>modificationDate</v>
      </c>
      <c r="X1520" s="3" t="str">
        <f t="shared" si="677"/>
        <v>"modificationDate":"",</v>
      </c>
      <c r="Y1520" s="22" t="str">
        <f t="shared" si="678"/>
        <v>public static String MODIFICATION_DATE="modificationDate";</v>
      </c>
      <c r="Z1520" s="7" t="str">
        <f t="shared" si="679"/>
        <v>private String modificationDate="";</v>
      </c>
    </row>
    <row r="1521" spans="2:26" ht="19.2" x14ac:dyDescent="0.45">
      <c r="B1521" s="1" t="s">
        <v>889</v>
      </c>
      <c r="C1521" s="1" t="s">
        <v>1</v>
      </c>
      <c r="D1521" s="4">
        <v>222</v>
      </c>
      <c r="I1521" t="str">
        <f t="shared" si="680"/>
        <v>ALTER TABLE FK_SERVICE_ID</v>
      </c>
      <c r="K1521" s="25" t="str">
        <f t="shared" si="674"/>
        <v>FK_SERVICE_ID,</v>
      </c>
      <c r="L1521" s="12"/>
      <c r="M1521" s="18" t="str">
        <f t="shared" si="675"/>
        <v>FK_SERVICE_ID,</v>
      </c>
      <c r="N1521" s="5" t="str">
        <f t="shared" si="681"/>
        <v>FK_SERVICE_ID VARCHAR(222),</v>
      </c>
      <c r="O1521" s="1" t="s">
        <v>10</v>
      </c>
      <c r="P1521" t="s">
        <v>891</v>
      </c>
      <c r="Q1521" t="s">
        <v>2</v>
      </c>
      <c r="W1521" s="17" t="str">
        <f t="shared" si="676"/>
        <v>fkServiceId</v>
      </c>
      <c r="X1521" s="3" t="str">
        <f t="shared" si="677"/>
        <v>"fkServiceId":"",</v>
      </c>
      <c r="Y1521" s="22" t="str">
        <f t="shared" si="678"/>
        <v>public static String FK_SERVICE_ID="fkServiceId";</v>
      </c>
      <c r="Z1521" s="7" t="str">
        <f t="shared" si="679"/>
        <v>private String fkServiceId="";</v>
      </c>
    </row>
    <row r="1522" spans="2:26" ht="19.2" x14ac:dyDescent="0.45">
      <c r="B1522" s="1" t="s">
        <v>887</v>
      </c>
      <c r="C1522" s="1" t="s">
        <v>1</v>
      </c>
      <c r="D1522" s="4">
        <v>222</v>
      </c>
      <c r="I1522" t="str">
        <f t="shared" si="680"/>
        <v>ALTER TABLE FK_SERVICE_GROUP_ID</v>
      </c>
      <c r="J1522" s="23"/>
      <c r="K1522" s="25" t="str">
        <f t="shared" si="674"/>
        <v>FK_SERVICE_GROUP_ID,</v>
      </c>
      <c r="L1522" s="12"/>
      <c r="M1522" s="18" t="str">
        <f t="shared" si="675"/>
        <v>FK_SERVICE_GROUP_ID,</v>
      </c>
      <c r="N1522" s="5" t="str">
        <f t="shared" si="681"/>
        <v>FK_SERVICE_GROUP_ID VARCHAR(222),</v>
      </c>
      <c r="O1522" s="1" t="s">
        <v>10</v>
      </c>
      <c r="P1522" t="s">
        <v>891</v>
      </c>
      <c r="Q1522" t="s">
        <v>890</v>
      </c>
      <c r="R1522" t="s">
        <v>2</v>
      </c>
      <c r="W1522" s="17" t="str">
        <f t="shared" si="676"/>
        <v>fkServiceGroupId</v>
      </c>
      <c r="X1522" s="3" t="str">
        <f t="shared" si="677"/>
        <v>"fkServiceGroupId":"",</v>
      </c>
      <c r="Y1522" s="22" t="str">
        <f t="shared" si="678"/>
        <v>public static String FK_SERVICE_GROUP_ID="fkServiceGroupId";</v>
      </c>
      <c r="Z1522" s="7" t="str">
        <f t="shared" si="679"/>
        <v>private String fkServiceGroupId="";</v>
      </c>
    </row>
    <row r="1523" spans="2:26" ht="19.2" x14ac:dyDescent="0.45">
      <c r="B1523" s="1" t="s">
        <v>913</v>
      </c>
      <c r="C1523" s="1" t="s">
        <v>1</v>
      </c>
      <c r="D1523" s="4">
        <v>2000</v>
      </c>
      <c r="I1523" t="s">
        <v>914</v>
      </c>
      <c r="J1523" t="str">
        <f>CONCATENATE(LEFT(CONCATENATE(" ADD "," ",N1523,";"),LEN(CONCATENATE(" ADD "," ",N1523,";"))-2),";")</f>
        <v xml:space="preserve"> ADD  PROCESS_NAME VARCHAR(2000);</v>
      </c>
      <c r="K1523" s="25" t="s">
        <v>908</v>
      </c>
      <c r="L1523" s="12"/>
      <c r="M1523" s="18"/>
      <c r="N1523" s="5" t="str">
        <f t="shared" si="681"/>
        <v>PROCESS_NAME VARCHAR(2000),</v>
      </c>
      <c r="O1523" s="1" t="s">
        <v>912</v>
      </c>
      <c r="P1523" t="s">
        <v>0</v>
      </c>
      <c r="W1523" s="17" t="str">
        <f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processName</v>
      </c>
      <c r="X1523" s="3" t="str">
        <f>CONCATENATE("""",W1523,"""",":","""","""",",")</f>
        <v>"processName":"",</v>
      </c>
      <c r="Y1523" s="22" t="str">
        <f>CONCATENATE("public static String ",,B1523,,"=","""",W1523,""";")</f>
        <v>public static String PROCESS_NAME="processName";</v>
      </c>
      <c r="Z1523" s="7" t="str">
        <f>CONCATENATE("private String ",W1523,"=","""""",";")</f>
        <v>private String processName="";</v>
      </c>
    </row>
    <row r="1524" spans="2:26" ht="19.2" x14ac:dyDescent="0.45">
      <c r="B1524" s="1" t="s">
        <v>911</v>
      </c>
      <c r="C1524" s="1" t="s">
        <v>903</v>
      </c>
      <c r="D1524" s="4"/>
      <c r="I1524" t="str">
        <f t="shared" si="680"/>
        <v>ALTER TABLE PROCESS_DESC</v>
      </c>
      <c r="K1524" s="25" t="s">
        <v>908</v>
      </c>
      <c r="L1524" s="12"/>
      <c r="M1524" s="18"/>
      <c r="N1524" s="5" t="str">
        <f>CONCATENATE(B1524," ",C1524,"",D1524,"",",")</f>
        <v>PROCESS_DESC LONGBLOB,</v>
      </c>
      <c r="O1524" s="1" t="s">
        <v>912</v>
      </c>
      <c r="P1524" t="s">
        <v>818</v>
      </c>
      <c r="W1524" s="17" t="str">
        <f t="shared" si="676"/>
        <v>processDesc</v>
      </c>
      <c r="X1524" s="3" t="str">
        <f t="shared" si="677"/>
        <v>"processDesc":"",</v>
      </c>
      <c r="Y1524" s="22" t="str">
        <f t="shared" si="678"/>
        <v>public static String PROCESS_DESC="processDesc";</v>
      </c>
      <c r="Z1524" s="7" t="str">
        <f t="shared" si="679"/>
        <v>private String processDesc="";</v>
      </c>
    </row>
    <row r="1525" spans="2:26" ht="19.2" x14ac:dyDescent="0.45">
      <c r="B1525" s="1"/>
      <c r="C1525" s="1"/>
      <c r="D1525" s="4"/>
      <c r="K1525" s="29" t="s">
        <v>909</v>
      </c>
      <c r="L1525" s="12"/>
      <c r="M1525" s="18"/>
      <c r="N1525" s="33" t="s">
        <v>130</v>
      </c>
      <c r="O1525" s="1"/>
      <c r="W1525" s="17"/>
    </row>
    <row r="1526" spans="2:26" x14ac:dyDescent="0.3">
      <c r="N1526" s="31" t="s">
        <v>126</v>
      </c>
    </row>
    <row r="1529" spans="2:26" x14ac:dyDescent="0.3">
      <c r="B1529" s="2" t="s">
        <v>915</v>
      </c>
      <c r="I1529" t="str">
        <f t="shared" ref="I1529:I1535" si="682">CONCATENATE("ALTER TABLE"," ",B1529)</f>
        <v>ALTER TABLE TM_SERVICE_PROCESS_AND_STORY_CARD</v>
      </c>
      <c r="J1529" t="s">
        <v>293</v>
      </c>
      <c r="K1529" s="26" t="str">
        <f>CONCATENATE(J1529," VIEW ",B1529," AS SELECT")</f>
        <v>create OR REPLACE VIEW TM_SERVICE_PROCESS_AND_STORY_CARD AS SELECT</v>
      </c>
      <c r="N1529" s="5" t="str">
        <f>CONCATENATE("CREATE TABLE ",B1529," ","(")</f>
        <v>CREATE TABLE TM_SERVICE_PROCESS_AND_STORY_CARD (</v>
      </c>
    </row>
    <row r="1530" spans="2:26" ht="19.2" x14ac:dyDescent="0.45">
      <c r="B1530" s="1" t="s">
        <v>2</v>
      </c>
      <c r="C1530" s="1" t="s">
        <v>1</v>
      </c>
      <c r="D1530" s="4">
        <v>30</v>
      </c>
      <c r="E1530" s="24" t="s">
        <v>113</v>
      </c>
      <c r="I1530" t="str">
        <f t="shared" si="682"/>
        <v>ALTER TABLE ID</v>
      </c>
      <c r="K1530" s="25" t="str">
        <f t="shared" ref="K1530:K1535" si="683">CONCATENATE(B1530,",")</f>
        <v>ID,</v>
      </c>
      <c r="L1530" s="12"/>
      <c r="M1530" s="18" t="str">
        <f t="shared" ref="M1530:M1535" si="684">CONCATENATE(B1530,",")</f>
        <v>ID,</v>
      </c>
      <c r="N1530" s="5" t="str">
        <f>CONCATENATE(B1530," ",C1530,"(",D1530,") ",E1530," ,")</f>
        <v>ID VARCHAR(30) NOT NULL ,</v>
      </c>
      <c r="O1530" s="1" t="s">
        <v>2</v>
      </c>
      <c r="P1530" s="6"/>
      <c r="Q1530" s="6"/>
      <c r="R1530" s="6"/>
      <c r="S1530" s="6"/>
      <c r="T1530" s="6"/>
      <c r="U1530" s="6"/>
      <c r="V1530" s="6"/>
      <c r="W1530" s="17" t="str">
        <f t="shared" ref="W1530:W1536" si="685">CONCATENATE(,LOWER(O1530),UPPER(LEFT(P1530,1)),LOWER(RIGHT(P1530,LEN(P1530)-IF(LEN(P1530)&gt;0,1,LEN(P1530)))),UPPER(LEFT(Q1530,1)),LOWER(RIGHT(Q1530,LEN(Q1530)-IF(LEN(Q1530)&gt;0,1,LEN(Q1530)))),UPPER(LEFT(R1530,1)),LOWER(RIGHT(R1530,LEN(R1530)-IF(LEN(R1530)&gt;0,1,LEN(R1530)))),UPPER(LEFT(S1530,1)),LOWER(RIGHT(S1530,LEN(S1530)-IF(LEN(S1530)&gt;0,1,LEN(S1530)))),UPPER(LEFT(T1530,1)),LOWER(RIGHT(T1530,LEN(T1530)-IF(LEN(T1530)&gt;0,1,LEN(T1530)))),UPPER(LEFT(U1530,1)),LOWER(RIGHT(U1530,LEN(U1530)-IF(LEN(U1530)&gt;0,1,LEN(U1530)))),UPPER(LEFT(V1530,1)),LOWER(RIGHT(V1530,LEN(V1530)-IF(LEN(V1530)&gt;0,1,LEN(V1530)))))</f>
        <v>id</v>
      </c>
      <c r="X1530" s="3" t="str">
        <f t="shared" ref="X1530:X1536" si="686">CONCATENATE("""",W1530,"""",":","""","""",",")</f>
        <v>"id":"",</v>
      </c>
      <c r="Y1530" s="22" t="str">
        <f t="shared" ref="Y1530:Y1536" si="687">CONCATENATE("public static String ",,B1530,,"=","""",W1530,""";")</f>
        <v>public static String ID="id";</v>
      </c>
      <c r="Z1530" s="7" t="str">
        <f t="shared" ref="Z1530:Z1536" si="688">CONCATENATE("private String ",W1530,"=","""""",";")</f>
        <v>private String id="";</v>
      </c>
    </row>
    <row r="1531" spans="2:26" ht="19.2" x14ac:dyDescent="0.45">
      <c r="B1531" s="1" t="s">
        <v>3</v>
      </c>
      <c r="C1531" s="1" t="s">
        <v>1</v>
      </c>
      <c r="D1531" s="4">
        <v>10</v>
      </c>
      <c r="I1531" t="str">
        <f t="shared" si="682"/>
        <v>ALTER TABLE STATUS</v>
      </c>
      <c r="K1531" s="25" t="str">
        <f t="shared" si="683"/>
        <v>STATUS,</v>
      </c>
      <c r="L1531" s="12"/>
      <c r="M1531" s="18" t="str">
        <f t="shared" si="684"/>
        <v>STATUS,</v>
      </c>
      <c r="N1531" s="5" t="str">
        <f t="shared" ref="N1531:N1536" si="689">CONCATENATE(B1531," ",C1531,"(",D1531,")",",")</f>
        <v>STATUS VARCHAR(10),</v>
      </c>
      <c r="O1531" s="1" t="s">
        <v>3</v>
      </c>
      <c r="W1531" s="17" t="str">
        <f t="shared" si="685"/>
        <v>status</v>
      </c>
      <c r="X1531" s="3" t="str">
        <f t="shared" si="686"/>
        <v>"status":"",</v>
      </c>
      <c r="Y1531" s="22" t="str">
        <f t="shared" si="687"/>
        <v>public static String STATUS="status";</v>
      </c>
      <c r="Z1531" s="7" t="str">
        <f t="shared" si="688"/>
        <v>private String status="";</v>
      </c>
    </row>
    <row r="1532" spans="2:26" ht="19.2" x14ac:dyDescent="0.45">
      <c r="B1532" s="1" t="s">
        <v>4</v>
      </c>
      <c r="C1532" s="1" t="s">
        <v>1</v>
      </c>
      <c r="D1532" s="4">
        <v>30</v>
      </c>
      <c r="I1532" t="str">
        <f t="shared" si="682"/>
        <v>ALTER TABLE INSERT_DATE</v>
      </c>
      <c r="K1532" s="25" t="str">
        <f t="shared" si="683"/>
        <v>INSERT_DATE,</v>
      </c>
      <c r="L1532" s="12"/>
      <c r="M1532" s="18" t="str">
        <f t="shared" si="684"/>
        <v>INSERT_DATE,</v>
      </c>
      <c r="N1532" s="5" t="str">
        <f t="shared" si="689"/>
        <v>INSERT_DATE VARCHAR(30),</v>
      </c>
      <c r="O1532" s="1" t="s">
        <v>7</v>
      </c>
      <c r="P1532" t="s">
        <v>8</v>
      </c>
      <c r="W1532" s="17" t="str">
        <f t="shared" si="685"/>
        <v>insertDate</v>
      </c>
      <c r="X1532" s="3" t="str">
        <f t="shared" si="686"/>
        <v>"insertDate":"",</v>
      </c>
      <c r="Y1532" s="22" t="str">
        <f t="shared" si="687"/>
        <v>public static String INSERT_DATE="insertDate";</v>
      </c>
      <c r="Z1532" s="7" t="str">
        <f t="shared" si="688"/>
        <v>private String insertDate="";</v>
      </c>
    </row>
    <row r="1533" spans="2:26" ht="19.2" x14ac:dyDescent="0.45">
      <c r="B1533" s="1" t="s">
        <v>5</v>
      </c>
      <c r="C1533" s="1" t="s">
        <v>1</v>
      </c>
      <c r="D1533" s="4">
        <v>30</v>
      </c>
      <c r="I1533" t="str">
        <f t="shared" si="682"/>
        <v>ALTER TABLE MODIFICATION_DATE</v>
      </c>
      <c r="K1533" s="25" t="str">
        <f t="shared" si="683"/>
        <v>MODIFICATION_DATE,</v>
      </c>
      <c r="L1533" s="12"/>
      <c r="M1533" s="18" t="str">
        <f t="shared" si="684"/>
        <v>MODIFICATION_DATE,</v>
      </c>
      <c r="N1533" s="5" t="str">
        <f t="shared" si="689"/>
        <v>MODIFICATION_DATE VARCHAR(30),</v>
      </c>
      <c r="O1533" s="1" t="s">
        <v>9</v>
      </c>
      <c r="P1533" t="s">
        <v>8</v>
      </c>
      <c r="W1533" s="17" t="str">
        <f t="shared" si="685"/>
        <v>modificationDate</v>
      </c>
      <c r="X1533" s="3" t="str">
        <f t="shared" si="686"/>
        <v>"modificationDate":"",</v>
      </c>
      <c r="Y1533" s="22" t="str">
        <f t="shared" si="687"/>
        <v>public static String MODIFICATION_DATE="modificationDate";</v>
      </c>
      <c r="Z1533" s="7" t="str">
        <f t="shared" si="688"/>
        <v>private String modificationDate="";</v>
      </c>
    </row>
    <row r="1534" spans="2:26" ht="19.2" x14ac:dyDescent="0.45">
      <c r="B1534" s="1" t="s">
        <v>916</v>
      </c>
      <c r="C1534" s="1" t="s">
        <v>1</v>
      </c>
      <c r="D1534" s="4">
        <v>222</v>
      </c>
      <c r="I1534" t="str">
        <f t="shared" si="682"/>
        <v>ALTER TABLE FK_SERVICE_PROCESS_ID</v>
      </c>
      <c r="K1534" s="25" t="str">
        <f t="shared" si="683"/>
        <v>FK_SERVICE_PROCESS_ID,</v>
      </c>
      <c r="L1534" s="12"/>
      <c r="M1534" s="18" t="str">
        <f t="shared" si="684"/>
        <v>FK_SERVICE_PROCESS_ID,</v>
      </c>
      <c r="N1534" s="5" t="str">
        <f t="shared" si="689"/>
        <v>FK_SERVICE_PROCESS_ID VARCHAR(222),</v>
      </c>
      <c r="O1534" s="1" t="s">
        <v>10</v>
      </c>
      <c r="P1534" t="s">
        <v>891</v>
      </c>
      <c r="Q1534" t="s">
        <v>912</v>
      </c>
      <c r="R1534" t="s">
        <v>2</v>
      </c>
      <c r="W1534" s="17" t="str">
        <f t="shared" si="685"/>
        <v>fkServiceProcessId</v>
      </c>
      <c r="X1534" s="3" t="str">
        <f t="shared" si="686"/>
        <v>"fkServiceProcessId":"",</v>
      </c>
      <c r="Y1534" s="22" t="str">
        <f t="shared" si="687"/>
        <v>public static String FK_SERVICE_PROCESS_ID="fkServiceProcessId";</v>
      </c>
      <c r="Z1534" s="7" t="str">
        <f t="shared" si="688"/>
        <v>private String fkServiceProcessId="";</v>
      </c>
    </row>
    <row r="1535" spans="2:26" ht="19.2" x14ac:dyDescent="0.45">
      <c r="B1535" s="1" t="s">
        <v>274</v>
      </c>
      <c r="C1535" s="1" t="s">
        <v>1</v>
      </c>
      <c r="D1535" s="4">
        <v>222</v>
      </c>
      <c r="I1535" t="str">
        <f t="shared" si="682"/>
        <v>ALTER TABLE FK_PROJECT_ID</v>
      </c>
      <c r="J1535" s="23"/>
      <c r="K1535" s="25" t="str">
        <f t="shared" si="683"/>
        <v>FK_PROJECT_ID,</v>
      </c>
      <c r="L1535" s="12"/>
      <c r="M1535" s="18" t="str">
        <f t="shared" si="684"/>
        <v>FK_PROJECT_ID,</v>
      </c>
      <c r="N1535" s="5" t="str">
        <f t="shared" si="689"/>
        <v>FK_PROJECT_ID VARCHAR(222),</v>
      </c>
      <c r="O1535" s="1" t="s">
        <v>10</v>
      </c>
      <c r="P1535" t="s">
        <v>288</v>
      </c>
      <c r="Q1535" t="s">
        <v>2</v>
      </c>
      <c r="W1535" s="17" t="str">
        <f t="shared" si="685"/>
        <v>fkProjectId</v>
      </c>
      <c r="X1535" s="3" t="str">
        <f t="shared" si="686"/>
        <v>"fkProjectId":"",</v>
      </c>
      <c r="Y1535" s="22" t="str">
        <f t="shared" si="687"/>
        <v>public static String FK_PROJECT_ID="fkProjectId";</v>
      </c>
      <c r="Z1535" s="7" t="str">
        <f t="shared" si="688"/>
        <v>private String fkProjectId="";</v>
      </c>
    </row>
    <row r="1536" spans="2:26" ht="19.2" x14ac:dyDescent="0.45">
      <c r="B1536" s="1" t="s">
        <v>367</v>
      </c>
      <c r="C1536" s="1" t="s">
        <v>1</v>
      </c>
      <c r="D1536" s="4">
        <v>222</v>
      </c>
      <c r="I1536" t="s">
        <v>914</v>
      </c>
      <c r="J1536" t="str">
        <f>CONCATENATE(LEFT(CONCATENATE(" ADD "," ",N1536,";"),LEN(CONCATENATE(" ADD "," ",N1536,";"))-2),";")</f>
        <v xml:space="preserve"> ADD  FK_BACKLOG_ID VARCHAR(222);</v>
      </c>
      <c r="K1536" s="25" t="s">
        <v>908</v>
      </c>
      <c r="L1536" s="12"/>
      <c r="M1536" s="18"/>
      <c r="N1536" s="5" t="str">
        <f t="shared" si="689"/>
        <v>FK_BACKLOG_ID VARCHAR(222),</v>
      </c>
      <c r="O1536" s="1" t="s">
        <v>10</v>
      </c>
      <c r="P1536" t="s">
        <v>354</v>
      </c>
      <c r="Q1536" t="s">
        <v>2</v>
      </c>
      <c r="W1536" s="17" t="str">
        <f t="shared" si="685"/>
        <v>fkBacklogId</v>
      </c>
      <c r="X1536" s="3" t="str">
        <f t="shared" si="686"/>
        <v>"fkBacklogId":"",</v>
      </c>
      <c r="Y1536" s="22" t="str">
        <f t="shared" si="687"/>
        <v>public static String FK_BACKLOG_ID="fkBacklogId";</v>
      </c>
      <c r="Z1536" s="7" t="str">
        <f t="shared" si="688"/>
        <v>private String fkBacklogId="";</v>
      </c>
    </row>
    <row r="1537" spans="2:26" ht="19.2" x14ac:dyDescent="0.45">
      <c r="B1537" s="1"/>
      <c r="C1537" s="1"/>
      <c r="D1537" s="4"/>
      <c r="K1537" s="29" t="s">
        <v>909</v>
      </c>
      <c r="L1537" s="12"/>
      <c r="M1537" s="18"/>
      <c r="N1537" s="33" t="s">
        <v>130</v>
      </c>
      <c r="O1537" s="1"/>
      <c r="W1537" s="17"/>
    </row>
    <row r="1538" spans="2:26" x14ac:dyDescent="0.3">
      <c r="N1538" s="31" t="s">
        <v>126</v>
      </c>
    </row>
    <row r="1543" spans="2:26" x14ac:dyDescent="0.3">
      <c r="B1543" s="2" t="s">
        <v>930</v>
      </c>
      <c r="I1543" t="str">
        <f t="shared" ref="I1543:I1549" si="690">CONCATENATE("ALTER TABLE"," ",B1543)</f>
        <v>ALTER TABLE TM_ACTIVITY_GROUP</v>
      </c>
      <c r="J1543" t="s">
        <v>293</v>
      </c>
      <c r="K1543" s="26" t="str">
        <f>CONCATENATE(J1543," VIEW ",B1543," AS SELECT")</f>
        <v>create OR REPLACE VIEW TM_ACTIVITY_GROUP AS SELECT</v>
      </c>
      <c r="N1543" s="5" t="str">
        <f>CONCATENATE("CREATE TABLE ",B1543," ","(")</f>
        <v>CREATE TABLE TM_ACTIVITY_GROUP (</v>
      </c>
    </row>
    <row r="1544" spans="2:26" ht="19.2" x14ac:dyDescent="0.45">
      <c r="B1544" s="1" t="s">
        <v>2</v>
      </c>
      <c r="C1544" s="1" t="s">
        <v>1</v>
      </c>
      <c r="D1544" s="4">
        <v>30</v>
      </c>
      <c r="E1544" s="24" t="s">
        <v>113</v>
      </c>
      <c r="I1544" t="str">
        <f t="shared" si="690"/>
        <v>ALTER TABLE ID</v>
      </c>
      <c r="K1544" s="25" t="str">
        <f t="shared" ref="K1544:K1549" si="691">CONCATENATE(B1544,",")</f>
        <v>ID,</v>
      </c>
      <c r="L1544" s="12"/>
      <c r="M1544" s="18" t="str">
        <f t="shared" ref="M1544:M1549" si="692">CONCATENATE(B1544,",")</f>
        <v>ID,</v>
      </c>
      <c r="N1544" s="5" t="str">
        <f>CONCATENATE(B1544," ",C1544,"(",D1544,") ",E1544," ,")</f>
        <v>ID VARCHAR(30) NOT NULL ,</v>
      </c>
      <c r="O1544" s="1" t="s">
        <v>2</v>
      </c>
      <c r="P1544" s="6"/>
      <c r="Q1544" s="6"/>
      <c r="R1544" s="6"/>
      <c r="S1544" s="6"/>
      <c r="T1544" s="6"/>
      <c r="U1544" s="6"/>
      <c r="V1544" s="6"/>
      <c r="W1544" s="17" t="str">
        <f t="shared" ref="W1544:W1549" si="693">CONCATENATE(,LOWER(O1544),UPPER(LEFT(P1544,1)),LOWER(RIGHT(P1544,LEN(P1544)-IF(LEN(P1544)&gt;0,1,LEN(P1544)))),UPPER(LEFT(Q1544,1)),LOWER(RIGHT(Q1544,LEN(Q1544)-IF(LEN(Q1544)&gt;0,1,LEN(Q1544)))),UPPER(LEFT(R1544,1)),LOWER(RIGHT(R1544,LEN(R1544)-IF(LEN(R1544)&gt;0,1,LEN(R1544)))),UPPER(LEFT(S1544,1)),LOWER(RIGHT(S1544,LEN(S1544)-IF(LEN(S1544)&gt;0,1,LEN(S1544)))),UPPER(LEFT(T1544,1)),LOWER(RIGHT(T1544,LEN(T1544)-IF(LEN(T1544)&gt;0,1,LEN(T1544)))),UPPER(LEFT(U1544,1)),LOWER(RIGHT(U1544,LEN(U1544)-IF(LEN(U1544)&gt;0,1,LEN(U1544)))),UPPER(LEFT(V1544,1)),LOWER(RIGHT(V1544,LEN(V1544)-IF(LEN(V1544)&gt;0,1,LEN(V1544)))))</f>
        <v>id</v>
      </c>
      <c r="X1544" s="3" t="str">
        <f t="shared" ref="X1544:X1549" si="694">CONCATENATE("""",W1544,"""",":","""","""",",")</f>
        <v>"id":"",</v>
      </c>
      <c r="Y1544" s="22" t="str">
        <f t="shared" ref="Y1544:Y1549" si="695">CONCATENATE("public static String ",,B1544,,"=","""",W1544,""";")</f>
        <v>public static String ID="id";</v>
      </c>
      <c r="Z1544" s="7" t="str">
        <f t="shared" ref="Z1544:Z1549" si="696">CONCATENATE("private String ",W1544,"=","""""",";")</f>
        <v>private String id="";</v>
      </c>
    </row>
    <row r="1545" spans="2:26" ht="19.2" x14ac:dyDescent="0.45">
      <c r="B1545" s="1" t="s">
        <v>3</v>
      </c>
      <c r="C1545" s="1" t="s">
        <v>1</v>
      </c>
      <c r="D1545" s="4">
        <v>10</v>
      </c>
      <c r="I1545" t="str">
        <f t="shared" si="690"/>
        <v>ALTER TABLE STATUS</v>
      </c>
      <c r="K1545" s="25" t="str">
        <f t="shared" si="691"/>
        <v>STATUS,</v>
      </c>
      <c r="L1545" s="12"/>
      <c r="M1545" s="18" t="str">
        <f t="shared" si="692"/>
        <v>STATUS,</v>
      </c>
      <c r="N1545" s="5" t="str">
        <f>CONCATENATE(B1545," ",C1545,"(",D1545,")",",")</f>
        <v>STATUS VARCHAR(10),</v>
      </c>
      <c r="O1545" s="1" t="s">
        <v>3</v>
      </c>
      <c r="W1545" s="17" t="str">
        <f t="shared" si="693"/>
        <v>status</v>
      </c>
      <c r="X1545" s="3" t="str">
        <f t="shared" si="694"/>
        <v>"status":"",</v>
      </c>
      <c r="Y1545" s="22" t="str">
        <f t="shared" si="695"/>
        <v>public static String STATUS="status";</v>
      </c>
      <c r="Z1545" s="7" t="str">
        <f t="shared" si="696"/>
        <v>private String status="";</v>
      </c>
    </row>
    <row r="1546" spans="2:26" ht="19.2" x14ac:dyDescent="0.45">
      <c r="B1546" s="1" t="s">
        <v>4</v>
      </c>
      <c r="C1546" s="1" t="s">
        <v>1</v>
      </c>
      <c r="D1546" s="4">
        <v>30</v>
      </c>
      <c r="I1546" t="str">
        <f t="shared" si="690"/>
        <v>ALTER TABLE INSERT_DATE</v>
      </c>
      <c r="K1546" s="25" t="str">
        <f t="shared" si="691"/>
        <v>INSERT_DATE,</v>
      </c>
      <c r="L1546" s="12"/>
      <c r="M1546" s="18" t="str">
        <f t="shared" si="692"/>
        <v>INSERT_DATE,</v>
      </c>
      <c r="N1546" s="5" t="str">
        <f>CONCATENATE(B1546," ",C1546,"(",D1546,")",",")</f>
        <v>INSERT_DATE VARCHAR(30),</v>
      </c>
      <c r="O1546" s="1" t="s">
        <v>7</v>
      </c>
      <c r="P1546" t="s">
        <v>8</v>
      </c>
      <c r="W1546" s="17" t="str">
        <f t="shared" si="693"/>
        <v>insertDate</v>
      </c>
      <c r="X1546" s="3" t="str">
        <f t="shared" si="694"/>
        <v>"insertDate":"",</v>
      </c>
      <c r="Y1546" s="22" t="str">
        <f t="shared" si="695"/>
        <v>public static String INSERT_DATE="insertDate";</v>
      </c>
      <c r="Z1546" s="7" t="str">
        <f t="shared" si="696"/>
        <v>private String insertDate="";</v>
      </c>
    </row>
    <row r="1547" spans="2:26" ht="19.2" x14ac:dyDescent="0.45">
      <c r="B1547" s="1" t="s">
        <v>5</v>
      </c>
      <c r="C1547" s="1" t="s">
        <v>1</v>
      </c>
      <c r="D1547" s="4">
        <v>30</v>
      </c>
      <c r="I1547" t="str">
        <f t="shared" si="690"/>
        <v>ALTER TABLE MODIFICATION_DATE</v>
      </c>
      <c r="K1547" s="25" t="str">
        <f t="shared" si="691"/>
        <v>MODIFICATION_DATE,</v>
      </c>
      <c r="L1547" s="12"/>
      <c r="M1547" s="18" t="str">
        <f t="shared" si="692"/>
        <v>MODIFICATION_DATE,</v>
      </c>
      <c r="N1547" s="5" t="str">
        <f>CONCATENATE(B1547," ",C1547,"(",D1547,")",",")</f>
        <v>MODIFICATION_DATE VARCHAR(30),</v>
      </c>
      <c r="O1547" s="1" t="s">
        <v>9</v>
      </c>
      <c r="P1547" t="s">
        <v>8</v>
      </c>
      <c r="W1547" s="17" t="str">
        <f t="shared" si="693"/>
        <v>modificationDate</v>
      </c>
      <c r="X1547" s="3" t="str">
        <f t="shared" si="694"/>
        <v>"modificationDate":"",</v>
      </c>
      <c r="Y1547" s="22" t="str">
        <f t="shared" si="695"/>
        <v>public static String MODIFICATION_DATE="modificationDate";</v>
      </c>
      <c r="Z1547" s="7" t="str">
        <f t="shared" si="696"/>
        <v>private String modificationDate="";</v>
      </c>
    </row>
    <row r="1548" spans="2:26" ht="19.2" x14ac:dyDescent="0.45">
      <c r="B1548" s="1" t="s">
        <v>883</v>
      </c>
      <c r="C1548" s="1" t="s">
        <v>1</v>
      </c>
      <c r="D1548" s="4">
        <v>500</v>
      </c>
      <c r="I1548" t="str">
        <f t="shared" si="690"/>
        <v>ALTER TABLE GROUP_NAME</v>
      </c>
      <c r="K1548" s="25" t="str">
        <f t="shared" si="691"/>
        <v>GROUP_NAME,</v>
      </c>
      <c r="L1548" s="12"/>
      <c r="M1548" s="18" t="str">
        <f t="shared" si="692"/>
        <v>GROUP_NAME,</v>
      </c>
      <c r="N1548" s="5" t="str">
        <f>CONCATENATE(B1548," ",C1548,"(",D1548,")",",")</f>
        <v>GROUP_NAME VARCHAR(500),</v>
      </c>
      <c r="O1548" s="1" t="s">
        <v>890</v>
      </c>
      <c r="P1548" t="s">
        <v>0</v>
      </c>
      <c r="W1548" s="17" t="str">
        <f t="shared" si="693"/>
        <v>groupName</v>
      </c>
      <c r="X1548" s="3" t="str">
        <f t="shared" si="694"/>
        <v>"groupName":"",</v>
      </c>
      <c r="Y1548" s="22" t="str">
        <f t="shared" si="695"/>
        <v>public static String GROUP_NAME="groupName";</v>
      </c>
      <c r="Z1548" s="7" t="str">
        <f t="shared" si="696"/>
        <v>private String groupName="";</v>
      </c>
    </row>
    <row r="1549" spans="2:26" ht="19.2" x14ac:dyDescent="0.45">
      <c r="B1549" s="1" t="s">
        <v>14</v>
      </c>
      <c r="C1549" s="1" t="s">
        <v>701</v>
      </c>
      <c r="D1549" s="4"/>
      <c r="I1549" t="str">
        <f t="shared" si="690"/>
        <v>ALTER TABLE DESCRIPTION</v>
      </c>
      <c r="J1549" s="23"/>
      <c r="K1549" s="25" t="str">
        <f t="shared" si="691"/>
        <v>DESCRIPTION,</v>
      </c>
      <c r="L1549" s="12"/>
      <c r="M1549" s="18" t="str">
        <f t="shared" si="692"/>
        <v>DESCRIPTION,</v>
      </c>
      <c r="N1549" s="5" t="str">
        <f>CONCATENATE(B1549," ",C1549,"",D1549,"",",")</f>
        <v>DESCRIPTION TEXT,</v>
      </c>
      <c r="O1549" s="1" t="s">
        <v>14</v>
      </c>
      <c r="W1549" s="17" t="str">
        <f t="shared" si="693"/>
        <v>description</v>
      </c>
      <c r="X1549" s="3" t="str">
        <f t="shared" si="694"/>
        <v>"description":"",</v>
      </c>
      <c r="Y1549" s="22" t="str">
        <f t="shared" si="695"/>
        <v>public static String DESCRIPTION="description";</v>
      </c>
      <c r="Z1549" s="7" t="str">
        <f t="shared" si="696"/>
        <v>private String description="";</v>
      </c>
    </row>
    <row r="1550" spans="2:26" ht="19.2" x14ac:dyDescent="0.45">
      <c r="B1550" s="1"/>
      <c r="C1550" s="1"/>
      <c r="D1550" s="4"/>
      <c r="K1550" s="29" t="s">
        <v>909</v>
      </c>
      <c r="L1550" s="12"/>
      <c r="M1550" s="18"/>
      <c r="N1550" s="33" t="s">
        <v>130</v>
      </c>
      <c r="O1550" s="1"/>
      <c r="W1550" s="17"/>
    </row>
    <row r="1551" spans="2:26" x14ac:dyDescent="0.3">
      <c r="N1551" s="31" t="s">
        <v>126</v>
      </c>
    </row>
    <row r="1555" spans="2:26" x14ac:dyDescent="0.3">
      <c r="B1555" s="2" t="s">
        <v>931</v>
      </c>
      <c r="I1555" t="str">
        <f t="shared" ref="I1555:I1563" si="697">CONCATENATE("ALTER TABLE"," ",B1555)</f>
        <v>ALTER TABLE TM_ACTIVITY_DIAGRAM</v>
      </c>
      <c r="J1555" t="s">
        <v>293</v>
      </c>
      <c r="K1555" s="26" t="str">
        <f>CONCATENATE(J1555," VIEW ",B1555," AS SELECT")</f>
        <v>create OR REPLACE VIEW TM_ACTIVITY_DIAGRAM AS SELECT</v>
      </c>
      <c r="N1555" s="5" t="str">
        <f>CONCATENATE("CREATE TABLE ",B1555," ","(")</f>
        <v>CREATE TABLE TM_ACTIVITY_DIAGRAM (</v>
      </c>
    </row>
    <row r="1556" spans="2:26" ht="19.2" x14ac:dyDescent="0.45">
      <c r="B1556" s="1" t="s">
        <v>2</v>
      </c>
      <c r="C1556" s="1" t="s">
        <v>1</v>
      </c>
      <c r="D1556" s="4">
        <v>30</v>
      </c>
      <c r="E1556" s="24" t="s">
        <v>113</v>
      </c>
      <c r="I1556" t="str">
        <f t="shared" si="697"/>
        <v>ALTER TABLE ID</v>
      </c>
      <c r="K1556" s="25" t="str">
        <f t="shared" ref="K1556:K1563" si="698">CONCATENATE(B1556,",")</f>
        <v>ID,</v>
      </c>
      <c r="L1556" s="12"/>
      <c r="M1556" s="18" t="str">
        <f t="shared" ref="M1556:M1563" si="699">CONCATENATE(B1556,",")</f>
        <v>ID,</v>
      </c>
      <c r="N1556" s="5" t="str">
        <f>CONCATENATE(B1556," ",C1556,"(",D1556,") ",E1556," ,")</f>
        <v>ID VARCHAR(30) NOT NULL ,</v>
      </c>
      <c r="O1556" s="1" t="s">
        <v>2</v>
      </c>
      <c r="P1556" s="6"/>
      <c r="Q1556" s="6"/>
      <c r="R1556" s="6"/>
      <c r="S1556" s="6"/>
      <c r="T1556" s="6"/>
      <c r="U1556" s="6"/>
      <c r="V1556" s="6"/>
      <c r="W1556" s="17" t="str">
        <f t="shared" ref="W1556:W1563" si="700">CONCATENATE(,LOWER(O1556),UPPER(LEFT(P1556,1)),LOWER(RIGHT(P1556,LEN(P1556)-IF(LEN(P1556)&gt;0,1,LEN(P1556)))),UPPER(LEFT(Q1556,1)),LOWER(RIGHT(Q1556,LEN(Q1556)-IF(LEN(Q1556)&gt;0,1,LEN(Q1556)))),UPPER(LEFT(R1556,1)),LOWER(RIGHT(R1556,LEN(R1556)-IF(LEN(R1556)&gt;0,1,LEN(R1556)))),UPPER(LEFT(S1556,1)),LOWER(RIGHT(S1556,LEN(S1556)-IF(LEN(S1556)&gt;0,1,LEN(S1556)))),UPPER(LEFT(T1556,1)),LOWER(RIGHT(T1556,LEN(T1556)-IF(LEN(T1556)&gt;0,1,LEN(T1556)))),UPPER(LEFT(U1556,1)),LOWER(RIGHT(U1556,LEN(U1556)-IF(LEN(U1556)&gt;0,1,LEN(U1556)))),UPPER(LEFT(V1556,1)),LOWER(RIGHT(V1556,LEN(V1556)-IF(LEN(V1556)&gt;0,1,LEN(V1556)))))</f>
        <v>id</v>
      </c>
      <c r="X1556" s="3" t="str">
        <f t="shared" ref="X1556:X1563" si="701">CONCATENATE("""",W1556,"""",":","""","""",",")</f>
        <v>"id":"",</v>
      </c>
      <c r="Y1556" s="22" t="str">
        <f t="shared" ref="Y1556:Y1563" si="702">CONCATENATE("public static String ",,B1556,,"=","""",W1556,""";")</f>
        <v>public static String ID="id";</v>
      </c>
      <c r="Z1556" s="7" t="str">
        <f t="shared" ref="Z1556:Z1563" si="703">CONCATENATE("private String ",W1556,"=","""""",";")</f>
        <v>private String id="";</v>
      </c>
    </row>
    <row r="1557" spans="2:26" ht="19.2" x14ac:dyDescent="0.45">
      <c r="B1557" s="1" t="s">
        <v>3</v>
      </c>
      <c r="C1557" s="1" t="s">
        <v>1</v>
      </c>
      <c r="D1557" s="4">
        <v>10</v>
      </c>
      <c r="I1557" t="str">
        <f t="shared" si="697"/>
        <v>ALTER TABLE STATUS</v>
      </c>
      <c r="K1557" s="25" t="str">
        <f t="shared" si="698"/>
        <v>STATUS,</v>
      </c>
      <c r="L1557" s="12"/>
      <c r="M1557" s="18" t="str">
        <f t="shared" si="699"/>
        <v>STATUS,</v>
      </c>
      <c r="N1557" s="5" t="str">
        <f t="shared" ref="N1557:N1562" si="704">CONCATENATE(B1557," ",C1557,"(",D1557,")",",")</f>
        <v>STATUS VARCHAR(10),</v>
      </c>
      <c r="O1557" s="1" t="s">
        <v>3</v>
      </c>
      <c r="W1557" s="17" t="str">
        <f t="shared" si="700"/>
        <v>status</v>
      </c>
      <c r="X1557" s="3" t="str">
        <f t="shared" si="701"/>
        <v>"status":"",</v>
      </c>
      <c r="Y1557" s="22" t="str">
        <f t="shared" si="702"/>
        <v>public static String STATUS="status";</v>
      </c>
      <c r="Z1557" s="7" t="str">
        <f t="shared" si="703"/>
        <v>private String status="";</v>
      </c>
    </row>
    <row r="1558" spans="2:26" ht="19.2" x14ac:dyDescent="0.45">
      <c r="B1558" s="1" t="s">
        <v>4</v>
      </c>
      <c r="C1558" s="1" t="s">
        <v>1</v>
      </c>
      <c r="D1558" s="4">
        <v>30</v>
      </c>
      <c r="I1558" t="str">
        <f t="shared" si="697"/>
        <v>ALTER TABLE INSERT_DATE</v>
      </c>
      <c r="K1558" s="25" t="str">
        <f t="shared" si="698"/>
        <v>INSERT_DATE,</v>
      </c>
      <c r="L1558" s="12"/>
      <c r="M1558" s="18" t="str">
        <f t="shared" si="699"/>
        <v>INSERT_DATE,</v>
      </c>
      <c r="N1558" s="5" t="str">
        <f t="shared" si="704"/>
        <v>INSERT_DATE VARCHAR(30),</v>
      </c>
      <c r="O1558" s="1" t="s">
        <v>7</v>
      </c>
      <c r="P1558" t="s">
        <v>8</v>
      </c>
      <c r="W1558" s="17" t="str">
        <f t="shared" si="700"/>
        <v>insertDate</v>
      </c>
      <c r="X1558" s="3" t="str">
        <f t="shared" si="701"/>
        <v>"insertDate":"",</v>
      </c>
      <c r="Y1558" s="22" t="str">
        <f t="shared" si="702"/>
        <v>public static String INSERT_DATE="insertDate";</v>
      </c>
      <c r="Z1558" s="7" t="str">
        <f t="shared" si="703"/>
        <v>private String insertDate="";</v>
      </c>
    </row>
    <row r="1559" spans="2:26" ht="19.2" x14ac:dyDescent="0.45">
      <c r="B1559" s="1" t="s">
        <v>5</v>
      </c>
      <c r="C1559" s="1" t="s">
        <v>1</v>
      </c>
      <c r="D1559" s="4">
        <v>30</v>
      </c>
      <c r="I1559" t="str">
        <f t="shared" si="697"/>
        <v>ALTER TABLE MODIFICATION_DATE</v>
      </c>
      <c r="K1559" s="25" t="str">
        <f t="shared" si="698"/>
        <v>MODIFICATION_DATE,</v>
      </c>
      <c r="L1559" s="12"/>
      <c r="M1559" s="18" t="str">
        <f t="shared" si="699"/>
        <v>MODIFICATION_DATE,</v>
      </c>
      <c r="N1559" s="5" t="str">
        <f t="shared" si="704"/>
        <v>MODIFICATION_DATE VARCHAR(30),</v>
      </c>
      <c r="O1559" s="1" t="s">
        <v>9</v>
      </c>
      <c r="P1559" t="s">
        <v>8</v>
      </c>
      <c r="W1559" s="17" t="str">
        <f t="shared" si="700"/>
        <v>modificationDate</v>
      </c>
      <c r="X1559" s="3" t="str">
        <f t="shared" si="701"/>
        <v>"modificationDate":"",</v>
      </c>
      <c r="Y1559" s="22" t="str">
        <f t="shared" si="702"/>
        <v>public static String MODIFICATION_DATE="modificationDate";</v>
      </c>
      <c r="Z1559" s="7" t="str">
        <f t="shared" si="703"/>
        <v>private String modificationDate="";</v>
      </c>
    </row>
    <row r="1560" spans="2:26" ht="19.2" x14ac:dyDescent="0.45">
      <c r="B1560" s="1" t="s">
        <v>932</v>
      </c>
      <c r="C1560" s="1" t="s">
        <v>1</v>
      </c>
      <c r="D1560" s="4">
        <v>500</v>
      </c>
      <c r="I1560" t="str">
        <f t="shared" si="697"/>
        <v>ALTER TABLE DIAGRAM_NAME</v>
      </c>
      <c r="K1560" s="25" t="str">
        <f t="shared" si="698"/>
        <v>DIAGRAM_NAME,</v>
      </c>
      <c r="L1560" s="12"/>
      <c r="M1560" s="18" t="str">
        <f t="shared" si="699"/>
        <v>DIAGRAM_NAME,</v>
      </c>
      <c r="N1560" s="5" t="str">
        <f t="shared" si="704"/>
        <v>DIAGRAM_NAME VARCHAR(500),</v>
      </c>
      <c r="O1560" s="1" t="s">
        <v>953</v>
      </c>
      <c r="P1560" t="s">
        <v>0</v>
      </c>
      <c r="W1560" s="17" t="str">
        <f t="shared" si="700"/>
        <v>diagramName</v>
      </c>
      <c r="X1560" s="3" t="str">
        <f t="shared" si="701"/>
        <v>"diagramName":"",</v>
      </c>
      <c r="Y1560" s="22" t="str">
        <f t="shared" si="702"/>
        <v>public static String DIAGRAM_NAME="diagramName";</v>
      </c>
      <c r="Z1560" s="7" t="str">
        <f t="shared" si="703"/>
        <v>private String diagramName="";</v>
      </c>
    </row>
    <row r="1561" spans="2:26" ht="19.2" x14ac:dyDescent="0.45">
      <c r="B1561" s="1" t="s">
        <v>274</v>
      </c>
      <c r="C1561" s="1" t="s">
        <v>1</v>
      </c>
      <c r="D1561" s="4">
        <v>300</v>
      </c>
      <c r="I1561" t="str">
        <f t="shared" si="697"/>
        <v>ALTER TABLE FK_PROJECT_ID</v>
      </c>
      <c r="J1561" s="23"/>
      <c r="K1561" s="25" t="str">
        <f t="shared" si="698"/>
        <v>FK_PROJECT_ID,</v>
      </c>
      <c r="L1561" s="12"/>
      <c r="M1561" s="18" t="str">
        <f t="shared" si="699"/>
        <v>FK_PROJECT_ID,</v>
      </c>
      <c r="N1561" s="5" t="str">
        <f t="shared" si="704"/>
        <v>FK_PROJECT_ID VARCHAR(300),</v>
      </c>
      <c r="O1561" s="1" t="s">
        <v>10</v>
      </c>
      <c r="P1561" t="s">
        <v>288</v>
      </c>
      <c r="Q1561" t="s">
        <v>2</v>
      </c>
      <c r="W1561" s="17" t="str">
        <f t="shared" si="700"/>
        <v>fkProjectId</v>
      </c>
      <c r="X1561" s="3" t="str">
        <f t="shared" si="701"/>
        <v>"fkProjectId":"",</v>
      </c>
      <c r="Y1561" s="22" t="str">
        <f t="shared" si="702"/>
        <v>public static String FK_PROJECT_ID="fkProjectId";</v>
      </c>
      <c r="Z1561" s="7" t="str">
        <f t="shared" si="703"/>
        <v>private String fkProjectId="";</v>
      </c>
    </row>
    <row r="1562" spans="2:26" ht="19.2" x14ac:dyDescent="0.45">
      <c r="B1562" s="1" t="s">
        <v>933</v>
      </c>
      <c r="C1562" s="1" t="s">
        <v>1</v>
      </c>
      <c r="D1562" s="4">
        <v>300</v>
      </c>
      <c r="I1562" t="str">
        <f>CONCATENATE("ALTER TABLE"," ",B1562)</f>
        <v>ALTER TABLE FK_ACTIVITY_GROUP_ID</v>
      </c>
      <c r="J1562" s="23"/>
      <c r="K1562" s="25" t="str">
        <f>CONCATENATE(B1562,",")</f>
        <v>FK_ACTIVITY_GROUP_ID,</v>
      </c>
      <c r="L1562" s="12"/>
      <c r="M1562" s="18" t="str">
        <f>CONCATENATE(B1562,",")</f>
        <v>FK_ACTIVITY_GROUP_ID,</v>
      </c>
      <c r="N1562" s="5" t="str">
        <f t="shared" si="704"/>
        <v>FK_ACTIVITY_GROUP_ID VARCHAR(300),</v>
      </c>
      <c r="O1562" s="1" t="s">
        <v>10</v>
      </c>
      <c r="P1562" t="s">
        <v>954</v>
      </c>
      <c r="Q1562" t="s">
        <v>890</v>
      </c>
      <c r="R1562" t="s">
        <v>2</v>
      </c>
      <c r="W1562" s="17" t="str">
        <f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fkActivityGroupId</v>
      </c>
      <c r="X1562" s="3" t="str">
        <f>CONCATENATE("""",W1562,"""",":","""","""",",")</f>
        <v>"fkActivityGroupId":"",</v>
      </c>
      <c r="Y1562" s="22" t="str">
        <f>CONCATENATE("public static String ",,B1562,,"=","""",W1562,""";")</f>
        <v>public static String FK_ACTIVITY_GROUP_ID="fkActivityGroupId";</v>
      </c>
      <c r="Z1562" s="7" t="str">
        <f>CONCATENATE("private String ",W1562,"=","""""",";")</f>
        <v>private String fkActivityGroupId="";</v>
      </c>
    </row>
    <row r="1563" spans="2:26" ht="19.2" x14ac:dyDescent="0.45">
      <c r="B1563" s="1" t="s">
        <v>14</v>
      </c>
      <c r="C1563" s="1" t="s">
        <v>701</v>
      </c>
      <c r="D1563" s="4"/>
      <c r="I1563" t="str">
        <f t="shared" si="697"/>
        <v>ALTER TABLE DESCRIPTION</v>
      </c>
      <c r="J1563" s="23"/>
      <c r="K1563" s="25" t="str">
        <f t="shared" si="698"/>
        <v>DESCRIPTION,</v>
      </c>
      <c r="L1563" s="12"/>
      <c r="M1563" s="18" t="str">
        <f t="shared" si="699"/>
        <v>DESCRIPTION,</v>
      </c>
      <c r="N1563" s="5" t="str">
        <f>CONCATENATE(B1563," ",C1563,"",D1563,"",",")</f>
        <v>DESCRIPTION TEXT,</v>
      </c>
      <c r="O1563" s="1" t="s">
        <v>14</v>
      </c>
      <c r="W1563" s="17" t="str">
        <f t="shared" si="700"/>
        <v>description</v>
      </c>
      <c r="X1563" s="3" t="str">
        <f t="shared" si="701"/>
        <v>"description":"",</v>
      </c>
      <c r="Y1563" s="22" t="str">
        <f t="shared" si="702"/>
        <v>public static String DESCRIPTION="description";</v>
      </c>
      <c r="Z1563" s="7" t="str">
        <f t="shared" si="703"/>
        <v>private String description="";</v>
      </c>
    </row>
    <row r="1564" spans="2:26" ht="19.2" x14ac:dyDescent="0.45">
      <c r="B1564" s="1"/>
      <c r="C1564" s="1"/>
      <c r="D1564" s="4"/>
      <c r="K1564" s="29" t="s">
        <v>909</v>
      </c>
      <c r="L1564" s="12"/>
      <c r="M1564" s="18"/>
      <c r="N1564" s="33" t="s">
        <v>130</v>
      </c>
      <c r="O1564" s="1"/>
      <c r="W1564" s="17"/>
    </row>
    <row r="1565" spans="2:26" x14ac:dyDescent="0.3">
      <c r="N1565" s="31" t="s">
        <v>126</v>
      </c>
    </row>
    <row r="1568" spans="2:26" x14ac:dyDescent="0.3">
      <c r="B1568" s="2" t="s">
        <v>934</v>
      </c>
      <c r="I1568" t="str">
        <f t="shared" ref="I1568:I1575" si="705">CONCATENATE("ALTER TABLE"," ",B1568)</f>
        <v>ALTER TABLE TM_ACTIVITY_FIGURE_CARD</v>
      </c>
      <c r="J1568" t="s">
        <v>293</v>
      </c>
      <c r="K1568" s="26" t="str">
        <f>CONCATENATE(J1568," VIEW ",B1568," AS SELECT")</f>
        <v>create OR REPLACE VIEW TM_ACTIVITY_FIGURE_CARD AS SELECT</v>
      </c>
      <c r="N1568" s="5" t="str">
        <f>CONCATENATE("CREATE TABLE ",B1568," ","(")</f>
        <v>CREATE TABLE TM_ACTIVITY_FIGURE_CARD (</v>
      </c>
    </row>
    <row r="1569" spans="2:26" ht="19.2" x14ac:dyDescent="0.45">
      <c r="B1569" s="1" t="s">
        <v>2</v>
      </c>
      <c r="C1569" s="1" t="s">
        <v>1</v>
      </c>
      <c r="D1569" s="4">
        <v>30</v>
      </c>
      <c r="E1569" s="24" t="s">
        <v>113</v>
      </c>
      <c r="I1569" t="str">
        <f t="shared" si="705"/>
        <v>ALTER TABLE ID</v>
      </c>
      <c r="K1569" s="25" t="str">
        <f t="shared" ref="K1569:K1575" si="706">CONCATENATE(B1569,",")</f>
        <v>ID,</v>
      </c>
      <c r="L1569" s="12"/>
      <c r="M1569" s="18" t="str">
        <f t="shared" ref="M1569:M1575" si="707">CONCATENATE(B1569,",")</f>
        <v>ID,</v>
      </c>
      <c r="N1569" s="5" t="str">
        <f>CONCATENATE(B1569," ",C1569,"(",D1569,") ",E1569," ,")</f>
        <v>ID VARCHAR(30) NOT NULL ,</v>
      </c>
      <c r="O1569" s="1" t="s">
        <v>2</v>
      </c>
      <c r="P1569" s="6"/>
      <c r="Q1569" s="6"/>
      <c r="R1569" s="6"/>
      <c r="S1569" s="6"/>
      <c r="T1569" s="6"/>
      <c r="U1569" s="6"/>
      <c r="V1569" s="6"/>
      <c r="W1569" s="17" t="str">
        <f t="shared" ref="W1569:W1575" si="708">CONCATENATE(,LOWER(O1569),UPPER(LEFT(P1569,1)),LOWER(RIGHT(P1569,LEN(P1569)-IF(LEN(P1569)&gt;0,1,LEN(P1569)))),UPPER(LEFT(Q1569,1)),LOWER(RIGHT(Q1569,LEN(Q1569)-IF(LEN(Q1569)&gt;0,1,LEN(Q1569)))),UPPER(LEFT(R1569,1)),LOWER(RIGHT(R1569,LEN(R1569)-IF(LEN(R1569)&gt;0,1,LEN(R1569)))),UPPER(LEFT(S1569,1)),LOWER(RIGHT(S1569,LEN(S1569)-IF(LEN(S1569)&gt;0,1,LEN(S1569)))),UPPER(LEFT(T1569,1)),LOWER(RIGHT(T1569,LEN(T1569)-IF(LEN(T1569)&gt;0,1,LEN(T1569)))),UPPER(LEFT(U1569,1)),LOWER(RIGHT(U1569,LEN(U1569)-IF(LEN(U1569)&gt;0,1,LEN(U1569)))),UPPER(LEFT(V1569,1)),LOWER(RIGHT(V1569,LEN(V1569)-IF(LEN(V1569)&gt;0,1,LEN(V1569)))))</f>
        <v>id</v>
      </c>
      <c r="X1569" s="3" t="str">
        <f t="shared" ref="X1569:X1575" si="709">CONCATENATE("""",W1569,"""",":","""","""",",")</f>
        <v>"id":"",</v>
      </c>
      <c r="Y1569" s="22" t="str">
        <f t="shared" ref="Y1569:Y1575" si="710">CONCATENATE("public static String ",,B1569,,"=","""",W1569,""";")</f>
        <v>public static String ID="id";</v>
      </c>
      <c r="Z1569" s="7" t="str">
        <f t="shared" ref="Z1569:Z1575" si="711">CONCATENATE("private String ",W1569,"=","""""",";")</f>
        <v>private String id="";</v>
      </c>
    </row>
    <row r="1570" spans="2:26" ht="19.2" x14ac:dyDescent="0.45">
      <c r="B1570" s="1" t="s">
        <v>3</v>
      </c>
      <c r="C1570" s="1" t="s">
        <v>1</v>
      </c>
      <c r="D1570" s="4">
        <v>10</v>
      </c>
      <c r="I1570" t="str">
        <f t="shared" si="705"/>
        <v>ALTER TABLE STATUS</v>
      </c>
      <c r="K1570" s="25" t="str">
        <f t="shared" si="706"/>
        <v>STATUS,</v>
      </c>
      <c r="L1570" s="12"/>
      <c r="M1570" s="18" t="str">
        <f t="shared" si="707"/>
        <v>STATUS,</v>
      </c>
      <c r="N1570" s="5" t="str">
        <f t="shared" ref="N1570:N1575" si="712">CONCATENATE(B1570," ",C1570,"(",D1570,")",",")</f>
        <v>STATUS VARCHAR(10),</v>
      </c>
      <c r="O1570" s="1" t="s">
        <v>3</v>
      </c>
      <c r="W1570" s="17" t="str">
        <f t="shared" si="708"/>
        <v>status</v>
      </c>
      <c r="X1570" s="3" t="str">
        <f t="shared" si="709"/>
        <v>"status":"",</v>
      </c>
      <c r="Y1570" s="22" t="str">
        <f t="shared" si="710"/>
        <v>public static String STATUS="status";</v>
      </c>
      <c r="Z1570" s="7" t="str">
        <f t="shared" si="711"/>
        <v>private String status="";</v>
      </c>
    </row>
    <row r="1571" spans="2:26" ht="19.2" x14ac:dyDescent="0.45">
      <c r="B1571" s="1" t="s">
        <v>4</v>
      </c>
      <c r="C1571" s="1" t="s">
        <v>1</v>
      </c>
      <c r="D1571" s="4">
        <v>30</v>
      </c>
      <c r="I1571" t="str">
        <f t="shared" si="705"/>
        <v>ALTER TABLE INSERT_DATE</v>
      </c>
      <c r="K1571" s="25" t="str">
        <f t="shared" si="706"/>
        <v>INSERT_DATE,</v>
      </c>
      <c r="L1571" s="12"/>
      <c r="M1571" s="18" t="str">
        <f t="shared" si="707"/>
        <v>INSERT_DATE,</v>
      </c>
      <c r="N1571" s="5" t="str">
        <f t="shared" si="712"/>
        <v>INSERT_DATE VARCHAR(30),</v>
      </c>
      <c r="O1571" s="1" t="s">
        <v>7</v>
      </c>
      <c r="P1571" t="s">
        <v>8</v>
      </c>
      <c r="W1571" s="17" t="str">
        <f t="shared" si="708"/>
        <v>insertDate</v>
      </c>
      <c r="X1571" s="3" t="str">
        <f t="shared" si="709"/>
        <v>"insertDate":"",</v>
      </c>
      <c r="Y1571" s="22" t="str">
        <f t="shared" si="710"/>
        <v>public static String INSERT_DATE="insertDate";</v>
      </c>
      <c r="Z1571" s="7" t="str">
        <f t="shared" si="711"/>
        <v>private String insertDate="";</v>
      </c>
    </row>
    <row r="1572" spans="2:26" ht="19.2" x14ac:dyDescent="0.45">
      <c r="B1572" s="1" t="s">
        <v>5</v>
      </c>
      <c r="C1572" s="1" t="s">
        <v>1</v>
      </c>
      <c r="D1572" s="4">
        <v>30</v>
      </c>
      <c r="I1572" t="str">
        <f t="shared" si="705"/>
        <v>ALTER TABLE MODIFICATION_DATE</v>
      </c>
      <c r="K1572" s="25" t="str">
        <f t="shared" si="706"/>
        <v>MODIFICATION_DATE,</v>
      </c>
      <c r="L1572" s="12"/>
      <c r="M1572" s="18" t="str">
        <f t="shared" si="707"/>
        <v>MODIFICATION_DATE,</v>
      </c>
      <c r="N1572" s="5" t="str">
        <f t="shared" si="712"/>
        <v>MODIFICATION_DATE VARCHAR(30),</v>
      </c>
      <c r="O1572" s="1" t="s">
        <v>9</v>
      </c>
      <c r="P1572" t="s">
        <v>8</v>
      </c>
      <c r="W1572" s="17" t="str">
        <f t="shared" si="708"/>
        <v>modificationDate</v>
      </c>
      <c r="X1572" s="3" t="str">
        <f t="shared" si="709"/>
        <v>"modificationDate":"",</v>
      </c>
      <c r="Y1572" s="22" t="str">
        <f t="shared" si="710"/>
        <v>public static String MODIFICATION_DATE="modificationDate";</v>
      </c>
      <c r="Z1572" s="7" t="str">
        <f t="shared" si="711"/>
        <v>private String modificationDate="";</v>
      </c>
    </row>
    <row r="1573" spans="2:26" ht="19.2" x14ac:dyDescent="0.45">
      <c r="B1573" s="1" t="s">
        <v>935</v>
      </c>
      <c r="C1573" s="1" t="s">
        <v>1</v>
      </c>
      <c r="D1573" s="4">
        <v>500</v>
      </c>
      <c r="I1573" t="str">
        <f t="shared" si="705"/>
        <v>ALTER TABLE CARD_NAME</v>
      </c>
      <c r="K1573" s="25" t="str">
        <f t="shared" si="706"/>
        <v>CARD_NAME,</v>
      </c>
      <c r="L1573" s="12"/>
      <c r="M1573" s="18" t="str">
        <f t="shared" si="707"/>
        <v>CARD_NAME,</v>
      </c>
      <c r="N1573" s="5" t="str">
        <f t="shared" si="712"/>
        <v>CARD_NAME VARCHAR(500),</v>
      </c>
      <c r="O1573" s="1" t="s">
        <v>955</v>
      </c>
      <c r="P1573" t="s">
        <v>0</v>
      </c>
      <c r="W1573" s="17" t="str">
        <f t="shared" si="708"/>
        <v>cardName</v>
      </c>
      <c r="X1573" s="3" t="str">
        <f t="shared" si="709"/>
        <v>"cardName":"",</v>
      </c>
      <c r="Y1573" s="22" t="str">
        <f t="shared" si="710"/>
        <v>public static String CARD_NAME="cardName";</v>
      </c>
      <c r="Z1573" s="7" t="str">
        <f t="shared" si="711"/>
        <v>private String cardName="";</v>
      </c>
    </row>
    <row r="1574" spans="2:26" ht="19.2" x14ac:dyDescent="0.45">
      <c r="B1574" s="1" t="s">
        <v>949</v>
      </c>
      <c r="C1574" s="1" t="s">
        <v>701</v>
      </c>
      <c r="D1574" s="4"/>
      <c r="I1574" t="str">
        <f t="shared" si="705"/>
        <v>ALTER TABLE CARD_DESCRIPTION</v>
      </c>
      <c r="J1574" s="23"/>
      <c r="K1574" s="25" t="str">
        <f t="shared" si="706"/>
        <v>CARD_DESCRIPTION,</v>
      </c>
      <c r="L1574" s="12"/>
      <c r="M1574" s="18" t="str">
        <f t="shared" si="707"/>
        <v>CARD_DESCRIPTION,</v>
      </c>
      <c r="N1574" s="5" t="str">
        <f>CONCATENATE(B1574," ",C1574,"",D1574,"",",")</f>
        <v>CARD_DESCRIPTION TEXT,</v>
      </c>
      <c r="O1574" s="1" t="s">
        <v>955</v>
      </c>
      <c r="P1574" t="s">
        <v>14</v>
      </c>
      <c r="W1574" s="17" t="str">
        <f t="shared" si="708"/>
        <v>cardDescription</v>
      </c>
      <c r="X1574" s="3" t="str">
        <f t="shared" si="709"/>
        <v>"cardDescription":"",</v>
      </c>
      <c r="Y1574" s="22" t="str">
        <f t="shared" si="710"/>
        <v>public static String CARD_DESCRIPTION="cardDescription";</v>
      </c>
      <c r="Z1574" s="7" t="str">
        <f t="shared" si="711"/>
        <v>private String cardDescription="";</v>
      </c>
    </row>
    <row r="1575" spans="2:26" ht="19.2" x14ac:dyDescent="0.45">
      <c r="B1575" s="1" t="s">
        <v>936</v>
      </c>
      <c r="C1575" s="1" t="s">
        <v>1</v>
      </c>
      <c r="D1575" s="4">
        <v>30</v>
      </c>
      <c r="I1575" t="str">
        <f t="shared" si="705"/>
        <v>ALTER TABLE CARD_TYPE</v>
      </c>
      <c r="J1575" s="23"/>
      <c r="K1575" s="25" t="str">
        <f t="shared" si="706"/>
        <v>CARD_TYPE,</v>
      </c>
      <c r="L1575" s="12"/>
      <c r="M1575" s="18" t="str">
        <f t="shared" si="707"/>
        <v>CARD_TYPE,</v>
      </c>
      <c r="N1575" s="5" t="str">
        <f t="shared" si="712"/>
        <v>CARD_TYPE VARCHAR(30),</v>
      </c>
      <c r="O1575" s="1" t="s">
        <v>955</v>
      </c>
      <c r="P1575" t="s">
        <v>51</v>
      </c>
      <c r="W1575" s="17" t="str">
        <f t="shared" si="708"/>
        <v>cardType</v>
      </c>
      <c r="X1575" s="3" t="str">
        <f t="shared" si="709"/>
        <v>"cardType":"",</v>
      </c>
      <c r="Y1575" s="22" t="str">
        <f t="shared" si="710"/>
        <v>public static String CARD_TYPE="cardType";</v>
      </c>
      <c r="Z1575" s="7" t="str">
        <f t="shared" si="711"/>
        <v>private String cardType="";</v>
      </c>
    </row>
    <row r="1576" spans="2:26" ht="19.2" x14ac:dyDescent="0.45">
      <c r="B1576" s="1"/>
      <c r="C1576" s="1"/>
      <c r="D1576" s="4"/>
      <c r="K1576" s="29" t="s">
        <v>909</v>
      </c>
      <c r="L1576" s="12"/>
      <c r="M1576" s="18"/>
      <c r="N1576" s="33" t="s">
        <v>130</v>
      </c>
      <c r="O1576" s="1"/>
      <c r="W1576" s="17"/>
    </row>
    <row r="1577" spans="2:26" x14ac:dyDescent="0.3">
      <c r="N1577" s="31" t="s">
        <v>126</v>
      </c>
    </row>
    <row r="1581" spans="2:26" x14ac:dyDescent="0.3">
      <c r="B1581" s="2" t="s">
        <v>937</v>
      </c>
      <c r="I1581" t="str">
        <f t="shared" ref="I1581:I1591" si="713">CONCATENATE("ALTER TABLE"," ",B1581)</f>
        <v>ALTER TABLE TM_ACTIVITY_LANE</v>
      </c>
      <c r="J1581" t="s">
        <v>293</v>
      </c>
      <c r="K1581" s="26" t="str">
        <f>CONCATENATE(J1581," VIEW ",B1581," AS SELECT")</f>
        <v>create OR REPLACE VIEW TM_ACTIVITY_LANE AS SELECT</v>
      </c>
      <c r="N1581" s="5" t="str">
        <f>CONCATENATE("CREATE TABLE ",B1581," ","(")</f>
        <v>CREATE TABLE TM_ACTIVITY_LANE (</v>
      </c>
    </row>
    <row r="1582" spans="2:26" ht="19.2" x14ac:dyDescent="0.45">
      <c r="B1582" s="1" t="s">
        <v>2</v>
      </c>
      <c r="C1582" s="1" t="s">
        <v>1</v>
      </c>
      <c r="D1582" s="4">
        <v>30</v>
      </c>
      <c r="E1582" s="24" t="s">
        <v>113</v>
      </c>
      <c r="I1582" t="str">
        <f t="shared" si="713"/>
        <v>ALTER TABLE ID</v>
      </c>
      <c r="K1582" s="25" t="str">
        <f t="shared" ref="K1582:K1591" si="714">CONCATENATE(B1582,",")</f>
        <v>ID,</v>
      </c>
      <c r="L1582" s="12"/>
      <c r="M1582" s="18" t="str">
        <f t="shared" ref="M1582:M1591" si="715">CONCATENATE(B1582,",")</f>
        <v>ID,</v>
      </c>
      <c r="N1582" s="5" t="str">
        <f>CONCATENATE(B1582," ",C1582,"(",D1582,") ",E1582," ,")</f>
        <v>ID VARCHAR(30) NOT NULL ,</v>
      </c>
      <c r="O1582" s="1" t="s">
        <v>2</v>
      </c>
      <c r="P1582" s="6"/>
      <c r="Q1582" s="6"/>
      <c r="R1582" s="6"/>
      <c r="S1582" s="6"/>
      <c r="T1582" s="6"/>
      <c r="U1582" s="6"/>
      <c r="V1582" s="6"/>
      <c r="W1582" s="17" t="str">
        <f t="shared" ref="W1582:W1591" si="716">CONCATENATE(,LOWER(O1582),UPPER(LEFT(P1582,1)),LOWER(RIGHT(P1582,LEN(P1582)-IF(LEN(P1582)&gt;0,1,LEN(P1582)))),UPPER(LEFT(Q1582,1)),LOWER(RIGHT(Q1582,LEN(Q1582)-IF(LEN(Q1582)&gt;0,1,LEN(Q1582)))),UPPER(LEFT(R1582,1)),LOWER(RIGHT(R1582,LEN(R1582)-IF(LEN(R1582)&gt;0,1,LEN(R1582)))),UPPER(LEFT(S1582,1)),LOWER(RIGHT(S1582,LEN(S1582)-IF(LEN(S1582)&gt;0,1,LEN(S1582)))),UPPER(LEFT(T1582,1)),LOWER(RIGHT(T1582,LEN(T1582)-IF(LEN(T1582)&gt;0,1,LEN(T1582)))),UPPER(LEFT(U1582,1)),LOWER(RIGHT(U1582,LEN(U1582)-IF(LEN(U1582)&gt;0,1,LEN(U1582)))),UPPER(LEFT(V1582,1)),LOWER(RIGHT(V1582,LEN(V1582)-IF(LEN(V1582)&gt;0,1,LEN(V1582)))))</f>
        <v>id</v>
      </c>
      <c r="X1582" s="3" t="str">
        <f t="shared" ref="X1582:X1591" si="717">CONCATENATE("""",W1582,"""",":","""","""",",")</f>
        <v>"id":"",</v>
      </c>
      <c r="Y1582" s="22" t="str">
        <f t="shared" ref="Y1582:Y1591" si="718">CONCATENATE("public static String ",,B1582,,"=","""",W1582,""";")</f>
        <v>public static String ID="id";</v>
      </c>
      <c r="Z1582" s="7" t="str">
        <f t="shared" ref="Z1582:Z1591" si="719">CONCATENATE("private String ",W1582,"=","""""",";")</f>
        <v>private String id="";</v>
      </c>
    </row>
    <row r="1583" spans="2:26" ht="19.2" x14ac:dyDescent="0.45">
      <c r="B1583" s="1" t="s">
        <v>3</v>
      </c>
      <c r="C1583" s="1" t="s">
        <v>1</v>
      </c>
      <c r="D1583" s="4">
        <v>10</v>
      </c>
      <c r="I1583" t="str">
        <f t="shared" si="713"/>
        <v>ALTER TABLE STATUS</v>
      </c>
      <c r="K1583" s="25" t="str">
        <f t="shared" si="714"/>
        <v>STATUS,</v>
      </c>
      <c r="L1583" s="12"/>
      <c r="M1583" s="18" t="str">
        <f t="shared" si="715"/>
        <v>STATUS,</v>
      </c>
      <c r="N1583" s="5" t="str">
        <f t="shared" ref="N1583:N1591" si="720">CONCATENATE(B1583," ",C1583,"(",D1583,")",",")</f>
        <v>STATUS VARCHAR(10),</v>
      </c>
      <c r="O1583" s="1" t="s">
        <v>3</v>
      </c>
      <c r="W1583" s="17" t="str">
        <f t="shared" si="716"/>
        <v>status</v>
      </c>
      <c r="X1583" s="3" t="str">
        <f t="shared" si="717"/>
        <v>"status":"",</v>
      </c>
      <c r="Y1583" s="22" t="str">
        <f t="shared" si="718"/>
        <v>public static String STATUS="status";</v>
      </c>
      <c r="Z1583" s="7" t="str">
        <f t="shared" si="719"/>
        <v>private String status="";</v>
      </c>
    </row>
    <row r="1584" spans="2:26" ht="19.2" x14ac:dyDescent="0.45">
      <c r="B1584" s="1" t="s">
        <v>4</v>
      </c>
      <c r="C1584" s="1" t="s">
        <v>1</v>
      </c>
      <c r="D1584" s="4">
        <v>30</v>
      </c>
      <c r="I1584" t="str">
        <f t="shared" si="713"/>
        <v>ALTER TABLE INSERT_DATE</v>
      </c>
      <c r="K1584" s="25" t="str">
        <f t="shared" si="714"/>
        <v>INSERT_DATE,</v>
      </c>
      <c r="L1584" s="12"/>
      <c r="M1584" s="18" t="str">
        <f t="shared" si="715"/>
        <v>INSERT_DATE,</v>
      </c>
      <c r="N1584" s="5" t="str">
        <f t="shared" si="720"/>
        <v>INSERT_DATE VARCHAR(30),</v>
      </c>
      <c r="O1584" s="1" t="s">
        <v>7</v>
      </c>
      <c r="P1584" t="s">
        <v>8</v>
      </c>
      <c r="W1584" s="17" t="str">
        <f t="shared" si="716"/>
        <v>insertDate</v>
      </c>
      <c r="X1584" s="3" t="str">
        <f t="shared" si="717"/>
        <v>"insertDate":"",</v>
      </c>
      <c r="Y1584" s="22" t="str">
        <f t="shared" si="718"/>
        <v>public static String INSERT_DATE="insertDate";</v>
      </c>
      <c r="Z1584" s="7" t="str">
        <f t="shared" si="719"/>
        <v>private String insertDate="";</v>
      </c>
    </row>
    <row r="1585" spans="2:26" ht="19.2" x14ac:dyDescent="0.45">
      <c r="B1585" s="1" t="s">
        <v>5</v>
      </c>
      <c r="C1585" s="1" t="s">
        <v>1</v>
      </c>
      <c r="D1585" s="4">
        <v>30</v>
      </c>
      <c r="I1585" t="str">
        <f t="shared" si="713"/>
        <v>ALTER TABLE MODIFICATION_DATE</v>
      </c>
      <c r="K1585" s="25" t="str">
        <f t="shared" si="714"/>
        <v>MODIFICATION_DATE,</v>
      </c>
      <c r="L1585" s="12"/>
      <c r="M1585" s="18" t="str">
        <f t="shared" si="715"/>
        <v>MODIFICATION_DATE,</v>
      </c>
      <c r="N1585" s="5" t="str">
        <f t="shared" si="720"/>
        <v>MODIFICATION_DATE VARCHAR(30),</v>
      </c>
      <c r="O1585" s="1" t="s">
        <v>9</v>
      </c>
      <c r="P1585" t="s">
        <v>8</v>
      </c>
      <c r="W1585" s="17" t="str">
        <f t="shared" si="716"/>
        <v>modificationDate</v>
      </c>
      <c r="X1585" s="3" t="str">
        <f t="shared" si="717"/>
        <v>"modificationDate":"",</v>
      </c>
      <c r="Y1585" s="22" t="str">
        <f t="shared" si="718"/>
        <v>public static String MODIFICATION_DATE="modificationDate";</v>
      </c>
      <c r="Z1585" s="7" t="str">
        <f t="shared" si="719"/>
        <v>private String modificationDate="";</v>
      </c>
    </row>
    <row r="1586" spans="2:26" ht="19.2" x14ac:dyDescent="0.45">
      <c r="B1586" s="41" t="s">
        <v>939</v>
      </c>
      <c r="C1586" s="1" t="s">
        <v>1</v>
      </c>
      <c r="D1586" s="4">
        <v>10</v>
      </c>
      <c r="I1586" t="str">
        <f t="shared" si="713"/>
        <v>ALTER TABLE COL_COUNT</v>
      </c>
      <c r="K1586" s="25" t="str">
        <f t="shared" si="714"/>
        <v>COL_COUNT,</v>
      </c>
      <c r="L1586" s="12"/>
      <c r="M1586" s="18" t="str">
        <f t="shared" si="715"/>
        <v>COL_COUNT,</v>
      </c>
      <c r="N1586" s="5" t="str">
        <f t="shared" si="720"/>
        <v>COL_COUNT VARCHAR(10),</v>
      </c>
      <c r="O1586" s="1" t="s">
        <v>956</v>
      </c>
      <c r="P1586" t="s">
        <v>214</v>
      </c>
      <c r="W1586" s="17" t="str">
        <f t="shared" si="716"/>
        <v>colCount</v>
      </c>
      <c r="X1586" s="3" t="str">
        <f t="shared" si="717"/>
        <v>"colCount":"",</v>
      </c>
      <c r="Y1586" s="22" t="str">
        <f t="shared" si="718"/>
        <v>public static String COL_COUNT="colCount";</v>
      </c>
      <c r="Z1586" s="7" t="str">
        <f t="shared" si="719"/>
        <v>private String colCount="";</v>
      </c>
    </row>
    <row r="1587" spans="2:26" ht="19.2" x14ac:dyDescent="0.45">
      <c r="B1587" s="41" t="s">
        <v>940</v>
      </c>
      <c r="C1587" s="1" t="s">
        <v>1</v>
      </c>
      <c r="D1587" s="4">
        <v>50</v>
      </c>
      <c r="I1587" t="str">
        <f>CONCATENATE("ALTER TABLE"," ",B1587)</f>
        <v>ALTER TABLE FK_ACTIVITY_DIAGRAM_ID</v>
      </c>
      <c r="K1587" s="25" t="str">
        <f>CONCATENATE(B1587,",")</f>
        <v>FK_ACTIVITY_DIAGRAM_ID,</v>
      </c>
      <c r="L1587" s="12"/>
      <c r="M1587" s="18" t="str">
        <f>CONCATENATE(B1587,",")</f>
        <v>FK_ACTIVITY_DIAGRAM_ID,</v>
      </c>
      <c r="N1587" s="5" t="str">
        <f>CONCATENATE(B1587," ",C1587,"(",D1587,")",",")</f>
        <v>FK_ACTIVITY_DIAGRAM_ID VARCHAR(50),</v>
      </c>
      <c r="O1587" s="1" t="s">
        <v>10</v>
      </c>
      <c r="P1587" t="s">
        <v>954</v>
      </c>
      <c r="Q1587" t="s">
        <v>953</v>
      </c>
      <c r="R1587" t="s">
        <v>2</v>
      </c>
      <c r="W1587" s="17" t="str">
        <f>CONCATENATE(,LOWER(O1587),UPPER(LEFT(P1587,1)),LOWER(RIGHT(P1587,LEN(P1587)-IF(LEN(P1587)&gt;0,1,LEN(P1587)))),UPPER(LEFT(Q1587,1)),LOWER(RIGHT(Q1587,LEN(Q1587)-IF(LEN(Q1587)&gt;0,1,LEN(Q1587)))),UPPER(LEFT(R1587,1)),LOWER(RIGHT(R1587,LEN(R1587)-IF(LEN(R1587)&gt;0,1,LEN(R1587)))),UPPER(LEFT(S1587,1)),LOWER(RIGHT(S1587,LEN(S1587)-IF(LEN(S1587)&gt;0,1,LEN(S1587)))),UPPER(LEFT(T1587,1)),LOWER(RIGHT(T1587,LEN(T1587)-IF(LEN(T1587)&gt;0,1,LEN(T1587)))),UPPER(LEFT(U1587,1)),LOWER(RIGHT(U1587,LEN(U1587)-IF(LEN(U1587)&gt;0,1,LEN(U1587)))),UPPER(LEFT(V1587,1)),LOWER(RIGHT(V1587,LEN(V1587)-IF(LEN(V1587)&gt;0,1,LEN(V1587)))))</f>
        <v>fkActivityDiagramId</v>
      </c>
      <c r="X1587" s="3" t="str">
        <f>CONCATENATE("""",W1587,"""",":","""","""",",")</f>
        <v>"fkActivityDiagramId":"",</v>
      </c>
      <c r="Y1587" s="22" t="str">
        <f>CONCATENATE("public static String ",,B1587,,"=","""",W1587,""";")</f>
        <v>public static String FK_ACTIVITY_DIAGRAM_ID="fkActivityDiagramId";</v>
      </c>
      <c r="Z1587" s="7" t="str">
        <f>CONCATENATE("private String ",W1587,"=","""""",";")</f>
        <v>private String fkActivityDiagramId="";</v>
      </c>
    </row>
    <row r="1588" spans="2:26" ht="19.2" x14ac:dyDescent="0.45">
      <c r="B1588" s="41" t="s">
        <v>933</v>
      </c>
      <c r="C1588" s="1" t="s">
        <v>1</v>
      </c>
      <c r="D1588" s="4">
        <v>50</v>
      </c>
      <c r="I1588" t="str">
        <f>CONCATENATE("ALTER TABLE"," ",B1588)</f>
        <v>ALTER TABLE FK_ACTIVITY_GROUP_ID</v>
      </c>
      <c r="J1588" s="23"/>
      <c r="K1588" s="25" t="str">
        <f>CONCATENATE(B1588,",")</f>
        <v>FK_ACTIVITY_GROUP_ID,</v>
      </c>
      <c r="L1588" s="12"/>
      <c r="M1588" s="18" t="str">
        <f>CONCATENATE(B1588,",")</f>
        <v>FK_ACTIVITY_GROUP_ID,</v>
      </c>
      <c r="N1588" s="5" t="str">
        <f>CONCATENATE(B1588," ",C1588,"(",D1588,")",",")</f>
        <v>FK_ACTIVITY_GROUP_ID VARCHAR(50),</v>
      </c>
      <c r="O1588" s="1" t="s">
        <v>10</v>
      </c>
      <c r="P1588" t="s">
        <v>954</v>
      </c>
      <c r="Q1588" t="s">
        <v>890</v>
      </c>
      <c r="R1588" t="s">
        <v>2</v>
      </c>
      <c r="W1588" s="17" t="str">
        <f>CONCATENATE(,LOWER(O1588),UPPER(LEFT(P1588,1)),LOWER(RIGHT(P1588,LEN(P1588)-IF(LEN(P1588)&gt;0,1,LEN(P1588)))),UPPER(LEFT(Q1588,1)),LOWER(RIGHT(Q1588,LEN(Q1588)-IF(LEN(Q1588)&gt;0,1,LEN(Q1588)))),UPPER(LEFT(R1588,1)),LOWER(RIGHT(R1588,LEN(R1588)-IF(LEN(R1588)&gt;0,1,LEN(R1588)))),UPPER(LEFT(S1588,1)),LOWER(RIGHT(S1588,LEN(S1588)-IF(LEN(S1588)&gt;0,1,LEN(S1588)))),UPPER(LEFT(T1588,1)),LOWER(RIGHT(T1588,LEN(T1588)-IF(LEN(T1588)&gt;0,1,LEN(T1588)))),UPPER(LEFT(U1588,1)),LOWER(RIGHT(U1588,LEN(U1588)-IF(LEN(U1588)&gt;0,1,LEN(U1588)))),UPPER(LEFT(V1588,1)),LOWER(RIGHT(V1588,LEN(V1588)-IF(LEN(V1588)&gt;0,1,LEN(V1588)))))</f>
        <v>fkActivityGroupId</v>
      </c>
      <c r="X1588" s="3" t="str">
        <f>CONCATENATE("""",W1588,"""",":","""","""",",")</f>
        <v>"fkActivityGroupId":"",</v>
      </c>
      <c r="Y1588" s="22" t="str">
        <f>CONCATENATE("public static String ",,B1588,,"=","""",W1588,""";")</f>
        <v>public static String FK_ACTIVITY_GROUP_ID="fkActivityGroupId";</v>
      </c>
      <c r="Z1588" s="7" t="str">
        <f>CONCATENATE("private String ",W1588,"=","""""",";")</f>
        <v>private String fkActivityGroupId="";</v>
      </c>
    </row>
    <row r="1589" spans="2:26" ht="19.2" x14ac:dyDescent="0.45">
      <c r="B1589" s="41" t="s">
        <v>258</v>
      </c>
      <c r="C1589" s="1" t="s">
        <v>1</v>
      </c>
      <c r="D1589" s="4">
        <v>30</v>
      </c>
      <c r="I1589" t="str">
        <f>CONCATENATE("ALTER TABLE"," ",B1589)</f>
        <v>ALTER TABLE ORDER_NO</v>
      </c>
      <c r="J1589" s="23"/>
      <c r="K1589" s="25" t="str">
        <f>CONCATENATE(B1589,",")</f>
        <v>ORDER_NO,</v>
      </c>
      <c r="L1589" s="12"/>
      <c r="M1589" s="18" t="str">
        <f>CONCATENATE(B1589,",")</f>
        <v>ORDER_NO,</v>
      </c>
      <c r="N1589" s="5" t="str">
        <f>CONCATENATE(B1589," ",C1589,"(",D1589,")",",")</f>
        <v>ORDER_NO VARCHAR(30),</v>
      </c>
      <c r="O1589" s="1" t="s">
        <v>259</v>
      </c>
      <c r="P1589" t="s">
        <v>173</v>
      </c>
      <c r="W1589" s="17" t="str">
        <f>CONCATENATE(,LOWER(O1589),UPPER(LEFT(P1589,1)),LOWER(RIGHT(P1589,LEN(P1589)-IF(LEN(P1589)&gt;0,1,LEN(P1589)))),UPPER(LEFT(Q1589,1)),LOWER(RIGHT(Q1589,LEN(Q1589)-IF(LEN(Q1589)&gt;0,1,LEN(Q1589)))),UPPER(LEFT(R1589,1)),LOWER(RIGHT(R1589,LEN(R1589)-IF(LEN(R1589)&gt;0,1,LEN(R1589)))),UPPER(LEFT(S1589,1)),LOWER(RIGHT(S1589,LEN(S1589)-IF(LEN(S1589)&gt;0,1,LEN(S1589)))),UPPER(LEFT(T1589,1)),LOWER(RIGHT(T1589,LEN(T1589)-IF(LEN(T1589)&gt;0,1,LEN(T1589)))),UPPER(LEFT(U1589,1)),LOWER(RIGHT(U1589,LEN(U1589)-IF(LEN(U1589)&gt;0,1,LEN(U1589)))),UPPER(LEFT(V1589,1)),LOWER(RIGHT(V1589,LEN(V1589)-IF(LEN(V1589)&gt;0,1,LEN(V1589)))))</f>
        <v>orderNo</v>
      </c>
      <c r="X1589" s="3" t="str">
        <f>CONCATENATE("""",W1589,"""",":","""","""",",")</f>
        <v>"orderNo":"",</v>
      </c>
      <c r="Y1589" s="22" t="str">
        <f>CONCATENATE("public static String ",,B1589,,"=","""",W1589,""";")</f>
        <v>public static String ORDER_NO="orderNo";</v>
      </c>
      <c r="Z1589" s="7" t="str">
        <f>CONCATENATE("private String ",W1589,"=","""""",";")</f>
        <v>private String orderNo="";</v>
      </c>
    </row>
    <row r="1590" spans="2:26" ht="19.2" x14ac:dyDescent="0.45">
      <c r="B1590" s="41" t="s">
        <v>765</v>
      </c>
      <c r="C1590" s="1" t="s">
        <v>1</v>
      </c>
      <c r="D1590" s="4">
        <v>10</v>
      </c>
      <c r="I1590" t="str">
        <f t="shared" si="713"/>
        <v>ALTER TABLE ROW_COUNT</v>
      </c>
      <c r="K1590" s="25" t="str">
        <f t="shared" si="714"/>
        <v>ROW_COUNT,</v>
      </c>
      <c r="L1590" s="12"/>
      <c r="M1590" s="18" t="str">
        <f t="shared" si="715"/>
        <v>ROW_COUNT,</v>
      </c>
      <c r="N1590" s="5" t="str">
        <f t="shared" si="720"/>
        <v>ROW_COUNT VARCHAR(10),</v>
      </c>
      <c r="O1590" s="1" t="s">
        <v>766</v>
      </c>
      <c r="P1590" t="s">
        <v>214</v>
      </c>
      <c r="W1590" s="17" t="str">
        <f t="shared" si="716"/>
        <v>rowCount</v>
      </c>
      <c r="X1590" s="3" t="str">
        <f t="shared" si="717"/>
        <v>"rowCount":"",</v>
      </c>
      <c r="Y1590" s="22" t="str">
        <f t="shared" si="718"/>
        <v>public static String ROW_COUNT="rowCount";</v>
      </c>
      <c r="Z1590" s="7" t="str">
        <f t="shared" si="719"/>
        <v>private String rowCount="";</v>
      </c>
    </row>
    <row r="1591" spans="2:26" ht="19.2" x14ac:dyDescent="0.45">
      <c r="B1591" s="41" t="s">
        <v>938</v>
      </c>
      <c r="C1591" s="1" t="s">
        <v>1</v>
      </c>
      <c r="D1591" s="4">
        <v>10</v>
      </c>
      <c r="I1591" t="str">
        <f t="shared" si="713"/>
        <v>ALTER TABLE LANE_NAME</v>
      </c>
      <c r="J1591" s="23"/>
      <c r="K1591" s="25" t="str">
        <f t="shared" si="714"/>
        <v>LANE_NAME,</v>
      </c>
      <c r="L1591" s="12"/>
      <c r="M1591" s="18" t="str">
        <f t="shared" si="715"/>
        <v>LANE_NAME,</v>
      </c>
      <c r="N1591" s="5" t="str">
        <f t="shared" si="720"/>
        <v>LANE_NAME VARCHAR(10),</v>
      </c>
      <c r="O1591" s="1" t="s">
        <v>957</v>
      </c>
      <c r="P1591" t="s">
        <v>0</v>
      </c>
      <c r="W1591" s="17" t="str">
        <f t="shared" si="716"/>
        <v>laneName</v>
      </c>
      <c r="X1591" s="3" t="str">
        <f t="shared" si="717"/>
        <v>"laneName":"",</v>
      </c>
      <c r="Y1591" s="22" t="str">
        <f t="shared" si="718"/>
        <v>public static String LANE_NAME="laneName";</v>
      </c>
      <c r="Z1591" s="7" t="str">
        <f t="shared" si="719"/>
        <v>private String laneName="";</v>
      </c>
    </row>
    <row r="1592" spans="2:26" ht="19.2" x14ac:dyDescent="0.45">
      <c r="B1592" s="1"/>
      <c r="C1592" s="1"/>
      <c r="D1592" s="4"/>
      <c r="K1592" s="29" t="s">
        <v>909</v>
      </c>
      <c r="L1592" s="12"/>
      <c r="M1592" s="18"/>
      <c r="N1592" s="33" t="s">
        <v>130</v>
      </c>
      <c r="O1592" s="1"/>
      <c r="W1592" s="17"/>
    </row>
    <row r="1593" spans="2:26" x14ac:dyDescent="0.3">
      <c r="N1593" s="31" t="s">
        <v>126</v>
      </c>
    </row>
    <row r="1594" spans="2:26" x14ac:dyDescent="0.3">
      <c r="B1594" s="40"/>
    </row>
    <row r="1595" spans="2:26" x14ac:dyDescent="0.3">
      <c r="B1595" s="40"/>
    </row>
    <row r="1596" spans="2:26" x14ac:dyDescent="0.3">
      <c r="B1596" s="2" t="s">
        <v>941</v>
      </c>
      <c r="I1596" t="str">
        <f t="shared" ref="I1596:I1604" si="721">CONCATENATE("ALTER TABLE"," ",B1596)</f>
        <v>ALTER TABLE TM_ACTIVITY_FIGURE_RELATION</v>
      </c>
      <c r="J1596" t="s">
        <v>293</v>
      </c>
      <c r="K1596" s="26" t="str">
        <f>CONCATENATE(J1596," VIEW ",B1596," AS SELECT")</f>
        <v>create OR REPLACE VIEW TM_ACTIVITY_FIGURE_RELATION AS SELECT</v>
      </c>
      <c r="N1596" s="5" t="str">
        <f>CONCATENATE("CREATE TABLE ",B1596," ","(")</f>
        <v>CREATE TABLE TM_ACTIVITY_FIGURE_RELATION (</v>
      </c>
    </row>
    <row r="1597" spans="2:26" ht="19.2" x14ac:dyDescent="0.45">
      <c r="B1597" s="1" t="s">
        <v>2</v>
      </c>
      <c r="C1597" s="1" t="s">
        <v>1</v>
      </c>
      <c r="D1597" s="4">
        <v>30</v>
      </c>
      <c r="E1597" s="24" t="s">
        <v>113</v>
      </c>
      <c r="I1597" t="str">
        <f t="shared" si="721"/>
        <v>ALTER TABLE ID</v>
      </c>
      <c r="K1597" s="25" t="str">
        <f t="shared" ref="K1597:K1604" si="722">CONCATENATE(B1597,",")</f>
        <v>ID,</v>
      </c>
      <c r="L1597" s="12"/>
      <c r="M1597" s="18" t="str">
        <f t="shared" ref="M1597:M1604" si="723">CONCATENATE(B1597,",")</f>
        <v>ID,</v>
      </c>
      <c r="N1597" s="5" t="str">
        <f>CONCATENATE(B1597," ",C1597,"(",D1597,") ",E1597," ,")</f>
        <v>ID VARCHAR(30) NOT NULL ,</v>
      </c>
      <c r="O1597" s="1" t="s">
        <v>2</v>
      </c>
      <c r="P1597" s="6"/>
      <c r="Q1597" s="6"/>
      <c r="R1597" s="6"/>
      <c r="S1597" s="6"/>
      <c r="T1597" s="6"/>
      <c r="U1597" s="6"/>
      <c r="V1597" s="6"/>
      <c r="W1597" s="17" t="str">
        <f t="shared" ref="W1597:W1604" si="724">CONCATENATE(,LOWER(O1597),UPPER(LEFT(P1597,1)),LOWER(RIGHT(P1597,LEN(P1597)-IF(LEN(P1597)&gt;0,1,LEN(P1597)))),UPPER(LEFT(Q1597,1)),LOWER(RIGHT(Q1597,LEN(Q1597)-IF(LEN(Q1597)&gt;0,1,LEN(Q1597)))),UPPER(LEFT(R1597,1)),LOWER(RIGHT(R1597,LEN(R1597)-IF(LEN(R1597)&gt;0,1,LEN(R1597)))),UPPER(LEFT(S1597,1)),LOWER(RIGHT(S1597,LEN(S1597)-IF(LEN(S1597)&gt;0,1,LEN(S1597)))),UPPER(LEFT(T1597,1)),LOWER(RIGHT(T1597,LEN(T1597)-IF(LEN(T1597)&gt;0,1,LEN(T1597)))),UPPER(LEFT(U1597,1)),LOWER(RIGHT(U1597,LEN(U1597)-IF(LEN(U1597)&gt;0,1,LEN(U1597)))),UPPER(LEFT(V1597,1)),LOWER(RIGHT(V1597,LEN(V1597)-IF(LEN(V1597)&gt;0,1,LEN(V1597)))))</f>
        <v>id</v>
      </c>
      <c r="X1597" s="3" t="str">
        <f t="shared" ref="X1597:X1604" si="725">CONCATENATE("""",W1597,"""",":","""","""",",")</f>
        <v>"id":"",</v>
      </c>
      <c r="Y1597" s="22" t="str">
        <f t="shared" ref="Y1597:Y1604" si="726">CONCATENATE("public static String ",,B1597,,"=","""",W1597,""";")</f>
        <v>public static String ID="id";</v>
      </c>
      <c r="Z1597" s="7" t="str">
        <f t="shared" ref="Z1597:Z1604" si="727">CONCATENATE("private String ",W1597,"=","""""",";")</f>
        <v>private String id="";</v>
      </c>
    </row>
    <row r="1598" spans="2:26" ht="19.2" x14ac:dyDescent="0.45">
      <c r="B1598" s="1" t="s">
        <v>3</v>
      </c>
      <c r="C1598" s="1" t="s">
        <v>1</v>
      </c>
      <c r="D1598" s="4">
        <v>10</v>
      </c>
      <c r="I1598" t="str">
        <f t="shared" si="721"/>
        <v>ALTER TABLE STATUS</v>
      </c>
      <c r="K1598" s="25" t="str">
        <f t="shared" si="722"/>
        <v>STATUS,</v>
      </c>
      <c r="L1598" s="12"/>
      <c r="M1598" s="18" t="str">
        <f t="shared" si="723"/>
        <v>STATUS,</v>
      </c>
      <c r="N1598" s="5" t="str">
        <f t="shared" ref="N1598:N1604" si="728">CONCATENATE(B1598," ",C1598,"(",D1598,")",",")</f>
        <v>STATUS VARCHAR(10),</v>
      </c>
      <c r="O1598" s="1" t="s">
        <v>3</v>
      </c>
      <c r="W1598" s="17" t="str">
        <f t="shared" si="724"/>
        <v>status</v>
      </c>
      <c r="X1598" s="3" t="str">
        <f t="shared" si="725"/>
        <v>"status":"",</v>
      </c>
      <c r="Y1598" s="22" t="str">
        <f t="shared" si="726"/>
        <v>public static String STATUS="status";</v>
      </c>
      <c r="Z1598" s="7" t="str">
        <f t="shared" si="727"/>
        <v>private String status="";</v>
      </c>
    </row>
    <row r="1599" spans="2:26" ht="19.2" x14ac:dyDescent="0.45">
      <c r="B1599" s="1" t="s">
        <v>4</v>
      </c>
      <c r="C1599" s="1" t="s">
        <v>1</v>
      </c>
      <c r="D1599" s="4">
        <v>30</v>
      </c>
      <c r="I1599" t="str">
        <f t="shared" si="721"/>
        <v>ALTER TABLE INSERT_DATE</v>
      </c>
      <c r="K1599" s="25" t="str">
        <f t="shared" si="722"/>
        <v>INSERT_DATE,</v>
      </c>
      <c r="L1599" s="12"/>
      <c r="M1599" s="18" t="str">
        <f t="shared" si="723"/>
        <v>INSERT_DATE,</v>
      </c>
      <c r="N1599" s="5" t="str">
        <f t="shared" si="728"/>
        <v>INSERT_DATE VARCHAR(30),</v>
      </c>
      <c r="O1599" s="1" t="s">
        <v>7</v>
      </c>
      <c r="P1599" t="s">
        <v>8</v>
      </c>
      <c r="W1599" s="17" t="str">
        <f t="shared" si="724"/>
        <v>insertDate</v>
      </c>
      <c r="X1599" s="3" t="str">
        <f t="shared" si="725"/>
        <v>"insertDate":"",</v>
      </c>
      <c r="Y1599" s="22" t="str">
        <f t="shared" si="726"/>
        <v>public static String INSERT_DATE="insertDate";</v>
      </c>
      <c r="Z1599" s="7" t="str">
        <f t="shared" si="727"/>
        <v>private String insertDate="";</v>
      </c>
    </row>
    <row r="1600" spans="2:26" ht="19.2" x14ac:dyDescent="0.45">
      <c r="B1600" s="1" t="s">
        <v>5</v>
      </c>
      <c r="C1600" s="1" t="s">
        <v>1</v>
      </c>
      <c r="D1600" s="4">
        <v>30</v>
      </c>
      <c r="I1600" t="str">
        <f t="shared" si="721"/>
        <v>ALTER TABLE MODIFICATION_DATE</v>
      </c>
      <c r="K1600" s="25" t="str">
        <f t="shared" si="722"/>
        <v>MODIFICATION_DATE,</v>
      </c>
      <c r="L1600" s="12"/>
      <c r="M1600" s="18" t="str">
        <f t="shared" si="723"/>
        <v>MODIFICATION_DATE,</v>
      </c>
      <c r="N1600" s="5" t="str">
        <f t="shared" si="728"/>
        <v>MODIFICATION_DATE VARCHAR(30),</v>
      </c>
      <c r="O1600" s="1" t="s">
        <v>9</v>
      </c>
      <c r="P1600" t="s">
        <v>8</v>
      </c>
      <c r="W1600" s="17" t="str">
        <f t="shared" si="724"/>
        <v>modificationDate</v>
      </c>
      <c r="X1600" s="3" t="str">
        <f t="shared" si="725"/>
        <v>"modificationDate":"",</v>
      </c>
      <c r="Y1600" s="22" t="str">
        <f t="shared" si="726"/>
        <v>public static String MODIFICATION_DATE="modificationDate";</v>
      </c>
      <c r="Z1600" s="7" t="str">
        <f t="shared" si="727"/>
        <v>private String modificationDate="";</v>
      </c>
    </row>
    <row r="1601" spans="2:26" ht="19.2" x14ac:dyDescent="0.45">
      <c r="B1601" s="41" t="s">
        <v>942</v>
      </c>
      <c r="C1601" s="1" t="s">
        <v>1</v>
      </c>
      <c r="D1601" s="4">
        <v>32</v>
      </c>
      <c r="I1601" t="str">
        <f t="shared" si="721"/>
        <v>ALTER TABLE FK_FROM_FIGURE_ID</v>
      </c>
      <c r="K1601" s="25" t="str">
        <f t="shared" si="722"/>
        <v>FK_FROM_FIGURE_ID,</v>
      </c>
      <c r="L1601" s="12"/>
      <c r="M1601" s="18" t="str">
        <f t="shared" si="723"/>
        <v>FK_FROM_FIGURE_ID,</v>
      </c>
      <c r="N1601" s="5" t="str">
        <f t="shared" si="728"/>
        <v>FK_FROM_FIGURE_ID VARCHAR(32),</v>
      </c>
      <c r="O1601" s="1" t="s">
        <v>10</v>
      </c>
      <c r="P1601" t="s">
        <v>663</v>
      </c>
      <c r="Q1601" t="s">
        <v>958</v>
      </c>
      <c r="R1601" t="s">
        <v>2</v>
      </c>
      <c r="W1601" s="17" t="str">
        <f t="shared" si="724"/>
        <v>fkFromFigureId</v>
      </c>
      <c r="X1601" s="3" t="str">
        <f t="shared" si="725"/>
        <v>"fkFromFigureId":"",</v>
      </c>
      <c r="Y1601" s="22" t="str">
        <f t="shared" si="726"/>
        <v>public static String FK_FROM_FIGURE_ID="fkFromFigureId";</v>
      </c>
      <c r="Z1601" s="7" t="str">
        <f t="shared" si="727"/>
        <v>private String fkFromFigureId="";</v>
      </c>
    </row>
    <row r="1602" spans="2:26" ht="19.2" x14ac:dyDescent="0.45">
      <c r="B1602" s="41" t="s">
        <v>943</v>
      </c>
      <c r="C1602" s="1" t="s">
        <v>1</v>
      </c>
      <c r="D1602" s="4">
        <v>32</v>
      </c>
      <c r="I1602" t="str">
        <f t="shared" si="721"/>
        <v>ALTER TABLE FK_TO_FIGURE_ID</v>
      </c>
      <c r="K1602" s="25" t="str">
        <f t="shared" si="722"/>
        <v>FK_TO_FIGURE_ID,</v>
      </c>
      <c r="L1602" s="12"/>
      <c r="M1602" s="18" t="str">
        <f t="shared" si="723"/>
        <v>FK_TO_FIGURE_ID,</v>
      </c>
      <c r="N1602" s="5" t="str">
        <f t="shared" si="728"/>
        <v>FK_TO_FIGURE_ID VARCHAR(32),</v>
      </c>
      <c r="O1602" s="1" t="s">
        <v>10</v>
      </c>
      <c r="P1602" t="s">
        <v>811</v>
      </c>
      <c r="Q1602" t="s">
        <v>958</v>
      </c>
      <c r="R1602" t="s">
        <v>2</v>
      </c>
      <c r="W1602" s="17" t="str">
        <f t="shared" si="724"/>
        <v>fkToFigureId</v>
      </c>
      <c r="X1602" s="3" t="str">
        <f t="shared" si="725"/>
        <v>"fkToFigureId":"",</v>
      </c>
      <c r="Y1602" s="22" t="str">
        <f t="shared" si="726"/>
        <v>public static String FK_TO_FIGURE_ID="fkToFigureId";</v>
      </c>
      <c r="Z1602" s="7" t="str">
        <f t="shared" si="727"/>
        <v>private String fkToFigureId="";</v>
      </c>
    </row>
    <row r="1603" spans="2:26" ht="19.2" x14ac:dyDescent="0.45">
      <c r="B1603" s="41" t="s">
        <v>944</v>
      </c>
      <c r="C1603" s="1" t="s">
        <v>1</v>
      </c>
      <c r="D1603" s="4">
        <v>300</v>
      </c>
      <c r="I1603" t="str">
        <f t="shared" si="721"/>
        <v>ALTER TABLE RELATION_NAME</v>
      </c>
      <c r="J1603" s="23"/>
      <c r="K1603" s="25" t="str">
        <f t="shared" si="722"/>
        <v>RELATION_NAME,</v>
      </c>
      <c r="L1603" s="12"/>
      <c r="M1603" s="18" t="str">
        <f t="shared" si="723"/>
        <v>RELATION_NAME,</v>
      </c>
      <c r="N1603" s="5" t="str">
        <f t="shared" si="728"/>
        <v>RELATION_NAME VARCHAR(300),</v>
      </c>
      <c r="O1603" s="1" t="s">
        <v>445</v>
      </c>
      <c r="P1603" t="s">
        <v>0</v>
      </c>
      <c r="W1603" s="17" t="str">
        <f t="shared" si="724"/>
        <v>relationName</v>
      </c>
      <c r="X1603" s="3" t="str">
        <f t="shared" si="725"/>
        <v>"relationName":"",</v>
      </c>
      <c r="Y1603" s="22" t="str">
        <f t="shared" si="726"/>
        <v>public static String RELATION_NAME="relationName";</v>
      </c>
      <c r="Z1603" s="7" t="str">
        <f t="shared" si="727"/>
        <v>private String relationName="";</v>
      </c>
    </row>
    <row r="1604" spans="2:26" ht="19.2" x14ac:dyDescent="0.45">
      <c r="B1604" s="41" t="s">
        <v>945</v>
      </c>
      <c r="C1604" s="1" t="s">
        <v>1</v>
      </c>
      <c r="D1604" s="4">
        <v>100</v>
      </c>
      <c r="I1604" t="str">
        <f t="shared" si="721"/>
        <v>ALTER TABLE RELATION_COLOR</v>
      </c>
      <c r="J1604" s="23"/>
      <c r="K1604" s="25" t="str">
        <f t="shared" si="722"/>
        <v>RELATION_COLOR,</v>
      </c>
      <c r="L1604" s="12"/>
      <c r="M1604" s="18" t="str">
        <f t="shared" si="723"/>
        <v>RELATION_COLOR,</v>
      </c>
      <c r="N1604" s="5" t="str">
        <f t="shared" si="728"/>
        <v>RELATION_COLOR VARCHAR(100),</v>
      </c>
      <c r="O1604" s="1" t="s">
        <v>445</v>
      </c>
      <c r="P1604" t="s">
        <v>358</v>
      </c>
      <c r="W1604" s="17" t="str">
        <f t="shared" si="724"/>
        <v>relationColor</v>
      </c>
      <c r="X1604" s="3" t="str">
        <f t="shared" si="725"/>
        <v>"relationColor":"",</v>
      </c>
      <c r="Y1604" s="22" t="str">
        <f t="shared" si="726"/>
        <v>public static String RELATION_COLOR="relationColor";</v>
      </c>
      <c r="Z1604" s="7" t="str">
        <f t="shared" si="727"/>
        <v>private String relationColor="";</v>
      </c>
    </row>
    <row r="1605" spans="2:26" ht="19.2" x14ac:dyDescent="0.45">
      <c r="B1605" s="1"/>
      <c r="C1605" s="1"/>
      <c r="D1605" s="4"/>
      <c r="K1605" s="29" t="s">
        <v>909</v>
      </c>
      <c r="L1605" s="12"/>
      <c r="M1605" s="18"/>
      <c r="N1605" s="33" t="s">
        <v>130</v>
      </c>
      <c r="O1605" s="1"/>
      <c r="W1605" s="17"/>
    </row>
    <row r="1606" spans="2:26" x14ac:dyDescent="0.3">
      <c r="N1606" s="31" t="s">
        <v>126</v>
      </c>
    </row>
    <row r="1607" spans="2:26" x14ac:dyDescent="0.3">
      <c r="B1607" s="40"/>
    </row>
    <row r="1608" spans="2:26" x14ac:dyDescent="0.3">
      <c r="B1608" s="2" t="s">
        <v>946</v>
      </c>
      <c r="I1608" t="str">
        <f t="shared" ref="I1608:I1618" si="729">CONCATENATE("ALTER TABLE"," ",B1608)</f>
        <v>ALTER TABLE TM_ACTIVITY_LANE_FIGURE</v>
      </c>
      <c r="J1608" t="s">
        <v>293</v>
      </c>
      <c r="K1608" s="26" t="str">
        <f>CONCATENATE(J1608," VIEW ",B1608," AS SELECT")</f>
        <v>create OR REPLACE VIEW TM_ACTIVITY_LANE_FIGURE AS SELECT</v>
      </c>
      <c r="N1608" s="5" t="str">
        <f>CONCATENATE("CREATE TABLE ",B1608," ","(")</f>
        <v>CREATE TABLE TM_ACTIVITY_LANE_FIGURE (</v>
      </c>
    </row>
    <row r="1609" spans="2:26" ht="19.2" x14ac:dyDescent="0.45">
      <c r="B1609" s="1" t="s">
        <v>2</v>
      </c>
      <c r="C1609" s="1" t="s">
        <v>1</v>
      </c>
      <c r="D1609" s="4">
        <v>30</v>
      </c>
      <c r="E1609" s="24" t="s">
        <v>113</v>
      </c>
      <c r="I1609" t="str">
        <f t="shared" si="729"/>
        <v>ALTER TABLE ID</v>
      </c>
      <c r="K1609" s="25" t="str">
        <f t="shared" ref="K1609:K1618" si="730">CONCATENATE(B1609,",")</f>
        <v>ID,</v>
      </c>
      <c r="L1609" s="12"/>
      <c r="M1609" s="18" t="str">
        <f t="shared" ref="M1609:M1618" si="731">CONCATENATE(B1609,",")</f>
        <v>ID,</v>
      </c>
      <c r="N1609" s="5" t="str">
        <f>CONCATENATE(B1609," ",C1609,"(",D1609,") ",E1609," ,")</f>
        <v>ID VARCHAR(30) NOT NULL ,</v>
      </c>
      <c r="O1609" s="1" t="s">
        <v>2</v>
      </c>
      <c r="P1609" s="6"/>
      <c r="Q1609" s="6"/>
      <c r="R1609" s="6"/>
      <c r="S1609" s="6"/>
      <c r="T1609" s="6"/>
      <c r="U1609" s="6"/>
      <c r="V1609" s="6"/>
      <c r="W1609" s="17" t="str">
        <f t="shared" ref="W1609:W1618" si="732">CONCATENATE(,LOWER(O1609),UPPER(LEFT(P1609,1)),LOWER(RIGHT(P1609,LEN(P1609)-IF(LEN(P1609)&gt;0,1,LEN(P1609)))),UPPER(LEFT(Q1609,1)),LOWER(RIGHT(Q1609,LEN(Q1609)-IF(LEN(Q1609)&gt;0,1,LEN(Q1609)))),UPPER(LEFT(R1609,1)),LOWER(RIGHT(R1609,LEN(R1609)-IF(LEN(R1609)&gt;0,1,LEN(R1609)))),UPPER(LEFT(S1609,1)),LOWER(RIGHT(S1609,LEN(S1609)-IF(LEN(S1609)&gt;0,1,LEN(S1609)))),UPPER(LEFT(T1609,1)),LOWER(RIGHT(T1609,LEN(T1609)-IF(LEN(T1609)&gt;0,1,LEN(T1609)))),UPPER(LEFT(U1609,1)),LOWER(RIGHT(U1609,LEN(U1609)-IF(LEN(U1609)&gt;0,1,LEN(U1609)))),UPPER(LEFT(V1609,1)),LOWER(RIGHT(V1609,LEN(V1609)-IF(LEN(V1609)&gt;0,1,LEN(V1609)))))</f>
        <v>id</v>
      </c>
      <c r="X1609" s="3" t="str">
        <f t="shared" ref="X1609:X1618" si="733">CONCATENATE("""",W1609,"""",":","""","""",",")</f>
        <v>"id":"",</v>
      </c>
      <c r="Y1609" s="22" t="str">
        <f t="shared" ref="Y1609:Y1618" si="734">CONCATENATE("public static String ",,B1609,,"=","""",W1609,""";")</f>
        <v>public static String ID="id";</v>
      </c>
      <c r="Z1609" s="7" t="str">
        <f t="shared" ref="Z1609:Z1618" si="735">CONCATENATE("private String ",W1609,"=","""""",";")</f>
        <v>private String id="";</v>
      </c>
    </row>
    <row r="1610" spans="2:26" ht="19.2" x14ac:dyDescent="0.45">
      <c r="B1610" s="1" t="s">
        <v>3</v>
      </c>
      <c r="C1610" s="1" t="s">
        <v>1</v>
      </c>
      <c r="D1610" s="4">
        <v>10</v>
      </c>
      <c r="I1610" t="str">
        <f t="shared" si="729"/>
        <v>ALTER TABLE STATUS</v>
      </c>
      <c r="K1610" s="25" t="str">
        <f t="shared" si="730"/>
        <v>STATUS,</v>
      </c>
      <c r="L1610" s="12"/>
      <c r="M1610" s="18" t="str">
        <f t="shared" si="731"/>
        <v>STATUS,</v>
      </c>
      <c r="N1610" s="5" t="str">
        <f t="shared" ref="N1610:N1618" si="736">CONCATENATE(B1610," ",C1610,"(",D1610,")",",")</f>
        <v>STATUS VARCHAR(10),</v>
      </c>
      <c r="O1610" s="1" t="s">
        <v>3</v>
      </c>
      <c r="W1610" s="17" t="str">
        <f t="shared" si="732"/>
        <v>status</v>
      </c>
      <c r="X1610" s="3" t="str">
        <f t="shared" si="733"/>
        <v>"status":"",</v>
      </c>
      <c r="Y1610" s="22" t="str">
        <f t="shared" si="734"/>
        <v>public static String STATUS="status";</v>
      </c>
      <c r="Z1610" s="7" t="str">
        <f t="shared" si="735"/>
        <v>private String status="";</v>
      </c>
    </row>
    <row r="1611" spans="2:26" ht="19.2" x14ac:dyDescent="0.45">
      <c r="B1611" s="1" t="s">
        <v>4</v>
      </c>
      <c r="C1611" s="1" t="s">
        <v>1</v>
      </c>
      <c r="D1611" s="4">
        <v>30</v>
      </c>
      <c r="I1611" t="str">
        <f t="shared" si="729"/>
        <v>ALTER TABLE INSERT_DATE</v>
      </c>
      <c r="K1611" s="25" t="str">
        <f t="shared" si="730"/>
        <v>INSERT_DATE,</v>
      </c>
      <c r="L1611" s="12"/>
      <c r="M1611" s="18" t="str">
        <f t="shared" si="731"/>
        <v>INSERT_DATE,</v>
      </c>
      <c r="N1611" s="5" t="str">
        <f t="shared" si="736"/>
        <v>INSERT_DATE VARCHAR(30),</v>
      </c>
      <c r="O1611" s="1" t="s">
        <v>7</v>
      </c>
      <c r="P1611" t="s">
        <v>8</v>
      </c>
      <c r="W1611" s="17" t="str">
        <f t="shared" si="732"/>
        <v>insertDate</v>
      </c>
      <c r="X1611" s="3" t="str">
        <f t="shared" si="733"/>
        <v>"insertDate":"",</v>
      </c>
      <c r="Y1611" s="22" t="str">
        <f t="shared" si="734"/>
        <v>public static String INSERT_DATE="insertDate";</v>
      </c>
      <c r="Z1611" s="7" t="str">
        <f t="shared" si="735"/>
        <v>private String insertDate="";</v>
      </c>
    </row>
    <row r="1612" spans="2:26" ht="19.2" x14ac:dyDescent="0.45">
      <c r="B1612" s="1" t="s">
        <v>5</v>
      </c>
      <c r="C1612" s="1" t="s">
        <v>1</v>
      </c>
      <c r="D1612" s="4">
        <v>30</v>
      </c>
      <c r="I1612" t="str">
        <f t="shared" si="729"/>
        <v>ALTER TABLE MODIFICATION_DATE</v>
      </c>
      <c r="K1612" s="25" t="str">
        <f t="shared" si="730"/>
        <v>MODIFICATION_DATE,</v>
      </c>
      <c r="L1612" s="12"/>
      <c r="M1612" s="18" t="str">
        <f t="shared" si="731"/>
        <v>MODIFICATION_DATE,</v>
      </c>
      <c r="N1612" s="5" t="str">
        <f t="shared" si="736"/>
        <v>MODIFICATION_DATE VARCHAR(30),</v>
      </c>
      <c r="O1612" s="1" t="s">
        <v>9</v>
      </c>
      <c r="P1612" t="s">
        <v>8</v>
      </c>
      <c r="W1612" s="17" t="str">
        <f t="shared" si="732"/>
        <v>modificationDate</v>
      </c>
      <c r="X1612" s="3" t="str">
        <f t="shared" si="733"/>
        <v>"modificationDate":"",</v>
      </c>
      <c r="Y1612" s="22" t="str">
        <f t="shared" si="734"/>
        <v>public static String MODIFICATION_DATE="modificationDate";</v>
      </c>
      <c r="Z1612" s="7" t="str">
        <f t="shared" si="735"/>
        <v>private String modificationDate="";</v>
      </c>
    </row>
    <row r="1613" spans="2:26" ht="19.2" x14ac:dyDescent="0.45">
      <c r="B1613" s="41" t="s">
        <v>947</v>
      </c>
      <c r="C1613" s="1" t="s">
        <v>1</v>
      </c>
      <c r="D1613" s="4">
        <v>32</v>
      </c>
      <c r="I1613" t="str">
        <f t="shared" si="729"/>
        <v>ALTER TABLE FK_FIGURE_ID</v>
      </c>
      <c r="K1613" s="25" t="str">
        <f t="shared" si="730"/>
        <v>FK_FIGURE_ID,</v>
      </c>
      <c r="L1613" s="12"/>
      <c r="M1613" s="18" t="str">
        <f t="shared" si="731"/>
        <v>FK_FIGURE_ID,</v>
      </c>
      <c r="N1613" s="5" t="str">
        <f t="shared" si="736"/>
        <v>FK_FIGURE_ID VARCHAR(32),</v>
      </c>
      <c r="O1613" s="1" t="s">
        <v>10</v>
      </c>
      <c r="P1613" t="s">
        <v>958</v>
      </c>
      <c r="Q1613" t="s">
        <v>2</v>
      </c>
      <c r="W1613" s="17" t="str">
        <f t="shared" si="732"/>
        <v>fkFigureId</v>
      </c>
      <c r="X1613" s="3" t="str">
        <f t="shared" si="733"/>
        <v>"fkFigureId":"",</v>
      </c>
      <c r="Y1613" s="22" t="str">
        <f t="shared" si="734"/>
        <v>public static String FK_FIGURE_ID="fkFigureId";</v>
      </c>
      <c r="Z1613" s="7" t="str">
        <f t="shared" si="735"/>
        <v>private String fkFigureId="";</v>
      </c>
    </row>
    <row r="1614" spans="2:26" ht="19.2" x14ac:dyDescent="0.45">
      <c r="B1614" s="41" t="s">
        <v>948</v>
      </c>
      <c r="C1614" s="1" t="s">
        <v>1</v>
      </c>
      <c r="D1614" s="4">
        <v>32</v>
      </c>
      <c r="I1614" t="str">
        <f>CONCATENATE("ALTER TABLE"," ",B1614)</f>
        <v>ALTER TABLE FK_LANE_ID</v>
      </c>
      <c r="K1614" s="25" t="str">
        <f>CONCATENATE(B1614,",")</f>
        <v>FK_LANE_ID,</v>
      </c>
      <c r="L1614" s="12"/>
      <c r="M1614" s="18" t="str">
        <f>CONCATENATE(B1614,",")</f>
        <v>FK_LANE_ID,</v>
      </c>
      <c r="N1614" s="5" t="str">
        <f>CONCATENATE(B1614," ",C1614,"(",D1614,")",",")</f>
        <v>FK_LANE_ID VARCHAR(32),</v>
      </c>
      <c r="O1614" s="1" t="s">
        <v>10</v>
      </c>
      <c r="P1614" t="s">
        <v>957</v>
      </c>
      <c r="Q1614" t="s">
        <v>2</v>
      </c>
      <c r="W1614" s="17" t="str">
        <f>CONCATENATE(,LOWER(O1614),UPPER(LEFT(P1614,1)),LOWER(RIGHT(P1614,LEN(P1614)-IF(LEN(P1614)&gt;0,1,LEN(P1614)))),UPPER(LEFT(Q1614,1)),LOWER(RIGHT(Q1614,LEN(Q1614)-IF(LEN(Q1614)&gt;0,1,LEN(Q1614)))),UPPER(LEFT(R1614,1)),LOWER(RIGHT(R1614,LEN(R1614)-IF(LEN(R1614)&gt;0,1,LEN(R1614)))),UPPER(LEFT(S1614,1)),LOWER(RIGHT(S1614,LEN(S1614)-IF(LEN(S1614)&gt;0,1,LEN(S1614)))),UPPER(LEFT(T1614,1)),LOWER(RIGHT(T1614,LEN(T1614)-IF(LEN(T1614)&gt;0,1,LEN(T1614)))),UPPER(LEFT(U1614,1)),LOWER(RIGHT(U1614,LEN(U1614)-IF(LEN(U1614)&gt;0,1,LEN(U1614)))),UPPER(LEFT(V1614,1)),LOWER(RIGHT(V1614,LEN(V1614)-IF(LEN(V1614)&gt;0,1,LEN(V1614)))))</f>
        <v>fkLaneId</v>
      </c>
      <c r="X1614" s="3" t="str">
        <f>CONCATENATE("""",W1614,"""",":","""","""",",")</f>
        <v>"fkLaneId":"",</v>
      </c>
      <c r="Y1614" s="22" t="str">
        <f>CONCATENATE("public static String ",,B1614,,"=","""",W1614,""";")</f>
        <v>public static String FK_LANE_ID="fkLaneId";</v>
      </c>
      <c r="Z1614" s="7" t="str">
        <f>CONCATENATE("private String ",W1614,"=","""""",";")</f>
        <v>private String fkLaneId="";</v>
      </c>
    </row>
    <row r="1615" spans="2:26" ht="19.2" x14ac:dyDescent="0.45">
      <c r="B1615" s="41" t="s">
        <v>950</v>
      </c>
      <c r="C1615" s="1" t="s">
        <v>1</v>
      </c>
      <c r="D1615" s="4">
        <v>32</v>
      </c>
      <c r="I1615" t="str">
        <f>CONCATENATE("ALTER TABLE"," ",B1615)</f>
        <v>ALTER TABLE FK__SC_BACKLOG_ID</v>
      </c>
      <c r="J1615" s="23"/>
      <c r="K1615" s="25" t="str">
        <f>CONCATENATE(B1615,",")</f>
        <v>FK__SC_BACKLOG_ID,</v>
      </c>
      <c r="L1615" s="12"/>
      <c r="M1615" s="18" t="str">
        <f>CONCATENATE(B1615,",")</f>
        <v>FK__SC_BACKLOG_ID,</v>
      </c>
      <c r="N1615" s="5" t="str">
        <f>CONCATENATE(B1615," ",C1615,"(",D1615,")",",")</f>
        <v>FK__SC_BACKLOG_ID VARCHAR(32),</v>
      </c>
      <c r="O1615" s="1" t="s">
        <v>10</v>
      </c>
      <c r="Q1615" t="s">
        <v>959</v>
      </c>
      <c r="R1615" t="s">
        <v>354</v>
      </c>
      <c r="S1615" t="s">
        <v>2</v>
      </c>
      <c r="W1615" s="17" t="str">
        <f>CONCATENATE(,LOWER(O1615),UPPER(LEFT(P1615,1)),LOWER(RIGHT(P1615,LEN(P1615)-IF(LEN(P1615)&gt;0,1,LEN(P1615)))),UPPER(LEFT(Q1615,1)),LOWER(RIGHT(Q1615,LEN(Q1615)-IF(LEN(Q1615)&gt;0,1,LEN(Q1615)))),UPPER(LEFT(R1615,1)),LOWER(RIGHT(R1615,LEN(R1615)-IF(LEN(R1615)&gt;0,1,LEN(R1615)))),UPPER(LEFT(S1615,1)),LOWER(RIGHT(S1615,LEN(S1615)-IF(LEN(S1615)&gt;0,1,LEN(S1615)))),UPPER(LEFT(T1615,1)),LOWER(RIGHT(T1615,LEN(T1615)-IF(LEN(T1615)&gt;0,1,LEN(T1615)))),UPPER(LEFT(U1615,1)),LOWER(RIGHT(U1615,LEN(U1615)-IF(LEN(U1615)&gt;0,1,LEN(U1615)))),UPPER(LEFT(V1615,1)),LOWER(RIGHT(V1615,LEN(V1615)-IF(LEN(V1615)&gt;0,1,LEN(V1615)))))</f>
        <v>fkScBacklogId</v>
      </c>
      <c r="X1615" s="3" t="str">
        <f>CONCATENATE("""",W1615,"""",":","""","""",",")</f>
        <v>"fkScBacklogId":"",</v>
      </c>
      <c r="Y1615" s="22" t="str">
        <f>CONCATENATE("public static String ",,B1615,,"=","""",W1615,""";")</f>
        <v>public static String FK__SC_BACKLOG_ID="fkScBacklogId";</v>
      </c>
      <c r="Z1615" s="7" t="str">
        <f>CONCATENATE("private String ",W1615,"=","""""",";")</f>
        <v>private String fkScBacklogId="";</v>
      </c>
    </row>
    <row r="1616" spans="2:26" ht="19.2" x14ac:dyDescent="0.45">
      <c r="B1616" s="41" t="s">
        <v>951</v>
      </c>
      <c r="C1616" s="1" t="s">
        <v>1</v>
      </c>
      <c r="D1616" s="4">
        <v>32</v>
      </c>
      <c r="I1616" t="str">
        <f>CONCATENATE("ALTER TABLE"," ",B1616)</f>
        <v>ALTER TABLE FK_SC_PROJECT_ID</v>
      </c>
      <c r="J1616" s="23"/>
      <c r="K1616" s="25" t="str">
        <f>CONCATENATE(B1616,",")</f>
        <v>FK_SC_PROJECT_ID,</v>
      </c>
      <c r="L1616" s="12"/>
      <c r="M1616" s="18" t="str">
        <f>CONCATENATE(B1616,",")</f>
        <v>FK_SC_PROJECT_ID,</v>
      </c>
      <c r="N1616" s="5" t="str">
        <f>CONCATENATE(B1616," ",C1616,"(",D1616,")",",")</f>
        <v>FK_SC_PROJECT_ID VARCHAR(32),</v>
      </c>
      <c r="O1616" s="1" t="s">
        <v>10</v>
      </c>
      <c r="P1616" t="s">
        <v>959</v>
      </c>
      <c r="Q1616" t="s">
        <v>288</v>
      </c>
      <c r="R1616" t="s">
        <v>2</v>
      </c>
      <c r="W1616" s="17" t="str">
        <f>CONCATENATE(,LOWER(O1616),UPPER(LEFT(P1616,1)),LOWER(RIGHT(P1616,LEN(P1616)-IF(LEN(P1616)&gt;0,1,LEN(P1616)))),UPPER(LEFT(Q1616,1)),LOWER(RIGHT(Q1616,LEN(Q1616)-IF(LEN(Q1616)&gt;0,1,LEN(Q1616)))),UPPER(LEFT(R1616,1)),LOWER(RIGHT(R1616,LEN(R1616)-IF(LEN(R1616)&gt;0,1,LEN(R1616)))),UPPER(LEFT(S1616,1)),LOWER(RIGHT(S1616,LEN(S1616)-IF(LEN(S1616)&gt;0,1,LEN(S1616)))),UPPER(LEFT(T1616,1)),LOWER(RIGHT(T1616,LEN(T1616)-IF(LEN(T1616)&gt;0,1,LEN(T1616)))),UPPER(LEFT(U1616,1)),LOWER(RIGHT(U1616,LEN(U1616)-IF(LEN(U1616)&gt;0,1,LEN(U1616)))),UPPER(LEFT(V1616,1)),LOWER(RIGHT(V1616,LEN(V1616)-IF(LEN(V1616)&gt;0,1,LEN(V1616)))))</f>
        <v>fkScProjectId</v>
      </c>
      <c r="X1616" s="3" t="str">
        <f>CONCATENATE("""",W1616,"""",":","""","""",",")</f>
        <v>"fkScProjectId":"",</v>
      </c>
      <c r="Y1616" s="22" t="str">
        <f>CONCATENATE("public static String ",,B1616,,"=","""",W1616,""";")</f>
        <v>public static String FK_SC_PROJECT_ID="fkScProjectId";</v>
      </c>
      <c r="Z1616" s="7" t="str">
        <f>CONCATENATE("private String ",W1616,"=","""""",";")</f>
        <v>private String fkScProjectId="";</v>
      </c>
    </row>
    <row r="1617" spans="2:26" ht="19.2" x14ac:dyDescent="0.45">
      <c r="B1617" s="41" t="s">
        <v>952</v>
      </c>
      <c r="C1617" s="1" t="s">
        <v>701</v>
      </c>
      <c r="D1617" s="4"/>
      <c r="I1617" t="str">
        <f t="shared" si="729"/>
        <v>ALTER TABLE GENERAL_CSS</v>
      </c>
      <c r="J1617" s="23"/>
      <c r="K1617" s="25" t="str">
        <f t="shared" si="730"/>
        <v>GENERAL_CSS,</v>
      </c>
      <c r="L1617" s="12"/>
      <c r="M1617" s="18" t="str">
        <f t="shared" si="731"/>
        <v>GENERAL_CSS,</v>
      </c>
      <c r="N1617" s="5" t="str">
        <f>CONCATENATE(B1617," ",C1617,"",D1617,"",",")</f>
        <v>GENERAL_CSS TEXT,</v>
      </c>
      <c r="O1617" s="1" t="s">
        <v>470</v>
      </c>
      <c r="P1617" t="s">
        <v>554</v>
      </c>
      <c r="W1617" s="17" t="str">
        <f t="shared" si="732"/>
        <v>generalCss</v>
      </c>
      <c r="X1617" s="3" t="str">
        <f t="shared" si="733"/>
        <v>"generalCss":"",</v>
      </c>
      <c r="Y1617" s="22" t="str">
        <f t="shared" si="734"/>
        <v>public static String GENERAL_CSS="generalCss";</v>
      </c>
      <c r="Z1617" s="7" t="str">
        <f t="shared" si="735"/>
        <v>private String generalCss="";</v>
      </c>
    </row>
    <row r="1618" spans="2:26" ht="19.2" x14ac:dyDescent="0.45">
      <c r="B1618" s="41" t="s">
        <v>258</v>
      </c>
      <c r="C1618" s="1" t="s">
        <v>1</v>
      </c>
      <c r="D1618" s="4">
        <v>100</v>
      </c>
      <c r="I1618" t="str">
        <f t="shared" si="729"/>
        <v>ALTER TABLE ORDER_NO</v>
      </c>
      <c r="J1618" s="23"/>
      <c r="K1618" s="25" t="str">
        <f t="shared" si="730"/>
        <v>ORDER_NO,</v>
      </c>
      <c r="L1618" s="12"/>
      <c r="M1618" s="18" t="str">
        <f t="shared" si="731"/>
        <v>ORDER_NO,</v>
      </c>
      <c r="N1618" s="5" t="str">
        <f t="shared" si="736"/>
        <v>ORDER_NO VARCHAR(100),</v>
      </c>
      <c r="O1618" s="1" t="s">
        <v>259</v>
      </c>
      <c r="P1618" t="s">
        <v>173</v>
      </c>
      <c r="W1618" s="17" t="str">
        <f t="shared" si="732"/>
        <v>orderNo</v>
      </c>
      <c r="X1618" s="3" t="str">
        <f t="shared" si="733"/>
        <v>"orderNo":"",</v>
      </c>
      <c r="Y1618" s="22" t="str">
        <f t="shared" si="734"/>
        <v>public static String ORDER_NO="orderNo";</v>
      </c>
      <c r="Z1618" s="7" t="str">
        <f t="shared" si="735"/>
        <v>private String orderNo="";</v>
      </c>
    </row>
    <row r="1619" spans="2:26" ht="19.2" x14ac:dyDescent="0.45">
      <c r="B1619" s="1"/>
      <c r="C1619" s="1"/>
      <c r="D1619" s="4"/>
      <c r="K1619" s="29" t="s">
        <v>909</v>
      </c>
      <c r="L1619" s="12"/>
      <c r="M1619" s="18"/>
      <c r="N1619" s="33" t="s">
        <v>130</v>
      </c>
      <c r="O1619" s="1"/>
      <c r="W1619" s="17"/>
    </row>
    <row r="1620" spans="2:26" x14ac:dyDescent="0.3">
      <c r="N1620" s="31" t="s">
        <v>126</v>
      </c>
    </row>
    <row r="1624" spans="2:26" x14ac:dyDescent="0.3">
      <c r="B1624" s="2" t="s">
        <v>960</v>
      </c>
      <c r="I1624" t="str">
        <f t="shared" ref="I1624:I1632" si="737">CONCATENATE("ALTER TABLE"," ",B1624)</f>
        <v>ALTER TABLE TM_INPUT_ATTRIBUTES</v>
      </c>
      <c r="J1624" t="s">
        <v>293</v>
      </c>
      <c r="K1624" s="26" t="str">
        <f>CONCATENATE(J1624," VIEW ",B1624," AS SELECT")</f>
        <v>create OR REPLACE VIEW TM_INPUT_ATTRIBUTES AS SELECT</v>
      </c>
      <c r="N1624" s="5" t="str">
        <f>CONCATENATE("CREATE TABLE ",B1624," ","(")</f>
        <v>CREATE TABLE TM_INPUT_ATTRIBUTES (</v>
      </c>
    </row>
    <row r="1625" spans="2:26" ht="19.2" x14ac:dyDescent="0.45">
      <c r="B1625" s="1" t="s">
        <v>2</v>
      </c>
      <c r="C1625" s="1" t="s">
        <v>1</v>
      </c>
      <c r="D1625" s="4">
        <v>30</v>
      </c>
      <c r="E1625" s="24" t="s">
        <v>113</v>
      </c>
      <c r="I1625" t="str">
        <f t="shared" si="737"/>
        <v>ALTER TABLE ID</v>
      </c>
      <c r="K1625" s="25" t="str">
        <f t="shared" ref="K1625:K1632" si="738">CONCATENATE(B1625,",")</f>
        <v>ID,</v>
      </c>
      <c r="L1625" s="12"/>
      <c r="M1625" s="18" t="str">
        <f t="shared" ref="M1625:M1632" si="739">CONCATENATE(B1625,",")</f>
        <v>ID,</v>
      </c>
      <c r="N1625" s="5" t="str">
        <f>CONCATENATE(B1625," ",C1625,"(",D1625,") ",E1625," ,")</f>
        <v>ID VARCHAR(30) NOT NULL ,</v>
      </c>
      <c r="O1625" s="1" t="s">
        <v>2</v>
      </c>
      <c r="P1625" s="6"/>
      <c r="Q1625" s="6"/>
      <c r="R1625" s="6"/>
      <c r="S1625" s="6"/>
      <c r="T1625" s="6"/>
      <c r="U1625" s="6"/>
      <c r="V1625" s="6"/>
      <c r="W1625" s="17" t="str">
        <f t="shared" ref="W1625:W1632" si="740">CONCATENATE(,LOWER(O1625),UPPER(LEFT(P1625,1)),LOWER(RIGHT(P1625,LEN(P1625)-IF(LEN(P1625)&gt;0,1,LEN(P1625)))),UPPER(LEFT(Q1625,1)),LOWER(RIGHT(Q1625,LEN(Q1625)-IF(LEN(Q1625)&gt;0,1,LEN(Q1625)))),UPPER(LEFT(R1625,1)),LOWER(RIGHT(R1625,LEN(R1625)-IF(LEN(R1625)&gt;0,1,LEN(R1625)))),UPPER(LEFT(S1625,1)),LOWER(RIGHT(S1625,LEN(S1625)-IF(LEN(S1625)&gt;0,1,LEN(S1625)))),UPPER(LEFT(T1625,1)),LOWER(RIGHT(T1625,LEN(T1625)-IF(LEN(T1625)&gt;0,1,LEN(T1625)))),UPPER(LEFT(U1625,1)),LOWER(RIGHT(U1625,LEN(U1625)-IF(LEN(U1625)&gt;0,1,LEN(U1625)))),UPPER(LEFT(V1625,1)),LOWER(RIGHT(V1625,LEN(V1625)-IF(LEN(V1625)&gt;0,1,LEN(V1625)))))</f>
        <v>id</v>
      </c>
      <c r="X1625" s="3" t="str">
        <f t="shared" ref="X1625:X1632" si="741">CONCATENATE("""",W1625,"""",":","""","""",",")</f>
        <v>"id":"",</v>
      </c>
      <c r="Y1625" s="22" t="str">
        <f t="shared" ref="Y1625:Y1632" si="742">CONCATENATE("public static String ",,B1625,,"=","""",W1625,""";")</f>
        <v>public static String ID="id";</v>
      </c>
      <c r="Z1625" s="7" t="str">
        <f t="shared" ref="Z1625:Z1632" si="743">CONCATENATE("private String ",W1625,"=","""""",";")</f>
        <v>private String id="";</v>
      </c>
    </row>
    <row r="1626" spans="2:26" ht="19.2" x14ac:dyDescent="0.45">
      <c r="B1626" s="1" t="s">
        <v>3</v>
      </c>
      <c r="C1626" s="1" t="s">
        <v>1</v>
      </c>
      <c r="D1626" s="4">
        <v>10</v>
      </c>
      <c r="I1626" t="str">
        <f t="shared" si="737"/>
        <v>ALTER TABLE STATUS</v>
      </c>
      <c r="K1626" s="25" t="str">
        <f t="shared" si="738"/>
        <v>STATUS,</v>
      </c>
      <c r="L1626" s="12"/>
      <c r="M1626" s="18" t="str">
        <f t="shared" si="739"/>
        <v>STATUS,</v>
      </c>
      <c r="N1626" s="5" t="str">
        <f t="shared" ref="N1626:N1632" si="744">CONCATENATE(B1626," ",C1626,"(",D1626,")",",")</f>
        <v>STATUS VARCHAR(10),</v>
      </c>
      <c r="O1626" s="1" t="s">
        <v>3</v>
      </c>
      <c r="W1626" s="17" t="str">
        <f t="shared" si="740"/>
        <v>status</v>
      </c>
      <c r="X1626" s="3" t="str">
        <f t="shared" si="741"/>
        <v>"status":"",</v>
      </c>
      <c r="Y1626" s="22" t="str">
        <f t="shared" si="742"/>
        <v>public static String STATUS="status";</v>
      </c>
      <c r="Z1626" s="7" t="str">
        <f t="shared" si="743"/>
        <v>private String status="";</v>
      </c>
    </row>
    <row r="1627" spans="2:26" ht="19.2" x14ac:dyDescent="0.45">
      <c r="B1627" s="1" t="s">
        <v>4</v>
      </c>
      <c r="C1627" s="1" t="s">
        <v>1</v>
      </c>
      <c r="D1627" s="4">
        <v>30</v>
      </c>
      <c r="I1627" t="str">
        <f t="shared" si="737"/>
        <v>ALTER TABLE INSERT_DATE</v>
      </c>
      <c r="K1627" s="25" t="str">
        <f t="shared" si="738"/>
        <v>INSERT_DATE,</v>
      </c>
      <c r="L1627" s="12"/>
      <c r="M1627" s="18" t="str">
        <f t="shared" si="739"/>
        <v>INSERT_DATE,</v>
      </c>
      <c r="N1627" s="5" t="str">
        <f t="shared" si="744"/>
        <v>INSERT_DATE VARCHAR(30),</v>
      </c>
      <c r="O1627" s="1" t="s">
        <v>7</v>
      </c>
      <c r="P1627" t="s">
        <v>8</v>
      </c>
      <c r="W1627" s="17" t="str">
        <f t="shared" si="740"/>
        <v>insertDate</v>
      </c>
      <c r="X1627" s="3" t="str">
        <f t="shared" si="741"/>
        <v>"insertDate":"",</v>
      </c>
      <c r="Y1627" s="22" t="str">
        <f t="shared" si="742"/>
        <v>public static String INSERT_DATE="insertDate";</v>
      </c>
      <c r="Z1627" s="7" t="str">
        <f t="shared" si="743"/>
        <v>private String insertDate="";</v>
      </c>
    </row>
    <row r="1628" spans="2:26" ht="19.2" x14ac:dyDescent="0.45">
      <c r="B1628" s="1" t="s">
        <v>5</v>
      </c>
      <c r="C1628" s="1" t="s">
        <v>1</v>
      </c>
      <c r="D1628" s="4">
        <v>30</v>
      </c>
      <c r="I1628" t="str">
        <f t="shared" si="737"/>
        <v>ALTER TABLE MODIFICATION_DATE</v>
      </c>
      <c r="K1628" s="25" t="str">
        <f t="shared" si="738"/>
        <v>MODIFICATION_DATE,</v>
      </c>
      <c r="L1628" s="12"/>
      <c r="M1628" s="18" t="str">
        <f t="shared" si="739"/>
        <v>MODIFICATION_DATE,</v>
      </c>
      <c r="N1628" s="5" t="str">
        <f t="shared" si="744"/>
        <v>MODIFICATION_DATE VARCHAR(30),</v>
      </c>
      <c r="O1628" s="1" t="s">
        <v>9</v>
      </c>
      <c r="P1628" t="s">
        <v>8</v>
      </c>
      <c r="W1628" s="17" t="str">
        <f t="shared" si="740"/>
        <v>modificationDate</v>
      </c>
      <c r="X1628" s="3" t="str">
        <f t="shared" si="741"/>
        <v>"modificationDate":"",</v>
      </c>
      <c r="Y1628" s="22" t="str">
        <f t="shared" si="742"/>
        <v>public static String MODIFICATION_DATE="modificationDate";</v>
      </c>
      <c r="Z1628" s="7" t="str">
        <f t="shared" si="743"/>
        <v>private String modificationDate="";</v>
      </c>
    </row>
    <row r="1629" spans="2:26" ht="19.2" x14ac:dyDescent="0.45">
      <c r="B1629" s="41" t="s">
        <v>392</v>
      </c>
      <c r="C1629" s="1" t="s">
        <v>1</v>
      </c>
      <c r="D1629" s="4">
        <v>32</v>
      </c>
      <c r="I1629" t="str">
        <f t="shared" si="737"/>
        <v>ALTER TABLE FK_INPUT_ID</v>
      </c>
      <c r="K1629" s="25" t="str">
        <f t="shared" si="738"/>
        <v>FK_INPUT_ID,</v>
      </c>
      <c r="L1629" s="12"/>
      <c r="M1629" s="18" t="str">
        <f t="shared" si="739"/>
        <v>FK_INPUT_ID,</v>
      </c>
      <c r="N1629" s="5" t="str">
        <f t="shared" si="744"/>
        <v>FK_INPUT_ID VARCHAR(32),</v>
      </c>
      <c r="O1629" s="1" t="s">
        <v>10</v>
      </c>
      <c r="P1629" t="s">
        <v>13</v>
      </c>
      <c r="Q1629" t="s">
        <v>2</v>
      </c>
      <c r="W1629" s="17" t="str">
        <f t="shared" si="740"/>
        <v>fkInputId</v>
      </c>
      <c r="X1629" s="3" t="str">
        <f t="shared" si="741"/>
        <v>"fkInputId":"",</v>
      </c>
      <c r="Y1629" s="22" t="str">
        <f t="shared" si="742"/>
        <v>public static String FK_INPUT_ID="fkInputId";</v>
      </c>
      <c r="Z1629" s="7" t="str">
        <f t="shared" si="743"/>
        <v>private String fkInputId="";</v>
      </c>
    </row>
    <row r="1630" spans="2:26" ht="19.2" x14ac:dyDescent="0.45">
      <c r="B1630" s="41" t="s">
        <v>367</v>
      </c>
      <c r="C1630" s="1" t="s">
        <v>1</v>
      </c>
      <c r="D1630" s="4">
        <v>32</v>
      </c>
      <c r="I1630" t="str">
        <f t="shared" si="737"/>
        <v>ALTER TABLE FK_BACKLOG_ID</v>
      </c>
      <c r="K1630" s="25" t="str">
        <f t="shared" si="738"/>
        <v>FK_BACKLOG_ID,</v>
      </c>
      <c r="L1630" s="12"/>
      <c r="M1630" s="18" t="str">
        <f t="shared" si="739"/>
        <v>FK_BACKLOG_ID,</v>
      </c>
      <c r="N1630" s="5" t="str">
        <f t="shared" si="744"/>
        <v>FK_BACKLOG_ID VARCHAR(32),</v>
      </c>
      <c r="O1630" s="1" t="s">
        <v>10</v>
      </c>
      <c r="P1630" t="s">
        <v>354</v>
      </c>
      <c r="Q1630" t="s">
        <v>2</v>
      </c>
      <c r="W1630" s="17" t="str">
        <f t="shared" si="740"/>
        <v>fkBacklogId</v>
      </c>
      <c r="X1630" s="3" t="str">
        <f t="shared" si="741"/>
        <v>"fkBacklogId":"",</v>
      </c>
      <c r="Y1630" s="22" t="str">
        <f t="shared" si="742"/>
        <v>public static String FK_BACKLOG_ID="fkBacklogId";</v>
      </c>
      <c r="Z1630" s="7" t="str">
        <f t="shared" si="743"/>
        <v>private String fkBacklogId="";</v>
      </c>
    </row>
    <row r="1631" spans="2:26" ht="19.2" x14ac:dyDescent="0.45">
      <c r="B1631" s="41" t="s">
        <v>274</v>
      </c>
      <c r="C1631" s="1" t="s">
        <v>1</v>
      </c>
      <c r="D1631" s="4">
        <v>32</v>
      </c>
      <c r="I1631" t="str">
        <f t="shared" si="737"/>
        <v>ALTER TABLE FK_PROJECT_ID</v>
      </c>
      <c r="J1631" s="23"/>
      <c r="K1631" s="25" t="str">
        <f t="shared" si="738"/>
        <v>FK_PROJECT_ID,</v>
      </c>
      <c r="L1631" s="12"/>
      <c r="M1631" s="18" t="str">
        <f t="shared" si="739"/>
        <v>FK_PROJECT_ID,</v>
      </c>
      <c r="N1631" s="5" t="str">
        <f t="shared" si="744"/>
        <v>FK_PROJECT_ID VARCHAR(32),</v>
      </c>
      <c r="O1631" s="1" t="s">
        <v>10</v>
      </c>
      <c r="P1631" t="s">
        <v>288</v>
      </c>
      <c r="Q1631" t="s">
        <v>2</v>
      </c>
      <c r="W1631" s="17" t="str">
        <f t="shared" si="740"/>
        <v>fkProjectId</v>
      </c>
      <c r="X1631" s="3" t="str">
        <f t="shared" si="741"/>
        <v>"fkProjectId":"",</v>
      </c>
      <c r="Y1631" s="22" t="str">
        <f t="shared" si="742"/>
        <v>public static String FK_PROJECT_ID="fkProjectId";</v>
      </c>
      <c r="Z1631" s="7" t="str">
        <f t="shared" si="743"/>
        <v>private String fkProjectId="";</v>
      </c>
    </row>
    <row r="1632" spans="2:26" ht="19.2" x14ac:dyDescent="0.45">
      <c r="B1632" s="41" t="s">
        <v>961</v>
      </c>
      <c r="C1632" s="1" t="s">
        <v>1</v>
      </c>
      <c r="D1632" s="4">
        <v>200</v>
      </c>
      <c r="I1632" t="str">
        <f t="shared" si="737"/>
        <v>ALTER TABLE ATTR_NAME</v>
      </c>
      <c r="J1632" s="23"/>
      <c r="K1632" s="25" t="str">
        <f t="shared" si="738"/>
        <v>ATTR_NAME,</v>
      </c>
      <c r="L1632" s="12"/>
      <c r="M1632" s="18" t="str">
        <f t="shared" si="739"/>
        <v>ATTR_NAME,</v>
      </c>
      <c r="N1632" s="5" t="str">
        <f t="shared" si="744"/>
        <v>ATTR_NAME VARCHAR(200),</v>
      </c>
      <c r="O1632" s="1" t="s">
        <v>964</v>
      </c>
      <c r="P1632" t="s">
        <v>0</v>
      </c>
      <c r="W1632" s="17" t="str">
        <f t="shared" si="740"/>
        <v>attrName</v>
      </c>
      <c r="X1632" s="3" t="str">
        <f t="shared" si="741"/>
        <v>"attrName":"",</v>
      </c>
      <c r="Y1632" s="22" t="str">
        <f t="shared" si="742"/>
        <v>public static String ATTR_NAME="attrName";</v>
      </c>
      <c r="Z1632" s="7" t="str">
        <f t="shared" si="743"/>
        <v>private String attrName="";</v>
      </c>
    </row>
    <row r="1633" spans="2:26" ht="19.2" x14ac:dyDescent="0.45">
      <c r="B1633" s="41" t="s">
        <v>962</v>
      </c>
      <c r="C1633" s="1" t="s">
        <v>1</v>
      </c>
      <c r="D1633" s="4">
        <v>300</v>
      </c>
      <c r="I1633" t="str">
        <f>CONCATENATE("ALTER TABLE"," ",B1633)</f>
        <v>ALTER TABLE ATTR_VALUE</v>
      </c>
      <c r="J1633" s="23"/>
      <c r="K1633" s="25" t="str">
        <f>CONCATENATE(B1633,",")</f>
        <v>ATTR_VALUE,</v>
      </c>
      <c r="L1633" s="12"/>
      <c r="M1633" s="18" t="str">
        <f>CONCATENATE(B1633,",")</f>
        <v>ATTR_VALUE,</v>
      </c>
      <c r="N1633" s="5" t="str">
        <f>CONCATENATE(B1633," ",C1633,"",D1633,"",",")</f>
        <v>ATTR_VALUE VARCHAR300,</v>
      </c>
      <c r="O1633" s="1" t="s">
        <v>964</v>
      </c>
      <c r="P1633" t="s">
        <v>44</v>
      </c>
      <c r="W1633" s="17" t="str">
        <f>CONCATENATE(,LOWER(O1633),UPPER(LEFT(P1633,1)),LOWER(RIGHT(P1633,LEN(P1633)-IF(LEN(P1633)&gt;0,1,LEN(P1633)))),UPPER(LEFT(Q1633,1)),LOWER(RIGHT(Q1633,LEN(Q1633)-IF(LEN(Q1633)&gt;0,1,LEN(Q1633)))),UPPER(LEFT(R1633,1)),LOWER(RIGHT(R1633,LEN(R1633)-IF(LEN(R1633)&gt;0,1,LEN(R1633)))),UPPER(LEFT(S1633,1)),LOWER(RIGHT(S1633,LEN(S1633)-IF(LEN(S1633)&gt;0,1,LEN(S1633)))),UPPER(LEFT(T1633,1)),LOWER(RIGHT(T1633,LEN(T1633)-IF(LEN(T1633)&gt;0,1,LEN(T1633)))),UPPER(LEFT(U1633,1)),LOWER(RIGHT(U1633,LEN(U1633)-IF(LEN(U1633)&gt;0,1,LEN(U1633)))),UPPER(LEFT(V1633,1)),LOWER(RIGHT(V1633,LEN(V1633)-IF(LEN(V1633)&gt;0,1,LEN(V1633)))))</f>
        <v>attrValue</v>
      </c>
      <c r="X1633" s="3" t="str">
        <f>CONCATENATE("""",W1633,"""",":","""","""",",")</f>
        <v>"attrValue":"",</v>
      </c>
      <c r="Y1633" s="22" t="str">
        <f>CONCATENATE("public static String ",,B1633,,"=","""",W1633,""";")</f>
        <v>public static String ATTR_VALUE="attrValue";</v>
      </c>
      <c r="Z1633" s="7" t="str">
        <f>CONCATENATE("private String ",W1633,"=","""""",";")</f>
        <v>private String attrValue="";</v>
      </c>
    </row>
    <row r="1634" spans="2:26" ht="19.2" x14ac:dyDescent="0.45">
      <c r="B1634" s="41" t="s">
        <v>963</v>
      </c>
      <c r="C1634" s="1" t="s">
        <v>1</v>
      </c>
      <c r="D1634" s="4">
        <v>20</v>
      </c>
      <c r="I1634" t="str">
        <f>CONCATENATE("ALTER TABLE"," ",B1634)</f>
        <v>ALTER TABLE ATTR_TYPE</v>
      </c>
      <c r="J1634" s="23"/>
      <c r="K1634" s="25" t="str">
        <f>CONCATENATE(B1634,",")</f>
        <v>ATTR_TYPE,</v>
      </c>
      <c r="L1634" s="12"/>
      <c r="M1634" s="18" t="str">
        <f>CONCATENATE(B1634,",")</f>
        <v>ATTR_TYPE,</v>
      </c>
      <c r="N1634" s="5" t="str">
        <f>CONCATENATE(B1634," ",C1634,"(",D1634,")",",")</f>
        <v>ATTR_TYPE VARCHAR(20),</v>
      </c>
      <c r="O1634" s="1" t="s">
        <v>964</v>
      </c>
      <c r="P1634" t="s">
        <v>51</v>
      </c>
      <c r="W1634" s="17" t="str">
        <f>CONCATENATE(,LOWER(O1634),UPPER(LEFT(P1634,1)),LOWER(RIGHT(P1634,LEN(P1634)-IF(LEN(P1634)&gt;0,1,LEN(P1634)))),UPPER(LEFT(Q1634,1)),LOWER(RIGHT(Q1634,LEN(Q1634)-IF(LEN(Q1634)&gt;0,1,LEN(Q1634)))),UPPER(LEFT(R1634,1)),LOWER(RIGHT(R1634,LEN(R1634)-IF(LEN(R1634)&gt;0,1,LEN(R1634)))),UPPER(LEFT(S1634,1)),LOWER(RIGHT(S1634,LEN(S1634)-IF(LEN(S1634)&gt;0,1,LEN(S1634)))),UPPER(LEFT(T1634,1)),LOWER(RIGHT(T1634,LEN(T1634)-IF(LEN(T1634)&gt;0,1,LEN(T1634)))),UPPER(LEFT(U1634,1)),LOWER(RIGHT(U1634,LEN(U1634)-IF(LEN(U1634)&gt;0,1,LEN(U1634)))),UPPER(LEFT(V1634,1)),LOWER(RIGHT(V1634,LEN(V1634)-IF(LEN(V1634)&gt;0,1,LEN(V1634)))))</f>
        <v>attrType</v>
      </c>
      <c r="X1634" s="3" t="str">
        <f>CONCATENATE("""",W1634,"""",":","""","""",",")</f>
        <v>"attrType":"",</v>
      </c>
      <c r="Y1634" s="22" t="str">
        <f>CONCATENATE("public static String ",,B1634,,"=","""",W1634,""";")</f>
        <v>public static String ATTR_TYPE="attrType";</v>
      </c>
      <c r="Z1634" s="7" t="str">
        <f>CONCATENATE("private String ",W1634,"=","""""",";")</f>
        <v>private String attrType="";</v>
      </c>
    </row>
    <row r="1635" spans="2:26" ht="19.2" x14ac:dyDescent="0.45">
      <c r="B1635" s="1"/>
      <c r="C1635" s="1"/>
      <c r="D1635" s="4"/>
      <c r="K1635" s="29" t="s">
        <v>909</v>
      </c>
      <c r="L1635" s="12"/>
      <c r="M1635" s="18"/>
      <c r="N1635" s="33" t="s">
        <v>130</v>
      </c>
      <c r="O1635" s="1"/>
      <c r="W1635" s="17"/>
    </row>
    <row r="1636" spans="2:26" x14ac:dyDescent="0.3">
      <c r="N1636" s="31" t="s">
        <v>126</v>
      </c>
    </row>
    <row r="1638" spans="2:26" x14ac:dyDescent="0.3">
      <c r="B1638" s="2" t="s">
        <v>965</v>
      </c>
      <c r="I1638" t="str">
        <f t="shared" ref="I1638:I1647" si="745">CONCATENATE("ALTER TABLE"," ",B1638)</f>
        <v>ALTER TABLE TM_GUI_CLASS</v>
      </c>
      <c r="J1638" t="s">
        <v>293</v>
      </c>
      <c r="K1638" s="26" t="str">
        <f>CONCATENATE(J1638," VIEW ",B1638," AS SELECT")</f>
        <v>create OR REPLACE VIEW TM_GUI_CLASS AS SELECT</v>
      </c>
      <c r="N1638" s="5" t="str">
        <f>CONCATENATE("CREATE TABLE ",B1638," ","(")</f>
        <v>CREATE TABLE TM_GUI_CLASS (</v>
      </c>
    </row>
    <row r="1639" spans="2:26" ht="19.2" x14ac:dyDescent="0.45">
      <c r="B1639" s="1" t="s">
        <v>2</v>
      </c>
      <c r="C1639" s="1" t="s">
        <v>1</v>
      </c>
      <c r="D1639" s="4">
        <v>30</v>
      </c>
      <c r="E1639" s="24" t="s">
        <v>113</v>
      </c>
      <c r="I1639" t="str">
        <f t="shared" si="745"/>
        <v>ALTER TABLE ID</v>
      </c>
      <c r="K1639" s="25" t="str">
        <f t="shared" ref="K1639:K1647" si="746">CONCATENATE(B1639,",")</f>
        <v>ID,</v>
      </c>
      <c r="L1639" s="12"/>
      <c r="M1639" s="18" t="str">
        <f t="shared" ref="M1639:M1647" si="747">CONCATENATE(B1639,",")</f>
        <v>ID,</v>
      </c>
      <c r="N1639" s="5" t="str">
        <f>CONCATENATE(B1639," ",C1639,"(",D1639,") ",E1639," ,")</f>
        <v>ID VARCHAR(30) NOT NULL ,</v>
      </c>
      <c r="O1639" s="1" t="s">
        <v>2</v>
      </c>
      <c r="P1639" s="6"/>
      <c r="Q1639" s="6"/>
      <c r="R1639" s="6"/>
      <c r="S1639" s="6"/>
      <c r="T1639" s="6"/>
      <c r="U1639" s="6"/>
      <c r="V1639" s="6"/>
      <c r="W1639" s="17" t="str">
        <f t="shared" ref="W1639:W1647" si="748">CONCATENATE(,LOWER(O1639),UPPER(LEFT(P1639,1)),LOWER(RIGHT(P1639,LEN(P1639)-IF(LEN(P1639)&gt;0,1,LEN(P1639)))),UPPER(LEFT(Q1639,1)),LOWER(RIGHT(Q1639,LEN(Q1639)-IF(LEN(Q1639)&gt;0,1,LEN(Q1639)))),UPPER(LEFT(R1639,1)),LOWER(RIGHT(R1639,LEN(R1639)-IF(LEN(R1639)&gt;0,1,LEN(R1639)))),UPPER(LEFT(S1639,1)),LOWER(RIGHT(S1639,LEN(S1639)-IF(LEN(S1639)&gt;0,1,LEN(S1639)))),UPPER(LEFT(T1639,1)),LOWER(RIGHT(T1639,LEN(T1639)-IF(LEN(T1639)&gt;0,1,LEN(T1639)))),UPPER(LEFT(U1639,1)),LOWER(RIGHT(U1639,LEN(U1639)-IF(LEN(U1639)&gt;0,1,LEN(U1639)))),UPPER(LEFT(V1639,1)),LOWER(RIGHT(V1639,LEN(V1639)-IF(LEN(V1639)&gt;0,1,LEN(V1639)))))</f>
        <v>id</v>
      </c>
      <c r="X1639" s="3" t="str">
        <f t="shared" ref="X1639:X1647" si="749">CONCATENATE("""",W1639,"""",":","""","""",",")</f>
        <v>"id":"",</v>
      </c>
      <c r="Y1639" s="22" t="str">
        <f t="shared" ref="Y1639:Y1647" si="750">CONCATENATE("public static String ",,B1639,,"=","""",W1639,""";")</f>
        <v>public static String ID="id";</v>
      </c>
      <c r="Z1639" s="7" t="str">
        <f t="shared" ref="Z1639:Z1647" si="751">CONCATENATE("private String ",W1639,"=","""""",";")</f>
        <v>private String id="";</v>
      </c>
    </row>
    <row r="1640" spans="2:26" ht="19.2" x14ac:dyDescent="0.45">
      <c r="B1640" s="1" t="s">
        <v>3</v>
      </c>
      <c r="C1640" s="1" t="s">
        <v>1</v>
      </c>
      <c r="D1640" s="4">
        <v>10</v>
      </c>
      <c r="I1640" t="str">
        <f t="shared" si="745"/>
        <v>ALTER TABLE STATUS</v>
      </c>
      <c r="K1640" s="25" t="str">
        <f t="shared" si="746"/>
        <v>STATUS,</v>
      </c>
      <c r="L1640" s="12"/>
      <c r="M1640" s="18" t="str">
        <f t="shared" si="747"/>
        <v>STATUS,</v>
      </c>
      <c r="N1640" s="5" t="str">
        <f t="shared" ref="N1640:N1647" si="752">CONCATENATE(B1640," ",C1640,"(",D1640,")",",")</f>
        <v>STATUS VARCHAR(10),</v>
      </c>
      <c r="O1640" s="1" t="s">
        <v>3</v>
      </c>
      <c r="W1640" s="17" t="str">
        <f t="shared" si="748"/>
        <v>status</v>
      </c>
      <c r="X1640" s="3" t="str">
        <f t="shared" si="749"/>
        <v>"status":"",</v>
      </c>
      <c r="Y1640" s="22" t="str">
        <f t="shared" si="750"/>
        <v>public static String STATUS="status";</v>
      </c>
      <c r="Z1640" s="7" t="str">
        <f t="shared" si="751"/>
        <v>private String status="";</v>
      </c>
    </row>
    <row r="1641" spans="2:26" ht="19.2" x14ac:dyDescent="0.45">
      <c r="B1641" s="1" t="s">
        <v>4</v>
      </c>
      <c r="C1641" s="1" t="s">
        <v>1</v>
      </c>
      <c r="D1641" s="4">
        <v>30</v>
      </c>
      <c r="I1641" t="str">
        <f t="shared" si="745"/>
        <v>ALTER TABLE INSERT_DATE</v>
      </c>
      <c r="K1641" s="25" t="str">
        <f t="shared" si="746"/>
        <v>INSERT_DATE,</v>
      </c>
      <c r="L1641" s="12"/>
      <c r="M1641" s="18" t="str">
        <f t="shared" si="747"/>
        <v>INSERT_DATE,</v>
      </c>
      <c r="N1641" s="5" t="str">
        <f t="shared" si="752"/>
        <v>INSERT_DATE VARCHAR(30),</v>
      </c>
      <c r="O1641" s="1" t="s">
        <v>7</v>
      </c>
      <c r="P1641" t="s">
        <v>8</v>
      </c>
      <c r="W1641" s="17" t="str">
        <f t="shared" si="748"/>
        <v>insertDate</v>
      </c>
      <c r="X1641" s="3" t="str">
        <f t="shared" si="749"/>
        <v>"insertDate":"",</v>
      </c>
      <c r="Y1641" s="22" t="str">
        <f t="shared" si="750"/>
        <v>public static String INSERT_DATE="insertDate";</v>
      </c>
      <c r="Z1641" s="7" t="str">
        <f t="shared" si="751"/>
        <v>private String insertDate="";</v>
      </c>
    </row>
    <row r="1642" spans="2:26" ht="19.2" x14ac:dyDescent="0.45">
      <c r="B1642" s="1" t="s">
        <v>5</v>
      </c>
      <c r="C1642" s="1" t="s">
        <v>1</v>
      </c>
      <c r="D1642" s="4">
        <v>30</v>
      </c>
      <c r="I1642" t="str">
        <f t="shared" si="745"/>
        <v>ALTER TABLE MODIFICATION_DATE</v>
      </c>
      <c r="K1642" s="25" t="str">
        <f t="shared" si="746"/>
        <v>MODIFICATION_DATE,</v>
      </c>
      <c r="L1642" s="12"/>
      <c r="M1642" s="18" t="str">
        <f t="shared" si="747"/>
        <v>MODIFICATION_DATE,</v>
      </c>
      <c r="N1642" s="5" t="str">
        <f t="shared" si="752"/>
        <v>MODIFICATION_DATE VARCHAR(30),</v>
      </c>
      <c r="O1642" s="1" t="s">
        <v>9</v>
      </c>
      <c r="P1642" t="s">
        <v>8</v>
      </c>
      <c r="W1642" s="17" t="str">
        <f t="shared" si="748"/>
        <v>modificationDate</v>
      </c>
      <c r="X1642" s="3" t="str">
        <f t="shared" si="749"/>
        <v>"modificationDate":"",</v>
      </c>
      <c r="Y1642" s="22" t="str">
        <f t="shared" si="750"/>
        <v>public static String MODIFICATION_DATE="modificationDate";</v>
      </c>
      <c r="Z1642" s="7" t="str">
        <f t="shared" si="751"/>
        <v>private String modificationDate="";</v>
      </c>
    </row>
    <row r="1643" spans="2:26" ht="19.2" x14ac:dyDescent="0.45">
      <c r="B1643" s="41" t="s">
        <v>274</v>
      </c>
      <c r="C1643" s="1" t="s">
        <v>1</v>
      </c>
      <c r="D1643" s="4">
        <v>32</v>
      </c>
      <c r="I1643" t="str">
        <f t="shared" si="745"/>
        <v>ALTER TABLE FK_PROJECT_ID</v>
      </c>
      <c r="K1643" s="25" t="str">
        <f t="shared" si="746"/>
        <v>FK_PROJECT_ID,</v>
      </c>
      <c r="L1643" s="12"/>
      <c r="M1643" s="18" t="str">
        <f t="shared" si="747"/>
        <v>FK_PROJECT_ID,</v>
      </c>
      <c r="N1643" s="5" t="str">
        <f t="shared" si="752"/>
        <v>FK_PROJECT_ID VARCHAR(32),</v>
      </c>
      <c r="O1643" s="1" t="s">
        <v>10</v>
      </c>
      <c r="P1643" t="s">
        <v>288</v>
      </c>
      <c r="Q1643" t="s">
        <v>2</v>
      </c>
      <c r="W1643" s="17" t="str">
        <f t="shared" si="748"/>
        <v>fkProjectId</v>
      </c>
      <c r="X1643" s="3" t="str">
        <f t="shared" si="749"/>
        <v>"fkProjectId":"",</v>
      </c>
      <c r="Y1643" s="22" t="str">
        <f t="shared" si="750"/>
        <v>public static String FK_PROJECT_ID="fkProjectId";</v>
      </c>
      <c r="Z1643" s="7" t="str">
        <f t="shared" si="751"/>
        <v>private String fkProjectId="";</v>
      </c>
    </row>
    <row r="1644" spans="2:26" ht="19.2" x14ac:dyDescent="0.45">
      <c r="B1644" s="41" t="s">
        <v>984</v>
      </c>
      <c r="C1644" s="1" t="s">
        <v>1</v>
      </c>
      <c r="D1644" s="4">
        <v>10</v>
      </c>
      <c r="I1644" t="str">
        <f t="shared" si="745"/>
        <v>ALTER TABLE IS_ACTIVE</v>
      </c>
      <c r="K1644" s="25" t="str">
        <f t="shared" si="746"/>
        <v>IS_ACTIVE,</v>
      </c>
      <c r="L1644" s="12"/>
      <c r="M1644" s="18" t="str">
        <f t="shared" si="747"/>
        <v>IS_ACTIVE,</v>
      </c>
      <c r="N1644" s="5" t="str">
        <f t="shared" si="752"/>
        <v>IS_ACTIVE VARCHAR(10),</v>
      </c>
      <c r="O1644" s="1" t="s">
        <v>112</v>
      </c>
      <c r="P1644" t="s">
        <v>150</v>
      </c>
      <c r="W1644" s="17" t="str">
        <f t="shared" si="748"/>
        <v>isActive</v>
      </c>
      <c r="X1644" s="3" t="str">
        <f t="shared" si="749"/>
        <v>"isActive":"",</v>
      </c>
      <c r="Y1644" s="22" t="str">
        <f t="shared" si="750"/>
        <v>public static String IS_ACTIVE="isActive";</v>
      </c>
      <c r="Z1644" s="7" t="str">
        <f t="shared" si="751"/>
        <v>private String isActive="";</v>
      </c>
    </row>
    <row r="1645" spans="2:26" ht="19.2" x14ac:dyDescent="0.45">
      <c r="B1645" s="41" t="s">
        <v>966</v>
      </c>
      <c r="C1645" s="1" t="s">
        <v>1</v>
      </c>
      <c r="D1645" s="4">
        <v>300</v>
      </c>
      <c r="I1645" t="str">
        <f t="shared" si="745"/>
        <v>ALTER TABLE CLASS_NAME</v>
      </c>
      <c r="K1645" s="25" t="str">
        <f t="shared" si="746"/>
        <v>CLASS_NAME,</v>
      </c>
      <c r="L1645" s="12"/>
      <c r="M1645" s="18" t="str">
        <f t="shared" si="747"/>
        <v>CLASS_NAME,</v>
      </c>
      <c r="N1645" s="5" t="str">
        <f t="shared" si="752"/>
        <v>CLASS_NAME VARCHAR(300),</v>
      </c>
      <c r="O1645" s="1" t="s">
        <v>969</v>
      </c>
      <c r="P1645" t="s">
        <v>0</v>
      </c>
      <c r="W1645" s="17" t="str">
        <f t="shared" si="748"/>
        <v>className</v>
      </c>
      <c r="X1645" s="3" t="str">
        <f t="shared" si="749"/>
        <v>"className":"",</v>
      </c>
      <c r="Y1645" s="22" t="str">
        <f t="shared" si="750"/>
        <v>public static String CLASS_NAME="className";</v>
      </c>
      <c r="Z1645" s="7" t="str">
        <f t="shared" si="751"/>
        <v>private String className="";</v>
      </c>
    </row>
    <row r="1646" spans="2:26" ht="19.2" x14ac:dyDescent="0.45">
      <c r="B1646" s="41" t="s">
        <v>967</v>
      </c>
      <c r="C1646" s="1" t="s">
        <v>1</v>
      </c>
      <c r="D1646" s="4">
        <v>3000</v>
      </c>
      <c r="I1646" t="str">
        <f t="shared" si="745"/>
        <v>ALTER TABLE CLASS_BODY</v>
      </c>
      <c r="J1646" s="23"/>
      <c r="K1646" s="25" t="str">
        <f t="shared" si="746"/>
        <v>CLASS_BODY,</v>
      </c>
      <c r="L1646" s="12"/>
      <c r="M1646" s="18" t="str">
        <f t="shared" si="747"/>
        <v>CLASS_BODY,</v>
      </c>
      <c r="N1646" s="5" t="str">
        <f t="shared" si="752"/>
        <v>CLASS_BODY VARCHAR(3000),</v>
      </c>
      <c r="O1646" s="1" t="s">
        <v>969</v>
      </c>
      <c r="P1646" t="s">
        <v>429</v>
      </c>
      <c r="W1646" s="17" t="str">
        <f t="shared" si="748"/>
        <v>classBody</v>
      </c>
      <c r="X1646" s="3" t="str">
        <f t="shared" si="749"/>
        <v>"classBody":"",</v>
      </c>
      <c r="Y1646" s="22" t="str">
        <f t="shared" si="750"/>
        <v>public static String CLASS_BODY="classBody";</v>
      </c>
      <c r="Z1646" s="7" t="str">
        <f t="shared" si="751"/>
        <v>private String classBody="";</v>
      </c>
    </row>
    <row r="1647" spans="2:26" ht="19.2" x14ac:dyDescent="0.45">
      <c r="B1647" s="41" t="s">
        <v>968</v>
      </c>
      <c r="C1647" s="1" t="s">
        <v>1</v>
      </c>
      <c r="D1647" s="4">
        <v>30</v>
      </c>
      <c r="I1647" t="str">
        <f t="shared" si="745"/>
        <v>ALTER TABLE IS_GLOBAL</v>
      </c>
      <c r="J1647" s="23"/>
      <c r="K1647" s="25" t="str">
        <f t="shared" si="746"/>
        <v>IS_GLOBAL,</v>
      </c>
      <c r="L1647" s="12"/>
      <c r="M1647" s="18" t="str">
        <f t="shared" si="747"/>
        <v>IS_GLOBAL,</v>
      </c>
      <c r="N1647" s="5" t="str">
        <f t="shared" si="752"/>
        <v>IS_GLOBAL VARCHAR(30),</v>
      </c>
      <c r="O1647" s="1" t="s">
        <v>112</v>
      </c>
      <c r="P1647" t="s">
        <v>970</v>
      </c>
      <c r="W1647" s="17" t="str">
        <f t="shared" si="748"/>
        <v>isGlobal</v>
      </c>
      <c r="X1647" s="3" t="str">
        <f t="shared" si="749"/>
        <v>"isGlobal":"",</v>
      </c>
      <c r="Y1647" s="22" t="str">
        <f t="shared" si="750"/>
        <v>public static String IS_GLOBAL="isGlobal";</v>
      </c>
      <c r="Z1647" s="7" t="str">
        <f t="shared" si="751"/>
        <v>private String isGlobal="";</v>
      </c>
    </row>
    <row r="1648" spans="2:26" ht="19.2" x14ac:dyDescent="0.45">
      <c r="B1648" s="1"/>
      <c r="C1648" s="1"/>
      <c r="D1648" s="4"/>
      <c r="K1648" s="29" t="s">
        <v>909</v>
      </c>
      <c r="L1648" s="12"/>
      <c r="M1648" s="18"/>
      <c r="N1648" s="33" t="s">
        <v>130</v>
      </c>
      <c r="O1648" s="1"/>
      <c r="W1648" s="17"/>
    </row>
    <row r="1649" spans="2:26" x14ac:dyDescent="0.3">
      <c r="N1649" s="31" t="s">
        <v>126</v>
      </c>
    </row>
    <row r="1651" spans="2:26" x14ac:dyDescent="0.3">
      <c r="B1651" s="2" t="s">
        <v>971</v>
      </c>
      <c r="I1651" t="str">
        <f t="shared" ref="I1651:I1659" si="753">CONCATENATE("ALTER TABLE"," ",B1651)</f>
        <v>ALTER TABLE TM_INPUT_CLASS_RELATION</v>
      </c>
      <c r="J1651" t="s">
        <v>293</v>
      </c>
      <c r="K1651" s="26" t="str">
        <f>CONCATENATE(J1651," VIEW ",B1651," AS SELECT")</f>
        <v>create OR REPLACE VIEW TM_INPUT_CLASS_RELATION AS SELECT</v>
      </c>
      <c r="N1651" s="5" t="str">
        <f>CONCATENATE("CREATE TABLE ",B1651," ","(")</f>
        <v>CREATE TABLE TM_INPUT_CLASS_RELATION (</v>
      </c>
    </row>
    <row r="1652" spans="2:26" ht="19.2" x14ac:dyDescent="0.45">
      <c r="B1652" s="1" t="s">
        <v>2</v>
      </c>
      <c r="C1652" s="1" t="s">
        <v>1</v>
      </c>
      <c r="D1652" s="4">
        <v>30</v>
      </c>
      <c r="E1652" s="24" t="s">
        <v>113</v>
      </c>
      <c r="I1652" t="str">
        <f t="shared" si="753"/>
        <v>ALTER TABLE ID</v>
      </c>
      <c r="K1652" s="25" t="str">
        <f t="shared" ref="K1652:K1659" si="754">CONCATENATE(B1652,",")</f>
        <v>ID,</v>
      </c>
      <c r="L1652" s="12"/>
      <c r="M1652" s="18" t="str">
        <f t="shared" ref="M1652:M1659" si="755">CONCATENATE(B1652,",")</f>
        <v>ID,</v>
      </c>
      <c r="N1652" s="5" t="str">
        <f>CONCATENATE(B1652," ",C1652,"(",D1652,") ",E1652," ,")</f>
        <v>ID VARCHAR(30) NOT NULL ,</v>
      </c>
      <c r="O1652" s="1" t="s">
        <v>2</v>
      </c>
      <c r="P1652" s="6"/>
      <c r="Q1652" s="6"/>
      <c r="R1652" s="6"/>
      <c r="S1652" s="6"/>
      <c r="T1652" s="6"/>
      <c r="U1652" s="6"/>
      <c r="V1652" s="6"/>
      <c r="W1652" s="17" t="str">
        <f t="shared" ref="W1652:W1659" si="756">CONCATENATE(,LOWER(O1652),UPPER(LEFT(P1652,1)),LOWER(RIGHT(P1652,LEN(P1652)-IF(LEN(P1652)&gt;0,1,LEN(P1652)))),UPPER(LEFT(Q1652,1)),LOWER(RIGHT(Q1652,LEN(Q1652)-IF(LEN(Q1652)&gt;0,1,LEN(Q1652)))),UPPER(LEFT(R1652,1)),LOWER(RIGHT(R1652,LEN(R1652)-IF(LEN(R1652)&gt;0,1,LEN(R1652)))),UPPER(LEFT(S1652,1)),LOWER(RIGHT(S1652,LEN(S1652)-IF(LEN(S1652)&gt;0,1,LEN(S1652)))),UPPER(LEFT(T1652,1)),LOWER(RIGHT(T1652,LEN(T1652)-IF(LEN(T1652)&gt;0,1,LEN(T1652)))),UPPER(LEFT(U1652,1)),LOWER(RIGHT(U1652,LEN(U1652)-IF(LEN(U1652)&gt;0,1,LEN(U1652)))),UPPER(LEFT(V1652,1)),LOWER(RIGHT(V1652,LEN(V1652)-IF(LEN(V1652)&gt;0,1,LEN(V1652)))))</f>
        <v>id</v>
      </c>
      <c r="X1652" s="3" t="str">
        <f t="shared" ref="X1652:X1659" si="757">CONCATENATE("""",W1652,"""",":","""","""",",")</f>
        <v>"id":"",</v>
      </c>
      <c r="Y1652" s="22" t="str">
        <f t="shared" ref="Y1652:Y1659" si="758">CONCATENATE("public static String ",,B1652,,"=","""",W1652,""";")</f>
        <v>public static String ID="id";</v>
      </c>
      <c r="Z1652" s="7" t="str">
        <f t="shared" ref="Z1652:Z1659" si="759">CONCATENATE("private String ",W1652,"=","""""",";")</f>
        <v>private String id="";</v>
      </c>
    </row>
    <row r="1653" spans="2:26" ht="19.2" x14ac:dyDescent="0.45">
      <c r="B1653" s="1" t="s">
        <v>3</v>
      </c>
      <c r="C1653" s="1" t="s">
        <v>1</v>
      </c>
      <c r="D1653" s="4">
        <v>10</v>
      </c>
      <c r="I1653" t="str">
        <f t="shared" si="753"/>
        <v>ALTER TABLE STATUS</v>
      </c>
      <c r="K1653" s="25" t="str">
        <f t="shared" si="754"/>
        <v>STATUS,</v>
      </c>
      <c r="L1653" s="12"/>
      <c r="M1653" s="18" t="str">
        <f t="shared" si="755"/>
        <v>STATUS,</v>
      </c>
      <c r="N1653" s="5" t="str">
        <f t="shared" ref="N1653:N1659" si="760">CONCATENATE(B1653," ",C1653,"(",D1653,")",",")</f>
        <v>STATUS VARCHAR(10),</v>
      </c>
      <c r="O1653" s="1" t="s">
        <v>3</v>
      </c>
      <c r="W1653" s="17" t="str">
        <f t="shared" si="756"/>
        <v>status</v>
      </c>
      <c r="X1653" s="3" t="str">
        <f t="shared" si="757"/>
        <v>"status":"",</v>
      </c>
      <c r="Y1653" s="22" t="str">
        <f t="shared" si="758"/>
        <v>public static String STATUS="status";</v>
      </c>
      <c r="Z1653" s="7" t="str">
        <f t="shared" si="759"/>
        <v>private String status="";</v>
      </c>
    </row>
    <row r="1654" spans="2:26" ht="19.2" x14ac:dyDescent="0.45">
      <c r="B1654" s="1" t="s">
        <v>4</v>
      </c>
      <c r="C1654" s="1" t="s">
        <v>1</v>
      </c>
      <c r="D1654" s="4">
        <v>30</v>
      </c>
      <c r="I1654" t="str">
        <f t="shared" si="753"/>
        <v>ALTER TABLE INSERT_DATE</v>
      </c>
      <c r="K1654" s="25" t="str">
        <f t="shared" si="754"/>
        <v>INSERT_DATE,</v>
      </c>
      <c r="L1654" s="12"/>
      <c r="M1654" s="18" t="str">
        <f t="shared" si="755"/>
        <v>INSERT_DATE,</v>
      </c>
      <c r="N1654" s="5" t="str">
        <f t="shared" si="760"/>
        <v>INSERT_DATE VARCHAR(30),</v>
      </c>
      <c r="O1654" s="1" t="s">
        <v>7</v>
      </c>
      <c r="P1654" t="s">
        <v>8</v>
      </c>
      <c r="W1654" s="17" t="str">
        <f t="shared" si="756"/>
        <v>insertDate</v>
      </c>
      <c r="X1654" s="3" t="str">
        <f t="shared" si="757"/>
        <v>"insertDate":"",</v>
      </c>
      <c r="Y1654" s="22" t="str">
        <f t="shared" si="758"/>
        <v>public static String INSERT_DATE="insertDate";</v>
      </c>
      <c r="Z1654" s="7" t="str">
        <f t="shared" si="759"/>
        <v>private String insertDate="";</v>
      </c>
    </row>
    <row r="1655" spans="2:26" ht="19.2" x14ac:dyDescent="0.45">
      <c r="B1655" s="1" t="s">
        <v>5</v>
      </c>
      <c r="C1655" s="1" t="s">
        <v>1</v>
      </c>
      <c r="D1655" s="4">
        <v>30</v>
      </c>
      <c r="I1655" t="str">
        <f t="shared" si="753"/>
        <v>ALTER TABLE MODIFICATION_DATE</v>
      </c>
      <c r="K1655" s="25" t="str">
        <f t="shared" si="754"/>
        <v>MODIFICATION_DATE,</v>
      </c>
      <c r="L1655" s="12"/>
      <c r="M1655" s="18" t="str">
        <f t="shared" si="755"/>
        <v>MODIFICATION_DATE,</v>
      </c>
      <c r="N1655" s="5" t="str">
        <f t="shared" si="760"/>
        <v>MODIFICATION_DATE VARCHAR(30),</v>
      </c>
      <c r="O1655" s="1" t="s">
        <v>9</v>
      </c>
      <c r="P1655" t="s">
        <v>8</v>
      </c>
      <c r="W1655" s="17" t="str">
        <f t="shared" si="756"/>
        <v>modificationDate</v>
      </c>
      <c r="X1655" s="3" t="str">
        <f t="shared" si="757"/>
        <v>"modificationDate":"",</v>
      </c>
      <c r="Y1655" s="22" t="str">
        <f t="shared" si="758"/>
        <v>public static String MODIFICATION_DATE="modificationDate";</v>
      </c>
      <c r="Z1655" s="7" t="str">
        <f t="shared" si="759"/>
        <v>private String modificationDate="";</v>
      </c>
    </row>
    <row r="1656" spans="2:26" ht="19.2" x14ac:dyDescent="0.45">
      <c r="B1656" s="41" t="s">
        <v>274</v>
      </c>
      <c r="C1656" s="1" t="s">
        <v>1</v>
      </c>
      <c r="D1656" s="4">
        <v>32</v>
      </c>
      <c r="I1656" t="str">
        <f t="shared" si="753"/>
        <v>ALTER TABLE FK_PROJECT_ID</v>
      </c>
      <c r="K1656" s="25" t="str">
        <f t="shared" si="754"/>
        <v>FK_PROJECT_ID,</v>
      </c>
      <c r="L1656" s="12"/>
      <c r="M1656" s="18" t="str">
        <f t="shared" si="755"/>
        <v>FK_PROJECT_ID,</v>
      </c>
      <c r="N1656" s="5" t="str">
        <f t="shared" si="760"/>
        <v>FK_PROJECT_ID VARCHAR(32),</v>
      </c>
      <c r="O1656" s="1" t="s">
        <v>10</v>
      </c>
      <c r="P1656" t="s">
        <v>288</v>
      </c>
      <c r="Q1656" t="s">
        <v>2</v>
      </c>
      <c r="W1656" s="17" t="str">
        <f t="shared" si="756"/>
        <v>fkProjectId</v>
      </c>
      <c r="X1656" s="3" t="str">
        <f t="shared" si="757"/>
        <v>"fkProjectId":"",</v>
      </c>
      <c r="Y1656" s="22" t="str">
        <f t="shared" si="758"/>
        <v>public static String FK_PROJECT_ID="fkProjectId";</v>
      </c>
      <c r="Z1656" s="7" t="str">
        <f t="shared" si="759"/>
        <v>private String fkProjectId="";</v>
      </c>
    </row>
    <row r="1657" spans="2:26" ht="19.2" x14ac:dyDescent="0.45">
      <c r="B1657" s="41" t="s">
        <v>392</v>
      </c>
      <c r="C1657" s="1" t="s">
        <v>1</v>
      </c>
      <c r="D1657" s="4">
        <v>300</v>
      </c>
      <c r="I1657" t="str">
        <f t="shared" si="753"/>
        <v>ALTER TABLE FK_INPUT_ID</v>
      </c>
      <c r="K1657" s="25" t="str">
        <f t="shared" si="754"/>
        <v>FK_INPUT_ID,</v>
      </c>
      <c r="L1657" s="12"/>
      <c r="M1657" s="18" t="str">
        <f t="shared" si="755"/>
        <v>FK_INPUT_ID,</v>
      </c>
      <c r="N1657" s="5" t="str">
        <f t="shared" si="760"/>
        <v>FK_INPUT_ID VARCHAR(300),</v>
      </c>
      <c r="O1657" s="1" t="s">
        <v>10</v>
      </c>
      <c r="P1657" t="s">
        <v>13</v>
      </c>
      <c r="Q1657" t="s">
        <v>2</v>
      </c>
      <c r="W1657" s="17" t="str">
        <f t="shared" si="756"/>
        <v>fkInputId</v>
      </c>
      <c r="X1657" s="3" t="str">
        <f t="shared" si="757"/>
        <v>"fkInputId":"",</v>
      </c>
      <c r="Y1657" s="22" t="str">
        <f t="shared" si="758"/>
        <v>public static String FK_INPUT_ID="fkInputId";</v>
      </c>
      <c r="Z1657" s="7" t="str">
        <f t="shared" si="759"/>
        <v>private String fkInputId="";</v>
      </c>
    </row>
    <row r="1658" spans="2:26" ht="19.2" x14ac:dyDescent="0.45">
      <c r="B1658" s="41" t="s">
        <v>972</v>
      </c>
      <c r="C1658" s="1" t="s">
        <v>1</v>
      </c>
      <c r="D1658" s="4">
        <v>300</v>
      </c>
      <c r="I1658" t="str">
        <f>CONCATENATE("ALTER TABLE"," ",B1658)</f>
        <v>ALTER TABLE FK_CLASS_ID</v>
      </c>
      <c r="J1658" s="23"/>
      <c r="K1658" s="25" t="str">
        <f>CONCATENATE(B1658,",")</f>
        <v>FK_CLASS_ID,</v>
      </c>
      <c r="L1658" s="12"/>
      <c r="M1658" s="18" t="str">
        <f>CONCATENATE(B1658,",")</f>
        <v>FK_CLASS_ID,</v>
      </c>
      <c r="N1658" s="5" t="str">
        <f>CONCATENATE(B1658," ",C1658,"(",D1658,")",",")</f>
        <v>FK_CLASS_ID VARCHAR(300),</v>
      </c>
      <c r="O1658" s="1" t="s">
        <v>10</v>
      </c>
      <c r="P1658" t="s">
        <v>969</v>
      </c>
      <c r="Q1658" t="s">
        <v>2</v>
      </c>
      <c r="W1658" s="17" t="str">
        <f>CONCATENATE(,LOWER(O1658),UPPER(LEFT(P1658,1)),LOWER(RIGHT(P1658,LEN(P1658)-IF(LEN(P1658)&gt;0,1,LEN(P1658)))),UPPER(LEFT(Q1658,1)),LOWER(RIGHT(Q1658,LEN(Q1658)-IF(LEN(Q1658)&gt;0,1,LEN(Q1658)))),UPPER(LEFT(R1658,1)),LOWER(RIGHT(R1658,LEN(R1658)-IF(LEN(R1658)&gt;0,1,LEN(R1658)))),UPPER(LEFT(S1658,1)),LOWER(RIGHT(S1658,LEN(S1658)-IF(LEN(S1658)&gt;0,1,LEN(S1658)))),UPPER(LEFT(T1658,1)),LOWER(RIGHT(T1658,LEN(T1658)-IF(LEN(T1658)&gt;0,1,LEN(T1658)))),UPPER(LEFT(U1658,1)),LOWER(RIGHT(U1658,LEN(U1658)-IF(LEN(U1658)&gt;0,1,LEN(U1658)))),UPPER(LEFT(V1658,1)),LOWER(RIGHT(V1658,LEN(V1658)-IF(LEN(V1658)&gt;0,1,LEN(V1658)))))</f>
        <v>fkClassId</v>
      </c>
      <c r="X1658" s="3" t="str">
        <f>CONCATENATE("""",W1658,"""",":","""","""",",")</f>
        <v>"fkClassId":"",</v>
      </c>
      <c r="Y1658" s="22" t="str">
        <f>CONCATENATE("public static String ",,B1658,,"=","""",W1658,""";")</f>
        <v>public static String FK_CLASS_ID="fkClassId";</v>
      </c>
      <c r="Z1658" s="7" t="str">
        <f>CONCATENATE("private String ",W1658,"=","""""",";")</f>
        <v>private String fkClassId="";</v>
      </c>
    </row>
    <row r="1659" spans="2:26" ht="19.2" x14ac:dyDescent="0.45">
      <c r="B1659" s="41" t="s">
        <v>232</v>
      </c>
      <c r="C1659" s="1" t="s">
        <v>1</v>
      </c>
      <c r="D1659" s="4">
        <v>30</v>
      </c>
      <c r="I1659" t="str">
        <f t="shared" si="753"/>
        <v>ALTER TABLE REL_TYPE</v>
      </c>
      <c r="J1659" s="23"/>
      <c r="K1659" s="25" t="str">
        <f t="shared" si="754"/>
        <v>REL_TYPE,</v>
      </c>
      <c r="L1659" s="12"/>
      <c r="M1659" s="18" t="str">
        <f t="shared" si="755"/>
        <v>REL_TYPE,</v>
      </c>
      <c r="N1659" s="5" t="str">
        <f t="shared" si="760"/>
        <v>REL_TYPE VARCHAR(30),</v>
      </c>
      <c r="O1659" s="1" t="s">
        <v>178</v>
      </c>
      <c r="P1659" t="s">
        <v>51</v>
      </c>
      <c r="W1659" s="17" t="str">
        <f t="shared" si="756"/>
        <v>relType</v>
      </c>
      <c r="X1659" s="3" t="str">
        <f t="shared" si="757"/>
        <v>"relType":"",</v>
      </c>
      <c r="Y1659" s="22" t="str">
        <f t="shared" si="758"/>
        <v>public static String REL_TYPE="relType";</v>
      </c>
      <c r="Z1659" s="7" t="str">
        <f t="shared" si="759"/>
        <v>private String relType="";</v>
      </c>
    </row>
    <row r="1660" spans="2:26" ht="19.2" x14ac:dyDescent="0.45">
      <c r="B1660" s="1"/>
      <c r="C1660" s="1"/>
      <c r="D1660" s="4"/>
      <c r="K1660" s="29" t="s">
        <v>909</v>
      </c>
      <c r="L1660" s="12"/>
      <c r="M1660" s="18"/>
      <c r="N1660" s="33" t="s">
        <v>130</v>
      </c>
      <c r="O1660" s="1"/>
      <c r="W1660" s="17"/>
    </row>
    <row r="1661" spans="2:26" x14ac:dyDescent="0.3">
      <c r="N1661" s="31" t="s">
        <v>126</v>
      </c>
    </row>
    <row r="1664" spans="2:26" x14ac:dyDescent="0.3">
      <c r="B1664" s="2" t="s">
        <v>973</v>
      </c>
      <c r="I1664" t="str">
        <f t="shared" ref="I1664:I1674" si="761">CONCATENATE("ALTER TABLE"," ",B1664)</f>
        <v>ALTER TABLE TM_JS_CODE</v>
      </c>
      <c r="J1664" t="s">
        <v>293</v>
      </c>
      <c r="K1664" s="26" t="str">
        <f>CONCATENATE(J1664," VIEW ",B1664," AS SELECT")</f>
        <v>create OR REPLACE VIEW TM_JS_CODE AS SELECT</v>
      </c>
      <c r="N1664" s="5" t="str">
        <f>CONCATENATE("CREATE TABLE ",B1664," ","(")</f>
        <v>CREATE TABLE TM_JS_CODE (</v>
      </c>
    </row>
    <row r="1665" spans="2:26" ht="19.2" x14ac:dyDescent="0.45">
      <c r="B1665" s="1" t="s">
        <v>2</v>
      </c>
      <c r="C1665" s="1" t="s">
        <v>1</v>
      </c>
      <c r="D1665" s="4">
        <v>30</v>
      </c>
      <c r="E1665" s="24" t="s">
        <v>113</v>
      </c>
      <c r="I1665" t="str">
        <f t="shared" si="761"/>
        <v>ALTER TABLE ID</v>
      </c>
      <c r="K1665" s="25" t="str">
        <f t="shared" ref="K1665:K1674" si="762">CONCATENATE(B1665,",")</f>
        <v>ID,</v>
      </c>
      <c r="L1665" s="12"/>
      <c r="M1665" s="18" t="str">
        <f t="shared" ref="M1665:M1674" si="763">CONCATENATE(B1665,",")</f>
        <v>ID,</v>
      </c>
      <c r="N1665" s="5" t="str">
        <f>CONCATENATE(B1665," ",C1665,"(",D1665,") ",E1665," ,")</f>
        <v>ID VARCHAR(30) NOT NULL ,</v>
      </c>
      <c r="O1665" s="1" t="s">
        <v>2</v>
      </c>
      <c r="P1665" s="6"/>
      <c r="Q1665" s="6"/>
      <c r="R1665" s="6"/>
      <c r="S1665" s="6"/>
      <c r="T1665" s="6"/>
      <c r="U1665" s="6"/>
      <c r="V1665" s="6"/>
      <c r="W1665" s="17" t="str">
        <f t="shared" ref="W1665:W1674" si="764"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id</v>
      </c>
      <c r="X1665" s="3" t="str">
        <f t="shared" ref="X1665:X1674" si="765">CONCATENATE("""",W1665,"""",":","""","""",",")</f>
        <v>"id":"",</v>
      </c>
      <c r="Y1665" s="22" t="str">
        <f t="shared" ref="Y1665:Y1674" si="766">CONCATENATE("public static String ",,B1665,,"=","""",W1665,""";")</f>
        <v>public static String ID="id";</v>
      </c>
      <c r="Z1665" s="7" t="str">
        <f t="shared" ref="Z1665:Z1674" si="767">CONCATENATE("private String ",W1665,"=","""""",";")</f>
        <v>private String id="";</v>
      </c>
    </row>
    <row r="1666" spans="2:26" ht="19.2" x14ac:dyDescent="0.45">
      <c r="B1666" s="1" t="s">
        <v>3</v>
      </c>
      <c r="C1666" s="1" t="s">
        <v>1</v>
      </c>
      <c r="D1666" s="4">
        <v>10</v>
      </c>
      <c r="I1666" t="str">
        <f t="shared" si="761"/>
        <v>ALTER TABLE STATUS</v>
      </c>
      <c r="K1666" s="25" t="str">
        <f t="shared" si="762"/>
        <v>STATUS,</v>
      </c>
      <c r="L1666" s="12"/>
      <c r="M1666" s="18" t="str">
        <f t="shared" si="763"/>
        <v>STATUS,</v>
      </c>
      <c r="N1666" s="5" t="str">
        <f t="shared" ref="N1666:N1674" si="768">CONCATENATE(B1666," ",C1666,"(",D1666,")",",")</f>
        <v>STATUS VARCHAR(10),</v>
      </c>
      <c r="O1666" s="1" t="s">
        <v>3</v>
      </c>
      <c r="W1666" s="17" t="str">
        <f t="shared" si="764"/>
        <v>status</v>
      </c>
      <c r="X1666" s="3" t="str">
        <f t="shared" si="765"/>
        <v>"status":"",</v>
      </c>
      <c r="Y1666" s="22" t="str">
        <f t="shared" si="766"/>
        <v>public static String STATUS="status";</v>
      </c>
      <c r="Z1666" s="7" t="str">
        <f t="shared" si="767"/>
        <v>private String status="";</v>
      </c>
    </row>
    <row r="1667" spans="2:26" ht="19.2" x14ac:dyDescent="0.45">
      <c r="B1667" s="1" t="s">
        <v>4</v>
      </c>
      <c r="C1667" s="1" t="s">
        <v>1</v>
      </c>
      <c r="D1667" s="4">
        <v>30</v>
      </c>
      <c r="I1667" t="str">
        <f t="shared" si="761"/>
        <v>ALTER TABLE INSERT_DATE</v>
      </c>
      <c r="K1667" s="25" t="str">
        <f t="shared" si="762"/>
        <v>INSERT_DATE,</v>
      </c>
      <c r="L1667" s="12"/>
      <c r="M1667" s="18" t="str">
        <f t="shared" si="763"/>
        <v>INSERT_DATE,</v>
      </c>
      <c r="N1667" s="5" t="str">
        <f t="shared" si="768"/>
        <v>INSERT_DATE VARCHAR(30),</v>
      </c>
      <c r="O1667" s="1" t="s">
        <v>7</v>
      </c>
      <c r="P1667" t="s">
        <v>8</v>
      </c>
      <c r="W1667" s="17" t="str">
        <f t="shared" si="764"/>
        <v>insertDate</v>
      </c>
      <c r="X1667" s="3" t="str">
        <f t="shared" si="765"/>
        <v>"insertDate":"",</v>
      </c>
      <c r="Y1667" s="22" t="str">
        <f t="shared" si="766"/>
        <v>public static String INSERT_DATE="insertDate";</v>
      </c>
      <c r="Z1667" s="7" t="str">
        <f t="shared" si="767"/>
        <v>private String insertDate="";</v>
      </c>
    </row>
    <row r="1668" spans="2:26" ht="19.2" x14ac:dyDescent="0.45">
      <c r="B1668" s="1" t="s">
        <v>5</v>
      </c>
      <c r="C1668" s="1" t="s">
        <v>1</v>
      </c>
      <c r="D1668" s="4">
        <v>30</v>
      </c>
      <c r="I1668" t="str">
        <f t="shared" si="761"/>
        <v>ALTER TABLE MODIFICATION_DATE</v>
      </c>
      <c r="K1668" s="25" t="str">
        <f t="shared" si="762"/>
        <v>MODIFICATION_DATE,</v>
      </c>
      <c r="L1668" s="12"/>
      <c r="M1668" s="18" t="str">
        <f t="shared" si="763"/>
        <v>MODIFICATION_DATE,</v>
      </c>
      <c r="N1668" s="5" t="str">
        <f t="shared" si="768"/>
        <v>MODIFICATION_DATE VARCHAR(30),</v>
      </c>
      <c r="O1668" s="1" t="s">
        <v>9</v>
      </c>
      <c r="P1668" t="s">
        <v>8</v>
      </c>
      <c r="W1668" s="17" t="str">
        <f t="shared" si="764"/>
        <v>modificationDate</v>
      </c>
      <c r="X1668" s="3" t="str">
        <f t="shared" si="765"/>
        <v>"modificationDate":"",</v>
      </c>
      <c r="Y1668" s="22" t="str">
        <f t="shared" si="766"/>
        <v>public static String MODIFICATION_DATE="modificationDate";</v>
      </c>
      <c r="Z1668" s="7" t="str">
        <f t="shared" si="767"/>
        <v>private String modificationDate="";</v>
      </c>
    </row>
    <row r="1669" spans="2:26" ht="19.2" x14ac:dyDescent="0.45">
      <c r="B1669" s="41" t="s">
        <v>274</v>
      </c>
      <c r="C1669" s="1" t="s">
        <v>1</v>
      </c>
      <c r="D1669" s="4">
        <v>32</v>
      </c>
      <c r="I1669" t="str">
        <f t="shared" si="761"/>
        <v>ALTER TABLE FK_PROJECT_ID</v>
      </c>
      <c r="K1669" s="25" t="str">
        <f t="shared" si="762"/>
        <v>FK_PROJECT_ID,</v>
      </c>
      <c r="L1669" s="12"/>
      <c r="M1669" s="18" t="str">
        <f t="shared" si="763"/>
        <v>FK_PROJECT_ID,</v>
      </c>
      <c r="N1669" s="5" t="str">
        <f t="shared" si="768"/>
        <v>FK_PROJECT_ID VARCHAR(32),</v>
      </c>
      <c r="O1669" s="1" t="s">
        <v>10</v>
      </c>
      <c r="P1669" t="s">
        <v>288</v>
      </c>
      <c r="Q1669" t="s">
        <v>2</v>
      </c>
      <c r="W1669" s="17" t="str">
        <f t="shared" si="764"/>
        <v>fkProjectId</v>
      </c>
      <c r="X1669" s="3" t="str">
        <f t="shared" si="765"/>
        <v>"fkProjectId":"",</v>
      </c>
      <c r="Y1669" s="22" t="str">
        <f t="shared" si="766"/>
        <v>public static String FK_PROJECT_ID="fkProjectId";</v>
      </c>
      <c r="Z1669" s="7" t="str">
        <f t="shared" si="767"/>
        <v>private String fkProjectId="";</v>
      </c>
    </row>
    <row r="1670" spans="2:26" ht="19.2" x14ac:dyDescent="0.45">
      <c r="B1670" s="41" t="s">
        <v>983</v>
      </c>
      <c r="C1670" s="1" t="s">
        <v>1</v>
      </c>
      <c r="D1670" s="4">
        <v>10</v>
      </c>
      <c r="I1670" t="str">
        <f>CONCATENATE("ALTER TABLE"," ",B1670)</f>
        <v>ALTER TABLE FN_TYPE</v>
      </c>
      <c r="K1670" s="25" t="str">
        <f>CONCATENATE(B1670,",")</f>
        <v>FN_TYPE,</v>
      </c>
      <c r="L1670" s="12"/>
      <c r="M1670" s="18" t="str">
        <f>CONCATENATE(B1670,",")</f>
        <v>FN_TYPE,</v>
      </c>
      <c r="N1670" s="5" t="str">
        <f>CONCATENATE(B1670," ",C1670,"(",D1670,")",",")</f>
        <v>FN_TYPE VARCHAR(10),</v>
      </c>
      <c r="O1670" s="1" t="s">
        <v>980</v>
      </c>
      <c r="P1670" t="s">
        <v>51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fnType</v>
      </c>
      <c r="X1670" s="3" t="str">
        <f>CONCATENATE("""",W1670,"""",":","""","""",",")</f>
        <v>"fnType":"",</v>
      </c>
      <c r="Y1670" s="22" t="str">
        <f>CONCATENATE("public static String ",,B1670,,"=","""",W1670,""";")</f>
        <v>public static String FN_TYPE="fnType";</v>
      </c>
      <c r="Z1670" s="7" t="str">
        <f>CONCATENATE("private String ",W1670,"=","""""",";")</f>
        <v>private String fnType="";</v>
      </c>
    </row>
    <row r="1671" spans="2:26" ht="19.2" x14ac:dyDescent="0.45">
      <c r="B1671" s="41" t="s">
        <v>984</v>
      </c>
      <c r="C1671" s="1" t="s">
        <v>1</v>
      </c>
      <c r="D1671" s="4">
        <v>10</v>
      </c>
      <c r="I1671" t="str">
        <f t="shared" si="761"/>
        <v>ALTER TABLE IS_ACTIVE</v>
      </c>
      <c r="K1671" s="25" t="str">
        <f t="shared" si="762"/>
        <v>IS_ACTIVE,</v>
      </c>
      <c r="L1671" s="12"/>
      <c r="M1671" s="18" t="str">
        <f t="shared" si="763"/>
        <v>IS_ACTIVE,</v>
      </c>
      <c r="N1671" s="5" t="str">
        <f t="shared" si="768"/>
        <v>IS_ACTIVE VARCHAR(10),</v>
      </c>
      <c r="O1671" s="1" t="s">
        <v>112</v>
      </c>
      <c r="P1671" t="s">
        <v>150</v>
      </c>
      <c r="W1671" s="17" t="str">
        <f t="shared" si="764"/>
        <v>isActive</v>
      </c>
      <c r="X1671" s="3" t="str">
        <f t="shared" si="765"/>
        <v>"isActive":"",</v>
      </c>
      <c r="Y1671" s="22" t="str">
        <f t="shared" si="766"/>
        <v>public static String IS_ACTIVE="isActive";</v>
      </c>
      <c r="Z1671" s="7" t="str">
        <f t="shared" si="767"/>
        <v>private String isActive="";</v>
      </c>
    </row>
    <row r="1672" spans="2:26" ht="19.2" x14ac:dyDescent="0.45">
      <c r="B1672" s="41" t="s">
        <v>974</v>
      </c>
      <c r="C1672" s="1" t="s">
        <v>1</v>
      </c>
      <c r="D1672" s="4">
        <v>1000</v>
      </c>
      <c r="I1672" t="str">
        <f>CONCATENATE("ALTER TABLE"," ",B1672)</f>
        <v>ALTER TABLE FN_DESCRIPTION</v>
      </c>
      <c r="K1672" s="25" t="str">
        <f>CONCATENATE(B1672,",")</f>
        <v>FN_DESCRIPTION,</v>
      </c>
      <c r="L1672" s="12"/>
      <c r="M1672" s="18" t="str">
        <f>CONCATENATE(B1672,",")</f>
        <v>FN_DESCRIPTION,</v>
      </c>
      <c r="N1672" s="5" t="str">
        <f>CONCATENATE(B1672," ",C1672,"(",D1672,")",",")</f>
        <v>FN_DESCRIPTION VARCHAR(1000),</v>
      </c>
      <c r="O1672" s="1" t="s">
        <v>980</v>
      </c>
      <c r="P1672" t="s">
        <v>14</v>
      </c>
      <c r="W1672" s="17" t="str">
        <f>CONCATENATE(,LOWER(O1672),UPPER(LEFT(P1672,1)),LOWER(RIGHT(P1672,LEN(P1672)-IF(LEN(P1672)&gt;0,1,LEN(P1672)))),UPPER(LEFT(Q1672,1)),LOWER(RIGHT(Q1672,LEN(Q1672)-IF(LEN(Q1672)&gt;0,1,LEN(Q1672)))),UPPER(LEFT(R1672,1)),LOWER(RIGHT(R1672,LEN(R1672)-IF(LEN(R1672)&gt;0,1,LEN(R1672)))),UPPER(LEFT(S1672,1)),LOWER(RIGHT(S1672,LEN(S1672)-IF(LEN(S1672)&gt;0,1,LEN(S1672)))),UPPER(LEFT(T1672,1)),LOWER(RIGHT(T1672,LEN(T1672)-IF(LEN(T1672)&gt;0,1,LEN(T1672)))),UPPER(LEFT(U1672,1)),LOWER(RIGHT(U1672,LEN(U1672)-IF(LEN(U1672)&gt;0,1,LEN(U1672)))),UPPER(LEFT(V1672,1)),LOWER(RIGHT(V1672,LEN(V1672)-IF(LEN(V1672)&gt;0,1,LEN(V1672)))))</f>
        <v>fnDescription</v>
      </c>
      <c r="X1672" s="3" t="str">
        <f>CONCATENATE("""",W1672,"""",":","""","""",",")</f>
        <v>"fnDescription":"",</v>
      </c>
      <c r="Y1672" s="22" t="str">
        <f>CONCATENATE("public static String ",,B1672,,"=","""",W1672,""";")</f>
        <v>public static String FN_DESCRIPTION="fnDescription";</v>
      </c>
      <c r="Z1672" s="7" t="str">
        <f>CONCATENATE("private String ",W1672,"=","""""",";")</f>
        <v>private String fnDescription="";</v>
      </c>
    </row>
    <row r="1673" spans="2:26" ht="19.2" x14ac:dyDescent="0.45">
      <c r="B1673" s="41" t="s">
        <v>975</v>
      </c>
      <c r="C1673" s="1" t="s">
        <v>1</v>
      </c>
      <c r="D1673" s="4">
        <v>500</v>
      </c>
      <c r="I1673" t="str">
        <f t="shared" si="761"/>
        <v>ALTER TABLE FN_EVENT</v>
      </c>
      <c r="J1673" s="23"/>
      <c r="K1673" s="25" t="str">
        <f t="shared" si="762"/>
        <v>FN_EVENT,</v>
      </c>
      <c r="L1673" s="12"/>
      <c r="M1673" s="18" t="str">
        <f t="shared" si="763"/>
        <v>FN_EVENT,</v>
      </c>
      <c r="N1673" s="5" t="str">
        <f t="shared" si="768"/>
        <v>FN_EVENT VARCHAR(500),</v>
      </c>
      <c r="O1673" s="1" t="s">
        <v>980</v>
      </c>
      <c r="P1673" t="s">
        <v>708</v>
      </c>
      <c r="W1673" s="17" t="str">
        <f t="shared" si="764"/>
        <v>fnEvent</v>
      </c>
      <c r="X1673" s="3" t="str">
        <f t="shared" si="765"/>
        <v>"fnEvent":"",</v>
      </c>
      <c r="Y1673" s="22" t="str">
        <f t="shared" si="766"/>
        <v>public static String FN_EVENT="fnEvent";</v>
      </c>
      <c r="Z1673" s="7" t="str">
        <f t="shared" si="767"/>
        <v>private String fnEvent="";</v>
      </c>
    </row>
    <row r="1674" spans="2:26" ht="19.2" x14ac:dyDescent="0.45">
      <c r="B1674" s="1" t="s">
        <v>976</v>
      </c>
      <c r="C1674" s="1" t="s">
        <v>1</v>
      </c>
      <c r="D1674" s="4">
        <v>500</v>
      </c>
      <c r="I1674" t="str">
        <f t="shared" si="761"/>
        <v>ALTER TABLE FN_EVENT_OBJECT</v>
      </c>
      <c r="J1674" s="23"/>
      <c r="K1674" s="25" t="str">
        <f t="shared" si="762"/>
        <v>FN_EVENT_OBJECT,</v>
      </c>
      <c r="L1674" s="12"/>
      <c r="M1674" s="18" t="str">
        <f t="shared" si="763"/>
        <v>FN_EVENT_OBJECT,</v>
      </c>
      <c r="N1674" s="5" t="str">
        <f t="shared" si="768"/>
        <v>FN_EVENT_OBJECT VARCHAR(500),</v>
      </c>
      <c r="O1674" s="1" t="s">
        <v>980</v>
      </c>
      <c r="P1674" t="s">
        <v>708</v>
      </c>
      <c r="Q1674" t="s">
        <v>981</v>
      </c>
      <c r="W1674" s="17" t="str">
        <f t="shared" si="764"/>
        <v>fnEventObject</v>
      </c>
      <c r="X1674" s="3" t="str">
        <f t="shared" si="765"/>
        <v>"fnEventObject":"",</v>
      </c>
      <c r="Y1674" s="22" t="str">
        <f t="shared" si="766"/>
        <v>public static String FN_EVENT_OBJECT="fnEventObject";</v>
      </c>
      <c r="Z1674" s="7" t="str">
        <f t="shared" si="767"/>
        <v>private String fnEventObject="";</v>
      </c>
    </row>
    <row r="1675" spans="2:26" ht="19.2" x14ac:dyDescent="0.45">
      <c r="B1675" s="42" t="s">
        <v>977</v>
      </c>
      <c r="C1675" s="1" t="s">
        <v>1</v>
      </c>
      <c r="D1675" s="4">
        <v>500</v>
      </c>
      <c r="I1675" t="str">
        <f t="shared" ref="I1675:I1680" si="769">CONCATENATE("ALTER TABLE"," ",B1675)</f>
        <v>ALTER TABLE FN_CORE_NAME</v>
      </c>
      <c r="K1675" s="25" t="str">
        <f>CONCATENATE(B1675,",")</f>
        <v>FN_CORE_NAME,</v>
      </c>
      <c r="L1675" s="12"/>
      <c r="M1675" s="18" t="str">
        <f t="shared" ref="M1675:M1680" si="770">CONCATENATE(B1675,",")</f>
        <v>FN_CORE_NAME,</v>
      </c>
      <c r="N1675" s="5" t="str">
        <f>CONCATENATE(B1675," ",C1675,"(",D1675,")",",")</f>
        <v>FN_CORE_NAME VARCHAR(500),</v>
      </c>
      <c r="O1675" s="1" t="s">
        <v>980</v>
      </c>
      <c r="P1675" t="s">
        <v>982</v>
      </c>
      <c r="Q1675" t="s">
        <v>0</v>
      </c>
      <c r="W1675" s="17" t="str">
        <f>CONCATENATE(,LOWER(O1675),UPPER(LEFT(P1675,1)),LOWER(RIGHT(P1675,LEN(P1675)-IF(LEN(P1675)&gt;0,1,LEN(P1675)))),UPPER(LEFT(Q1675,1)),LOWER(RIGHT(Q1675,LEN(Q1675)-IF(LEN(Q1675)&gt;0,1,LEN(Q1675)))),UPPER(LEFT(R1675,1)),LOWER(RIGHT(R1675,LEN(R1675)-IF(LEN(R1675)&gt;0,1,LEN(R1675)))),UPPER(LEFT(S1675,1)),LOWER(RIGHT(S1675,LEN(S1675)-IF(LEN(S1675)&gt;0,1,LEN(S1675)))),UPPER(LEFT(T1675,1)),LOWER(RIGHT(T1675,LEN(T1675)-IF(LEN(T1675)&gt;0,1,LEN(T1675)))),UPPER(LEFT(U1675,1)),LOWER(RIGHT(U1675,LEN(U1675)-IF(LEN(U1675)&gt;0,1,LEN(U1675)))),UPPER(LEFT(V1675,1)),LOWER(RIGHT(V1675,LEN(V1675)-IF(LEN(V1675)&gt;0,1,LEN(V1675)))))</f>
        <v>fnCoreName</v>
      </c>
      <c r="X1675" s="3" t="str">
        <f>CONCATENATE("""",W1675,"""",":","""","""",",")</f>
        <v>"fnCoreName":"",</v>
      </c>
      <c r="Y1675" s="22" t="str">
        <f>CONCATENATE("public static String ",,B1675,,"=","""",W1675,""";")</f>
        <v>public static String FN_CORE_NAME="fnCoreName";</v>
      </c>
      <c r="Z1675" s="7" t="str">
        <f>CONCATENATE("private String ",W1675,"=","""""",";")</f>
        <v>private String fnCoreName="";</v>
      </c>
    </row>
    <row r="1676" spans="2:26" ht="19.2" x14ac:dyDescent="0.45">
      <c r="B1676" s="42" t="s">
        <v>978</v>
      </c>
      <c r="C1676" s="1" t="s">
        <v>1</v>
      </c>
      <c r="D1676" s="4">
        <v>1000</v>
      </c>
      <c r="I1676" t="str">
        <f t="shared" si="769"/>
        <v>ALTER TABLE FN_CORE_INPUT</v>
      </c>
      <c r="J1676" s="23"/>
      <c r="K1676" s="25" t="str">
        <f>CONCATENATE(B1676,",")</f>
        <v>FN_CORE_INPUT,</v>
      </c>
      <c r="L1676" s="12"/>
      <c r="M1676" s="18" t="str">
        <f t="shared" si="770"/>
        <v>FN_CORE_INPUT,</v>
      </c>
      <c r="N1676" s="5" t="str">
        <f>CONCATENATE(B1676," ",C1676,"(",D1676,")",",")</f>
        <v>FN_CORE_INPUT VARCHAR(1000),</v>
      </c>
      <c r="O1676" s="1" t="s">
        <v>980</v>
      </c>
      <c r="P1676" t="s">
        <v>982</v>
      </c>
      <c r="Q1676" t="s">
        <v>13</v>
      </c>
      <c r="W1676" s="17" t="str">
        <f>CONCATENATE(,LOWER(O1676),UPPER(LEFT(P1676,1)),LOWER(RIGHT(P1676,LEN(P1676)-IF(LEN(P1676)&gt;0,1,LEN(P1676)))),UPPER(LEFT(Q1676,1)),LOWER(RIGHT(Q1676,LEN(Q1676)-IF(LEN(Q1676)&gt;0,1,LEN(Q1676)))),UPPER(LEFT(R1676,1)),LOWER(RIGHT(R1676,LEN(R1676)-IF(LEN(R1676)&gt;0,1,LEN(R1676)))),UPPER(LEFT(S1676,1)),LOWER(RIGHT(S1676,LEN(S1676)-IF(LEN(S1676)&gt;0,1,LEN(S1676)))),UPPER(LEFT(T1676,1)),LOWER(RIGHT(T1676,LEN(T1676)-IF(LEN(T1676)&gt;0,1,LEN(T1676)))),UPPER(LEFT(U1676,1)),LOWER(RIGHT(U1676,LEN(U1676)-IF(LEN(U1676)&gt;0,1,LEN(U1676)))),UPPER(LEFT(V1676,1)),LOWER(RIGHT(V1676,LEN(V1676)-IF(LEN(V1676)&gt;0,1,LEN(V1676)))))</f>
        <v>fnCoreInput</v>
      </c>
      <c r="X1676" s="3" t="str">
        <f>CONCATENATE("""",W1676,"""",":","""","""",",")</f>
        <v>"fnCoreInput":"",</v>
      </c>
      <c r="Y1676" s="22" t="str">
        <f>CONCATENATE("public static String ",,B1676,,"=","""",W1676,""";")</f>
        <v>public static String FN_CORE_INPUT="fnCoreInput";</v>
      </c>
      <c r="Z1676" s="7" t="str">
        <f>CONCATENATE("private String ",W1676,"=","""""",";")</f>
        <v>private String fnCoreInput="";</v>
      </c>
    </row>
    <row r="1677" spans="2:26" ht="19.2" x14ac:dyDescent="0.45">
      <c r="B1677" s="42" t="s">
        <v>979</v>
      </c>
      <c r="C1677" s="1" t="s">
        <v>701</v>
      </c>
      <c r="D1677" s="4"/>
      <c r="I1677" t="str">
        <f t="shared" si="769"/>
        <v>ALTER TABLE FN_BODY</v>
      </c>
      <c r="J1677" s="23"/>
      <c r="K1677" s="25" t="str">
        <f>CONCATENATE(B1677,",")</f>
        <v>FN_BODY,</v>
      </c>
      <c r="L1677" s="12"/>
      <c r="M1677" s="18" t="str">
        <f t="shared" si="770"/>
        <v>FN_BODY,</v>
      </c>
      <c r="N1677" s="5" t="str">
        <f>CONCATENATE(B1677," ",C1677,"",D1677,"",",")</f>
        <v>FN_BODY TEXT,</v>
      </c>
      <c r="O1677" s="1" t="s">
        <v>980</v>
      </c>
      <c r="P1677" t="s">
        <v>429</v>
      </c>
      <c r="W1677" s="17" t="str">
        <f>CONCATENATE(,LOWER(O1677),UPPER(LEFT(P1677,1)),LOWER(RIGHT(P1677,LEN(P1677)-IF(LEN(P1677)&gt;0,1,LEN(P1677)))),UPPER(LEFT(Q1677,1)),LOWER(RIGHT(Q1677,LEN(Q1677)-IF(LEN(Q1677)&gt;0,1,LEN(Q1677)))),UPPER(LEFT(R1677,1)),LOWER(RIGHT(R1677,LEN(R1677)-IF(LEN(R1677)&gt;0,1,LEN(R1677)))),UPPER(LEFT(S1677,1)),LOWER(RIGHT(S1677,LEN(S1677)-IF(LEN(S1677)&gt;0,1,LEN(S1677)))),UPPER(LEFT(T1677,1)),LOWER(RIGHT(T1677,LEN(T1677)-IF(LEN(T1677)&gt;0,1,LEN(T1677)))),UPPER(LEFT(U1677,1)),LOWER(RIGHT(U1677,LEN(U1677)-IF(LEN(U1677)&gt;0,1,LEN(U1677)))),UPPER(LEFT(V1677,1)),LOWER(RIGHT(V1677,LEN(V1677)-IF(LEN(V1677)&gt;0,1,LEN(V1677)))))</f>
        <v>fnBody</v>
      </c>
      <c r="X1677" s="3" t="str">
        <f>CONCATENATE("""",W1677,"""",":","""","""",",")</f>
        <v>"fnBody":"",</v>
      </c>
      <c r="Y1677" s="22" t="str">
        <f>CONCATENATE("public static String ",,B1677,,"=","""",W1677,""";")</f>
        <v>public static String FN_BODY="fnBody";</v>
      </c>
      <c r="Z1677" s="7" t="str">
        <f>CONCATENATE("private String ",W1677,"=","""""",";")</f>
        <v>private String fnBody="";</v>
      </c>
    </row>
    <row r="1678" spans="2:26" ht="19.2" x14ac:dyDescent="0.45">
      <c r="B1678" s="42" t="s">
        <v>968</v>
      </c>
      <c r="C1678" s="1" t="s">
        <v>1</v>
      </c>
      <c r="D1678" s="4">
        <v>30</v>
      </c>
      <c r="I1678" t="str">
        <f t="shared" si="769"/>
        <v>ALTER TABLE IS_GLOBAL</v>
      </c>
      <c r="J1678" s="23"/>
      <c r="K1678" s="25" t="str">
        <f>CONCATENATE(B1678,",")</f>
        <v>IS_GLOBAL,</v>
      </c>
      <c r="L1678" s="12"/>
      <c r="M1678" s="18" t="str">
        <f t="shared" si="770"/>
        <v>IS_GLOBAL,</v>
      </c>
      <c r="N1678" s="5" t="str">
        <f>CONCATENATE(B1678," ",C1678,"(",D1678,")",",")</f>
        <v>IS_GLOBAL VARCHAR(30),</v>
      </c>
      <c r="O1678" s="1" t="s">
        <v>112</v>
      </c>
      <c r="P1678" t="s">
        <v>970</v>
      </c>
      <c r="W1678" s="17" t="str">
        <f>CONCATENATE(,LOWER(O1678),UPPER(LEFT(P1678,1)),LOWER(RIGHT(P1678,LEN(P1678)-IF(LEN(P1678)&gt;0,1,LEN(P1678)))),UPPER(LEFT(Q1678,1)),LOWER(RIGHT(Q1678,LEN(Q1678)-IF(LEN(Q1678)&gt;0,1,LEN(Q1678)))),UPPER(LEFT(R1678,1)),LOWER(RIGHT(R1678,LEN(R1678)-IF(LEN(R1678)&gt;0,1,LEN(R1678)))),UPPER(LEFT(S1678,1)),LOWER(RIGHT(S1678,LEN(S1678)-IF(LEN(S1678)&gt;0,1,LEN(S1678)))),UPPER(LEFT(T1678,1)),LOWER(RIGHT(T1678,LEN(T1678)-IF(LEN(T1678)&gt;0,1,LEN(T1678)))),UPPER(LEFT(U1678,1)),LOWER(RIGHT(U1678,LEN(U1678)-IF(LEN(U1678)&gt;0,1,LEN(U1678)))),UPPER(LEFT(V1678,1)),LOWER(RIGHT(V1678,LEN(V1678)-IF(LEN(V1678)&gt;0,1,LEN(V1678)))))</f>
        <v>isGlobal</v>
      </c>
      <c r="X1678" s="3" t="str">
        <f>CONCATENATE("""",W1678,"""",":","""","""",",")</f>
        <v>"isGlobal":"",</v>
      </c>
      <c r="Y1678" s="22" t="str">
        <f>CONCATENATE("public static String ",,B1678,,"=","""",W1678,""";")</f>
        <v>public static String IS_GLOBAL="isGlobal";</v>
      </c>
      <c r="Z1678" s="7" t="str">
        <f>CONCATENATE("private String ",W1678,"=","""""",";")</f>
        <v>private String isGlobal="";</v>
      </c>
    </row>
    <row r="1679" spans="2:26" ht="19.2" x14ac:dyDescent="0.45">
      <c r="B1679" s="1"/>
      <c r="C1679" s="1"/>
      <c r="D1679" s="4"/>
      <c r="I1679" t="str">
        <f t="shared" si="769"/>
        <v xml:space="preserve">ALTER TABLE </v>
      </c>
      <c r="K1679" s="29" t="s">
        <v>909</v>
      </c>
      <c r="L1679" s="12"/>
      <c r="M1679" s="18" t="str">
        <f t="shared" si="770"/>
        <v>,</v>
      </c>
      <c r="N1679" s="33" t="s">
        <v>130</v>
      </c>
      <c r="O1679" s="1"/>
      <c r="W1679" s="17"/>
    </row>
    <row r="1680" spans="2:26" x14ac:dyDescent="0.3">
      <c r="B1680" s="42"/>
      <c r="I1680" t="str">
        <f t="shared" si="769"/>
        <v xml:space="preserve">ALTER TABLE </v>
      </c>
      <c r="M1680" s="19" t="str">
        <f t="shared" si="770"/>
        <v>,</v>
      </c>
      <c r="N1680" s="31" t="s">
        <v>126</v>
      </c>
    </row>
    <row r="1684" spans="2:26" x14ac:dyDescent="0.3">
      <c r="B1684" s="2" t="s">
        <v>986</v>
      </c>
      <c r="I1684" t="str">
        <f t="shared" ref="I1684:I1694" si="771">CONCATENATE("ALTER TABLE"," ",B1684)</f>
        <v>ALTER TABLE TM_INPUT_ACTION_REL</v>
      </c>
      <c r="J1684" t="s">
        <v>293</v>
      </c>
      <c r="K1684" s="26" t="str">
        <f>CONCATENATE(J1684," VIEW ",B1684," AS SELECT")</f>
        <v>create OR REPLACE VIEW TM_INPUT_ACTION_REL AS SELECT</v>
      </c>
      <c r="N1684" s="5" t="str">
        <f>CONCATENATE("CREATE TABLE ",B1684," ","(")</f>
        <v>CREATE TABLE TM_INPUT_ACTION_REL (</v>
      </c>
    </row>
    <row r="1685" spans="2:26" ht="19.2" x14ac:dyDescent="0.45">
      <c r="B1685" s="1" t="s">
        <v>2</v>
      </c>
      <c r="C1685" s="1" t="s">
        <v>1</v>
      </c>
      <c r="D1685" s="4">
        <v>30</v>
      </c>
      <c r="E1685" s="24" t="s">
        <v>113</v>
      </c>
      <c r="I1685" t="str">
        <f t="shared" si="771"/>
        <v>ALTER TABLE ID</v>
      </c>
      <c r="K1685" s="25" t="str">
        <f t="shared" ref="K1685:K1690" si="772">CONCATENATE(B1685,",")</f>
        <v>ID,</v>
      </c>
      <c r="L1685" s="12"/>
      <c r="M1685" s="18" t="str">
        <f t="shared" ref="M1685:M1690" si="773">CONCATENATE(B1685,",")</f>
        <v>ID,</v>
      </c>
      <c r="N1685" s="5" t="str">
        <f>CONCATENATE(B1685," ",C1685,"(",D1685,") ",E1685," ,")</f>
        <v>ID VARCHAR(30) NOT NULL ,</v>
      </c>
      <c r="O1685" s="1" t="s">
        <v>2</v>
      </c>
      <c r="P1685" s="6"/>
      <c r="Q1685" s="6"/>
      <c r="R1685" s="6"/>
      <c r="S1685" s="6"/>
      <c r="T1685" s="6"/>
      <c r="U1685" s="6"/>
      <c r="V1685" s="6"/>
      <c r="W1685" s="17" t="str">
        <f t="shared" ref="W1685:W1690" si="774">CONCATENATE(,LOWER(O1685),UPPER(LEFT(P1685,1)),LOWER(RIGHT(P1685,LEN(P1685)-IF(LEN(P1685)&gt;0,1,LEN(P1685)))),UPPER(LEFT(Q1685,1)),LOWER(RIGHT(Q1685,LEN(Q1685)-IF(LEN(Q1685)&gt;0,1,LEN(Q1685)))),UPPER(LEFT(R1685,1)),LOWER(RIGHT(R1685,LEN(R1685)-IF(LEN(R1685)&gt;0,1,LEN(R1685)))),UPPER(LEFT(S1685,1)),LOWER(RIGHT(S1685,LEN(S1685)-IF(LEN(S1685)&gt;0,1,LEN(S1685)))),UPPER(LEFT(T1685,1)),LOWER(RIGHT(T1685,LEN(T1685)-IF(LEN(T1685)&gt;0,1,LEN(T1685)))),UPPER(LEFT(U1685,1)),LOWER(RIGHT(U1685,LEN(U1685)-IF(LEN(U1685)&gt;0,1,LEN(U1685)))),UPPER(LEFT(V1685,1)),LOWER(RIGHT(V1685,LEN(V1685)-IF(LEN(V1685)&gt;0,1,LEN(V1685)))))</f>
        <v>id</v>
      </c>
      <c r="X1685" s="3" t="str">
        <f t="shared" ref="X1685:X1690" si="775">CONCATENATE("""",W1685,"""",":","""","""",",")</f>
        <v>"id":"",</v>
      </c>
      <c r="Y1685" s="22" t="str">
        <f t="shared" ref="Y1685:Y1690" si="776">CONCATENATE("public static String ",,B1685,,"=","""",W1685,""";")</f>
        <v>public static String ID="id";</v>
      </c>
      <c r="Z1685" s="7" t="str">
        <f t="shared" ref="Z1685:Z1690" si="777">CONCATENATE("private String ",W1685,"=","""""",";")</f>
        <v>private String id="";</v>
      </c>
    </row>
    <row r="1686" spans="2:26" ht="19.2" x14ac:dyDescent="0.45">
      <c r="B1686" s="1" t="s">
        <v>3</v>
      </c>
      <c r="C1686" s="1" t="s">
        <v>1</v>
      </c>
      <c r="D1686" s="4">
        <v>10</v>
      </c>
      <c r="I1686" t="str">
        <f t="shared" si="771"/>
        <v>ALTER TABLE STATUS</v>
      </c>
      <c r="K1686" s="25" t="str">
        <f t="shared" si="772"/>
        <v>STATUS,</v>
      </c>
      <c r="L1686" s="12"/>
      <c r="M1686" s="18" t="str">
        <f t="shared" si="773"/>
        <v>STATUS,</v>
      </c>
      <c r="N1686" s="5" t="str">
        <f t="shared" ref="N1686:N1690" si="778">CONCATENATE(B1686," ",C1686,"(",D1686,")",",")</f>
        <v>STATUS VARCHAR(10),</v>
      </c>
      <c r="O1686" s="1" t="s">
        <v>3</v>
      </c>
      <c r="W1686" s="17" t="str">
        <f t="shared" si="774"/>
        <v>status</v>
      </c>
      <c r="X1686" s="3" t="str">
        <f t="shared" si="775"/>
        <v>"status":"",</v>
      </c>
      <c r="Y1686" s="22" t="str">
        <f t="shared" si="776"/>
        <v>public static String STATUS="status";</v>
      </c>
      <c r="Z1686" s="7" t="str">
        <f t="shared" si="777"/>
        <v>private String status="";</v>
      </c>
    </row>
    <row r="1687" spans="2:26" ht="19.2" x14ac:dyDescent="0.45">
      <c r="B1687" s="1" t="s">
        <v>4</v>
      </c>
      <c r="C1687" s="1" t="s">
        <v>1</v>
      </c>
      <c r="D1687" s="4">
        <v>30</v>
      </c>
      <c r="I1687" t="str">
        <f t="shared" si="771"/>
        <v>ALTER TABLE INSERT_DATE</v>
      </c>
      <c r="K1687" s="25" t="str">
        <f t="shared" si="772"/>
        <v>INSERT_DATE,</v>
      </c>
      <c r="L1687" s="12"/>
      <c r="M1687" s="18" t="str">
        <f t="shared" si="773"/>
        <v>INSERT_DATE,</v>
      </c>
      <c r="N1687" s="5" t="str">
        <f t="shared" si="778"/>
        <v>INSERT_DATE VARCHAR(30),</v>
      </c>
      <c r="O1687" s="1" t="s">
        <v>7</v>
      </c>
      <c r="P1687" t="s">
        <v>8</v>
      </c>
      <c r="W1687" s="17" t="str">
        <f t="shared" si="774"/>
        <v>insertDate</v>
      </c>
      <c r="X1687" s="3" t="str">
        <f t="shared" si="775"/>
        <v>"insertDate":"",</v>
      </c>
      <c r="Y1687" s="22" t="str">
        <f t="shared" si="776"/>
        <v>public static String INSERT_DATE="insertDate";</v>
      </c>
      <c r="Z1687" s="7" t="str">
        <f t="shared" si="777"/>
        <v>private String insertDate="";</v>
      </c>
    </row>
    <row r="1688" spans="2:26" ht="19.2" x14ac:dyDescent="0.45">
      <c r="B1688" s="1" t="s">
        <v>5</v>
      </c>
      <c r="C1688" s="1" t="s">
        <v>1</v>
      </c>
      <c r="D1688" s="4">
        <v>30</v>
      </c>
      <c r="I1688" t="str">
        <f t="shared" si="771"/>
        <v>ALTER TABLE MODIFICATION_DATE</v>
      </c>
      <c r="K1688" s="25" t="str">
        <f t="shared" si="772"/>
        <v>MODIFICATION_DATE,</v>
      </c>
      <c r="L1688" s="12"/>
      <c r="M1688" s="18" t="str">
        <f t="shared" si="773"/>
        <v>MODIFICATION_DATE,</v>
      </c>
      <c r="N1688" s="5" t="str">
        <f t="shared" si="778"/>
        <v>MODIFICATION_DATE VARCHAR(30),</v>
      </c>
      <c r="O1688" s="1" t="s">
        <v>9</v>
      </c>
      <c r="P1688" t="s">
        <v>8</v>
      </c>
      <c r="W1688" s="17" t="str">
        <f t="shared" si="774"/>
        <v>modificationDate</v>
      </c>
      <c r="X1688" s="3" t="str">
        <f t="shared" si="775"/>
        <v>"modificationDate":"",</v>
      </c>
      <c r="Y1688" s="22" t="str">
        <f t="shared" si="776"/>
        <v>public static String MODIFICATION_DATE="modificationDate";</v>
      </c>
      <c r="Z1688" s="7" t="str">
        <f t="shared" si="777"/>
        <v>private String modificationDate="";</v>
      </c>
    </row>
    <row r="1689" spans="2:26" ht="19.2" x14ac:dyDescent="0.45">
      <c r="B1689" s="41" t="s">
        <v>274</v>
      </c>
      <c r="C1689" s="1" t="s">
        <v>1</v>
      </c>
      <c r="D1689" s="4">
        <v>50</v>
      </c>
      <c r="I1689" t="str">
        <f t="shared" si="771"/>
        <v>ALTER TABLE FK_PROJECT_ID</v>
      </c>
      <c r="K1689" s="25" t="str">
        <f t="shared" ref="K1689" si="779">CONCATENATE(B1689,",")</f>
        <v>FK_PROJECT_ID,</v>
      </c>
      <c r="L1689" s="12"/>
      <c r="M1689" s="18" t="str">
        <f t="shared" ref="M1689" si="780">CONCATENATE(B1689,",")</f>
        <v>FK_PROJECT_ID,</v>
      </c>
      <c r="N1689" s="5" t="str">
        <f t="shared" ref="N1689" si="781">CONCATENATE(B1689," ",C1689,"(",D1689,")",",")</f>
        <v>FK_PROJECT_ID VARCHAR(50),</v>
      </c>
      <c r="O1689" s="1" t="s">
        <v>10</v>
      </c>
      <c r="P1689" t="s">
        <v>288</v>
      </c>
      <c r="Q1689" t="s">
        <v>2</v>
      </c>
      <c r="W1689" s="17" t="str">
        <f t="shared" ref="W1689" si="782">CONCATENATE(,LOWER(O1689),UPPER(LEFT(P1689,1)),LOWER(RIGHT(P1689,LEN(P1689)-IF(LEN(P1689)&gt;0,1,LEN(P1689)))),UPPER(LEFT(Q1689,1)),LOWER(RIGHT(Q1689,LEN(Q1689)-IF(LEN(Q1689)&gt;0,1,LEN(Q1689)))),UPPER(LEFT(R1689,1)),LOWER(RIGHT(R1689,LEN(R1689)-IF(LEN(R1689)&gt;0,1,LEN(R1689)))),UPPER(LEFT(S1689,1)),LOWER(RIGHT(S1689,LEN(S1689)-IF(LEN(S1689)&gt;0,1,LEN(S1689)))),UPPER(LEFT(T1689,1)),LOWER(RIGHT(T1689,LEN(T1689)-IF(LEN(T1689)&gt;0,1,LEN(T1689)))),UPPER(LEFT(U1689,1)),LOWER(RIGHT(U1689,LEN(U1689)-IF(LEN(U1689)&gt;0,1,LEN(U1689)))),UPPER(LEFT(V1689,1)),LOWER(RIGHT(V1689,LEN(V1689)-IF(LEN(V1689)&gt;0,1,LEN(V1689)))))</f>
        <v>fkProjectId</v>
      </c>
      <c r="X1689" s="3" t="str">
        <f t="shared" ref="X1689" si="783">CONCATENATE("""",W1689,"""",":","""","""",",")</f>
        <v>"fkProjectId":"",</v>
      </c>
      <c r="Y1689" s="22" t="str">
        <f t="shared" ref="Y1689" si="784">CONCATENATE("public static String ",,B1689,,"=","""",W1689,""";")</f>
        <v>public static String FK_PROJECT_ID="fkProjectId";</v>
      </c>
      <c r="Z1689" s="7" t="str">
        <f t="shared" ref="Z1689" si="785">CONCATENATE("private String ",W1689,"=","""""",";")</f>
        <v>private String fkProjectId="";</v>
      </c>
    </row>
    <row r="1690" spans="2:26" ht="19.2" x14ac:dyDescent="0.45">
      <c r="B1690" s="41" t="s">
        <v>392</v>
      </c>
      <c r="C1690" s="1" t="s">
        <v>1</v>
      </c>
      <c r="D1690" s="4">
        <v>50</v>
      </c>
      <c r="I1690" t="str">
        <f t="shared" si="771"/>
        <v>ALTER TABLE FK_INPUT_ID</v>
      </c>
      <c r="K1690" s="25" t="str">
        <f t="shared" si="772"/>
        <v>FK_INPUT_ID,</v>
      </c>
      <c r="L1690" s="12"/>
      <c r="M1690" s="18" t="str">
        <f t="shared" si="773"/>
        <v>FK_INPUT_ID,</v>
      </c>
      <c r="N1690" s="5" t="str">
        <f t="shared" si="778"/>
        <v>FK_INPUT_ID VARCHAR(50),</v>
      </c>
      <c r="O1690" s="1" t="s">
        <v>10</v>
      </c>
      <c r="P1690" t="s">
        <v>13</v>
      </c>
      <c r="Q1690" t="s">
        <v>2</v>
      </c>
      <c r="W1690" s="17" t="str">
        <f t="shared" si="774"/>
        <v>fkInputId</v>
      </c>
      <c r="X1690" s="3" t="str">
        <f t="shared" si="775"/>
        <v>"fkInputId":"",</v>
      </c>
      <c r="Y1690" s="22" t="str">
        <f t="shared" si="776"/>
        <v>public static String FK_INPUT_ID="fkInputId";</v>
      </c>
      <c r="Z1690" s="7" t="str">
        <f t="shared" si="777"/>
        <v>private String fkInputId="";</v>
      </c>
    </row>
    <row r="1691" spans="2:26" ht="19.2" x14ac:dyDescent="0.45">
      <c r="B1691" s="41" t="s">
        <v>987</v>
      </c>
      <c r="C1691" s="1" t="s">
        <v>1</v>
      </c>
      <c r="D1691" s="4">
        <v>50</v>
      </c>
      <c r="I1691" t="str">
        <f t="shared" si="771"/>
        <v>ALTER TABLE FK_API_ID</v>
      </c>
      <c r="K1691" s="25" t="str">
        <f>CONCATENATE(B1691,",")</f>
        <v>FK_API_ID,</v>
      </c>
      <c r="L1691" s="12"/>
      <c r="M1691" s="18" t="str">
        <f>CONCATENATE(B1691,",")</f>
        <v>FK_API_ID,</v>
      </c>
      <c r="N1691" s="5" t="str">
        <f>CONCATENATE(B1691," ",C1691,"(",D1691,")",",")</f>
        <v>FK_API_ID VARCHAR(50),</v>
      </c>
      <c r="O1691" s="1" t="s">
        <v>10</v>
      </c>
      <c r="P1691" t="s">
        <v>702</v>
      </c>
      <c r="Q1691" t="s">
        <v>2</v>
      </c>
      <c r="W1691" s="17" t="str">
        <f>CONCATENATE(,LOWER(O1691),UPPER(LEFT(P1691,1)),LOWER(RIGHT(P1691,LEN(P1691)-IF(LEN(P1691)&gt;0,1,LEN(P1691)))),UPPER(LEFT(Q1691,1)),LOWER(RIGHT(Q1691,LEN(Q1691)-IF(LEN(Q1691)&gt;0,1,LEN(Q1691)))),UPPER(LEFT(R1691,1)),LOWER(RIGHT(R1691,LEN(R1691)-IF(LEN(R1691)&gt;0,1,LEN(R1691)))),UPPER(LEFT(S1691,1)),LOWER(RIGHT(S1691,LEN(S1691)-IF(LEN(S1691)&gt;0,1,LEN(S1691)))),UPPER(LEFT(T1691,1)),LOWER(RIGHT(T1691,LEN(T1691)-IF(LEN(T1691)&gt;0,1,LEN(T1691)))),UPPER(LEFT(U1691,1)),LOWER(RIGHT(U1691,LEN(U1691)-IF(LEN(U1691)&gt;0,1,LEN(U1691)))),UPPER(LEFT(V1691,1)),LOWER(RIGHT(V1691,LEN(V1691)-IF(LEN(V1691)&gt;0,1,LEN(V1691)))))</f>
        <v>fkApiId</v>
      </c>
      <c r="X1691" s="3" t="str">
        <f>CONCATENATE("""",W1691,"""",":","""","""",",")</f>
        <v>"fkApiId":"",</v>
      </c>
      <c r="Y1691" s="22" t="str">
        <f>CONCATENATE("public static String ",,B1691,,"=","""",W1691,""";")</f>
        <v>public static String FK_API_ID="fkApiId";</v>
      </c>
      <c r="Z1691" s="7" t="str">
        <f>CONCATENATE("private String ",W1691,"=","""""",";")</f>
        <v>private String fkApiId="";</v>
      </c>
    </row>
    <row r="1692" spans="2:26" ht="19.2" x14ac:dyDescent="0.45">
      <c r="B1692" s="41" t="s">
        <v>988</v>
      </c>
      <c r="C1692" s="1" t="s">
        <v>1</v>
      </c>
      <c r="D1692" s="4">
        <v>30</v>
      </c>
      <c r="I1692" t="str">
        <f t="shared" si="771"/>
        <v>ALTER TABLE ACTION_TYPE</v>
      </c>
      <c r="K1692" s="25" t="str">
        <f t="shared" ref="K1692" si="786">CONCATENATE(B1692,",")</f>
        <v>ACTION_TYPE,</v>
      </c>
      <c r="L1692" s="12"/>
      <c r="M1692" s="18" t="str">
        <f t="shared" ref="M1692" si="787">CONCATENATE(B1692,",")</f>
        <v>ACTION_TYPE,</v>
      </c>
      <c r="N1692" s="5" t="str">
        <f t="shared" ref="N1692" si="788">CONCATENATE(B1692," ",C1692,"(",D1692,")",",")</f>
        <v>ACTION_TYPE VARCHAR(30),</v>
      </c>
      <c r="O1692" s="1" t="s">
        <v>709</v>
      </c>
      <c r="P1692" t="s">
        <v>51</v>
      </c>
      <c r="W1692" s="17" t="str">
        <f t="shared" ref="W1692" si="789">CONCATENATE(,LOWER(O1692),UPPER(LEFT(P1692,1)),LOWER(RIGHT(P1692,LEN(P1692)-IF(LEN(P1692)&gt;0,1,LEN(P1692)))),UPPER(LEFT(Q1692,1)),LOWER(RIGHT(Q1692,LEN(Q1692)-IF(LEN(Q1692)&gt;0,1,LEN(Q1692)))),UPPER(LEFT(R1692,1)),LOWER(RIGHT(R1692,LEN(R1692)-IF(LEN(R1692)&gt;0,1,LEN(R1692)))),UPPER(LEFT(S1692,1)),LOWER(RIGHT(S1692,LEN(S1692)-IF(LEN(S1692)&gt;0,1,LEN(S1692)))),UPPER(LEFT(T1692,1)),LOWER(RIGHT(T1692,LEN(T1692)-IF(LEN(T1692)&gt;0,1,LEN(T1692)))),UPPER(LEFT(U1692,1)),LOWER(RIGHT(U1692,LEN(U1692)-IF(LEN(U1692)&gt;0,1,LEN(U1692)))),UPPER(LEFT(V1692,1)),LOWER(RIGHT(V1692,LEN(V1692)-IF(LEN(V1692)&gt;0,1,LEN(V1692)))))</f>
        <v>actionType</v>
      </c>
      <c r="X1692" s="3" t="str">
        <f t="shared" ref="X1692" si="790">CONCATENATE("""",W1692,"""",":","""","""",",")</f>
        <v>"actionType":"",</v>
      </c>
      <c r="Y1692" s="22" t="str">
        <f t="shared" ref="Y1692" si="791">CONCATENATE("public static String ",,B1692,,"=","""",W1692,""";")</f>
        <v>public static String ACTION_TYPE="actionType";</v>
      </c>
      <c r="Z1692" s="7" t="str">
        <f t="shared" ref="Z1692" si="792">CONCATENATE("private String ",W1692,"=","""""",";")</f>
        <v>private String actionType="";</v>
      </c>
    </row>
    <row r="1693" spans="2:26" ht="19.2" x14ac:dyDescent="0.45">
      <c r="B1693" s="1"/>
      <c r="C1693" s="1"/>
      <c r="D1693" s="4"/>
      <c r="I1693" t="str">
        <f t="shared" si="771"/>
        <v xml:space="preserve">ALTER TABLE </v>
      </c>
      <c r="K1693" s="29" t="s">
        <v>909</v>
      </c>
      <c r="L1693" s="12"/>
      <c r="M1693" s="18" t="str">
        <f t="shared" ref="M1693:M1694" si="793">CONCATENATE(B1693,",")</f>
        <v>,</v>
      </c>
      <c r="N1693" s="33" t="s">
        <v>130</v>
      </c>
      <c r="O1693" s="1"/>
      <c r="W1693" s="17"/>
    </row>
    <row r="1694" spans="2:26" x14ac:dyDescent="0.3">
      <c r="B1694" s="42"/>
      <c r="I1694" t="str">
        <f t="shared" si="771"/>
        <v xml:space="preserve">ALTER TABLE </v>
      </c>
      <c r="M1694" s="19" t="str">
        <f t="shared" si="793"/>
        <v>,</v>
      </c>
      <c r="N1694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2020-11-25T21:32:09Z</dcterms:modified>
</cp:coreProperties>
</file>