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alise_Dados_Python\AnaliseDadosPython\Tempo_Carros\"/>
    </mc:Choice>
  </mc:AlternateContent>
  <xr:revisionPtr revIDLastSave="0" documentId="13_ncr:1_{B5CC8177-0F8B-416D-9264-BE91A284B9B2}" xr6:coauthVersionLast="36" xr6:coauthVersionMax="36" xr10:uidLastSave="{00000000-0000-0000-0000-000000000000}"/>
  <bookViews>
    <workbookView xWindow="0" yWindow="0" windowWidth="13440" windowHeight="10830" xr2:uid="{00000000-000D-0000-FFFF-FFFF00000000}"/>
  </bookViews>
  <sheets>
    <sheet name="alugueis_carros" sheetId="1" r:id="rId1"/>
  </sheets>
  <calcPr calcId="191029"/>
</workbook>
</file>

<file path=xl/calcChain.xml><?xml version="1.0" encoding="utf-8"?>
<calcChain xmlns="http://schemas.openxmlformats.org/spreadsheetml/2006/main">
  <c r="M8" i="1" l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7" i="1"/>
  <c r="M3" i="1"/>
  <c r="M4" i="1"/>
  <c r="M5" i="1"/>
  <c r="M6" i="1"/>
  <c r="M2" i="1"/>
  <c r="K18" i="1"/>
  <c r="K2" i="1"/>
  <c r="K3" i="1"/>
  <c r="K13" i="1"/>
  <c r="K16" i="1"/>
  <c r="K17" i="1"/>
  <c r="L11" i="1"/>
  <c r="K11" i="1" s="1"/>
  <c r="L12" i="1"/>
  <c r="K12" i="1" s="1"/>
  <c r="L2" i="1"/>
  <c r="L3" i="1"/>
  <c r="L7" i="1"/>
  <c r="K7" i="1" s="1"/>
  <c r="L8" i="1"/>
  <c r="K8" i="1" s="1"/>
  <c r="L13" i="1"/>
  <c r="L14" i="1"/>
  <c r="K14" i="1" s="1"/>
  <c r="L15" i="1"/>
  <c r="K15" i="1" s="1"/>
  <c r="L4" i="1"/>
  <c r="K4" i="1" s="1"/>
  <c r="L16" i="1"/>
  <c r="L17" i="1"/>
  <c r="L18" i="1"/>
  <c r="L5" i="1"/>
  <c r="K5" i="1" s="1"/>
  <c r="L19" i="1"/>
  <c r="K19" i="1" s="1"/>
  <c r="L6" i="1"/>
  <c r="K6" i="1" s="1"/>
  <c r="L20" i="1"/>
  <c r="K20" i="1" s="1"/>
  <c r="L21" i="1"/>
  <c r="K21" i="1" s="1"/>
  <c r="L9" i="1"/>
  <c r="K9" i="1" s="1"/>
  <c r="L10" i="1"/>
  <c r="K10" i="1" s="1"/>
  <c r="H11" i="1"/>
  <c r="J11" i="1" s="1"/>
  <c r="H12" i="1"/>
  <c r="J12" i="1" s="1"/>
  <c r="H2" i="1"/>
  <c r="J2" i="1" s="1"/>
  <c r="H3" i="1"/>
  <c r="I3" i="1" s="1"/>
  <c r="H7" i="1"/>
  <c r="J7" i="1" s="1"/>
  <c r="H8" i="1"/>
  <c r="I8" i="1" s="1"/>
  <c r="H13" i="1"/>
  <c r="J13" i="1" s="1"/>
  <c r="H14" i="1"/>
  <c r="I14" i="1" s="1"/>
  <c r="H15" i="1"/>
  <c r="J15" i="1" s="1"/>
  <c r="H4" i="1"/>
  <c r="J4" i="1" s="1"/>
  <c r="H16" i="1"/>
  <c r="I16" i="1" s="1"/>
  <c r="H17" i="1"/>
  <c r="J17" i="1" s="1"/>
  <c r="H18" i="1"/>
  <c r="J18" i="1" s="1"/>
  <c r="H5" i="1"/>
  <c r="J5" i="1" s="1"/>
  <c r="H19" i="1"/>
  <c r="J19" i="1" s="1"/>
  <c r="H6" i="1"/>
  <c r="J6" i="1" s="1"/>
  <c r="H20" i="1"/>
  <c r="J20" i="1" s="1"/>
  <c r="H21" i="1"/>
  <c r="J21" i="1" s="1"/>
  <c r="H9" i="1"/>
  <c r="J9" i="1" s="1"/>
  <c r="H10" i="1"/>
  <c r="J10" i="1" s="1"/>
  <c r="I10" i="1" l="1"/>
  <c r="I9" i="1"/>
  <c r="I4" i="1"/>
  <c r="I15" i="1"/>
  <c r="J14" i="1"/>
  <c r="I13" i="1"/>
  <c r="I11" i="1"/>
  <c r="I21" i="1"/>
  <c r="I17" i="1"/>
  <c r="J16" i="1"/>
  <c r="J8" i="1"/>
  <c r="I7" i="1"/>
  <c r="J3" i="1"/>
  <c r="I2" i="1"/>
  <c r="I20" i="1"/>
  <c r="I6" i="1"/>
  <c r="I19" i="1"/>
  <c r="I5" i="1"/>
  <c r="I18" i="1"/>
  <c r="I12" i="1"/>
</calcChain>
</file>

<file path=xl/sharedStrings.xml><?xml version="1.0" encoding="utf-8"?>
<sst xmlns="http://schemas.openxmlformats.org/spreadsheetml/2006/main" count="33" uniqueCount="20">
  <si>
    <t>Onix</t>
  </si>
  <si>
    <t>HB20</t>
  </si>
  <si>
    <t>Tracker</t>
  </si>
  <si>
    <t>T-Cross</t>
  </si>
  <si>
    <t>Civic</t>
  </si>
  <si>
    <t>L200</t>
  </si>
  <si>
    <t>Compass</t>
  </si>
  <si>
    <t>id_transacao</t>
  </si>
  <si>
    <t>cod_cliente</t>
  </si>
  <si>
    <t>modelo</t>
  </si>
  <si>
    <t>data_aluguel</t>
  </si>
  <si>
    <t>data_devolucao</t>
  </si>
  <si>
    <t>valor_locacao</t>
  </si>
  <si>
    <t>taxa_administrativa</t>
  </si>
  <si>
    <t>duracao_dias</t>
  </si>
  <si>
    <t>valor_dia</t>
  </si>
  <si>
    <t>ClassificacaoDuracao</t>
  </si>
  <si>
    <t>ClassificacaoTaxa</t>
  </si>
  <si>
    <t xml:space="preserve">ValorTotal 	</t>
  </si>
  <si>
    <t>DescontoTaxa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</si>
</sst>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6" formatCode="&quot;R$&quot;\ #,##0.00;[Red]&quot;R$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8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166" fontId="0" fillId="0" borderId="0" xfId="42" applyNumberFormat="1" applyFont="1" applyAlignment="1">
      <alignment horizontal="center" vertical="center"/>
    </xf>
    <xf numFmtId="44" fontId="0" fillId="0" borderId="0" xfId="42" applyFont="1"/>
    <xf numFmtId="166" fontId="0" fillId="0" borderId="0" xfId="0" applyNumberForma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Moeda" xfId="42" builtinId="4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topLeftCell="E1" workbookViewId="0">
      <selection activeCell="N15" sqref="N15"/>
    </sheetView>
  </sheetViews>
  <sheetFormatPr defaultRowHeight="15" x14ac:dyDescent="0.25"/>
  <cols>
    <col min="1" max="1" width="12.140625" bestFit="1" customWidth="1"/>
    <col min="2" max="2" width="11.28515625" bestFit="1" customWidth="1"/>
    <col min="4" max="4" width="12.42578125" bestFit="1" customWidth="1"/>
    <col min="5" max="5" width="15.140625" bestFit="1" customWidth="1"/>
    <col min="6" max="6" width="13.140625" bestFit="1" customWidth="1"/>
    <col min="7" max="7" width="18.7109375" bestFit="1" customWidth="1"/>
    <col min="8" max="8" width="12.5703125" bestFit="1" customWidth="1"/>
    <col min="9" max="9" width="10.5703125" bestFit="1" customWidth="1"/>
    <col min="10" max="10" width="19.5703125" bestFit="1" customWidth="1"/>
    <col min="11" max="11" width="16.28515625" bestFit="1" customWidth="1"/>
    <col min="12" max="12" width="11.7109375" bestFit="1" customWidth="1"/>
    <col min="13" max="13" width="13.42578125" bestFit="1" customWidth="1"/>
  </cols>
  <sheetData>
    <row r="1" spans="1:13" x14ac:dyDescent="0.2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t="s">
        <v>17</v>
      </c>
      <c r="L1" s="2" t="s">
        <v>18</v>
      </c>
      <c r="M1" s="2" t="s">
        <v>19</v>
      </c>
    </row>
    <row r="2" spans="1:13" x14ac:dyDescent="0.25">
      <c r="A2" s="2">
        <v>4</v>
      </c>
      <c r="B2" s="2">
        <v>1150</v>
      </c>
      <c r="C2" s="2" t="s">
        <v>3</v>
      </c>
      <c r="D2" s="3">
        <v>45669</v>
      </c>
      <c r="E2" s="3">
        <v>45673</v>
      </c>
      <c r="F2" s="5">
        <v>1120.75</v>
      </c>
      <c r="G2" s="4">
        <v>200</v>
      </c>
      <c r="H2">
        <f>E2-D2</f>
        <v>4</v>
      </c>
      <c r="I2" s="6">
        <f>F2/H2</f>
        <v>280.1875</v>
      </c>
      <c r="J2" t="str">
        <f>_xlfn.IFS(H2&lt;=3,"Curta",AND(H2&gt;3,H2&lt;=7),"Média",H2&gt;7,"Longa")</f>
        <v>Média</v>
      </c>
      <c r="K2" t="str">
        <f>_xlfn.IFS((G2/L2)&lt;0.08,"Baixa",AND((G2/L2)&gt;=0.08,(G2/L2)&lt;=0.15),"Média",(G2/L2)&gt;0.15,"Alta")</f>
        <v>Alta</v>
      </c>
      <c r="L2" s="7">
        <f>SUM(F2,G2)</f>
        <v>1320.75</v>
      </c>
      <c r="M2" s="1">
        <f>G2*0.15</f>
        <v>30</v>
      </c>
    </row>
    <row r="3" spans="1:13" x14ac:dyDescent="0.25">
      <c r="A3" s="2">
        <v>5</v>
      </c>
      <c r="B3" s="2">
        <v>1201</v>
      </c>
      <c r="C3" s="2" t="s">
        <v>4</v>
      </c>
      <c r="D3" s="3">
        <v>45672</v>
      </c>
      <c r="E3" s="3">
        <v>45674</v>
      </c>
      <c r="F3" s="5">
        <v>800</v>
      </c>
      <c r="G3" s="4">
        <v>250</v>
      </c>
      <c r="H3">
        <f>E3-D3</f>
        <v>2</v>
      </c>
      <c r="I3" s="6">
        <f>F3/H3</f>
        <v>400</v>
      </c>
      <c r="J3" t="str">
        <f>_xlfn.IFS(H3&lt;=3,"Curta",AND(H3&gt;3,H3&lt;=7),"Média",H3&gt;7,"Longa")</f>
        <v>Curta</v>
      </c>
      <c r="K3" t="str">
        <f>_xlfn.IFS((G3/L3)&lt;0.08,"Baixa",AND((G3/L3)&gt;=0.08,(G3/L3)&lt;=0.15),"Média",(G3/L3)&gt;0.15,"Alta")</f>
        <v>Alta</v>
      </c>
      <c r="L3" s="7">
        <f>SUM(F3,G3)</f>
        <v>1050</v>
      </c>
      <c r="M3" s="1">
        <f t="shared" ref="M3:M7" si="0">G3*0.15</f>
        <v>37.5</v>
      </c>
    </row>
    <row r="4" spans="1:13" x14ac:dyDescent="0.25">
      <c r="A4" s="2">
        <v>11</v>
      </c>
      <c r="B4" s="2">
        <v>1122</v>
      </c>
      <c r="C4" s="2" t="s">
        <v>2</v>
      </c>
      <c r="D4" s="3">
        <v>45693</v>
      </c>
      <c r="E4" s="3">
        <v>45695</v>
      </c>
      <c r="F4" s="5">
        <v>425.75</v>
      </c>
      <c r="G4" s="4">
        <v>200</v>
      </c>
      <c r="H4">
        <f>E4-D4</f>
        <v>2</v>
      </c>
      <c r="I4" s="6">
        <f>F4/H4</f>
        <v>212.875</v>
      </c>
      <c r="J4" t="str">
        <f>_xlfn.IFS(H4&lt;=3,"Curta",AND(H4&gt;3,H4&lt;=7),"Média",H4&gt;7,"Longa")</f>
        <v>Curta</v>
      </c>
      <c r="K4" t="str">
        <f>_xlfn.IFS((G4/L4)&lt;0.08,"Baixa",AND((G4/L4)&gt;=0.08,(G4/L4)&lt;=0.15),"Média",(G4/L4)&gt;0.15,"Alta")</f>
        <v>Alta</v>
      </c>
      <c r="L4" s="7">
        <f>SUM(F4,G4)</f>
        <v>625.75</v>
      </c>
      <c r="M4" s="1">
        <f t="shared" si="0"/>
        <v>30</v>
      </c>
    </row>
    <row r="5" spans="1:13" x14ac:dyDescent="0.25">
      <c r="A5" s="2">
        <v>15</v>
      </c>
      <c r="B5" s="2">
        <v>1300</v>
      </c>
      <c r="C5" s="2" t="s">
        <v>5</v>
      </c>
      <c r="D5" s="3">
        <v>45702</v>
      </c>
      <c r="E5" s="3">
        <v>45703</v>
      </c>
      <c r="F5" s="5">
        <v>500</v>
      </c>
      <c r="G5" s="4">
        <v>300</v>
      </c>
      <c r="H5">
        <f>E5-D5</f>
        <v>1</v>
      </c>
      <c r="I5" s="6">
        <f>F5/H5</f>
        <v>500</v>
      </c>
      <c r="J5" t="str">
        <f>_xlfn.IFS(H5&lt;=3,"Curta",AND(H5&gt;3,H5&lt;=7),"Média",H5&gt;7,"Longa")</f>
        <v>Curta</v>
      </c>
      <c r="K5" t="str">
        <f>_xlfn.IFS((G5/L5)&lt;0.08,"Baixa",AND((G5/L5)&gt;=0.08,(G5/L5)&lt;=0.15),"Média",(G5/L5)&gt;0.15,"Alta")</f>
        <v>Alta</v>
      </c>
      <c r="L5" s="7">
        <f>SUM(F5,G5)</f>
        <v>800</v>
      </c>
      <c r="M5" s="1">
        <f t="shared" si="0"/>
        <v>45</v>
      </c>
    </row>
    <row r="6" spans="1:13" x14ac:dyDescent="0.25">
      <c r="A6" s="2">
        <v>17</v>
      </c>
      <c r="B6" s="2">
        <v>1005</v>
      </c>
      <c r="C6" s="2" t="s">
        <v>0</v>
      </c>
      <c r="D6" s="3">
        <v>45706</v>
      </c>
      <c r="E6" s="3">
        <v>45707</v>
      </c>
      <c r="F6" s="5">
        <v>400</v>
      </c>
      <c r="G6" s="4">
        <v>150</v>
      </c>
      <c r="H6">
        <f>E6-D6</f>
        <v>1</v>
      </c>
      <c r="I6" s="6">
        <f>F6/H6</f>
        <v>400</v>
      </c>
      <c r="J6" t="str">
        <f>_xlfn.IFS(H6&lt;=3,"Curta",AND(H6&gt;3,H6&lt;=7),"Média",H6&gt;7,"Longa")</f>
        <v>Curta</v>
      </c>
      <c r="K6" t="str">
        <f>_xlfn.IFS((G6/L6)&lt;0.08,"Baixa",AND((G6/L6)&gt;=0.08,(G6/L6)&lt;=0.15),"Média",(G6/L6)&gt;0.15,"Alta")</f>
        <v>Alta</v>
      </c>
      <c r="L6" s="7">
        <f>SUM(F6,G6)</f>
        <v>550</v>
      </c>
      <c r="M6" s="1">
        <f t="shared" si="0"/>
        <v>22.5</v>
      </c>
    </row>
    <row r="7" spans="1:13" x14ac:dyDescent="0.25">
      <c r="A7" s="2">
        <v>6</v>
      </c>
      <c r="B7" s="2">
        <v>1254</v>
      </c>
      <c r="C7" s="2" t="s">
        <v>4</v>
      </c>
      <c r="D7" s="3">
        <v>45675</v>
      </c>
      <c r="E7" s="3">
        <v>45688</v>
      </c>
      <c r="F7" s="5">
        <v>4525.25</v>
      </c>
      <c r="G7" s="4">
        <v>250</v>
      </c>
      <c r="H7">
        <f>E7-D7</f>
        <v>13</v>
      </c>
      <c r="I7" s="6">
        <f>F7/H7</f>
        <v>348.09615384615387</v>
      </c>
      <c r="J7" t="str">
        <f>_xlfn.IFS(H7&lt;=3,"Curta",AND(H7&gt;3,H7&lt;=7),"Média",H7&gt;7,"Longa")</f>
        <v>Longa</v>
      </c>
      <c r="K7" t="str">
        <f>_xlfn.IFS((G7/L7)&lt;0.08,"Baixa",AND((G7/L7)&gt;=0.08,(G7/L7)&lt;=0.15),"Média",(G7/L7)&gt;0.15,"Alta")</f>
        <v>Baixa</v>
      </c>
      <c r="L7" s="7">
        <f>SUM(F7,G7)</f>
        <v>4775.25</v>
      </c>
      <c r="M7" s="1">
        <f>G7*0</f>
        <v>0</v>
      </c>
    </row>
    <row r="8" spans="1:13" x14ac:dyDescent="0.25">
      <c r="A8" s="2">
        <v>7</v>
      </c>
      <c r="B8" s="2">
        <v>1300</v>
      </c>
      <c r="C8" s="2" t="s">
        <v>5</v>
      </c>
      <c r="D8" s="3">
        <v>45677</v>
      </c>
      <c r="E8" s="3">
        <v>45686</v>
      </c>
      <c r="F8" s="5">
        <v>4875</v>
      </c>
      <c r="G8" s="4">
        <v>300</v>
      </c>
      <c r="H8">
        <f>E8-D8</f>
        <v>9</v>
      </c>
      <c r="I8" s="6">
        <f>F8/H8</f>
        <v>541.66666666666663</v>
      </c>
      <c r="J8" t="str">
        <f>_xlfn.IFS(H8&lt;=3,"Curta",AND(H8&gt;3,H8&lt;=7),"Média",H8&gt;7,"Longa")</f>
        <v>Longa</v>
      </c>
      <c r="K8" t="str">
        <f>_xlfn.IFS((G8/L8)&lt;0.08,"Baixa",AND((G8/L8)&gt;=0.08,(G8/L8)&lt;=0.15),"Média",(G8/L8)&gt;0.15,"Alta")</f>
        <v>Baixa</v>
      </c>
      <c r="L8" s="7">
        <f>SUM(F8,G8)</f>
        <v>5175</v>
      </c>
      <c r="M8" s="1">
        <f t="shared" ref="M8:M21" si="1">G8*0</f>
        <v>0</v>
      </c>
    </row>
    <row r="9" spans="1:13" x14ac:dyDescent="0.25">
      <c r="A9" s="2">
        <v>20</v>
      </c>
      <c r="B9" s="2">
        <v>1023</v>
      </c>
      <c r="C9" s="2" t="s">
        <v>4</v>
      </c>
      <c r="D9" s="3">
        <v>45708</v>
      </c>
      <c r="E9" s="3">
        <v>45716</v>
      </c>
      <c r="F9" s="5">
        <v>3850</v>
      </c>
      <c r="G9" s="4">
        <v>250</v>
      </c>
      <c r="H9">
        <f>E9-D9</f>
        <v>8</v>
      </c>
      <c r="I9" s="6">
        <f>F9/H9</f>
        <v>481.25</v>
      </c>
      <c r="J9" t="str">
        <f>_xlfn.IFS(H9&lt;=3,"Curta",AND(H9&gt;3,H9&lt;=7),"Média",H9&gt;7,"Longa")</f>
        <v>Longa</v>
      </c>
      <c r="K9" t="str">
        <f>_xlfn.IFS((G9/L9)&lt;0.08,"Baixa",AND((G9/L9)&gt;=0.08,(G9/L9)&lt;=0.15),"Média",(G9/L9)&gt;0.15,"Alta")</f>
        <v>Baixa</v>
      </c>
      <c r="L9" s="7">
        <f>SUM(F9,G9)</f>
        <v>4100</v>
      </c>
      <c r="M9" s="1">
        <f t="shared" si="1"/>
        <v>0</v>
      </c>
    </row>
    <row r="10" spans="1:13" x14ac:dyDescent="0.25">
      <c r="A10" s="2">
        <v>1</v>
      </c>
      <c r="B10" s="2">
        <v>1023</v>
      </c>
      <c r="C10" s="2" t="s">
        <v>0</v>
      </c>
      <c r="D10" s="3">
        <v>45662</v>
      </c>
      <c r="E10" s="3">
        <v>45667</v>
      </c>
      <c r="F10" s="5">
        <v>1250</v>
      </c>
      <c r="G10" s="4">
        <v>150</v>
      </c>
      <c r="H10">
        <f>E10-D10</f>
        <v>5</v>
      </c>
      <c r="I10" s="6">
        <f>F10/H10</f>
        <v>250</v>
      </c>
      <c r="J10" t="str">
        <f>_xlfn.IFS(H10&lt;=3,"Curta",AND(H10&gt;3,H10&lt;=7),"Média",H10&gt;7,"Longa")</f>
        <v>Média</v>
      </c>
      <c r="K10" t="str">
        <f>_xlfn.IFS((G10/L10)&lt;0.08,"Baixa",AND((G10/L10)&gt;=0.08,(G10/L10)&lt;=0.15),"Média",(G10/L10)&gt;0.15,"Alta")</f>
        <v>Média</v>
      </c>
      <c r="L10" s="7">
        <f>SUM(F10,G10)</f>
        <v>1400</v>
      </c>
      <c r="M10" s="1">
        <f t="shared" si="1"/>
        <v>0</v>
      </c>
    </row>
    <row r="11" spans="1:13" x14ac:dyDescent="0.25">
      <c r="A11" s="2">
        <v>2</v>
      </c>
      <c r="B11" s="2">
        <v>1045</v>
      </c>
      <c r="C11" s="2" t="s">
        <v>1</v>
      </c>
      <c r="D11" s="3">
        <v>45664</v>
      </c>
      <c r="E11" s="3">
        <v>45669</v>
      </c>
      <c r="F11" s="5">
        <v>1400</v>
      </c>
      <c r="G11" s="4">
        <v>150</v>
      </c>
      <c r="H11">
        <f>E11-D11</f>
        <v>5</v>
      </c>
      <c r="I11" s="6">
        <f>F11/H11</f>
        <v>280</v>
      </c>
      <c r="J11" t="str">
        <f>_xlfn.IFS(H11&lt;=3,"Curta",AND(H11&gt;3,H11&lt;=7),"Média",H11&gt;7,"Longa")</f>
        <v>Média</v>
      </c>
      <c r="K11" t="str">
        <f>_xlfn.IFS((G11/L11)&lt;0.08,"Baixa",AND((G11/L11)&gt;=0.08,(G11/L11)&lt;=0.15),"Média",(G11/L11)&gt;0.15,"Alta")</f>
        <v>Média</v>
      </c>
      <c r="L11" s="7">
        <f>SUM(F11,G11)</f>
        <v>1550</v>
      </c>
      <c r="M11" s="1">
        <f t="shared" si="1"/>
        <v>0</v>
      </c>
    </row>
    <row r="12" spans="1:13" x14ac:dyDescent="0.25">
      <c r="A12" s="2">
        <v>3</v>
      </c>
      <c r="B12" s="2">
        <v>1102</v>
      </c>
      <c r="C12" s="2" t="s">
        <v>2</v>
      </c>
      <c r="D12" s="3">
        <v>45667</v>
      </c>
      <c r="E12" s="3">
        <v>45672</v>
      </c>
      <c r="F12" s="5">
        <v>1750.5</v>
      </c>
      <c r="G12" s="4">
        <v>200</v>
      </c>
      <c r="H12">
        <f>E12-D12</f>
        <v>5</v>
      </c>
      <c r="I12" s="6">
        <f>F12/H12</f>
        <v>350.1</v>
      </c>
      <c r="J12" t="str">
        <f>_xlfn.IFS(H12&lt;=3,"Curta",AND(H12&gt;3,H12&lt;=7),"Média",H12&gt;7,"Longa")</f>
        <v>Média</v>
      </c>
      <c r="K12" t="str">
        <f>_xlfn.IFS((G12/L12)&lt;0.08,"Baixa",AND((G12/L12)&gt;=0.08,(G12/L12)&lt;=0.15),"Média",(G12/L12)&gt;0.15,"Alta")</f>
        <v>Média</v>
      </c>
      <c r="L12" s="7">
        <f>SUM(F12,G12)</f>
        <v>1950.5</v>
      </c>
      <c r="M12" s="1">
        <f t="shared" si="1"/>
        <v>0</v>
      </c>
    </row>
    <row r="13" spans="1:13" x14ac:dyDescent="0.25">
      <c r="A13" s="2">
        <v>8</v>
      </c>
      <c r="B13" s="2">
        <v>1356</v>
      </c>
      <c r="C13" s="2" t="s">
        <v>6</v>
      </c>
      <c r="D13" s="3">
        <v>45679</v>
      </c>
      <c r="E13" s="3">
        <v>45685</v>
      </c>
      <c r="F13" s="5">
        <v>3400.6</v>
      </c>
      <c r="G13" s="4">
        <v>400</v>
      </c>
      <c r="H13">
        <f>E13-D13</f>
        <v>6</v>
      </c>
      <c r="I13" s="6">
        <f>F13/H13</f>
        <v>566.76666666666665</v>
      </c>
      <c r="J13" t="str">
        <f>_xlfn.IFS(H13&lt;=3,"Curta",AND(H13&gt;3,H13&lt;=7),"Média",H13&gt;7,"Longa")</f>
        <v>Média</v>
      </c>
      <c r="K13" t="str">
        <f>_xlfn.IFS((G13/L13)&lt;0.08,"Baixa",AND((G13/L13)&gt;=0.08,(G13/L13)&lt;=0.15),"Média",(G13/L13)&gt;0.15,"Alta")</f>
        <v>Média</v>
      </c>
      <c r="L13" s="7">
        <f>SUM(F13,G13)</f>
        <v>3800.6</v>
      </c>
      <c r="M13" s="1">
        <f t="shared" si="1"/>
        <v>0</v>
      </c>
    </row>
    <row r="14" spans="1:13" x14ac:dyDescent="0.25">
      <c r="A14" s="2">
        <v>9</v>
      </c>
      <c r="B14" s="2">
        <v>1025</v>
      </c>
      <c r="C14" s="2" t="s">
        <v>0</v>
      </c>
      <c r="D14" s="3">
        <v>45689</v>
      </c>
      <c r="E14" s="3">
        <v>45693</v>
      </c>
      <c r="F14" s="5">
        <v>1000</v>
      </c>
      <c r="G14" s="4">
        <v>150</v>
      </c>
      <c r="H14">
        <f>E14-D14</f>
        <v>4</v>
      </c>
      <c r="I14" s="6">
        <f>F14/H14</f>
        <v>250</v>
      </c>
      <c r="J14" t="str">
        <f>_xlfn.IFS(H14&lt;=3,"Curta",AND(H14&gt;3,H14&lt;=7),"Média",H14&gt;7,"Longa")</f>
        <v>Média</v>
      </c>
      <c r="K14" t="str">
        <f>_xlfn.IFS((G14/L14)&lt;0.08,"Baixa",AND((G14/L14)&gt;=0.08,(G14/L14)&lt;=0.15),"Média",(G14/L14)&gt;0.15,"Alta")</f>
        <v>Média</v>
      </c>
      <c r="L14" s="7">
        <f>SUM(F14,G14)</f>
        <v>1150</v>
      </c>
      <c r="M14" s="1">
        <f t="shared" si="1"/>
        <v>0</v>
      </c>
    </row>
    <row r="15" spans="1:13" x14ac:dyDescent="0.25">
      <c r="A15" s="2">
        <v>10</v>
      </c>
      <c r="B15" s="2">
        <v>1023</v>
      </c>
      <c r="C15" s="2" t="s">
        <v>1</v>
      </c>
      <c r="D15" s="3">
        <v>45691</v>
      </c>
      <c r="E15" s="3">
        <v>45695</v>
      </c>
      <c r="F15" s="5">
        <v>1120</v>
      </c>
      <c r="G15" s="4">
        <v>150</v>
      </c>
      <c r="H15">
        <f>E15-D15</f>
        <v>4</v>
      </c>
      <c r="I15" s="6">
        <f>F15/H15</f>
        <v>280</v>
      </c>
      <c r="J15" t="str">
        <f>_xlfn.IFS(H15&lt;=3,"Curta",AND(H15&gt;3,H15&lt;=7),"Média",H15&gt;7,"Longa")</f>
        <v>Média</v>
      </c>
      <c r="K15" t="str">
        <f>_xlfn.IFS((G15/L15)&lt;0.08,"Baixa",AND((G15/L15)&gt;=0.08,(G15/L15)&lt;=0.15),"Média",(G15/L15)&gt;0.15,"Alta")</f>
        <v>Média</v>
      </c>
      <c r="L15" s="7">
        <f>SUM(F15,G15)</f>
        <v>1270</v>
      </c>
      <c r="M15" s="1">
        <f t="shared" si="1"/>
        <v>0</v>
      </c>
    </row>
    <row r="16" spans="1:13" x14ac:dyDescent="0.25">
      <c r="A16" s="2">
        <v>12</v>
      </c>
      <c r="B16" s="2">
        <v>1177</v>
      </c>
      <c r="C16" s="2" t="s">
        <v>3</v>
      </c>
      <c r="D16" s="3">
        <v>45696</v>
      </c>
      <c r="E16" s="3">
        <v>45700</v>
      </c>
      <c r="F16" s="5">
        <v>1240.5</v>
      </c>
      <c r="G16" s="4">
        <v>200</v>
      </c>
      <c r="H16">
        <f>E16-D16</f>
        <v>4</v>
      </c>
      <c r="I16" s="6">
        <f>F16/H16</f>
        <v>310.125</v>
      </c>
      <c r="J16" t="str">
        <f>_xlfn.IFS(H16&lt;=3,"Curta",AND(H16&gt;3,H16&lt;=7),"Média",H16&gt;7,"Longa")</f>
        <v>Média</v>
      </c>
      <c r="K16" t="str">
        <f>_xlfn.IFS((G16/L16)&lt;0.08,"Baixa",AND((G16/L16)&gt;=0.08,(G16/L16)&lt;=0.15),"Média",(G16/L16)&gt;0.15,"Alta")</f>
        <v>Média</v>
      </c>
      <c r="L16" s="7">
        <f>SUM(F16,G16)</f>
        <v>1440.5</v>
      </c>
      <c r="M16" s="1">
        <f t="shared" si="1"/>
        <v>0</v>
      </c>
    </row>
    <row r="17" spans="1:13" x14ac:dyDescent="0.25">
      <c r="A17" s="2">
        <v>13</v>
      </c>
      <c r="B17" s="2">
        <v>1225</v>
      </c>
      <c r="C17" s="2" t="s">
        <v>4</v>
      </c>
      <c r="D17" s="3">
        <v>45698</v>
      </c>
      <c r="E17" s="3">
        <v>45703</v>
      </c>
      <c r="F17" s="5">
        <v>1750</v>
      </c>
      <c r="G17" s="4">
        <v>250</v>
      </c>
      <c r="H17">
        <f>E17-D17</f>
        <v>5</v>
      </c>
      <c r="I17" s="6">
        <f>F17/H17</f>
        <v>350</v>
      </c>
      <c r="J17" t="str">
        <f>_xlfn.IFS(H17&lt;=3,"Curta",AND(H17&gt;3,H17&lt;=7),"Média",H17&gt;7,"Longa")</f>
        <v>Média</v>
      </c>
      <c r="K17" t="str">
        <f>_xlfn.IFS((G17/L17)&lt;0.08,"Baixa",AND((G17/L17)&gt;=0.08,(G17/L17)&lt;=0.15),"Média",(G17/L17)&gt;0.15,"Alta")</f>
        <v>Média</v>
      </c>
      <c r="L17" s="7">
        <f>SUM(F17,G17)</f>
        <v>2000</v>
      </c>
      <c r="M17" s="1">
        <f t="shared" si="1"/>
        <v>0</v>
      </c>
    </row>
    <row r="18" spans="1:13" x14ac:dyDescent="0.25">
      <c r="A18" s="2">
        <v>14</v>
      </c>
      <c r="B18" s="2">
        <v>1270</v>
      </c>
      <c r="C18" s="2" t="s">
        <v>4</v>
      </c>
      <c r="D18" s="3">
        <v>45700</v>
      </c>
      <c r="E18" s="3">
        <v>45705</v>
      </c>
      <c r="F18" s="5">
        <v>2000</v>
      </c>
      <c r="G18" s="4">
        <v>250</v>
      </c>
      <c r="H18">
        <f>E18-D18</f>
        <v>5</v>
      </c>
      <c r="I18" s="6">
        <f>F18/H18</f>
        <v>400</v>
      </c>
      <c r="J18" t="str">
        <f>_xlfn.IFS(H18&lt;=3,"Curta",AND(H18&gt;3,H18&lt;=7),"Média",H18&gt;7,"Longa")</f>
        <v>Média</v>
      </c>
      <c r="K18" t="str">
        <f>_xlfn.IFS((G18/L18)&lt;0.08,"Baixa",AND((G18/L18)&gt;=0.08,(G18/L18)&lt;=0.15),"Média",(G18/L18)&gt;0.15,"Alta")</f>
        <v>Média</v>
      </c>
      <c r="L18" s="7">
        <f>SUM(F18,G18)</f>
        <v>2250</v>
      </c>
      <c r="M18" s="1">
        <f t="shared" si="1"/>
        <v>0</v>
      </c>
    </row>
    <row r="19" spans="1:13" x14ac:dyDescent="0.25">
      <c r="A19" s="2">
        <v>16</v>
      </c>
      <c r="B19" s="2">
        <v>1375</v>
      </c>
      <c r="C19" s="2" t="s">
        <v>6</v>
      </c>
      <c r="D19" s="3">
        <v>45704</v>
      </c>
      <c r="E19" s="3">
        <v>45709</v>
      </c>
      <c r="F19" s="5">
        <v>3600</v>
      </c>
      <c r="G19" s="4">
        <v>400</v>
      </c>
      <c r="H19">
        <f>E19-D19</f>
        <v>5</v>
      </c>
      <c r="I19" s="6">
        <f>F19/H19</f>
        <v>720</v>
      </c>
      <c r="J19" t="str">
        <f>_xlfn.IFS(H19&lt;=3,"Curta",AND(H19&gt;3,H19&lt;=7),"Média",H19&gt;7,"Longa")</f>
        <v>Média</v>
      </c>
      <c r="K19" t="str">
        <f>_xlfn.IFS((G19/L19)&lt;0.08,"Baixa",AND((G19/L19)&gt;=0.08,(G19/L19)&lt;=0.15),"Média",(G19/L19)&gt;0.15,"Alta")</f>
        <v>Média</v>
      </c>
      <c r="L19" s="7">
        <f>SUM(F19,G19)</f>
        <v>4000</v>
      </c>
      <c r="M19" s="1">
        <f t="shared" si="1"/>
        <v>0</v>
      </c>
    </row>
    <row r="20" spans="1:13" x14ac:dyDescent="0.25">
      <c r="A20" s="2">
        <v>18</v>
      </c>
      <c r="B20" s="2">
        <v>1150</v>
      </c>
      <c r="C20" s="2" t="s">
        <v>2</v>
      </c>
      <c r="D20" s="3">
        <v>45708</v>
      </c>
      <c r="E20" s="3">
        <v>45713</v>
      </c>
      <c r="F20" s="5">
        <v>1925</v>
      </c>
      <c r="G20" s="4">
        <v>250</v>
      </c>
      <c r="H20">
        <f>E20-D20</f>
        <v>5</v>
      </c>
      <c r="I20" s="6">
        <f>F20/H20</f>
        <v>385</v>
      </c>
      <c r="J20" t="str">
        <f>_xlfn.IFS(H20&lt;=3,"Curta",AND(H20&gt;3,H20&lt;=7),"Média",H20&gt;7,"Longa")</f>
        <v>Média</v>
      </c>
      <c r="K20" t="str">
        <f>_xlfn.IFS((G20/L20)&lt;0.08,"Baixa",AND((G20/L20)&gt;=0.08,(G20/L20)&lt;=0.15),"Média",(G20/L20)&gt;0.15,"Alta")</f>
        <v>Média</v>
      </c>
      <c r="L20" s="7">
        <f>SUM(F20,G20)</f>
        <v>2175</v>
      </c>
      <c r="M20" s="1">
        <f t="shared" si="1"/>
        <v>0</v>
      </c>
    </row>
    <row r="21" spans="1:13" x14ac:dyDescent="0.25">
      <c r="A21" s="2">
        <v>19</v>
      </c>
      <c r="B21" s="2">
        <v>1105</v>
      </c>
      <c r="C21" s="2" t="s">
        <v>3</v>
      </c>
      <c r="D21" s="3">
        <v>45710</v>
      </c>
      <c r="E21" s="3">
        <v>45714</v>
      </c>
      <c r="F21" s="5">
        <v>1300</v>
      </c>
      <c r="G21" s="4">
        <v>200</v>
      </c>
      <c r="H21">
        <f>E21-D21</f>
        <v>4</v>
      </c>
      <c r="I21" s="6">
        <f>F21/H21</f>
        <v>325</v>
      </c>
      <c r="J21" t="str">
        <f>_xlfn.IFS(H21&lt;=3,"Curta",AND(H21&gt;3,H21&lt;=7),"Média",H21&gt;7,"Longa")</f>
        <v>Média</v>
      </c>
      <c r="K21" t="str">
        <f>_xlfn.IFS((G21/L21)&lt;0.08,"Baixa",AND((G21/L21)&gt;=0.08,(G21/L21)&lt;=0.15),"Média",(G21/L21)&gt;0.15,"Alta")</f>
        <v>Média</v>
      </c>
      <c r="L21" s="7">
        <f>SUM(F21,G21)</f>
        <v>1500</v>
      </c>
      <c r="M21" s="1">
        <f t="shared" si="1"/>
        <v>0</v>
      </c>
    </row>
  </sheetData>
  <sortState ref="A2:M21">
    <sortCondition ref="K2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alugueis_carros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MURILO DAS DORES ALVES</dc:creator>
  <cp:lastModifiedBy>MURILO DAS DORES ALVES</cp:lastModifiedBy>
  <dcterms:created xsi:type="dcterms:W3CDTF">2025-05-15T21:10:55Z</dcterms:created>
  <dcterms:modified xsi:type="dcterms:W3CDTF">2025-05-16T00:53:48Z</dcterms:modified>
</cp:coreProperties>
</file>