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xr:revisionPtr revIDLastSave="0" documentId="8_{CCC35738-20DD-4649-A9BC-5169D919958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ilha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1" l="1"/>
  <c r="I4" i="1"/>
  <c r="J4" i="1" s="1"/>
  <c r="H4" i="1"/>
  <c r="G4" i="1"/>
  <c r="F4" i="1"/>
  <c r="E4" i="1"/>
  <c r="Q3" i="1"/>
  <c r="I3" i="1"/>
  <c r="J3" i="1" s="1"/>
  <c r="H3" i="1"/>
  <c r="G3" i="1"/>
  <c r="F3" i="1"/>
  <c r="E3" i="1"/>
  <c r="Q2" i="1"/>
  <c r="I2" i="1"/>
  <c r="J2" i="1" s="1"/>
  <c r="H2" i="1"/>
  <c r="G2" i="1"/>
  <c r="F2" i="1"/>
  <c r="E2" i="1"/>
</calcChain>
</file>

<file path=xl/sharedStrings.xml><?xml version="1.0" encoding="utf-8"?>
<sst xmlns="http://schemas.openxmlformats.org/spreadsheetml/2006/main" count="15" uniqueCount="15">
  <si>
    <t xml:space="preserve"> Nome do Funcionário</t>
  </si>
  <si>
    <t>Data de Admissão</t>
  </si>
  <si>
    <t>Data Atual</t>
  </si>
  <si>
    <t>Data de Início das Férias</t>
  </si>
  <si>
    <t>Dia da Semana das Férias</t>
  </si>
  <si>
    <t xml:space="preserve">Dias Úteis Trabalhados </t>
  </si>
  <si>
    <t>Data de
Retorno das Férias</t>
  </si>
  <si>
    <t>Pode Tirar Férias</t>
  </si>
  <si>
    <t>Data Mínima Solicitar Férias</t>
  </si>
  <si>
    <t>Dias Faltantes Solicitar Férias</t>
  </si>
  <si>
    <t>Feriados</t>
  </si>
  <si>
    <t>Finais de Semana</t>
  </si>
  <si>
    <t>Lucio</t>
  </si>
  <si>
    <t>Marcos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</si>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</sst>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Normal="100" workbookViewId="0">
      <selection activeCell="H4" sqref="H4"/>
    </sheetView>
  </sheetViews>
  <sheetFormatPr defaultColWidth="8.7109375" defaultRowHeight="15"/>
  <cols>
    <col min="1" max="1" width="12" customWidth="1"/>
    <col min="2" max="2" width="12.140625" customWidth="1"/>
    <col min="3" max="3" width="10.7109375" customWidth="1"/>
    <col min="4" max="4" width="11.140625" customWidth="1"/>
    <col min="5" max="5" width="9.140625" customWidth="1"/>
    <col min="6" max="6" width="12.28515625" customWidth="1"/>
    <col min="7" max="7" width="10.42578125" customWidth="1"/>
    <col min="9" max="9" width="12.140625" customWidth="1"/>
    <col min="12" max="12" width="12.140625" customWidth="1"/>
    <col min="13" max="13" width="10.7109375" customWidth="1"/>
    <col min="15" max="16" width="2" customWidth="1"/>
    <col min="17" max="17" width="3" customWidth="1"/>
  </cols>
  <sheetData>
    <row r="1" spans="1:17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t="s">
        <v>10</v>
      </c>
      <c r="N1" s="2" t="s">
        <v>11</v>
      </c>
    </row>
    <row r="2" spans="1:17" ht="13.9">
      <c r="A2" s="3" t="s">
        <v>12</v>
      </c>
      <c r="B2" s="4">
        <v>45628</v>
      </c>
      <c r="C2" s="4">
        <v>45701</v>
      </c>
      <c r="D2" s="4">
        <v>45992</v>
      </c>
      <c r="E2" s="3">
        <f>WEEKDAY(D2)</f>
        <v>2</v>
      </c>
      <c r="F2" s="3">
        <f>NETWORKDAYS.INTL(B2,C2,,$L$2:$L$6)</f>
        <v>50</v>
      </c>
      <c r="G2" s="4">
        <f>WORKDAY.INTL(D2,30,Q2,L19:L24)</f>
        <v>46033</v>
      </c>
      <c r="H2" s="3" t="str">
        <f>IF(J2&lt;=0,"Pode","Não Pode")</f>
        <v>Não Pode</v>
      </c>
      <c r="I2" s="4">
        <f>EDATE(B2,12)</f>
        <v>45993</v>
      </c>
      <c r="J2" s="3">
        <f>_xlfn.DAYS(I2,C2)</f>
        <v>292</v>
      </c>
      <c r="L2" s="5">
        <v>45650</v>
      </c>
      <c r="M2" s="5"/>
      <c r="N2" s="6">
        <v>45992</v>
      </c>
      <c r="O2">
        <v>8</v>
      </c>
      <c r="P2">
        <v>4</v>
      </c>
      <c r="Q2">
        <f>SUM(O2:P2)</f>
        <v>12</v>
      </c>
    </row>
    <row r="3" spans="1:17" ht="13.9">
      <c r="A3" s="3" t="s">
        <v>13</v>
      </c>
      <c r="B3" s="4">
        <v>45636</v>
      </c>
      <c r="C3" s="4">
        <v>45701</v>
      </c>
      <c r="D3" s="4">
        <v>46023</v>
      </c>
      <c r="E3" s="3">
        <f>WEEKDAY(D3)</f>
        <v>5</v>
      </c>
      <c r="F3" s="3">
        <f>NETWORKDAYS.INTL(B3,C3,,$L$2:$L$6)</f>
        <v>44</v>
      </c>
      <c r="G3" s="4">
        <f>WORKDAY.INTL(D3,30,Q3,L20:L25)</f>
        <v>46059</v>
      </c>
      <c r="H3" s="3" t="str">
        <f>IF(J3&lt;=0,"Pode","Não Pode")</f>
        <v>Não Pode</v>
      </c>
      <c r="I3" s="4">
        <f>EDATE(B3,12)</f>
        <v>46001</v>
      </c>
      <c r="J3" s="3">
        <f>_xlfn.DAYS(I3,C3)</f>
        <v>300</v>
      </c>
      <c r="L3" s="5">
        <v>45651</v>
      </c>
      <c r="M3" s="5"/>
      <c r="N3" s="6">
        <v>46023</v>
      </c>
      <c r="O3">
        <v>9</v>
      </c>
      <c r="P3">
        <v>3</v>
      </c>
      <c r="Q3">
        <f>SUM(O3:P3)</f>
        <v>12</v>
      </c>
    </row>
    <row r="4" spans="1:17" ht="13.9">
      <c r="A4" s="3" t="s">
        <v>14</v>
      </c>
      <c r="B4" s="4">
        <v>45643</v>
      </c>
      <c r="C4" s="4">
        <v>45701</v>
      </c>
      <c r="D4" s="4">
        <v>46054</v>
      </c>
      <c r="E4" s="3">
        <f>WEEKDAY(D4)</f>
        <v>1</v>
      </c>
      <c r="F4" s="3">
        <f>NETWORKDAYS.INTL(B4,C4,,$L$2:$L$6)</f>
        <v>39</v>
      </c>
      <c r="G4" s="4">
        <f>WORKDAY.INTL(D4,30,Q4,L21:L26)</f>
        <v>46091</v>
      </c>
      <c r="H4" s="3" t="str">
        <f>IF(J4&lt;=0,"Pode","Não Pode")</f>
        <v>Não Pode</v>
      </c>
      <c r="I4" s="4">
        <f>EDATE(B4,12)</f>
        <v>46008</v>
      </c>
      <c r="J4" s="3">
        <f>_xlfn.DAYS(I4,C4)</f>
        <v>307</v>
      </c>
      <c r="L4" s="5">
        <v>46017</v>
      </c>
      <c r="M4" s="5"/>
      <c r="N4" s="6">
        <v>46054</v>
      </c>
      <c r="O4">
        <v>9</v>
      </c>
      <c r="P4">
        <v>5</v>
      </c>
      <c r="Q4">
        <f>SUM(O4:P4)</f>
        <v>14</v>
      </c>
    </row>
    <row r="5" spans="1:17">
      <c r="L5" s="5">
        <v>45657</v>
      </c>
      <c r="M5" s="5"/>
    </row>
    <row r="6" spans="1:17">
      <c r="L6" s="5">
        <v>45658</v>
      </c>
      <c r="M6" s="5"/>
    </row>
    <row r="7" spans="1:17">
      <c r="L7" s="5">
        <v>45719</v>
      </c>
      <c r="M7" s="5"/>
    </row>
    <row r="8" spans="1:17">
      <c r="L8" s="5">
        <v>45720</v>
      </c>
      <c r="M8" s="5"/>
    </row>
    <row r="9" spans="1:17">
      <c r="L9" s="5">
        <v>45721</v>
      </c>
      <c r="M9" s="5"/>
    </row>
    <row r="10" spans="1:17">
      <c r="L10" s="5">
        <v>45765</v>
      </c>
      <c r="M10" s="5"/>
    </row>
    <row r="11" spans="1:17">
      <c r="L11" s="5">
        <v>45768</v>
      </c>
      <c r="M11" s="5"/>
    </row>
    <row r="12" spans="1:17">
      <c r="L12" s="5">
        <v>45769</v>
      </c>
      <c r="M12" s="5"/>
    </row>
    <row r="13" spans="1:17">
      <c r="L13" s="5">
        <v>45770</v>
      </c>
      <c r="M13" s="5"/>
    </row>
    <row r="14" spans="1:17">
      <c r="L14" s="5">
        <v>45778</v>
      </c>
      <c r="M14" s="5"/>
    </row>
    <row r="15" spans="1:17">
      <c r="L15" s="5">
        <v>45827</v>
      </c>
      <c r="M15" s="5"/>
    </row>
    <row r="16" spans="1:17">
      <c r="L16" s="5">
        <v>45828</v>
      </c>
      <c r="M16" s="5"/>
    </row>
    <row r="17" spans="12:13">
      <c r="L17" s="5">
        <v>45981</v>
      </c>
      <c r="M17" s="5"/>
    </row>
    <row r="18" spans="12:13">
      <c r="L18" s="5">
        <v>45982</v>
      </c>
      <c r="M18" s="5"/>
    </row>
    <row r="19" spans="12:13">
      <c r="L19" s="5">
        <v>46015</v>
      </c>
      <c r="M19" s="5"/>
    </row>
    <row r="20" spans="12:13">
      <c r="L20" s="5">
        <v>46016</v>
      </c>
      <c r="M20" s="5"/>
    </row>
    <row r="21" spans="12:13">
      <c r="L21" s="5">
        <v>46017</v>
      </c>
      <c r="M21" s="5"/>
    </row>
    <row r="22" spans="12:13">
      <c r="L22" s="5">
        <v>46022</v>
      </c>
      <c r="M22" s="5"/>
    </row>
    <row r="23" spans="12:13">
      <c r="L23" s="5">
        <v>46023</v>
      </c>
      <c r="M23" s="5"/>
    </row>
    <row r="24" spans="12:13">
      <c r="L24" s="5">
        <v>46024</v>
      </c>
      <c r="M24" s="5"/>
    </row>
    <row r="25" spans="12:13">
      <c r="L25" s="5">
        <v>46069</v>
      </c>
      <c r="M25" s="5"/>
    </row>
    <row r="26" spans="12:13">
      <c r="L26" s="5">
        <v>46070</v>
      </c>
      <c r="M26" s="5"/>
    </row>
    <row r="27" spans="12:13">
      <c r="L27" s="5">
        <v>46071</v>
      </c>
      <c r="M27" s="5"/>
    </row>
    <row r="28" spans="12:13">
      <c r="L28" s="5">
        <v>46097</v>
      </c>
      <c r="M28" s="5"/>
    </row>
  </sheetData>
  <conditionalFormatting sqref="F2:F4">
    <cfRule type="cellIs" dxfId="0" priority="2" operator="greaterThanOrEqual">
      <formula>50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32EA94-4E41-42AB-81A1-AEA1CB5D0EB0}"/>
</file>

<file path=customXml/itemProps2.xml><?xml version="1.0" encoding="utf-8"?>
<ds:datastoreItem xmlns:ds="http://schemas.openxmlformats.org/officeDocument/2006/customXml" ds:itemID="{C2E3ACFD-0A72-4D97-A764-02C9FEDD2281}"/>
</file>

<file path=customXml/itemProps3.xml><?xml version="1.0" encoding="utf-8"?>
<ds:datastoreItem xmlns:ds="http://schemas.openxmlformats.org/officeDocument/2006/customXml" ds:itemID="{B670C64B-AD79-4E6F-99A6-1CF5ECF97B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Senac Rio - SENAC ARRJ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HABILIDADES DIGITAIS 13340.2025.1</dc:creator>
  <cp:keywords/>
  <dc:description/>
  <cp:lastModifiedBy/>
  <cp:revision>1</cp:revision>
  <dcterms:created xsi:type="dcterms:W3CDTF">2025-02-06T00:14:27Z</dcterms:created>
  <dcterms:modified xsi:type="dcterms:W3CDTF">2025-02-12T23:10:51Z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