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C:\Users\506928Pj2025.1\Downloads\"/>
    </mc:Choice>
  </mc:AlternateContent>
  <xr:revisionPtr revIDLastSave="0" documentId="8_{CAD1FD60-79CB-4116-B681-9E9B1D9E18E1}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Planilh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Xgjc5Fmnd/t5R/9Sq3b7pRSMSgWyEcoW8NncZWUldw="/>
    </ext>
  </extLst>
</workbook>
</file>

<file path=xl/calcChain.xml><?xml version="1.0" encoding="utf-8"?>
<calcChain xmlns="http://schemas.openxmlformats.org/spreadsheetml/2006/main">
  <c r="M8" i="2" l="1"/>
  <c r="G20" i="2" l="1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D12" i="2"/>
  <c r="G11" i="2"/>
  <c r="D11" i="2"/>
  <c r="G10" i="2"/>
  <c r="D10" i="2"/>
  <c r="G9" i="2"/>
  <c r="D9" i="2"/>
  <c r="M6" i="2" s="1"/>
  <c r="G8" i="2"/>
  <c r="D8" i="2"/>
  <c r="G7" i="2"/>
  <c r="D7" i="2"/>
  <c r="H6" i="2"/>
  <c r="G6" i="2"/>
  <c r="D6" i="2"/>
  <c r="J5" i="2"/>
  <c r="D23" i="2" l="1"/>
  <c r="J6" i="2"/>
  <c r="I6" i="2" s="1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l="1"/>
  <c r="H18" i="2" s="1"/>
  <c r="H19" i="2" s="1"/>
  <c r="H20" i="2" s="1"/>
  <c r="M7" i="2"/>
  <c r="J7" i="2"/>
  <c r="J8" i="2" s="1"/>
  <c r="D22" i="2"/>
  <c r="D24" i="2" s="1"/>
  <c r="I7" i="2" l="1"/>
  <c r="I8" i="2"/>
  <c r="J9" i="2"/>
  <c r="J10" i="2" l="1"/>
  <c r="I9" i="2"/>
  <c r="J11" i="2" l="1"/>
  <c r="I10" i="2"/>
  <c r="I11" i="2" l="1"/>
  <c r="J12" i="2"/>
  <c r="J13" i="2" l="1"/>
  <c r="I12" i="2"/>
  <c r="J14" i="2" l="1"/>
  <c r="I13" i="2"/>
  <c r="I14" i="2" l="1"/>
  <c r="J15" i="2"/>
  <c r="J16" i="2" l="1"/>
  <c r="I15" i="2"/>
  <c r="I16" i="2" l="1"/>
  <c r="J17" i="2"/>
  <c r="J18" i="2" l="1"/>
  <c r="I17" i="2"/>
  <c r="I18" i="2" l="1"/>
  <c r="J19" i="2"/>
  <c r="J20" i="2" l="1"/>
  <c r="I19" i="2"/>
  <c r="I20" i="2" l="1"/>
  <c r="L7" i="2" s="1"/>
  <c r="L6" i="2"/>
</calcChain>
</file>

<file path=xl/sharedStrings.xml><?xml version="1.0" encoding="utf-8"?>
<sst xmlns="http://schemas.openxmlformats.org/spreadsheetml/2006/main" count="28" uniqueCount="21">
  <si>
    <t>CONTROLE DE ESTOQUE</t>
  </si>
  <si>
    <t>PRODUTO</t>
  </si>
  <si>
    <t>LOGÍSTICA PRÁTICA TÉCNICA E PROCESSOS DE MELHORIAS</t>
  </si>
  <si>
    <t>EDITORA</t>
  </si>
  <si>
    <t>SENAC</t>
  </si>
  <si>
    <t>AUTOR</t>
  </si>
  <si>
    <t>TARCISIO SALGADO</t>
  </si>
  <si>
    <t>CÓDIGO</t>
  </si>
  <si>
    <t>9788539604395</t>
  </si>
  <si>
    <t>DATA</t>
  </si>
  <si>
    <t>ENTRADA</t>
  </si>
  <si>
    <t>SAÍDA</t>
  </si>
  <si>
    <t>SALDO</t>
  </si>
  <si>
    <t>QUANTIDADE</t>
  </si>
  <si>
    <t>CUSTO UNITÁRIO</t>
  </si>
  <si>
    <t>CUSTO TOTAL</t>
  </si>
  <si>
    <t>PROC</t>
  </si>
  <si>
    <t>PROCV</t>
  </si>
  <si>
    <t>Estoque Médio</t>
  </si>
  <si>
    <t>Total de Vendas</t>
  </si>
  <si>
    <t>Giro de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</si>
</sst>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.00_-;\-&quot;R$&quot;\ * #,##0.00_-;_-&quot;R$&quot;\ * &quot;-&quot;??_-;_-@"/>
  </numFmts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0" fontId="2" fillId="0" borderId="4" xfId="0" quotePrefix="1" applyFont="1" applyBorder="1"/>
    <xf numFmtId="0" fontId="2" fillId="2" borderId="4" xfId="0" applyFont="1" applyFill="1" applyBorder="1" applyAlignment="1">
      <alignment wrapText="1"/>
    </xf>
    <xf numFmtId="164" fontId="2" fillId="2" borderId="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164" fontId="2" fillId="4" borderId="4" xfId="0" applyNumberFormat="1" applyFont="1" applyFill="1" applyBorder="1" applyAlignment="1">
      <alignment wrapText="1"/>
    </xf>
    <xf numFmtId="0" fontId="4" fillId="5" borderId="4" xfId="0" applyFont="1" applyFill="1" applyBorder="1"/>
    <xf numFmtId="164" fontId="4" fillId="5" borderId="4" xfId="0" applyNumberFormat="1" applyFont="1" applyFill="1" applyBorder="1"/>
    <xf numFmtId="0" fontId="4" fillId="3" borderId="4" xfId="0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/>
    <xf numFmtId="0" fontId="4" fillId="4" borderId="4" xfId="0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center"/>
    </xf>
    <xf numFmtId="164" fontId="4" fillId="4" borderId="4" xfId="0" applyNumberFormat="1" applyFont="1" applyFill="1" applyBorder="1"/>
    <xf numFmtId="16" fontId="4" fillId="0" borderId="4" xfId="0" applyNumberFormat="1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0" applyNumberFormat="1" applyFont="1" applyFill="1" applyBorder="1"/>
    <xf numFmtId="44" fontId="4" fillId="2" borderId="4" xfId="0" applyNumberFormat="1" applyFont="1" applyFill="1" applyBorder="1"/>
    <xf numFmtId="44" fontId="4" fillId="4" borderId="4" xfId="0" applyNumberFormat="1" applyFont="1" applyFill="1" applyBorder="1" applyAlignment="1">
      <alignment horizontal="center"/>
    </xf>
    <xf numFmtId="0" fontId="5" fillId="0" borderId="0" xfId="0" applyFont="1"/>
    <xf numFmtId="164" fontId="4" fillId="0" borderId="0" xfId="0" applyNumberFormat="1" applyFont="1"/>
    <xf numFmtId="0" fontId="4" fillId="0" borderId="7" xfId="1" applyNumberFormat="1" applyFont="1" applyBorder="1"/>
    <xf numFmtId="164" fontId="4" fillId="0" borderId="7" xfId="0" applyNumberFormat="1" applyFont="1" applyBorder="1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 wrapText="1"/>
    </xf>
    <xf numFmtId="0" fontId="3" fillId="0" borderId="2" xfId="0" applyFont="1" applyBorder="1" applyAlignment="1">
      <alignment horizontal="centerContinuous" wrapText="1"/>
    </xf>
    <xf numFmtId="0" fontId="3" fillId="0" borderId="3" xfId="0" applyFont="1" applyBorder="1" applyAlignment="1">
      <alignment horizontal="centerContinuous" wrapText="1"/>
    </xf>
    <xf numFmtId="0" fontId="2" fillId="2" borderId="1" xfId="0" applyFont="1" applyFill="1" applyBorder="1" applyAlignment="1">
      <alignment horizontal="centerContinuous"/>
    </xf>
    <xf numFmtId="0" fontId="2" fillId="3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5" fillId="0" borderId="8" xfId="0" applyFont="1" applyBorder="1" applyAlignment="1">
      <alignment horizontal="centerContinuous"/>
    </xf>
    <xf numFmtId="0" fontId="5" fillId="0" borderId="9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C7B0-199A-43DC-9B39-97416FF9E9B8}">
  <dimension ref="A1:M24"/>
  <sheetViews>
    <sheetView tabSelected="1" zoomScaleNormal="100" workbookViewId="0">
      <selection activeCell="M8" sqref="M8"/>
    </sheetView>
  </sheetViews>
  <sheetFormatPr defaultRowHeight="15"/>
  <cols>
    <col min="1" max="1" width="10.5703125" customWidth="1"/>
    <col min="2" max="2" width="14.5703125" customWidth="1"/>
    <col min="3" max="3" width="10.5703125" customWidth="1"/>
    <col min="4" max="4" width="15.5703125" customWidth="1"/>
    <col min="5" max="5" width="14" customWidth="1"/>
    <col min="6" max="6" width="10.42578125" customWidth="1"/>
    <col min="7" max="7" width="13.28515625" customWidth="1"/>
    <col min="8" max="8" width="15.5703125" customWidth="1"/>
    <col min="9" max="9" width="11.7109375" customWidth="1"/>
    <col min="10" max="10" width="15.7109375" customWidth="1"/>
    <col min="11" max="11" width="4" customWidth="1"/>
  </cols>
  <sheetData>
    <row r="1" spans="1:13" ht="15.7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3" ht="31.5" customHeight="1">
      <c r="A2" s="1" t="s">
        <v>1</v>
      </c>
      <c r="B2" s="30" t="s">
        <v>2</v>
      </c>
      <c r="C2" s="31"/>
      <c r="D2" s="32"/>
      <c r="E2" s="2" t="s">
        <v>3</v>
      </c>
      <c r="F2" s="2" t="s">
        <v>4</v>
      </c>
      <c r="G2" s="2" t="s">
        <v>5</v>
      </c>
      <c r="H2" s="1" t="s">
        <v>6</v>
      </c>
      <c r="I2" s="2" t="s">
        <v>7</v>
      </c>
      <c r="J2" s="3" t="s">
        <v>8</v>
      </c>
    </row>
    <row r="3" spans="1:13" ht="15.75">
      <c r="A3" s="39" t="s">
        <v>9</v>
      </c>
      <c r="B3" s="33" t="s">
        <v>10</v>
      </c>
      <c r="C3" s="28"/>
      <c r="D3" s="29"/>
      <c r="E3" s="34" t="s">
        <v>11</v>
      </c>
      <c r="F3" s="28"/>
      <c r="G3" s="29"/>
      <c r="H3" s="35" t="s">
        <v>12</v>
      </c>
      <c r="I3" s="28"/>
      <c r="J3" s="29"/>
    </row>
    <row r="4" spans="1:13" ht="47.25">
      <c r="A4" s="40"/>
      <c r="B4" s="4" t="s">
        <v>13</v>
      </c>
      <c r="C4" s="5" t="s">
        <v>14</v>
      </c>
      <c r="D4" s="4" t="s">
        <v>15</v>
      </c>
      <c r="E4" s="6" t="s">
        <v>13</v>
      </c>
      <c r="F4" s="7" t="s">
        <v>14</v>
      </c>
      <c r="G4" s="7" t="s">
        <v>15</v>
      </c>
      <c r="H4" s="8" t="s">
        <v>13</v>
      </c>
      <c r="I4" s="8" t="s">
        <v>14</v>
      </c>
      <c r="J4" s="9" t="s">
        <v>15</v>
      </c>
    </row>
    <row r="5" spans="1:13" ht="15.75">
      <c r="A5" s="10" t="s">
        <v>12</v>
      </c>
      <c r="B5" s="10"/>
      <c r="C5" s="11"/>
      <c r="D5" s="10"/>
      <c r="E5" s="12"/>
      <c r="F5" s="13"/>
      <c r="G5" s="14"/>
      <c r="H5" s="15">
        <v>100</v>
      </c>
      <c r="I5" s="16">
        <v>25</v>
      </c>
      <c r="J5" s="17">
        <f>H5*I5</f>
        <v>2500</v>
      </c>
      <c r="L5" t="s">
        <v>16</v>
      </c>
      <c r="M5" t="s">
        <v>17</v>
      </c>
    </row>
    <row r="6" spans="1:13" ht="15.75">
      <c r="A6" s="18">
        <v>44774</v>
      </c>
      <c r="B6" s="19">
        <v>30</v>
      </c>
      <c r="C6" s="20">
        <v>25</v>
      </c>
      <c r="D6" s="21">
        <f>B6*C6</f>
        <v>750</v>
      </c>
      <c r="E6" s="12"/>
      <c r="F6" s="13"/>
      <c r="G6" s="21">
        <f>E6*F6</f>
        <v>0</v>
      </c>
      <c r="H6" s="15">
        <f>H5+B6-E6</f>
        <v>130</v>
      </c>
      <c r="I6" s="22">
        <f>J6/H6</f>
        <v>25</v>
      </c>
      <c r="J6" s="17">
        <f>J5+D6-G6</f>
        <v>3250</v>
      </c>
      <c r="L6">
        <f>LOOKUP(3000,J5:J20)</f>
        <v>252</v>
      </c>
      <c r="M6">
        <f>VLOOKUP(100,B5:J20,3,FALSE)</f>
        <v>2700</v>
      </c>
    </row>
    <row r="7" spans="1:13" ht="15.75">
      <c r="A7" s="18">
        <v>44775</v>
      </c>
      <c r="B7" s="19"/>
      <c r="C7" s="20"/>
      <c r="D7" s="21">
        <f t="shared" ref="D7:D20" si="0">B7*C7</f>
        <v>0</v>
      </c>
      <c r="E7" s="12">
        <v>20</v>
      </c>
      <c r="F7" s="13">
        <v>25</v>
      </c>
      <c r="G7" s="21">
        <f t="shared" ref="G7:G20" si="1">E7*F7</f>
        <v>500</v>
      </c>
      <c r="H7" s="15">
        <f t="shared" ref="H7:H20" si="2">H6+B7-E7</f>
        <v>110</v>
      </c>
      <c r="I7" s="22">
        <f t="shared" ref="I7:I20" si="3">J7/H7</f>
        <v>25</v>
      </c>
      <c r="J7" s="17">
        <f t="shared" ref="J7:J20" si="4">J6+D7-G7</f>
        <v>2750</v>
      </c>
      <c r="L7">
        <f>LOOKUP(26,I5:I20)</f>
        <v>3.8769230769230769</v>
      </c>
      <c r="M7">
        <f>VLOOKUP(150,B5:J20,7,TRUE)</f>
        <v>135</v>
      </c>
    </row>
    <row r="8" spans="1:13" ht="15.75">
      <c r="A8" s="18">
        <v>44776</v>
      </c>
      <c r="B8" s="19">
        <v>40</v>
      </c>
      <c r="C8" s="20">
        <v>26</v>
      </c>
      <c r="D8" s="21">
        <f t="shared" si="0"/>
        <v>1040</v>
      </c>
      <c r="E8" s="12">
        <v>60</v>
      </c>
      <c r="F8" s="13">
        <v>26</v>
      </c>
      <c r="G8" s="21">
        <f t="shared" si="1"/>
        <v>1560</v>
      </c>
      <c r="H8" s="15">
        <f t="shared" si="2"/>
        <v>90</v>
      </c>
      <c r="I8" s="22">
        <f t="shared" si="3"/>
        <v>24.777777777777779</v>
      </c>
      <c r="J8" s="17">
        <f t="shared" si="4"/>
        <v>2230</v>
      </c>
      <c r="M8">
        <f>VLOOKUP(110,B5:J20,4,TRUE)</f>
        <v>40</v>
      </c>
    </row>
    <row r="9" spans="1:13" ht="15.75">
      <c r="A9" s="18">
        <v>44777</v>
      </c>
      <c r="B9" s="19">
        <v>100</v>
      </c>
      <c r="C9" s="20">
        <v>27</v>
      </c>
      <c r="D9" s="21">
        <f t="shared" si="0"/>
        <v>2700</v>
      </c>
      <c r="E9" s="12">
        <v>10</v>
      </c>
      <c r="F9" s="13">
        <v>27</v>
      </c>
      <c r="G9" s="21">
        <f t="shared" si="1"/>
        <v>270</v>
      </c>
      <c r="H9" s="15">
        <f t="shared" si="2"/>
        <v>180</v>
      </c>
      <c r="I9" s="22">
        <f t="shared" si="3"/>
        <v>25.888888888888889</v>
      </c>
      <c r="J9" s="17">
        <f t="shared" si="4"/>
        <v>4660</v>
      </c>
    </row>
    <row r="10" spans="1:13" ht="15.75">
      <c r="A10" s="18">
        <v>44778</v>
      </c>
      <c r="B10" s="19"/>
      <c r="C10" s="20"/>
      <c r="D10" s="21">
        <f t="shared" si="0"/>
        <v>0</v>
      </c>
      <c r="E10" s="12">
        <v>30</v>
      </c>
      <c r="F10" s="13">
        <v>28</v>
      </c>
      <c r="G10" s="21">
        <f t="shared" si="1"/>
        <v>840</v>
      </c>
      <c r="H10" s="15">
        <f t="shared" si="2"/>
        <v>150</v>
      </c>
      <c r="I10" s="22">
        <f t="shared" si="3"/>
        <v>25.466666666666665</v>
      </c>
      <c r="J10" s="17">
        <f t="shared" si="4"/>
        <v>3820</v>
      </c>
    </row>
    <row r="11" spans="1:13" ht="15.75">
      <c r="A11" s="18">
        <v>44779</v>
      </c>
      <c r="B11" s="19"/>
      <c r="C11" s="20"/>
      <c r="D11" s="21">
        <f t="shared" si="0"/>
        <v>0</v>
      </c>
      <c r="E11" s="12">
        <v>70</v>
      </c>
      <c r="F11" s="13">
        <v>29</v>
      </c>
      <c r="G11" s="21">
        <f t="shared" si="1"/>
        <v>2030</v>
      </c>
      <c r="H11" s="15">
        <f t="shared" si="2"/>
        <v>80</v>
      </c>
      <c r="I11" s="22">
        <f t="shared" si="3"/>
        <v>22.375</v>
      </c>
      <c r="J11" s="17">
        <f t="shared" si="4"/>
        <v>1790</v>
      </c>
    </row>
    <row r="12" spans="1:13" ht="15.75">
      <c r="A12" s="18">
        <v>44780</v>
      </c>
      <c r="B12" s="19">
        <v>50</v>
      </c>
      <c r="C12" s="20">
        <v>28</v>
      </c>
      <c r="D12" s="21">
        <f t="shared" si="0"/>
        <v>1400</v>
      </c>
      <c r="E12" s="12">
        <v>40</v>
      </c>
      <c r="F12" s="13">
        <v>30</v>
      </c>
      <c r="G12" s="21">
        <f t="shared" si="1"/>
        <v>1200</v>
      </c>
      <c r="H12" s="15">
        <f t="shared" si="2"/>
        <v>90</v>
      </c>
      <c r="I12" s="22">
        <f t="shared" si="3"/>
        <v>22.111111111111111</v>
      </c>
      <c r="J12" s="17">
        <f t="shared" si="4"/>
        <v>1990</v>
      </c>
    </row>
    <row r="13" spans="1:13" ht="15.75">
      <c r="A13" s="18">
        <v>44781</v>
      </c>
      <c r="B13" s="19"/>
      <c r="C13" s="20"/>
      <c r="D13" s="21">
        <f t="shared" si="0"/>
        <v>0</v>
      </c>
      <c r="E13" s="12">
        <v>5</v>
      </c>
      <c r="F13" s="13">
        <v>31</v>
      </c>
      <c r="G13" s="21">
        <f t="shared" si="1"/>
        <v>155</v>
      </c>
      <c r="H13" s="15">
        <f t="shared" si="2"/>
        <v>85</v>
      </c>
      <c r="I13" s="22">
        <f t="shared" si="3"/>
        <v>21.588235294117649</v>
      </c>
      <c r="J13" s="17">
        <f t="shared" si="4"/>
        <v>1835</v>
      </c>
    </row>
    <row r="14" spans="1:13" ht="15.75">
      <c r="A14" s="18">
        <v>44782</v>
      </c>
      <c r="B14" s="19"/>
      <c r="C14" s="20"/>
      <c r="D14" s="21">
        <f t="shared" si="0"/>
        <v>0</v>
      </c>
      <c r="E14" s="12">
        <v>15</v>
      </c>
      <c r="F14" s="13">
        <v>32</v>
      </c>
      <c r="G14" s="21">
        <f t="shared" si="1"/>
        <v>480</v>
      </c>
      <c r="H14" s="15">
        <f t="shared" si="2"/>
        <v>70</v>
      </c>
      <c r="I14" s="22">
        <f t="shared" si="3"/>
        <v>19.357142857142858</v>
      </c>
      <c r="J14" s="17">
        <f t="shared" si="4"/>
        <v>1355</v>
      </c>
    </row>
    <row r="15" spans="1:13" ht="15.75">
      <c r="A15" s="18">
        <v>44783</v>
      </c>
      <c r="B15" s="19"/>
      <c r="C15" s="20"/>
      <c r="D15" s="21">
        <f t="shared" si="0"/>
        <v>0</v>
      </c>
      <c r="E15" s="12">
        <v>35</v>
      </c>
      <c r="F15" s="13">
        <v>33</v>
      </c>
      <c r="G15" s="21">
        <f t="shared" si="1"/>
        <v>1155</v>
      </c>
      <c r="H15" s="15">
        <f t="shared" si="2"/>
        <v>35</v>
      </c>
      <c r="I15" s="22">
        <f t="shared" si="3"/>
        <v>5.7142857142857144</v>
      </c>
      <c r="J15" s="17">
        <f t="shared" si="4"/>
        <v>200</v>
      </c>
    </row>
    <row r="16" spans="1:13" ht="15.75">
      <c r="A16" s="18">
        <v>44784</v>
      </c>
      <c r="B16" s="19">
        <v>150</v>
      </c>
      <c r="C16" s="20">
        <v>29</v>
      </c>
      <c r="D16" s="21">
        <f t="shared" si="0"/>
        <v>4350</v>
      </c>
      <c r="E16" s="12">
        <v>50</v>
      </c>
      <c r="F16" s="13">
        <v>34</v>
      </c>
      <c r="G16" s="21">
        <f t="shared" si="1"/>
        <v>1700</v>
      </c>
      <c r="H16" s="15">
        <f t="shared" si="2"/>
        <v>135</v>
      </c>
      <c r="I16" s="22">
        <f t="shared" si="3"/>
        <v>21.111111111111111</v>
      </c>
      <c r="J16" s="17">
        <f t="shared" si="4"/>
        <v>2850</v>
      </c>
    </row>
    <row r="17" spans="1:10" ht="15.75">
      <c r="A17" s="18">
        <v>44785</v>
      </c>
      <c r="B17" s="19"/>
      <c r="C17" s="20"/>
      <c r="D17" s="21">
        <f t="shared" si="0"/>
        <v>0</v>
      </c>
      <c r="E17" s="12">
        <v>7</v>
      </c>
      <c r="F17" s="13">
        <v>35</v>
      </c>
      <c r="G17" s="21">
        <f t="shared" si="1"/>
        <v>245</v>
      </c>
      <c r="H17" s="15">
        <f t="shared" si="2"/>
        <v>128</v>
      </c>
      <c r="I17" s="22">
        <f t="shared" si="3"/>
        <v>20.3515625</v>
      </c>
      <c r="J17" s="17">
        <f t="shared" si="4"/>
        <v>2605</v>
      </c>
    </row>
    <row r="18" spans="1:10" ht="15.75">
      <c r="A18" s="18">
        <v>44786</v>
      </c>
      <c r="B18" s="19"/>
      <c r="C18" s="20"/>
      <c r="D18" s="21">
        <f t="shared" si="0"/>
        <v>0</v>
      </c>
      <c r="E18" s="12">
        <v>18</v>
      </c>
      <c r="F18" s="13">
        <v>36</v>
      </c>
      <c r="G18" s="21">
        <f t="shared" si="1"/>
        <v>648</v>
      </c>
      <c r="H18" s="15">
        <f t="shared" si="2"/>
        <v>110</v>
      </c>
      <c r="I18" s="22">
        <f t="shared" si="3"/>
        <v>17.790909090909089</v>
      </c>
      <c r="J18" s="17">
        <f t="shared" si="4"/>
        <v>1957</v>
      </c>
    </row>
    <row r="19" spans="1:10" ht="15.75">
      <c r="A19" s="18">
        <v>44787</v>
      </c>
      <c r="B19" s="19"/>
      <c r="C19" s="20"/>
      <c r="D19" s="21">
        <f t="shared" si="0"/>
        <v>0</v>
      </c>
      <c r="E19" s="12">
        <v>25</v>
      </c>
      <c r="F19" s="13">
        <v>37</v>
      </c>
      <c r="G19" s="21">
        <f t="shared" si="1"/>
        <v>925</v>
      </c>
      <c r="H19" s="15">
        <f t="shared" si="2"/>
        <v>85</v>
      </c>
      <c r="I19" s="22">
        <f t="shared" si="3"/>
        <v>12.141176470588235</v>
      </c>
      <c r="J19" s="17">
        <f t="shared" si="4"/>
        <v>1032</v>
      </c>
    </row>
    <row r="20" spans="1:10" ht="15.75">
      <c r="A20" s="18">
        <v>44788</v>
      </c>
      <c r="B20" s="19"/>
      <c r="C20" s="20"/>
      <c r="D20" s="21">
        <f t="shared" si="0"/>
        <v>0</v>
      </c>
      <c r="E20" s="12">
        <v>20</v>
      </c>
      <c r="F20" s="14">
        <v>39</v>
      </c>
      <c r="G20" s="21">
        <f t="shared" si="1"/>
        <v>780</v>
      </c>
      <c r="H20" s="15">
        <f t="shared" si="2"/>
        <v>65</v>
      </c>
      <c r="I20" s="22">
        <f t="shared" si="3"/>
        <v>3.8769230769230769</v>
      </c>
      <c r="J20" s="17">
        <f t="shared" si="4"/>
        <v>252</v>
      </c>
    </row>
    <row r="21" spans="1:10" ht="15.75">
      <c r="A21" s="23"/>
      <c r="B21" s="23"/>
      <c r="C21" s="24"/>
      <c r="D21" s="23"/>
      <c r="E21" s="23"/>
      <c r="F21" s="24"/>
      <c r="G21" s="24"/>
      <c r="H21" s="23"/>
      <c r="I21" s="23"/>
      <c r="J21" s="24"/>
    </row>
    <row r="22" spans="1:10" ht="15.75">
      <c r="A22" s="36" t="s">
        <v>18</v>
      </c>
      <c r="B22" s="37"/>
      <c r="C22" s="38"/>
      <c r="D22" s="25">
        <f>AVERAGE(H5:H20)</f>
        <v>102.6875</v>
      </c>
      <c r="E22" s="23"/>
      <c r="F22" s="24"/>
      <c r="G22" s="24"/>
      <c r="H22" s="23"/>
      <c r="I22" s="23"/>
      <c r="J22" s="24"/>
    </row>
    <row r="23" spans="1:10" ht="15.75">
      <c r="A23" s="36" t="s">
        <v>19</v>
      </c>
      <c r="B23" s="37"/>
      <c r="C23" s="38"/>
      <c r="D23" s="26">
        <f>SUM(G6:G20)</f>
        <v>12488</v>
      </c>
      <c r="E23" s="23"/>
      <c r="F23" s="24"/>
      <c r="G23" s="24"/>
      <c r="H23" s="23"/>
      <c r="I23" s="23"/>
      <c r="J23" s="24"/>
    </row>
    <row r="24" spans="1:10" ht="15.75">
      <c r="A24" s="36" t="s">
        <v>20</v>
      </c>
      <c r="B24" s="37"/>
      <c r="C24" s="38"/>
      <c r="D24" s="26">
        <f>D23/D22</f>
        <v>121.61168594035301</v>
      </c>
      <c r="E24" s="23"/>
      <c r="F24" s="24"/>
      <c r="G24" s="24"/>
      <c r="H24" s="23"/>
      <c r="I24" s="23"/>
      <c r="J24" s="24"/>
    </row>
  </sheetData>
  <mergeCells count="1">
    <mergeCell ref="A3:A4"/>
  </mergeCells>
  <pageMargins left="0.25" right="0.25" top="0.75" bottom="0.75" header="0.3" footer="0.3"/>
  <pageSetup paperSize="9" orientation="landscape" r:id="rId1"/>
  <colBreaks count="1" manualBreakCount="1">
    <brk id="11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e um novo documento." ma:contentTypeScope="" ma:versionID="772a0eff5ddcf970ed94a7305f4a65bc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9fc1265071d568dc0dcb4901e260fdde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C2C77D2C-42FF-488F-8107-F565DC730734}"/>
</file>

<file path=customXml/itemProps2.xml><?xml version="1.0" encoding="utf-8"?>
<ds:datastoreItem xmlns:ds="http://schemas.openxmlformats.org/officeDocument/2006/customXml" ds:itemID="{5C42DED1-77FD-4B38-A1DE-41E263ADD233}"/>
</file>

<file path=customXml/itemProps3.xml><?xml version="1.0" encoding="utf-8"?>
<ds:datastoreItem xmlns:ds="http://schemas.openxmlformats.org/officeDocument/2006/customXml" ds:itemID="{4E0E8584-C1FD-4925-B430-F811BB29D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Geraldo Stoltzenburg</dc:creator>
  <cp:keywords/>
  <dc:description/>
  <cp:lastModifiedBy/>
  <cp:revision/>
  <dcterms:created xsi:type="dcterms:W3CDTF">2022-06-28T15:54:51Z</dcterms:created>
  <dcterms:modified xsi:type="dcterms:W3CDTF">2025-02-12T23:11:04Z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  <property fmtid="{D5CDD505-2E9C-101B-9397-08002B2CF9AE}" pid="3" name="MediaServiceImageTags">
    <vt:lpwstr/>
  </property>
</Properties>
</file>