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X:\PLANEL_Interface_SEE-SMA\Saídas_Relatórios\Março 2020\SEM INTERFERÊNCIA\"/>
    </mc:Choice>
  </mc:AlternateContent>
  <bookViews>
    <workbookView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 calcOnSave="0" concurrentCalc="0"/>
  <pivotCaches>
    <pivotCache cacheId="50" r:id="rId38"/>
    <pivotCache cacheId="53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27" l="1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171" i="43"/>
  <c r="E171" i="43"/>
  <c r="F171" i="43"/>
  <c r="F172" i="43"/>
  <c r="E172" i="43"/>
  <c r="D172" i="43"/>
  <c r="K28" i="53"/>
  <c r="I12" i="15"/>
  <c r="O28" i="53"/>
  <c r="M12" i="15"/>
  <c r="AA28" i="53"/>
  <c r="Y12" i="15"/>
  <c r="AI28" i="53"/>
  <c r="AG12" i="15"/>
  <c r="F26" i="53"/>
  <c r="D14" i="15"/>
  <c r="K26" i="53"/>
  <c r="I14" i="15"/>
  <c r="N26" i="53"/>
  <c r="L14" i="15"/>
  <c r="AA26" i="53"/>
  <c r="Y14" i="15"/>
  <c r="AD26" i="53"/>
  <c r="AB14" i="15"/>
  <c r="AL26" i="53"/>
  <c r="AJ14" i="15"/>
  <c r="F21" i="53"/>
  <c r="D11" i="15"/>
  <c r="G21" i="53"/>
  <c r="E11" i="15"/>
  <c r="V21" i="53"/>
  <c r="T11" i="15"/>
  <c r="W21" i="53"/>
  <c r="U11" i="15"/>
  <c r="AL21" i="53"/>
  <c r="AJ11" i="15"/>
  <c r="AM21" i="53"/>
  <c r="AK11" i="15"/>
  <c r="N23" i="53"/>
  <c r="L8" i="15"/>
  <c r="S23" i="53"/>
  <c r="Q8" i="15"/>
  <c r="AA23" i="53"/>
  <c r="Y8" i="15"/>
  <c r="AD23" i="53"/>
  <c r="AB8" i="15"/>
  <c r="AI23" i="53"/>
  <c r="AG8" i="15"/>
  <c r="N25" i="53"/>
  <c r="L9" i="15"/>
  <c r="O25" i="53"/>
  <c r="M9" i="15"/>
  <c r="P25" i="53"/>
  <c r="N9" i="15"/>
  <c r="AD25" i="53"/>
  <c r="AB9" i="15"/>
  <c r="E142" i="43"/>
  <c r="E160" i="43"/>
  <c r="AE25" i="53"/>
  <c r="AC9" i="15"/>
  <c r="AF25" i="53"/>
  <c r="AD9" i="15"/>
  <c r="K19" i="53"/>
  <c r="I10" i="15"/>
  <c r="L19" i="53"/>
  <c r="J10" i="15"/>
  <c r="O19" i="53"/>
  <c r="M10" i="15"/>
  <c r="W19" i="53"/>
  <c r="U10" i="15"/>
  <c r="AA19" i="53"/>
  <c r="Y10" i="15"/>
  <c r="AE19" i="53"/>
  <c r="AC10" i="15"/>
  <c r="AF19" i="53"/>
  <c r="AD10" i="15"/>
  <c r="AM19" i="53"/>
  <c r="AK10" i="15"/>
  <c r="J20" i="53"/>
  <c r="H7" i="15"/>
  <c r="N20" i="53"/>
  <c r="L7" i="15"/>
  <c r="AD20" i="53"/>
  <c r="AB7" i="15"/>
  <c r="E140" i="43"/>
  <c r="E158" i="43"/>
  <c r="AL20" i="53"/>
  <c r="AJ7" i="15"/>
  <c r="AM20" i="53"/>
  <c r="AK7" i="15"/>
  <c r="F22" i="53"/>
  <c r="D6" i="15"/>
  <c r="R22" i="53"/>
  <c r="P6" i="15"/>
  <c r="S22" i="53"/>
  <c r="Q6" i="15"/>
  <c r="AA22" i="53"/>
  <c r="Y6" i="15"/>
  <c r="AD22" i="53"/>
  <c r="AB6" i="15"/>
  <c r="AI22" i="53"/>
  <c r="AG6" i="15"/>
  <c r="N27" i="53"/>
  <c r="L5" i="15"/>
  <c r="V27" i="53"/>
  <c r="T5" i="15"/>
  <c r="W27" i="53"/>
  <c r="U5" i="15"/>
  <c r="AD27" i="53"/>
  <c r="AB5" i="15"/>
  <c r="K29" i="53"/>
  <c r="I4" i="15"/>
  <c r="N29" i="53"/>
  <c r="L4" i="15"/>
  <c r="S29" i="53"/>
  <c r="Q4" i="15"/>
  <c r="AA29" i="53"/>
  <c r="Y4" i="15"/>
  <c r="AD29" i="53"/>
  <c r="AB4" i="15"/>
  <c r="AL29" i="53"/>
  <c r="AJ4" i="15"/>
  <c r="A17" i="53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/>
  <c r="C143" i="43"/>
  <c r="C161" i="43"/>
  <c r="F19" i="53"/>
  <c r="D10" i="15"/>
  <c r="G19" i="53"/>
  <c r="E10" i="15"/>
  <c r="H19" i="53"/>
  <c r="F10" i="15"/>
  <c r="I19" i="53"/>
  <c r="G10" i="15"/>
  <c r="J19" i="53"/>
  <c r="H10" i="15"/>
  <c r="M19" i="53"/>
  <c r="K10" i="15"/>
  <c r="N19" i="53"/>
  <c r="L10" i="15"/>
  <c r="P19" i="53"/>
  <c r="N10" i="15"/>
  <c r="Q19" i="53"/>
  <c r="O10" i="15"/>
  <c r="R19" i="53"/>
  <c r="P10" i="15"/>
  <c r="S19" i="53"/>
  <c r="Q10" i="15"/>
  <c r="T19" i="53"/>
  <c r="R10" i="15"/>
  <c r="D143" i="43"/>
  <c r="D161" i="43"/>
  <c r="U19" i="53"/>
  <c r="S10" i="15"/>
  <c r="V19" i="53"/>
  <c r="T10" i="15"/>
  <c r="X19" i="53"/>
  <c r="V10" i="15"/>
  <c r="Y19" i="53"/>
  <c r="W10" i="15"/>
  <c r="Z19" i="53"/>
  <c r="X10" i="15"/>
  <c r="AB19" i="53"/>
  <c r="Z10" i="15"/>
  <c r="AC19" i="53"/>
  <c r="AA10" i="15"/>
  <c r="AD19" i="53"/>
  <c r="AB10" i="15"/>
  <c r="E143" i="43"/>
  <c r="E161" i="43"/>
  <c r="AG19" i="53"/>
  <c r="AE10" i="15"/>
  <c r="AH19" i="53"/>
  <c r="AF10" i="15"/>
  <c r="AI19" i="53"/>
  <c r="AG10" i="15"/>
  <c r="AJ19" i="53"/>
  <c r="AH10" i="15"/>
  <c r="AK19" i="53"/>
  <c r="AI10" i="15"/>
  <c r="AL19" i="53"/>
  <c r="AJ10" i="15"/>
  <c r="AN19" i="53"/>
  <c r="AL10" i="15"/>
  <c r="F143" i="43"/>
  <c r="F161" i="43"/>
  <c r="A20" i="53"/>
  <c r="B20" i="53"/>
  <c r="C20" i="53"/>
  <c r="D20" i="53"/>
  <c r="E20" i="53"/>
  <c r="C7" i="15"/>
  <c r="C140" i="43"/>
  <c r="C158" i="43"/>
  <c r="F20" i="53"/>
  <c r="D7" i="15"/>
  <c r="G20" i="53"/>
  <c r="E7" i="15"/>
  <c r="H20" i="53"/>
  <c r="F7" i="15"/>
  <c r="I20" i="53"/>
  <c r="G7" i="15"/>
  <c r="K20" i="53"/>
  <c r="I7" i="15"/>
  <c r="L20" i="53"/>
  <c r="J7" i="15"/>
  <c r="M20" i="53"/>
  <c r="K7" i="15"/>
  <c r="O20" i="53"/>
  <c r="M7" i="15"/>
  <c r="P20" i="53"/>
  <c r="N7" i="15"/>
  <c r="Q20" i="53"/>
  <c r="O7" i="15"/>
  <c r="R20" i="53"/>
  <c r="P7" i="15"/>
  <c r="S20" i="53"/>
  <c r="Q7" i="15"/>
  <c r="T20" i="53"/>
  <c r="R7" i="15"/>
  <c r="D140" i="43"/>
  <c r="D158" i="43"/>
  <c r="U20" i="53"/>
  <c r="S7" i="15"/>
  <c r="V20" i="53"/>
  <c r="T7" i="15"/>
  <c r="W20" i="53"/>
  <c r="U7" i="15"/>
  <c r="X20" i="53"/>
  <c r="V7" i="15"/>
  <c r="Y20" i="53"/>
  <c r="W7" i="15"/>
  <c r="Z20" i="53"/>
  <c r="X7" i="15"/>
  <c r="AA20" i="53"/>
  <c r="Y7" i="15"/>
  <c r="AB20" i="53"/>
  <c r="Z7" i="15"/>
  <c r="AC20" i="53"/>
  <c r="AA7" i="15"/>
  <c r="AE20" i="53"/>
  <c r="AC7" i="15"/>
  <c r="AF20" i="53"/>
  <c r="AD7" i="15"/>
  <c r="AG20" i="53"/>
  <c r="AE7" i="15"/>
  <c r="AH20" i="53"/>
  <c r="AF7" i="15"/>
  <c r="AI20" i="53"/>
  <c r="AG7" i="15"/>
  <c r="AJ20" i="53"/>
  <c r="AH7" i="15"/>
  <c r="AK20" i="53"/>
  <c r="AI7" i="15"/>
  <c r="AN20" i="53"/>
  <c r="AL7" i="15"/>
  <c r="F140" i="43"/>
  <c r="F158" i="43"/>
  <c r="A21" i="53"/>
  <c r="B21" i="53"/>
  <c r="C21" i="53"/>
  <c r="D21" i="53"/>
  <c r="E21" i="53"/>
  <c r="C11" i="15"/>
  <c r="C144" i="43"/>
  <c r="C162" i="43"/>
  <c r="H21" i="53"/>
  <c r="F11" i="15"/>
  <c r="I21" i="53"/>
  <c r="G11" i="15"/>
  <c r="J21" i="53"/>
  <c r="H11" i="15"/>
  <c r="K21" i="53"/>
  <c r="I11" i="15"/>
  <c r="L21" i="53"/>
  <c r="J11" i="15"/>
  <c r="M21" i="53"/>
  <c r="K11" i="15"/>
  <c r="N21" i="53"/>
  <c r="L11" i="15"/>
  <c r="O21" i="53"/>
  <c r="M11" i="15"/>
  <c r="P21" i="53"/>
  <c r="N11" i="15"/>
  <c r="Q21" i="53"/>
  <c r="O11" i="15"/>
  <c r="R21" i="53"/>
  <c r="P11" i="15"/>
  <c r="S21" i="53"/>
  <c r="Q11" i="15"/>
  <c r="T21" i="53"/>
  <c r="R11" i="15"/>
  <c r="D144" i="43"/>
  <c r="D162" i="43"/>
  <c r="U21" i="53"/>
  <c r="S11" i="15"/>
  <c r="X21" i="53"/>
  <c r="V11" i="15"/>
  <c r="Y21" i="53"/>
  <c r="W11" i="15"/>
  <c r="Z21" i="53"/>
  <c r="X11" i="15"/>
  <c r="AA21" i="53"/>
  <c r="Y11" i="15"/>
  <c r="AB21" i="53"/>
  <c r="Z11" i="15"/>
  <c r="AC21" i="53"/>
  <c r="AA11" i="15"/>
  <c r="AD21" i="53"/>
  <c r="AB11" i="15"/>
  <c r="E144" i="43"/>
  <c r="E162" i="43"/>
  <c r="AE21" i="53"/>
  <c r="AC11" i="15"/>
  <c r="AF21" i="53"/>
  <c r="AD11" i="15"/>
  <c r="AG21" i="53"/>
  <c r="AE11" i="15"/>
  <c r="AH21" i="53"/>
  <c r="AF11" i="15"/>
  <c r="AI21" i="53"/>
  <c r="AG11" i="15"/>
  <c r="AJ21" i="53"/>
  <c r="AH11" i="15"/>
  <c r="AK21" i="53"/>
  <c r="AI11" i="15"/>
  <c r="AN21" i="53"/>
  <c r="AL11" i="15"/>
  <c r="F144" i="43"/>
  <c r="F162" i="43"/>
  <c r="A22" i="53"/>
  <c r="B22" i="53"/>
  <c r="C22" i="53"/>
  <c r="D22" i="53"/>
  <c r="E22" i="53"/>
  <c r="C6" i="15"/>
  <c r="G22" i="53"/>
  <c r="E6" i="15"/>
  <c r="H22" i="53"/>
  <c r="F6" i="15"/>
  <c r="I22" i="53"/>
  <c r="G6" i="15"/>
  <c r="J22" i="53"/>
  <c r="H6" i="15"/>
  <c r="K22" i="53"/>
  <c r="I6" i="15"/>
  <c r="L22" i="53"/>
  <c r="J6" i="15"/>
  <c r="M22" i="53"/>
  <c r="K6" i="15"/>
  <c r="N22" i="53"/>
  <c r="L6" i="15"/>
  <c r="O22" i="53"/>
  <c r="M6" i="15"/>
  <c r="P22" i="53"/>
  <c r="N6" i="15"/>
  <c r="Q22" i="53"/>
  <c r="O6" i="15"/>
  <c r="T22" i="53"/>
  <c r="R6" i="15"/>
  <c r="U22" i="53"/>
  <c r="S6" i="15"/>
  <c r="V22" i="53"/>
  <c r="T6" i="15"/>
  <c r="W22" i="53"/>
  <c r="U6" i="15"/>
  <c r="X22" i="53"/>
  <c r="V6" i="15"/>
  <c r="Y22" i="53"/>
  <c r="W6" i="15"/>
  <c r="Z22" i="53"/>
  <c r="X6" i="15"/>
  <c r="AB22" i="53"/>
  <c r="Z6" i="15"/>
  <c r="AC22" i="53"/>
  <c r="AA6" i="15"/>
  <c r="AE22" i="53"/>
  <c r="AC6" i="15"/>
  <c r="AF22" i="53"/>
  <c r="AD6" i="15"/>
  <c r="AG22" i="53"/>
  <c r="AE6" i="15"/>
  <c r="AH22" i="53"/>
  <c r="AF6" i="15"/>
  <c r="AJ22" i="53"/>
  <c r="AH6" i="15"/>
  <c r="AK22" i="53"/>
  <c r="AI6" i="15"/>
  <c r="AL22" i="53"/>
  <c r="AJ6" i="15"/>
  <c r="AM22" i="53"/>
  <c r="AK6" i="15"/>
  <c r="AN22" i="53"/>
  <c r="AL6" i="15"/>
  <c r="A23" i="53"/>
  <c r="B23" i="53"/>
  <c r="C23" i="53"/>
  <c r="D23" i="53"/>
  <c r="E23" i="53"/>
  <c r="C8" i="15"/>
  <c r="F23" i="53"/>
  <c r="D8" i="15"/>
  <c r="G23" i="53"/>
  <c r="E8" i="15"/>
  <c r="H23" i="53"/>
  <c r="F8" i="15"/>
  <c r="I23" i="53"/>
  <c r="G8" i="15"/>
  <c r="J23" i="53"/>
  <c r="H8" i="15"/>
  <c r="K23" i="53"/>
  <c r="I8" i="15"/>
  <c r="L23" i="53"/>
  <c r="J8" i="15"/>
  <c r="M23" i="53"/>
  <c r="K8" i="15"/>
  <c r="O23" i="53"/>
  <c r="M8" i="15"/>
  <c r="P23" i="53"/>
  <c r="N8" i="15"/>
  <c r="Q23" i="53"/>
  <c r="O8" i="15"/>
  <c r="R23" i="53"/>
  <c r="P8" i="15"/>
  <c r="T23" i="53"/>
  <c r="R8" i="15"/>
  <c r="U23" i="53"/>
  <c r="S8" i="15"/>
  <c r="V23" i="53"/>
  <c r="T8" i="15"/>
  <c r="W23" i="53"/>
  <c r="U8" i="15"/>
  <c r="X23" i="53"/>
  <c r="V8" i="15"/>
  <c r="Y23" i="53"/>
  <c r="W8" i="15"/>
  <c r="Z23" i="53"/>
  <c r="X8" i="15"/>
  <c r="AB23" i="53"/>
  <c r="Z8" i="15"/>
  <c r="AC23" i="53"/>
  <c r="AA8" i="15"/>
  <c r="AE23" i="53"/>
  <c r="AC8" i="15"/>
  <c r="AF23" i="53"/>
  <c r="AD8" i="15"/>
  <c r="AG23" i="53"/>
  <c r="AE8" i="15"/>
  <c r="AH23" i="53"/>
  <c r="AF8" i="15"/>
  <c r="AJ23" i="53"/>
  <c r="AH8" i="15"/>
  <c r="AK23" i="53"/>
  <c r="AI8" i="15"/>
  <c r="AL23" i="53"/>
  <c r="AJ8" i="15"/>
  <c r="AM23" i="53"/>
  <c r="AK8" i="15"/>
  <c r="AN23" i="53"/>
  <c r="AL8" i="15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/>
  <c r="C142" i="43"/>
  <c r="C160" i="43"/>
  <c r="F25" i="53"/>
  <c r="D9" i="15"/>
  <c r="G25" i="53"/>
  <c r="E9" i="15"/>
  <c r="H25" i="53"/>
  <c r="F9" i="15"/>
  <c r="I25" i="53"/>
  <c r="G9" i="15"/>
  <c r="J25" i="53"/>
  <c r="H9" i="15"/>
  <c r="K25" i="53"/>
  <c r="I9" i="15"/>
  <c r="L25" i="53"/>
  <c r="J9" i="15"/>
  <c r="M25" i="53"/>
  <c r="K9" i="15"/>
  <c r="Q25" i="53"/>
  <c r="O9" i="15"/>
  <c r="R25" i="53"/>
  <c r="P9" i="15"/>
  <c r="S25" i="53"/>
  <c r="Q9" i="15"/>
  <c r="T25" i="53"/>
  <c r="R9" i="15"/>
  <c r="D142" i="43"/>
  <c r="D160" i="43"/>
  <c r="U25" i="53"/>
  <c r="S9" i="15"/>
  <c r="V25" i="53"/>
  <c r="T9" i="15"/>
  <c r="W25" i="53"/>
  <c r="U9" i="15"/>
  <c r="X25" i="53"/>
  <c r="V9" i="15"/>
  <c r="Y25" i="53"/>
  <c r="W9" i="15"/>
  <c r="Z25" i="53"/>
  <c r="X9" i="15"/>
  <c r="AA25" i="53"/>
  <c r="Y9" i="15"/>
  <c r="AB25" i="53"/>
  <c r="Z9" i="15"/>
  <c r="AC25" i="53"/>
  <c r="AA9" i="15"/>
  <c r="AG25" i="53"/>
  <c r="AE9" i="15"/>
  <c r="AH25" i="53"/>
  <c r="AF9" i="15"/>
  <c r="AI25" i="53"/>
  <c r="AG9" i="15"/>
  <c r="AJ25" i="53"/>
  <c r="AH9" i="15"/>
  <c r="AK25" i="53"/>
  <c r="AI9" i="15"/>
  <c r="AL25" i="53"/>
  <c r="AJ9" i="15"/>
  <c r="AM25" i="53"/>
  <c r="AK9" i="15"/>
  <c r="AN25" i="53"/>
  <c r="AL9" i="15"/>
  <c r="F142" i="43"/>
  <c r="F160" i="43"/>
  <c r="A26" i="53"/>
  <c r="B26" i="53"/>
  <c r="C26" i="53"/>
  <c r="D26" i="53"/>
  <c r="E26" i="53"/>
  <c r="C14" i="15"/>
  <c r="G26" i="53"/>
  <c r="E14" i="15"/>
  <c r="H26" i="53"/>
  <c r="F14" i="15"/>
  <c r="I26" i="53"/>
  <c r="G14" i="15"/>
  <c r="J26" i="53"/>
  <c r="H14" i="15"/>
  <c r="L26" i="53"/>
  <c r="J14" i="15"/>
  <c r="M26" i="53"/>
  <c r="K14" i="15"/>
  <c r="O26" i="53"/>
  <c r="M14" i="15"/>
  <c r="P26" i="53"/>
  <c r="N14" i="15"/>
  <c r="Q26" i="53"/>
  <c r="O14" i="15"/>
  <c r="R26" i="53"/>
  <c r="P14" i="15"/>
  <c r="S26" i="53"/>
  <c r="Q14" i="15"/>
  <c r="T26" i="53"/>
  <c r="R14" i="15"/>
  <c r="U26" i="53"/>
  <c r="S14" i="15"/>
  <c r="V26" i="53"/>
  <c r="T14" i="15"/>
  <c r="W26" i="53"/>
  <c r="U14" i="15"/>
  <c r="X26" i="53"/>
  <c r="V14" i="15"/>
  <c r="Y26" i="53"/>
  <c r="W14" i="15"/>
  <c r="Z26" i="53"/>
  <c r="X14" i="15"/>
  <c r="AB26" i="53"/>
  <c r="Z14" i="15"/>
  <c r="AC26" i="53"/>
  <c r="AA14" i="15"/>
  <c r="AE26" i="53"/>
  <c r="AC14" i="15"/>
  <c r="AF26" i="53"/>
  <c r="AD14" i="15"/>
  <c r="AG26" i="53"/>
  <c r="AE14" i="15"/>
  <c r="AH26" i="53"/>
  <c r="AF14" i="15"/>
  <c r="AI26" i="53"/>
  <c r="AG14" i="15"/>
  <c r="AJ26" i="53"/>
  <c r="AH14" i="15"/>
  <c r="AK26" i="53"/>
  <c r="AI14" i="15"/>
  <c r="AM26" i="53"/>
  <c r="AK14" i="15"/>
  <c r="AN26" i="53"/>
  <c r="AL14" i="15"/>
  <c r="A27" i="53"/>
  <c r="B27" i="53"/>
  <c r="C27" i="53"/>
  <c r="D27" i="53"/>
  <c r="E27" i="53"/>
  <c r="C5" i="15"/>
  <c r="F27" i="53"/>
  <c r="D5" i="15"/>
  <c r="G27" i="53"/>
  <c r="E5" i="15"/>
  <c r="H27" i="53"/>
  <c r="F5" i="15"/>
  <c r="I27" i="53"/>
  <c r="G5" i="15"/>
  <c r="J27" i="53"/>
  <c r="H5" i="15"/>
  <c r="K27" i="53"/>
  <c r="I5" i="15"/>
  <c r="L27" i="53"/>
  <c r="J5" i="15"/>
  <c r="M27" i="53"/>
  <c r="K5" i="15"/>
  <c r="O27" i="53"/>
  <c r="M5" i="15"/>
  <c r="P27" i="53"/>
  <c r="N5" i="15"/>
  <c r="Q27" i="53"/>
  <c r="O5" i="15"/>
  <c r="R27" i="53"/>
  <c r="P5" i="15"/>
  <c r="S27" i="53"/>
  <c r="Q5" i="15"/>
  <c r="T27" i="53"/>
  <c r="R5" i="15"/>
  <c r="U27" i="53"/>
  <c r="S5" i="15"/>
  <c r="X27" i="53"/>
  <c r="V5" i="15"/>
  <c r="Y27" i="53"/>
  <c r="W5" i="15"/>
  <c r="Z27" i="53"/>
  <c r="X5" i="15"/>
  <c r="AA27" i="53"/>
  <c r="Y5" i="15"/>
  <c r="AB27" i="53"/>
  <c r="Z5" i="15"/>
  <c r="AC27" i="53"/>
  <c r="AA5" i="15"/>
  <c r="AE27" i="53"/>
  <c r="AC5" i="15"/>
  <c r="AF27" i="53"/>
  <c r="AD5" i="15"/>
  <c r="AG27" i="53"/>
  <c r="AE5" i="15"/>
  <c r="AH27" i="53"/>
  <c r="AF5" i="15"/>
  <c r="AI27" i="53"/>
  <c r="AG5" i="15"/>
  <c r="AJ27" i="53"/>
  <c r="AH5" i="15"/>
  <c r="AK27" i="53"/>
  <c r="AI5" i="15"/>
  <c r="AL27" i="53"/>
  <c r="AJ5" i="15"/>
  <c r="AM27" i="53"/>
  <c r="AK5" i="15"/>
  <c r="AN27" i="53"/>
  <c r="AL5" i="15"/>
  <c r="A28" i="53"/>
  <c r="B28" i="53"/>
  <c r="C28" i="53"/>
  <c r="D28" i="53"/>
  <c r="E28" i="53"/>
  <c r="C12" i="15"/>
  <c r="C145" i="43"/>
  <c r="C163" i="43"/>
  <c r="F28" i="53"/>
  <c r="D12" i="15"/>
  <c r="G28" i="53"/>
  <c r="E12" i="15"/>
  <c r="H28" i="53"/>
  <c r="F12" i="15"/>
  <c r="I28" i="53"/>
  <c r="G12" i="15"/>
  <c r="J28" i="53"/>
  <c r="H12" i="15"/>
  <c r="L28" i="53"/>
  <c r="J12" i="15"/>
  <c r="M28" i="53"/>
  <c r="K12" i="15"/>
  <c r="N28" i="53"/>
  <c r="L12" i="15"/>
  <c r="P28" i="53"/>
  <c r="N12" i="15"/>
  <c r="Q28" i="53"/>
  <c r="O12" i="15"/>
  <c r="R28" i="53"/>
  <c r="P12" i="15"/>
  <c r="S28" i="53"/>
  <c r="Q12" i="15"/>
  <c r="T28" i="53"/>
  <c r="R12" i="15"/>
  <c r="D145" i="43"/>
  <c r="D163" i="43"/>
  <c r="U28" i="53"/>
  <c r="S12" i="15"/>
  <c r="V28" i="53"/>
  <c r="T12" i="15"/>
  <c r="W28" i="53"/>
  <c r="U12" i="15"/>
  <c r="X28" i="53"/>
  <c r="V12" i="15"/>
  <c r="Y28" i="53"/>
  <c r="W12" i="15"/>
  <c r="Z28" i="53"/>
  <c r="X12" i="15"/>
  <c r="AB28" i="53"/>
  <c r="Z12" i="15"/>
  <c r="AC28" i="53"/>
  <c r="AA12" i="15"/>
  <c r="AD28" i="53"/>
  <c r="AB12" i="15"/>
  <c r="E145" i="43"/>
  <c r="E163" i="43"/>
  <c r="AE28" i="53"/>
  <c r="AC12" i="15"/>
  <c r="AF28" i="53"/>
  <c r="AD12" i="15"/>
  <c r="AG28" i="53"/>
  <c r="AE12" i="15"/>
  <c r="AH28" i="53"/>
  <c r="AF12" i="15"/>
  <c r="AJ28" i="53"/>
  <c r="AH12" i="15"/>
  <c r="AK28" i="53"/>
  <c r="AI12" i="15"/>
  <c r="AL28" i="53"/>
  <c r="AJ12" i="15"/>
  <c r="AM28" i="53"/>
  <c r="AK12" i="15"/>
  <c r="AN28" i="53"/>
  <c r="AL12" i="15"/>
  <c r="F145" i="43"/>
  <c r="F163" i="43"/>
  <c r="A29" i="53"/>
  <c r="B29" i="53"/>
  <c r="C29" i="53"/>
  <c r="D29" i="53"/>
  <c r="E29" i="53"/>
  <c r="C4" i="15"/>
  <c r="F29" i="53"/>
  <c r="D4" i="15"/>
  <c r="G29" i="53"/>
  <c r="E4" i="15"/>
  <c r="H29" i="53"/>
  <c r="F4" i="15"/>
  <c r="I29" i="53"/>
  <c r="G4" i="15"/>
  <c r="J29" i="53"/>
  <c r="H4" i="15"/>
  <c r="L29" i="53"/>
  <c r="J4" i="15"/>
  <c r="M29" i="53"/>
  <c r="K4" i="15"/>
  <c r="O29" i="53"/>
  <c r="M4" i="15"/>
  <c r="P29" i="53"/>
  <c r="N4" i="15"/>
  <c r="Q29" i="53"/>
  <c r="O4" i="15"/>
  <c r="R29" i="53"/>
  <c r="P4" i="15"/>
  <c r="T29" i="53"/>
  <c r="R4" i="15"/>
  <c r="U29" i="53"/>
  <c r="S4" i="15"/>
  <c r="V29" i="53"/>
  <c r="T4" i="15"/>
  <c r="W29" i="53"/>
  <c r="U4" i="15"/>
  <c r="X29" i="53"/>
  <c r="V4" i="15"/>
  <c r="Y29" i="53"/>
  <c r="W4" i="15"/>
  <c r="Z29" i="53"/>
  <c r="X4" i="15"/>
  <c r="AB29" i="53"/>
  <c r="Z4" i="15"/>
  <c r="AC29" i="53"/>
  <c r="AA4" i="15"/>
  <c r="AE29" i="53"/>
  <c r="AC4" i="15"/>
  <c r="AF29" i="53"/>
  <c r="AD4" i="15"/>
  <c r="AG29" i="53"/>
  <c r="AE4" i="15"/>
  <c r="AH29" i="53"/>
  <c r="AF4" i="15"/>
  <c r="AI29" i="53"/>
  <c r="AG4" i="15"/>
  <c r="AJ29" i="53"/>
  <c r="AH4" i="15"/>
  <c r="AK29" i="53"/>
  <c r="AI4" i="15"/>
  <c r="AM29" i="53"/>
  <c r="AK4" i="15"/>
  <c r="AN29" i="53"/>
  <c r="AL4" i="15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/>
  <c r="I47" i="47"/>
  <c r="D7" i="13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/>
  <c r="F28" i="43"/>
  <c r="F27" i="43"/>
  <c r="F26" i="43"/>
  <c r="E29" i="43"/>
  <c r="E28" i="43"/>
  <c r="E72" i="43"/>
  <c r="E27" i="43"/>
  <c r="E26" i="43"/>
  <c r="D29" i="43"/>
  <c r="D28" i="43"/>
  <c r="D27" i="43"/>
  <c r="D26" i="43"/>
  <c r="C29" i="43"/>
  <c r="C28" i="43"/>
  <c r="C27" i="43"/>
  <c r="C26" i="43"/>
  <c r="E73" i="43"/>
  <c r="F70" i="43"/>
  <c r="E70" i="43"/>
  <c r="F71" i="43"/>
  <c r="D71" i="43"/>
  <c r="D70" i="43"/>
  <c r="D72" i="43"/>
  <c r="F72" i="43"/>
  <c r="D73" i="43"/>
  <c r="F73" i="43"/>
  <c r="E71" i="43"/>
  <c r="B32" i="45"/>
  <c r="D88" i="43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/>
  <c r="E5" i="42"/>
  <c r="E27" i="42"/>
  <c r="F5" i="42"/>
  <c r="F27" i="42"/>
  <c r="G5" i="42"/>
  <c r="G27" i="42"/>
  <c r="H5" i="42"/>
  <c r="H27" i="42"/>
  <c r="I5" i="42"/>
  <c r="I27" i="42"/>
  <c r="J5" i="42"/>
  <c r="J34" i="42"/>
  <c r="K5" i="42"/>
  <c r="K27" i="42"/>
  <c r="L5" i="42"/>
  <c r="L34" i="42"/>
  <c r="M5" i="42"/>
  <c r="M27" i="42"/>
  <c r="N5" i="42"/>
  <c r="N27" i="42"/>
  <c r="O5" i="42"/>
  <c r="O27" i="42"/>
  <c r="P5" i="42"/>
  <c r="P27" i="42"/>
  <c r="Q5" i="42"/>
  <c r="Q27" i="42"/>
  <c r="R5" i="42"/>
  <c r="R34" i="42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Q4" i="42"/>
  <c r="R4" i="42"/>
  <c r="S4" i="42"/>
  <c r="T4" i="42"/>
  <c r="U4" i="42"/>
  <c r="V4" i="42"/>
  <c r="W4" i="42"/>
  <c r="X4" i="42"/>
  <c r="Y4" i="42"/>
  <c r="Z4" i="42"/>
  <c r="AA4" i="42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A26" i="42"/>
  <c r="S26" i="42"/>
  <c r="K26" i="42"/>
  <c r="AE27" i="42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/>
  <c r="BI32" i="17"/>
  <c r="BD32" i="17"/>
  <c r="CP9" i="18"/>
  <c r="R32" i="3"/>
  <c r="CO9" i="18"/>
  <c r="AD9" i="18"/>
  <c r="EE7" i="18"/>
  <c r="EE32" i="17"/>
  <c r="DV9" i="18"/>
  <c r="BU9" i="18"/>
  <c r="M9" i="18"/>
  <c r="AC7" i="18"/>
  <c r="AC32" i="17"/>
  <c r="DQ9" i="18"/>
  <c r="BJ9" i="18"/>
  <c r="I7" i="18"/>
  <c r="I32" i="17"/>
  <c r="CZ9" i="18"/>
  <c r="AO9" i="18"/>
  <c r="CZ7" i="18"/>
  <c r="CZ32" i="17"/>
  <c r="H7" i="18"/>
  <c r="H32" i="17"/>
  <c r="DH7" i="18"/>
  <c r="DH32" i="17"/>
  <c r="G7" i="18"/>
  <c r="G32" i="17"/>
  <c r="DG7" i="18"/>
  <c r="DG32" i="17"/>
  <c r="AJ32" i="10"/>
  <c r="Q32" i="3"/>
  <c r="CG7" i="18"/>
  <c r="CG32" i="17"/>
  <c r="G32" i="3"/>
  <c r="DQ7" i="18"/>
  <c r="DQ32" i="17"/>
  <c r="X7" i="18"/>
  <c r="X32" i="17"/>
  <c r="EN7" i="18"/>
  <c r="EN32" i="17"/>
  <c r="DP7" i="18"/>
  <c r="DP32" i="17"/>
  <c r="CY7" i="18"/>
  <c r="CY32" i="17"/>
  <c r="BU7" i="18"/>
  <c r="BU32" i="17"/>
  <c r="AR7" i="18"/>
  <c r="AR32" i="17"/>
  <c r="W7" i="18"/>
  <c r="W32" i="17"/>
  <c r="EI9" i="18"/>
  <c r="DP9" i="18"/>
  <c r="CL9" i="18"/>
  <c r="CI7" i="18"/>
  <c r="CI32" i="17"/>
  <c r="BC7" i="18"/>
  <c r="BC32" i="17"/>
  <c r="BT7" i="18"/>
  <c r="BT32" i="17"/>
  <c r="AO7" i="18"/>
  <c r="AO32" i="17"/>
  <c r="T32" i="10"/>
  <c r="EH9" i="18"/>
  <c r="DD9" i="18"/>
  <c r="CK9" i="18"/>
  <c r="BF9" i="18"/>
  <c r="Z9" i="18"/>
  <c r="BE7" i="18"/>
  <c r="BE32" i="17"/>
  <c r="I9" i="18"/>
  <c r="AL32" i="3"/>
  <c r="F32" i="3"/>
  <c r="CB7" i="18"/>
  <c r="CB32" i="17"/>
  <c r="EJ9" i="18"/>
  <c r="H9" i="18"/>
  <c r="AE32" i="3"/>
  <c r="EG7" i="18"/>
  <c r="EG32" i="17"/>
  <c r="CK7" i="18"/>
  <c r="CK32" i="17"/>
  <c r="AN7" i="18"/>
  <c r="AN32" i="17"/>
  <c r="Q7" i="18"/>
  <c r="Q32" i="17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/>
  <c r="AL7" i="18"/>
  <c r="AL32" i="17"/>
  <c r="CE9" i="18"/>
  <c r="CH9" i="18"/>
  <c r="R23" i="15"/>
  <c r="R32" i="13"/>
  <c r="BN7" i="18"/>
  <c r="BN32" i="17"/>
  <c r="BK7" i="18"/>
  <c r="BK32" i="17"/>
  <c r="M7" i="18"/>
  <c r="M32" i="17"/>
  <c r="EM9" i="18"/>
  <c r="EP9" i="18"/>
  <c r="AU9" i="18"/>
  <c r="AX9" i="18"/>
  <c r="AG23" i="15"/>
  <c r="AG32" i="13"/>
  <c r="DS7" i="18"/>
  <c r="DS32" i="17"/>
  <c r="DV7" i="18"/>
  <c r="DV32" i="17"/>
  <c r="Q23" i="15"/>
  <c r="Q32" i="13"/>
  <c r="BG7" i="18"/>
  <c r="BG32" i="17"/>
  <c r="BJ7" i="18"/>
  <c r="BJ32" i="17"/>
  <c r="AK32" i="3"/>
  <c r="Z32" i="3"/>
  <c r="O32" i="3"/>
  <c r="E32" i="3"/>
  <c r="DT7" i="18"/>
  <c r="DT32" i="17"/>
  <c r="BQ7" i="18"/>
  <c r="BQ32" i="17"/>
  <c r="L7" i="18"/>
  <c r="L32" i="17"/>
  <c r="C32" i="10"/>
  <c r="AE32" i="10"/>
  <c r="W32" i="10"/>
  <c r="O32" i="10"/>
  <c r="G32" i="10"/>
  <c r="AW9" i="18"/>
  <c r="AA23" i="15"/>
  <c r="AA32" i="13"/>
  <c r="CU7" i="18"/>
  <c r="CU32" i="17"/>
  <c r="CX7" i="18"/>
  <c r="CX32" i="17"/>
  <c r="DN9" i="18"/>
  <c r="DK9" i="18"/>
  <c r="Z23" i="15"/>
  <c r="Z32" i="13"/>
  <c r="CT7" i="18"/>
  <c r="CT32" i="17"/>
  <c r="CQ7" i="18"/>
  <c r="CQ32" i="17"/>
  <c r="AA32" i="3"/>
  <c r="CV7" i="18"/>
  <c r="CV32" i="17"/>
  <c r="AI32" i="10"/>
  <c r="CA9" i="18"/>
  <c r="CD9" i="18"/>
  <c r="O9" i="18"/>
  <c r="R9" i="18"/>
  <c r="Y23" i="15"/>
  <c r="Y32" i="13"/>
  <c r="CM7" i="18"/>
  <c r="CM32" i="17"/>
  <c r="CP7" i="18"/>
  <c r="CP32" i="17"/>
  <c r="I23" i="15"/>
  <c r="I32" i="13"/>
  <c r="AA7" i="18"/>
  <c r="AA32" i="17"/>
  <c r="AD7" i="18"/>
  <c r="AD32" i="17"/>
  <c r="AF32" i="3"/>
  <c r="X32" i="3"/>
  <c r="P32" i="3"/>
  <c r="H32" i="3"/>
  <c r="AI32" i="3"/>
  <c r="Y32" i="3"/>
  <c r="N32" i="3"/>
  <c r="DE7" i="18"/>
  <c r="DE32" i="17"/>
  <c r="CR7" i="18"/>
  <c r="CR32" i="17"/>
  <c r="AA32" i="10"/>
  <c r="AV9" i="18"/>
  <c r="S23" i="15"/>
  <c r="S32" i="13"/>
  <c r="BO7" i="18"/>
  <c r="BO32" i="17"/>
  <c r="BR7" i="18"/>
  <c r="BR32" i="17"/>
  <c r="AY9" i="18"/>
  <c r="AZ9" i="18"/>
  <c r="BA9" i="18"/>
  <c r="AH23" i="15"/>
  <c r="AH32" i="13"/>
  <c r="DZ7" i="18"/>
  <c r="DZ32" i="17"/>
  <c r="J23" i="15"/>
  <c r="J32" i="13"/>
  <c r="AH7" i="18"/>
  <c r="AH32" i="17"/>
  <c r="AE7" i="18"/>
  <c r="AE32" i="17"/>
  <c r="DG9" i="18"/>
  <c r="DJ9" i="18"/>
  <c r="C23" i="15"/>
  <c r="F7" i="18"/>
  <c r="F32" i="17"/>
  <c r="AE23" i="15"/>
  <c r="AE32" i="13"/>
  <c r="DK7" i="18"/>
  <c r="DK32" i="17"/>
  <c r="DN7" i="18"/>
  <c r="DN32" i="17"/>
  <c r="W23" i="15"/>
  <c r="W32" i="13"/>
  <c r="CE7" i="18"/>
  <c r="CE32" i="17"/>
  <c r="CH7" i="18"/>
  <c r="CH32" i="17"/>
  <c r="O23" i="15"/>
  <c r="O32" i="13"/>
  <c r="AY7" i="18"/>
  <c r="AY32" i="17"/>
  <c r="BB7" i="18"/>
  <c r="BB32" i="17"/>
  <c r="G23" i="15"/>
  <c r="G32" i="13"/>
  <c r="S7" i="18"/>
  <c r="S32" i="17"/>
  <c r="V7" i="18"/>
  <c r="V32" i="17"/>
  <c r="AH32" i="3"/>
  <c r="W32" i="3"/>
  <c r="EC7" i="18"/>
  <c r="EC32" i="17"/>
  <c r="BM7" i="18"/>
  <c r="BM32" i="17"/>
  <c r="AZ7" i="18"/>
  <c r="AZ32" i="17"/>
  <c r="AK7" i="18"/>
  <c r="AK32" i="17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/>
  <c r="AL32" i="10"/>
  <c r="AD23" i="15"/>
  <c r="AD32" i="13"/>
  <c r="DJ7" i="18"/>
  <c r="DJ32" i="17"/>
  <c r="AD32" i="10"/>
  <c r="V23" i="15"/>
  <c r="V32" i="13"/>
  <c r="CD7" i="18"/>
  <c r="CD32" i="17"/>
  <c r="V32" i="10"/>
  <c r="CA7" i="18"/>
  <c r="CA32" i="17"/>
  <c r="N23" i="15"/>
  <c r="N32" i="13"/>
  <c r="AX7" i="18"/>
  <c r="AX32" i="17"/>
  <c r="N32" i="10"/>
  <c r="AU7" i="18"/>
  <c r="AU32" i="17"/>
  <c r="F23" i="15"/>
  <c r="F32" i="13"/>
  <c r="R7" i="18"/>
  <c r="R32" i="17"/>
  <c r="F32" i="10"/>
  <c r="O7" i="18"/>
  <c r="O32" i="17"/>
  <c r="AG32" i="3"/>
  <c r="V32" i="3"/>
  <c r="K32" i="3"/>
  <c r="EM7" i="18"/>
  <c r="EM32" i="17"/>
  <c r="CN7" i="18"/>
  <c r="CN32" i="17"/>
  <c r="BL7" i="18"/>
  <c r="BL32" i="17"/>
  <c r="AW7" i="18"/>
  <c r="AW32" i="17"/>
  <c r="AJ7" i="18"/>
  <c r="AJ32" i="17"/>
  <c r="U7" i="18"/>
  <c r="U32" i="17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/>
  <c r="ED7" i="18"/>
  <c r="ED32" i="17"/>
  <c r="CW7" i="18"/>
  <c r="CW32" i="17"/>
  <c r="S9" i="18"/>
  <c r="T9" i="18"/>
  <c r="U9" i="18"/>
  <c r="AK23" i="15"/>
  <c r="AK32" i="13"/>
  <c r="AK32" i="10"/>
  <c r="EL7" i="18"/>
  <c r="EL32" i="17"/>
  <c r="AC23" i="15"/>
  <c r="AC32" i="13"/>
  <c r="DC7" i="18"/>
  <c r="DC32" i="17"/>
  <c r="AC32" i="10"/>
  <c r="DF7" i="18"/>
  <c r="DF32" i="17"/>
  <c r="U23" i="15"/>
  <c r="U32" i="13"/>
  <c r="U32" i="10"/>
  <c r="BW7" i="18"/>
  <c r="BW32" i="17"/>
  <c r="BZ7" i="18"/>
  <c r="BZ32" i="17"/>
  <c r="M23" i="15"/>
  <c r="M32" i="13"/>
  <c r="AQ7" i="18"/>
  <c r="AQ32" i="17"/>
  <c r="M32" i="10"/>
  <c r="AT7" i="18"/>
  <c r="AT32" i="17"/>
  <c r="E23" i="15"/>
  <c r="E32" i="13"/>
  <c r="E32" i="10"/>
  <c r="K7" i="18"/>
  <c r="K32" i="17"/>
  <c r="N7" i="18"/>
  <c r="N32" i="17"/>
  <c r="U32" i="3"/>
  <c r="J32" i="3"/>
  <c r="EK7" i="18"/>
  <c r="EK32" i="17"/>
  <c r="DY7" i="18"/>
  <c r="DY32" i="17"/>
  <c r="BX7" i="18"/>
  <c r="BX32" i="17"/>
  <c r="AG7" i="18"/>
  <c r="AG32" i="17"/>
  <c r="E7" i="18"/>
  <c r="E32" i="17"/>
  <c r="EO9" i="18"/>
  <c r="DI9" i="18"/>
  <c r="CC9" i="18"/>
  <c r="Q9" i="18"/>
  <c r="AD32" i="3"/>
  <c r="S32" i="3"/>
  <c r="I32" i="3"/>
  <c r="EJ7" i="18"/>
  <c r="EJ32" i="17"/>
  <c r="DX7" i="18"/>
  <c r="DX32" i="17"/>
  <c r="DL7" i="18"/>
  <c r="DL32" i="17"/>
  <c r="BH7" i="18"/>
  <c r="BH32" i="17"/>
  <c r="AS7" i="18"/>
  <c r="AS32" i="17"/>
  <c r="AF7" i="18"/>
  <c r="AF32" i="17"/>
  <c r="D7" i="18"/>
  <c r="D32" i="17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/>
  <c r="DR7" i="18"/>
  <c r="DR32" i="17"/>
  <c r="DB7" i="18"/>
  <c r="DB32" i="17"/>
  <c r="CL7" i="18"/>
  <c r="CL32" i="17"/>
  <c r="BV7" i="18"/>
  <c r="BV32" i="17"/>
  <c r="BF7" i="18"/>
  <c r="BF32" i="17"/>
  <c r="AP7" i="18"/>
  <c r="AP32" i="17"/>
  <c r="Z7" i="18"/>
  <c r="Z32" i="17"/>
  <c r="J7" i="18"/>
  <c r="J32" i="17"/>
  <c r="AF32" i="10"/>
  <c r="X32" i="10"/>
  <c r="P32" i="10"/>
  <c r="H32" i="10"/>
  <c r="EG9" i="18"/>
  <c r="BE9" i="18"/>
  <c r="AS9" i="18"/>
  <c r="L9" i="18"/>
  <c r="C32" i="13"/>
  <c r="C52" i="43"/>
  <c r="C79" i="43"/>
  <c r="E8" i="43"/>
  <c r="E35" i="4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/>
  <c r="F8" i="43"/>
  <c r="F35" i="43"/>
  <c r="EP14" i="18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/>
  <c r="E52" i="43"/>
  <c r="E79" i="43"/>
  <c r="D52" i="43"/>
  <c r="D79" i="43"/>
  <c r="F52" i="43"/>
  <c r="F79" i="43"/>
  <c r="B23" i="43"/>
  <c r="C54" i="46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/>
  <c r="B63" i="46"/>
  <c r="B78" i="46"/>
  <c r="B34" i="45"/>
  <c r="B62" i="46"/>
  <c r="B77" i="46"/>
  <c r="B33" i="45"/>
  <c r="B61" i="46"/>
  <c r="B76" i="46"/>
  <c r="B36" i="45"/>
  <c r="B64" i="46"/>
  <c r="B60" i="46"/>
  <c r="B75" i="46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/>
  <c r="B71" i="43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/>
  <c r="C187" i="43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/>
  <c r="AI49" i="46"/>
  <c r="AI72" i="46"/>
  <c r="AG49" i="46"/>
  <c r="AG72" i="46"/>
  <c r="AE49" i="46"/>
  <c r="AE72" i="46"/>
  <c r="AC49" i="46"/>
  <c r="AC72" i="46"/>
  <c r="AA49" i="46"/>
  <c r="AA72" i="46"/>
  <c r="Y49" i="46"/>
  <c r="Y72" i="46"/>
  <c r="W49" i="46"/>
  <c r="W72" i="46"/>
  <c r="U49" i="46"/>
  <c r="U72" i="46"/>
  <c r="S49" i="46"/>
  <c r="S72" i="46"/>
  <c r="Q49" i="46"/>
  <c r="Q72" i="46"/>
  <c r="O49" i="46"/>
  <c r="O72" i="46"/>
  <c r="M49" i="46"/>
  <c r="M72" i="46"/>
  <c r="K49" i="46"/>
  <c r="K72" i="46"/>
  <c r="I49" i="46"/>
  <c r="I72" i="46"/>
  <c r="G49" i="46"/>
  <c r="G72" i="46"/>
  <c r="E49" i="46"/>
  <c r="E72" i="46"/>
  <c r="C49" i="46"/>
  <c r="C72" i="46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/>
  <c r="C176" i="24"/>
  <c r="F1" i="24"/>
  <c r="D188" i="43"/>
  <c r="I1" i="43"/>
  <c r="D176" i="24"/>
  <c r="I1" i="24"/>
  <c r="C188" i="43"/>
  <c r="F1" i="43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/>
  <c r="C166" i="43"/>
  <c r="D166" i="43"/>
  <c r="F166" i="43"/>
  <c r="E132" i="43"/>
  <c r="D132" i="43"/>
  <c r="F132" i="43"/>
  <c r="C132" i="43"/>
  <c r="B181" i="43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/>
  <c r="B74" i="43"/>
  <c r="C69" i="43"/>
  <c r="C87" i="43"/>
  <c r="B69" i="43"/>
  <c r="C68" i="43"/>
  <c r="C86" i="43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/>
  <c r="B58" i="43"/>
  <c r="C57" i="43"/>
  <c r="C81" i="43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/>
  <c r="C78" i="43"/>
  <c r="C83" i="43"/>
  <c r="C80" i="43"/>
  <c r="C84" i="43"/>
  <c r="C85" i="43"/>
  <c r="C89" i="43"/>
  <c r="F166" i="24"/>
  <c r="E166" i="24"/>
  <c r="D166" i="24"/>
  <c r="C166" i="24"/>
  <c r="B170" i="24"/>
  <c r="B172" i="24"/>
  <c r="B171" i="24"/>
  <c r="B169" i="24"/>
  <c r="B168" i="24"/>
  <c r="B167" i="24"/>
  <c r="B165" i="24"/>
  <c r="B81" i="24"/>
  <c r="D44" i="42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/>
  <c r="D16" i="43"/>
  <c r="E16" i="43"/>
  <c r="D104" i="43"/>
  <c r="E104" i="43"/>
  <c r="F104" i="43"/>
  <c r="C104" i="43"/>
  <c r="C16" i="43"/>
  <c r="AL39" i="3"/>
  <c r="AN108" i="34"/>
  <c r="AL46" i="42"/>
  <c r="AM108" i="34"/>
  <c r="AK46" i="42"/>
  <c r="AL108" i="34"/>
  <c r="AJ46" i="42"/>
  <c r="AK108" i="34"/>
  <c r="AI46" i="42"/>
  <c r="AJ108" i="34"/>
  <c r="AH46" i="42"/>
  <c r="AI108" i="34"/>
  <c r="AG46" i="42"/>
  <c r="AH108" i="34"/>
  <c r="AF46" i="42"/>
  <c r="AG108" i="34"/>
  <c r="AE46" i="42"/>
  <c r="AF108" i="34"/>
  <c r="AD46" i="42"/>
  <c r="AE108" i="34"/>
  <c r="AC46" i="42"/>
  <c r="AD108" i="34"/>
  <c r="AB46" i="42"/>
  <c r="AC108" i="34"/>
  <c r="AA46" i="42"/>
  <c r="AB108" i="34"/>
  <c r="Z46" i="42"/>
  <c r="AA108" i="34"/>
  <c r="Y46" i="42"/>
  <c r="Z108" i="34"/>
  <c r="X46" i="42"/>
  <c r="Y108" i="34"/>
  <c r="W46" i="42"/>
  <c r="X108" i="34"/>
  <c r="V46" i="42"/>
  <c r="W108" i="34"/>
  <c r="U46" i="42"/>
  <c r="V108" i="34"/>
  <c r="T46" i="42"/>
  <c r="U108" i="34"/>
  <c r="S46" i="42"/>
  <c r="T108" i="34"/>
  <c r="R46" i="42"/>
  <c r="S108" i="34"/>
  <c r="Q46" i="42"/>
  <c r="R108" i="34"/>
  <c r="P46" i="42"/>
  <c r="Q108" i="34"/>
  <c r="O46" i="42"/>
  <c r="P108" i="34"/>
  <c r="N46" i="42"/>
  <c r="O108" i="34"/>
  <c r="M46" i="42"/>
  <c r="N108" i="34"/>
  <c r="L46" i="42"/>
  <c r="M108" i="34"/>
  <c r="K46" i="42"/>
  <c r="L108" i="34"/>
  <c r="J46" i="42"/>
  <c r="K108" i="34"/>
  <c r="I46" i="42"/>
  <c r="J108" i="34"/>
  <c r="H46" i="42"/>
  <c r="I108" i="34"/>
  <c r="G46" i="42"/>
  <c r="H108" i="34"/>
  <c r="F46" i="42"/>
  <c r="G108" i="34"/>
  <c r="E46" i="42"/>
  <c r="F108" i="34"/>
  <c r="D46" i="42"/>
  <c r="E108" i="34"/>
  <c r="C46" i="42"/>
  <c r="D108" i="34"/>
  <c r="C108" i="34"/>
  <c r="P95" i="34"/>
  <c r="O95" i="34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/>
  <c r="AM76" i="34"/>
  <c r="AM82" i="34"/>
  <c r="AL76" i="34"/>
  <c r="AL82" i="34"/>
  <c r="AK76" i="34"/>
  <c r="AJ76" i="34"/>
  <c r="AI76" i="34"/>
  <c r="AH76" i="34"/>
  <c r="AH82" i="34"/>
  <c r="AG76" i="34"/>
  <c r="AG82" i="34"/>
  <c r="AF76" i="34"/>
  <c r="AF82" i="34"/>
  <c r="AE76" i="34"/>
  <c r="AE82" i="34"/>
  <c r="AD76" i="34"/>
  <c r="AD82" i="34"/>
  <c r="AC76" i="34"/>
  <c r="AB76" i="34"/>
  <c r="AB82" i="34"/>
  <c r="AA76" i="34"/>
  <c r="Z76" i="34"/>
  <c r="Y76" i="34"/>
  <c r="Y82" i="34"/>
  <c r="X76" i="34"/>
  <c r="X82" i="34"/>
  <c r="W76" i="34"/>
  <c r="W82" i="34"/>
  <c r="V76" i="34"/>
  <c r="V82" i="34"/>
  <c r="U76" i="34"/>
  <c r="U82" i="34"/>
  <c r="T76" i="34"/>
  <c r="T82" i="34"/>
  <c r="S76" i="34"/>
  <c r="R76" i="34"/>
  <c r="R82" i="34"/>
  <c r="Q76" i="34"/>
  <c r="Q82" i="34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D5" i="27"/>
  <c r="E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/>
  <c r="C171" i="43"/>
  <c r="F162" i="24"/>
  <c r="E162" i="24"/>
  <c r="D162" i="24"/>
  <c r="C162" i="24"/>
  <c r="C172" i="43"/>
  <c r="F161" i="24"/>
  <c r="E161" i="24"/>
  <c r="D161" i="24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/>
  <c r="C79" i="24"/>
  <c r="B3" i="24"/>
  <c r="B28" i="24"/>
  <c r="F4" i="24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/>
  <c r="AM8" i="3"/>
  <c r="AM13" i="3"/>
  <c r="AM16" i="3"/>
  <c r="AM19" i="3"/>
  <c r="F137" i="24"/>
  <c r="E137" i="24"/>
  <c r="D137" i="24"/>
  <c r="C137" i="24"/>
  <c r="C98" i="24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/>
  <c r="E17" i="17"/>
  <c r="E31" i="18"/>
  <c r="F17" i="17"/>
  <c r="F31" i="18"/>
  <c r="G17" i="17"/>
  <c r="G31" i="18"/>
  <c r="H17" i="17"/>
  <c r="H31" i="18"/>
  <c r="I17" i="17"/>
  <c r="I31" i="18"/>
  <c r="J17" i="17"/>
  <c r="J31" i="18"/>
  <c r="K17" i="17"/>
  <c r="K31" i="18"/>
  <c r="L17" i="17"/>
  <c r="L31" i="18"/>
  <c r="M17" i="17"/>
  <c r="M31" i="18"/>
  <c r="N17" i="17"/>
  <c r="N31" i="18"/>
  <c r="O17" i="17"/>
  <c r="O31" i="18"/>
  <c r="P17" i="17"/>
  <c r="P31" i="18"/>
  <c r="Q17" i="17"/>
  <c r="Q31" i="18"/>
  <c r="R17" i="17"/>
  <c r="R31" i="18"/>
  <c r="S17" i="17"/>
  <c r="S31" i="18"/>
  <c r="T17" i="17"/>
  <c r="T31" i="18"/>
  <c r="U17" i="17"/>
  <c r="U31" i="18"/>
  <c r="V17" i="17"/>
  <c r="V31" i="18"/>
  <c r="W17" i="17"/>
  <c r="W31" i="18"/>
  <c r="X17" i="17"/>
  <c r="X31" i="18"/>
  <c r="Y17" i="17"/>
  <c r="Y31" i="18"/>
  <c r="Z17" i="17"/>
  <c r="Z31" i="18"/>
  <c r="AA17" i="17"/>
  <c r="AA31" i="18"/>
  <c r="AB17" i="17"/>
  <c r="AB31" i="18"/>
  <c r="AC17" i="17"/>
  <c r="AC31" i="18"/>
  <c r="AD17" i="17"/>
  <c r="AD31" i="18"/>
  <c r="AE17" i="17"/>
  <c r="AE31" i="18"/>
  <c r="AF17" i="17"/>
  <c r="AF31" i="18"/>
  <c r="AG17" i="17"/>
  <c r="AG31" i="18"/>
  <c r="AH17" i="17"/>
  <c r="AH31" i="18"/>
  <c r="AI17" i="17"/>
  <c r="AI31" i="18"/>
  <c r="AJ17" i="17"/>
  <c r="AJ31" i="18"/>
  <c r="AK17" i="17"/>
  <c r="AK31" i="18"/>
  <c r="AL17" i="17"/>
  <c r="AL31" i="18"/>
  <c r="AM17" i="17"/>
  <c r="AM31" i="18"/>
  <c r="AN17" i="17"/>
  <c r="AN31" i="18"/>
  <c r="AO17" i="17"/>
  <c r="AO31" i="18"/>
  <c r="AP17" i="17"/>
  <c r="AP31" i="18"/>
  <c r="AQ17" i="17"/>
  <c r="AQ31" i="18"/>
  <c r="AR17" i="17"/>
  <c r="AR31" i="18"/>
  <c r="AS17" i="17"/>
  <c r="AS31" i="18"/>
  <c r="AT17" i="17"/>
  <c r="AT31" i="18"/>
  <c r="AU17" i="17"/>
  <c r="AU31" i="18"/>
  <c r="AV17" i="17"/>
  <c r="AV31" i="18"/>
  <c r="AW17" i="17"/>
  <c r="AW31" i="18"/>
  <c r="AX17" i="17"/>
  <c r="AX31" i="18"/>
  <c r="AY17" i="17"/>
  <c r="AY31" i="18"/>
  <c r="AZ17" i="17"/>
  <c r="AZ31" i="18"/>
  <c r="BA17" i="17"/>
  <c r="BA31" i="18"/>
  <c r="BB17" i="17"/>
  <c r="BB31" i="18"/>
  <c r="BC17" i="17"/>
  <c r="BC31" i="18"/>
  <c r="BD17" i="17"/>
  <c r="BD31" i="18"/>
  <c r="BE17" i="17"/>
  <c r="BE31" i="18"/>
  <c r="BF17" i="17"/>
  <c r="BF31" i="18"/>
  <c r="BG17" i="17"/>
  <c r="BG31" i="18"/>
  <c r="BH17" i="17"/>
  <c r="BH31" i="18"/>
  <c r="BI17" i="17"/>
  <c r="BI31" i="18"/>
  <c r="BJ17" i="17"/>
  <c r="BJ31" i="18"/>
  <c r="BK17" i="17"/>
  <c r="BK31" i="18"/>
  <c r="BL17" i="17"/>
  <c r="BL31" i="18"/>
  <c r="BM17" i="17"/>
  <c r="BM31" i="18"/>
  <c r="BN17" i="17"/>
  <c r="BN31" i="18"/>
  <c r="BO17" i="17"/>
  <c r="BO31" i="18"/>
  <c r="BP17" i="17"/>
  <c r="BP31" i="18"/>
  <c r="BQ17" i="17"/>
  <c r="BQ31" i="18"/>
  <c r="BR17" i="17"/>
  <c r="BR31" i="18"/>
  <c r="BS17" i="17"/>
  <c r="BS31" i="18"/>
  <c r="BT17" i="17"/>
  <c r="BT31" i="18"/>
  <c r="BU17" i="17"/>
  <c r="BU31" i="18"/>
  <c r="BV17" i="17"/>
  <c r="BV31" i="18"/>
  <c r="BW17" i="17"/>
  <c r="BW31" i="18"/>
  <c r="BX17" i="17"/>
  <c r="BX31" i="18"/>
  <c r="BY17" i="17"/>
  <c r="BY31" i="18"/>
  <c r="BZ17" i="17"/>
  <c r="BZ31" i="18"/>
  <c r="CA17" i="17"/>
  <c r="CA31" i="18"/>
  <c r="CB17" i="17"/>
  <c r="CB31" i="18"/>
  <c r="CC17" i="17"/>
  <c r="CC31" i="18"/>
  <c r="CD17" i="17"/>
  <c r="CD31" i="18"/>
  <c r="CE17" i="17"/>
  <c r="CE31" i="18"/>
  <c r="CF17" i="17"/>
  <c r="CF31" i="18"/>
  <c r="CG17" i="17"/>
  <c r="CG31" i="18"/>
  <c r="CH17" i="17"/>
  <c r="CH31" i="18"/>
  <c r="CI17" i="17"/>
  <c r="CI31" i="18"/>
  <c r="CJ17" i="17"/>
  <c r="CJ31" i="18"/>
  <c r="CK17" i="17"/>
  <c r="CK31" i="18"/>
  <c r="CL17" i="17"/>
  <c r="CL31" i="18"/>
  <c r="CM17" i="17"/>
  <c r="CM31" i="18"/>
  <c r="CN17" i="17"/>
  <c r="CN31" i="18"/>
  <c r="CO17" i="17"/>
  <c r="CO31" i="18"/>
  <c r="CP17" i="17"/>
  <c r="CP31" i="18"/>
  <c r="CQ17" i="17"/>
  <c r="CQ31" i="18"/>
  <c r="CR17" i="17"/>
  <c r="CR31" i="18"/>
  <c r="CS17" i="17"/>
  <c r="CS31" i="18"/>
  <c r="CT17" i="17"/>
  <c r="CT31" i="18"/>
  <c r="CU17" i="17"/>
  <c r="CU31" i="18"/>
  <c r="CV17" i="17"/>
  <c r="CV31" i="18"/>
  <c r="CW17" i="17"/>
  <c r="CW31" i="18"/>
  <c r="CX17" i="17"/>
  <c r="CX31" i="18"/>
  <c r="CY17" i="17"/>
  <c r="CY31" i="18"/>
  <c r="CZ17" i="17"/>
  <c r="CZ31" i="18"/>
  <c r="DA17" i="17"/>
  <c r="DA31" i="18"/>
  <c r="DB17" i="17"/>
  <c r="DB31" i="18"/>
  <c r="DC17" i="17"/>
  <c r="DC31" i="18"/>
  <c r="DD17" i="17"/>
  <c r="DD31" i="18"/>
  <c r="DE17" i="17"/>
  <c r="DE31" i="18"/>
  <c r="DF17" i="17"/>
  <c r="DF31" i="18"/>
  <c r="DG17" i="17"/>
  <c r="DG31" i="18"/>
  <c r="DH17" i="17"/>
  <c r="DH31" i="18"/>
  <c r="DI17" i="17"/>
  <c r="DI31" i="18"/>
  <c r="DJ17" i="17"/>
  <c r="DJ31" i="18"/>
  <c r="DK17" i="17"/>
  <c r="DK31" i="18"/>
  <c r="DL17" i="17"/>
  <c r="DL31" i="18"/>
  <c r="DM17" i="17"/>
  <c r="DM31" i="18"/>
  <c r="DN17" i="17"/>
  <c r="DN31" i="18"/>
  <c r="DO17" i="17"/>
  <c r="DO31" i="18"/>
  <c r="DP17" i="17"/>
  <c r="DP31" i="18"/>
  <c r="DQ17" i="17"/>
  <c r="DQ31" i="18"/>
  <c r="DR17" i="17"/>
  <c r="DR31" i="18"/>
  <c r="DS17" i="17"/>
  <c r="DS31" i="18"/>
  <c r="DT17" i="17"/>
  <c r="DT31" i="18"/>
  <c r="DU17" i="17"/>
  <c r="DU31" i="18"/>
  <c r="DV17" i="17"/>
  <c r="DV31" i="18"/>
  <c r="DW17" i="17"/>
  <c r="DW31" i="18"/>
  <c r="DX17" i="17"/>
  <c r="DX31" i="18"/>
  <c r="DY17" i="17"/>
  <c r="DY31" i="18"/>
  <c r="DZ17" i="17"/>
  <c r="DZ31" i="18"/>
  <c r="EA17" i="17"/>
  <c r="EA31" i="18"/>
  <c r="EB17" i="17"/>
  <c r="EB31" i="18"/>
  <c r="EC17" i="17"/>
  <c r="EC31" i="18"/>
  <c r="ED17" i="17"/>
  <c r="ED31" i="18"/>
  <c r="EE17" i="17"/>
  <c r="EE31" i="18"/>
  <c r="EF17" i="17"/>
  <c r="EF31" i="18"/>
  <c r="EG17" i="17"/>
  <c r="EG31" i="18"/>
  <c r="EH17" i="17"/>
  <c r="EH31" i="18"/>
  <c r="EI17" i="17"/>
  <c r="EI31" i="18"/>
  <c r="EJ17" i="17"/>
  <c r="EJ31" i="18"/>
  <c r="EK17" i="17"/>
  <c r="EK31" i="18"/>
  <c r="EL17" i="17"/>
  <c r="EL31" i="18"/>
  <c r="EM17" i="17"/>
  <c r="EM31" i="18"/>
  <c r="EN17" i="17"/>
  <c r="EN31" i="18"/>
  <c r="EO17" i="17"/>
  <c r="EO31" i="18"/>
  <c r="EP17" i="17"/>
  <c r="EP31" i="18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/>
  <c r="F113" i="43"/>
  <c r="F131" i="43"/>
  <c r="D103" i="24"/>
  <c r="D117" i="24"/>
  <c r="D113" i="43"/>
  <c r="D131" i="43"/>
  <c r="F102" i="24"/>
  <c r="F116" i="24"/>
  <c r="F112" i="43"/>
  <c r="F130" i="43"/>
  <c r="E102" i="24"/>
  <c r="E116" i="24"/>
  <c r="E112" i="43"/>
  <c r="E130" i="43"/>
  <c r="D102" i="24"/>
  <c r="D116" i="24"/>
  <c r="D112" i="43"/>
  <c r="D130" i="43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/>
  <c r="F107" i="43"/>
  <c r="F128" i="43"/>
  <c r="E97" i="24"/>
  <c r="E114" i="24"/>
  <c r="E107" i="43"/>
  <c r="E128" i="43"/>
  <c r="D97" i="24"/>
  <c r="D114" i="24"/>
  <c r="D107" i="43"/>
  <c r="D128" i="43"/>
  <c r="F95" i="24"/>
  <c r="F113" i="24"/>
  <c r="F105" i="43"/>
  <c r="F127" i="43"/>
  <c r="E95" i="24"/>
  <c r="E113" i="24"/>
  <c r="E105" i="43"/>
  <c r="E127" i="43"/>
  <c r="D95" i="24"/>
  <c r="D113" i="24"/>
  <c r="D105" i="43"/>
  <c r="D127" i="43"/>
  <c r="F92" i="24"/>
  <c r="F112" i="24"/>
  <c r="F102" i="43"/>
  <c r="F126" i="43"/>
  <c r="E92" i="24"/>
  <c r="E112" i="24"/>
  <c r="E102" i="43"/>
  <c r="E126" i="43"/>
  <c r="D92" i="24"/>
  <c r="D112" i="24"/>
  <c r="D102" i="43"/>
  <c r="D126" i="43"/>
  <c r="F91" i="24"/>
  <c r="F111" i="24"/>
  <c r="F101" i="43"/>
  <c r="F125" i="43"/>
  <c r="E91" i="24"/>
  <c r="E111" i="24"/>
  <c r="E101" i="43"/>
  <c r="E125" i="43"/>
  <c r="D91" i="24"/>
  <c r="D111" i="24"/>
  <c r="D101" i="43"/>
  <c r="D125" i="43"/>
  <c r="F90" i="24"/>
  <c r="F110" i="24"/>
  <c r="F100" i="43"/>
  <c r="F124" i="43"/>
  <c r="E90" i="24"/>
  <c r="E110" i="24"/>
  <c r="E100" i="43"/>
  <c r="E124" i="43"/>
  <c r="D90" i="24"/>
  <c r="D110" i="24"/>
  <c r="D100" i="43"/>
  <c r="D124" i="43"/>
  <c r="F87" i="24"/>
  <c r="E87" i="24"/>
  <c r="D87" i="24"/>
  <c r="F86" i="24"/>
  <c r="F96" i="43"/>
  <c r="F123" i="43"/>
  <c r="E86" i="24"/>
  <c r="E96" i="43"/>
  <c r="E123" i="43"/>
  <c r="D86" i="24"/>
  <c r="D96" i="43"/>
  <c r="D123" i="43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/>
  <c r="C113" i="43"/>
  <c r="C131" i="43"/>
  <c r="C102" i="24"/>
  <c r="C116" i="24"/>
  <c r="C112" i="43"/>
  <c r="C130" i="43"/>
  <c r="C101" i="24"/>
  <c r="C111" i="43"/>
  <c r="C100" i="24"/>
  <c r="C110" i="43"/>
  <c r="C97" i="24"/>
  <c r="C114" i="24"/>
  <c r="C107" i="43"/>
  <c r="C128" i="43"/>
  <c r="C95" i="24"/>
  <c r="C113" i="24"/>
  <c r="C105" i="43"/>
  <c r="C127" i="43"/>
  <c r="C92" i="24"/>
  <c r="C112" i="24"/>
  <c r="C102" i="43"/>
  <c r="C126" i="43"/>
  <c r="C91" i="24"/>
  <c r="C111" i="24"/>
  <c r="C101" i="43"/>
  <c r="C125" i="43"/>
  <c r="C90" i="24"/>
  <c r="C110" i="24"/>
  <c r="C100" i="43"/>
  <c r="C124" i="43"/>
  <c r="C87" i="24"/>
  <c r="C86" i="24"/>
  <c r="C96" i="43"/>
  <c r="C123" i="43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/>
  <c r="T24" i="10"/>
  <c r="L24" i="10"/>
  <c r="D24" i="10"/>
  <c r="AF24" i="10"/>
  <c r="P24" i="10"/>
  <c r="AI24" i="10"/>
  <c r="AA24" i="10"/>
  <c r="K24" i="10"/>
  <c r="C24" i="10"/>
  <c r="H24" i="10"/>
  <c r="AL24" i="10"/>
  <c r="F118" i="43"/>
  <c r="AD24" i="10"/>
  <c r="V24" i="10"/>
  <c r="N24" i="10"/>
  <c r="F24" i="10"/>
  <c r="X24" i="10"/>
  <c r="AH24" i="10"/>
  <c r="Z24" i="10"/>
  <c r="R24" i="10"/>
  <c r="D118" i="43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/>
  <c r="EO3" i="23"/>
  <c r="EO29" i="23"/>
  <c r="EN3" i="23"/>
  <c r="EN29" i="23"/>
  <c r="EM3" i="23"/>
  <c r="EM29" i="23"/>
  <c r="EL3" i="23"/>
  <c r="EL29" i="23"/>
  <c r="EK3" i="23"/>
  <c r="EK29" i="23"/>
  <c r="EJ3" i="23"/>
  <c r="EJ29" i="23"/>
  <c r="EI3" i="23"/>
  <c r="EI29" i="23"/>
  <c r="EH3" i="23"/>
  <c r="EH29" i="23"/>
  <c r="EG3" i="23"/>
  <c r="EG29" i="23"/>
  <c r="EF3" i="23"/>
  <c r="EF29" i="23"/>
  <c r="EE3" i="23"/>
  <c r="EE29" i="23"/>
  <c r="ED3" i="23"/>
  <c r="ED29" i="23"/>
  <c r="EC3" i="23"/>
  <c r="EC29" i="23"/>
  <c r="EB3" i="23"/>
  <c r="EB29" i="23"/>
  <c r="EA3" i="23"/>
  <c r="EA29" i="23"/>
  <c r="DZ3" i="23"/>
  <c r="DZ29" i="23"/>
  <c r="DY3" i="23"/>
  <c r="DY29" i="23"/>
  <c r="DX3" i="23"/>
  <c r="DX29" i="23"/>
  <c r="DW3" i="23"/>
  <c r="DW29" i="23"/>
  <c r="DV3" i="23"/>
  <c r="DV29" i="23"/>
  <c r="DU3" i="23"/>
  <c r="DU29" i="23"/>
  <c r="DT3" i="23"/>
  <c r="DT29" i="23"/>
  <c r="DS3" i="23"/>
  <c r="DS29" i="23"/>
  <c r="DR3" i="23"/>
  <c r="DR29" i="23"/>
  <c r="DQ3" i="23"/>
  <c r="DQ29" i="23"/>
  <c r="DP3" i="23"/>
  <c r="DP29" i="23"/>
  <c r="DO3" i="23"/>
  <c r="DO29" i="23"/>
  <c r="DN3" i="23"/>
  <c r="DN29" i="23"/>
  <c r="DM3" i="23"/>
  <c r="DM29" i="23"/>
  <c r="DL3" i="23"/>
  <c r="DL29" i="23"/>
  <c r="DK3" i="23"/>
  <c r="DK29" i="23"/>
  <c r="DJ3" i="23"/>
  <c r="DJ29" i="23"/>
  <c r="DI3" i="23"/>
  <c r="DI29" i="23"/>
  <c r="DH3" i="23"/>
  <c r="DH29" i="23"/>
  <c r="DG3" i="23"/>
  <c r="DG29" i="23"/>
  <c r="DF3" i="23"/>
  <c r="DF29" i="23"/>
  <c r="DE3" i="23"/>
  <c r="DE29" i="23"/>
  <c r="DD3" i="23"/>
  <c r="DD29" i="23"/>
  <c r="DC3" i="23"/>
  <c r="DC29" i="23"/>
  <c r="DB3" i="23"/>
  <c r="DB29" i="23"/>
  <c r="DA3" i="23"/>
  <c r="DA29" i="23"/>
  <c r="CZ3" i="23"/>
  <c r="CZ29" i="23"/>
  <c r="CY3" i="23"/>
  <c r="CY29" i="23"/>
  <c r="CX3" i="23"/>
  <c r="CX29" i="23"/>
  <c r="CW3" i="23"/>
  <c r="CW29" i="23"/>
  <c r="CV3" i="23"/>
  <c r="CV29" i="23"/>
  <c r="CU3" i="23"/>
  <c r="CU29" i="23"/>
  <c r="CT3" i="23"/>
  <c r="CT29" i="23"/>
  <c r="CS3" i="23"/>
  <c r="CS29" i="23"/>
  <c r="CR3" i="23"/>
  <c r="CR29" i="23"/>
  <c r="CQ3" i="23"/>
  <c r="CQ29" i="23"/>
  <c r="CP3" i="23"/>
  <c r="CP29" i="23"/>
  <c r="CO3" i="23"/>
  <c r="CO29" i="23"/>
  <c r="CN3" i="23"/>
  <c r="CN29" i="23"/>
  <c r="CM3" i="23"/>
  <c r="CM29" i="23"/>
  <c r="CL3" i="23"/>
  <c r="CL29" i="23"/>
  <c r="CK3" i="23"/>
  <c r="CK29" i="23"/>
  <c r="CJ3" i="23"/>
  <c r="CJ29" i="23"/>
  <c r="CI3" i="23"/>
  <c r="CI29" i="23"/>
  <c r="CH3" i="23"/>
  <c r="CH29" i="23"/>
  <c r="CG3" i="23"/>
  <c r="CG29" i="23"/>
  <c r="CF3" i="23"/>
  <c r="CF29" i="23"/>
  <c r="CE3" i="23"/>
  <c r="CE29" i="23"/>
  <c r="CD3" i="23"/>
  <c r="CD29" i="23"/>
  <c r="CC3" i="23"/>
  <c r="CC29" i="23"/>
  <c r="CB3" i="23"/>
  <c r="CB29" i="23"/>
  <c r="CA3" i="23"/>
  <c r="CA29" i="23"/>
  <c r="BZ3" i="23"/>
  <c r="BZ29" i="23"/>
  <c r="BY3" i="23"/>
  <c r="BY29" i="23"/>
  <c r="BX3" i="23"/>
  <c r="BX29" i="23"/>
  <c r="BW3" i="23"/>
  <c r="BW29" i="23"/>
  <c r="BV3" i="23"/>
  <c r="BV29" i="23"/>
  <c r="BU3" i="23"/>
  <c r="BU29" i="23"/>
  <c r="BT3" i="23"/>
  <c r="BT29" i="23"/>
  <c r="BS3" i="23"/>
  <c r="BS29" i="23"/>
  <c r="BR3" i="23"/>
  <c r="BR29" i="23"/>
  <c r="BQ3" i="23"/>
  <c r="BQ29" i="23"/>
  <c r="BP3" i="23"/>
  <c r="BP29" i="23"/>
  <c r="BO3" i="23"/>
  <c r="BO29" i="23"/>
  <c r="BN3" i="23"/>
  <c r="BN29" i="23"/>
  <c r="BM3" i="23"/>
  <c r="BM29" i="23"/>
  <c r="BL3" i="23"/>
  <c r="BL29" i="23"/>
  <c r="BK3" i="23"/>
  <c r="BK29" i="23"/>
  <c r="BJ3" i="23"/>
  <c r="BJ29" i="23"/>
  <c r="BI3" i="23"/>
  <c r="BI29" i="23"/>
  <c r="BH3" i="23"/>
  <c r="BH29" i="23"/>
  <c r="BG3" i="23"/>
  <c r="BG29" i="23"/>
  <c r="BF3" i="23"/>
  <c r="BF29" i="23"/>
  <c r="BE3" i="23"/>
  <c r="BE29" i="23"/>
  <c r="BD3" i="23"/>
  <c r="BD29" i="23"/>
  <c r="BC3" i="23"/>
  <c r="BC29" i="23"/>
  <c r="BB3" i="23"/>
  <c r="BB29" i="23"/>
  <c r="BA3" i="23"/>
  <c r="BA29" i="23"/>
  <c r="AZ3" i="23"/>
  <c r="AZ29" i="23"/>
  <c r="AY3" i="23"/>
  <c r="AY29" i="23"/>
  <c r="AX3" i="23"/>
  <c r="AX29" i="23"/>
  <c r="AW3" i="23"/>
  <c r="AW29" i="23"/>
  <c r="AV3" i="23"/>
  <c r="AV29" i="23"/>
  <c r="AU3" i="23"/>
  <c r="AU29" i="23"/>
  <c r="AT3" i="23"/>
  <c r="AT29" i="23"/>
  <c r="AS3" i="23"/>
  <c r="AS29" i="23"/>
  <c r="AR3" i="23"/>
  <c r="AR29" i="23"/>
  <c r="AQ3" i="23"/>
  <c r="AQ29" i="23"/>
  <c r="AP3" i="23"/>
  <c r="AP29" i="23"/>
  <c r="AO3" i="23"/>
  <c r="AO29" i="23"/>
  <c r="AN3" i="23"/>
  <c r="AN29" i="23"/>
  <c r="AM3" i="23"/>
  <c r="AM29" i="23"/>
  <c r="AL3" i="23"/>
  <c r="AL29" i="23"/>
  <c r="AK3" i="23"/>
  <c r="AK29" i="23"/>
  <c r="AJ3" i="23"/>
  <c r="AJ29" i="23"/>
  <c r="AI3" i="23"/>
  <c r="AI29" i="23"/>
  <c r="AH3" i="23"/>
  <c r="AH29" i="23"/>
  <c r="AG3" i="23"/>
  <c r="AG29" i="23"/>
  <c r="AF3" i="23"/>
  <c r="AF29" i="23"/>
  <c r="AE3" i="23"/>
  <c r="AE29" i="23"/>
  <c r="AD3" i="23"/>
  <c r="AD29" i="23"/>
  <c r="AC3" i="23"/>
  <c r="AC29" i="23"/>
  <c r="AB3" i="23"/>
  <c r="AB29" i="23"/>
  <c r="AA3" i="23"/>
  <c r="AA29" i="23"/>
  <c r="Z3" i="23"/>
  <c r="Z29" i="23"/>
  <c r="Y3" i="23"/>
  <c r="Y29" i="23"/>
  <c r="X3" i="23"/>
  <c r="X29" i="23"/>
  <c r="W3" i="23"/>
  <c r="W29" i="23"/>
  <c r="V3" i="23"/>
  <c r="V29" i="23"/>
  <c r="U3" i="23"/>
  <c r="U29" i="23"/>
  <c r="T3" i="23"/>
  <c r="T29" i="23"/>
  <c r="S3" i="23"/>
  <c r="S29" i="23"/>
  <c r="R3" i="23"/>
  <c r="R29" i="23"/>
  <c r="Q3" i="23"/>
  <c r="Q29" i="23"/>
  <c r="P3" i="23"/>
  <c r="P29" i="23"/>
  <c r="O3" i="23"/>
  <c r="O29" i="23"/>
  <c r="N3" i="23"/>
  <c r="N29" i="23"/>
  <c r="M3" i="23"/>
  <c r="M29" i="23"/>
  <c r="L3" i="23"/>
  <c r="L29" i="23"/>
  <c r="K3" i="23"/>
  <c r="K29" i="23"/>
  <c r="J3" i="23"/>
  <c r="J29" i="23"/>
  <c r="I3" i="23"/>
  <c r="I29" i="23"/>
  <c r="H3" i="23"/>
  <c r="H29" i="23"/>
  <c r="G3" i="23"/>
  <c r="G29" i="23"/>
  <c r="F3" i="23"/>
  <c r="F29" i="23"/>
  <c r="E3" i="23"/>
  <c r="E29" i="23"/>
  <c r="D3" i="23"/>
  <c r="D29" i="23"/>
  <c r="C3" i="23"/>
  <c r="C29" i="23"/>
  <c r="C25" i="20"/>
  <c r="EP3" i="20"/>
  <c r="EP29" i="20"/>
  <c r="EO3" i="20"/>
  <c r="EO29" i="20"/>
  <c r="EN3" i="20"/>
  <c r="EN29" i="20"/>
  <c r="EM3" i="20"/>
  <c r="EM29" i="20"/>
  <c r="EL3" i="20"/>
  <c r="EL29" i="20"/>
  <c r="EK3" i="20"/>
  <c r="EK29" i="20"/>
  <c r="EJ3" i="20"/>
  <c r="EJ29" i="20"/>
  <c r="EI3" i="20"/>
  <c r="EI29" i="20"/>
  <c r="EH3" i="20"/>
  <c r="EH29" i="20"/>
  <c r="EG3" i="20"/>
  <c r="EG29" i="20"/>
  <c r="EF3" i="20"/>
  <c r="EF29" i="20"/>
  <c r="EE3" i="20"/>
  <c r="EE29" i="20"/>
  <c r="ED3" i="20"/>
  <c r="ED29" i="20"/>
  <c r="EC3" i="20"/>
  <c r="EC29" i="20"/>
  <c r="EB3" i="20"/>
  <c r="EB29" i="20"/>
  <c r="EA3" i="20"/>
  <c r="EA29" i="20"/>
  <c r="DZ3" i="20"/>
  <c r="DZ29" i="20"/>
  <c r="DY3" i="20"/>
  <c r="DY29" i="20"/>
  <c r="DX3" i="20"/>
  <c r="DX29" i="20"/>
  <c r="DW3" i="20"/>
  <c r="DW29" i="20"/>
  <c r="DV3" i="20"/>
  <c r="DV29" i="20"/>
  <c r="DU3" i="20"/>
  <c r="DU29" i="20"/>
  <c r="DT3" i="20"/>
  <c r="DT29" i="20"/>
  <c r="DS3" i="20"/>
  <c r="DS29" i="20"/>
  <c r="DR3" i="20"/>
  <c r="DQ3" i="20"/>
  <c r="DQ29" i="20"/>
  <c r="DP3" i="20"/>
  <c r="DP29" i="20"/>
  <c r="DO3" i="20"/>
  <c r="DO29" i="20"/>
  <c r="DN3" i="20"/>
  <c r="DN29" i="20"/>
  <c r="DM3" i="20"/>
  <c r="DM29" i="20"/>
  <c r="DL3" i="20"/>
  <c r="DL29" i="20"/>
  <c r="DK3" i="20"/>
  <c r="DK29" i="20"/>
  <c r="DJ3" i="20"/>
  <c r="DJ29" i="20"/>
  <c r="DI3" i="20"/>
  <c r="DI29" i="20"/>
  <c r="DH3" i="20"/>
  <c r="DH29" i="20"/>
  <c r="DG3" i="20"/>
  <c r="DG29" i="20"/>
  <c r="DF3" i="20"/>
  <c r="DF29" i="20"/>
  <c r="DE3" i="20"/>
  <c r="DE29" i="20"/>
  <c r="DD3" i="20"/>
  <c r="DD29" i="20"/>
  <c r="DC3" i="20"/>
  <c r="DC29" i="20"/>
  <c r="DB3" i="20"/>
  <c r="DB29" i="20"/>
  <c r="DA3" i="20"/>
  <c r="DA29" i="20"/>
  <c r="CZ3" i="20"/>
  <c r="CZ29" i="20"/>
  <c r="CY3" i="20"/>
  <c r="CY29" i="20"/>
  <c r="CX3" i="20"/>
  <c r="CX29" i="20"/>
  <c r="CW3" i="20"/>
  <c r="CW29" i="20"/>
  <c r="CV3" i="20"/>
  <c r="CV29" i="20"/>
  <c r="CU3" i="20"/>
  <c r="CU29" i="20"/>
  <c r="CT3" i="20"/>
  <c r="CT29" i="20"/>
  <c r="CS3" i="20"/>
  <c r="CR3" i="20"/>
  <c r="CR29" i="20"/>
  <c r="CQ3" i="20"/>
  <c r="CQ29" i="20"/>
  <c r="CP3" i="20"/>
  <c r="CP29" i="20"/>
  <c r="CO3" i="20"/>
  <c r="CO29" i="20"/>
  <c r="CN3" i="20"/>
  <c r="CN29" i="20"/>
  <c r="CM3" i="20"/>
  <c r="CM29" i="20"/>
  <c r="CL3" i="20"/>
  <c r="CL29" i="20"/>
  <c r="CK3" i="20"/>
  <c r="CK29" i="20"/>
  <c r="CJ3" i="20"/>
  <c r="CJ29" i="20"/>
  <c r="CI3" i="20"/>
  <c r="CI29" i="20"/>
  <c r="CH3" i="20"/>
  <c r="CH29" i="20"/>
  <c r="CG3" i="20"/>
  <c r="CG29" i="20"/>
  <c r="CF3" i="20"/>
  <c r="CF29" i="20"/>
  <c r="CE3" i="20"/>
  <c r="CE29" i="20"/>
  <c r="CD3" i="20"/>
  <c r="CD29" i="20"/>
  <c r="CC3" i="20"/>
  <c r="CC29" i="20"/>
  <c r="CB3" i="20"/>
  <c r="CB29" i="20"/>
  <c r="CA3" i="20"/>
  <c r="CA29" i="20"/>
  <c r="BZ3" i="20"/>
  <c r="BZ29" i="20"/>
  <c r="BY3" i="20"/>
  <c r="BY29" i="20"/>
  <c r="BX3" i="20"/>
  <c r="BX29" i="20"/>
  <c r="BW3" i="20"/>
  <c r="BW29" i="20"/>
  <c r="BV3" i="20"/>
  <c r="BV29" i="20"/>
  <c r="BU3" i="20"/>
  <c r="BU29" i="20"/>
  <c r="BT3" i="20"/>
  <c r="BT29" i="20"/>
  <c r="BS3" i="20"/>
  <c r="BS29" i="20"/>
  <c r="BR3" i="20"/>
  <c r="BR29" i="20"/>
  <c r="BQ3" i="20"/>
  <c r="BQ29" i="20"/>
  <c r="BP3" i="20"/>
  <c r="BP29" i="20"/>
  <c r="BO3" i="20"/>
  <c r="BO29" i="20"/>
  <c r="BN3" i="20"/>
  <c r="BN29" i="20"/>
  <c r="BM3" i="20"/>
  <c r="BM29" i="20"/>
  <c r="BL3" i="20"/>
  <c r="BL29" i="20"/>
  <c r="BK3" i="20"/>
  <c r="BK29" i="20"/>
  <c r="BJ3" i="20"/>
  <c r="BJ29" i="20"/>
  <c r="BI3" i="20"/>
  <c r="BI29" i="20"/>
  <c r="BH3" i="20"/>
  <c r="BH29" i="20"/>
  <c r="BG3" i="20"/>
  <c r="BG29" i="20"/>
  <c r="BF3" i="20"/>
  <c r="BF29" i="20"/>
  <c r="BE3" i="20"/>
  <c r="BE29" i="20"/>
  <c r="BD3" i="20"/>
  <c r="BD29" i="20"/>
  <c r="BC3" i="20"/>
  <c r="BC29" i="20"/>
  <c r="BB3" i="20"/>
  <c r="BB29" i="20"/>
  <c r="BA3" i="20"/>
  <c r="BA29" i="20"/>
  <c r="AZ3" i="20"/>
  <c r="AZ29" i="20"/>
  <c r="AY3" i="20"/>
  <c r="AY29" i="20"/>
  <c r="AX3" i="20"/>
  <c r="AX29" i="20"/>
  <c r="AW3" i="20"/>
  <c r="AW29" i="20"/>
  <c r="AV3" i="20"/>
  <c r="AV29" i="20"/>
  <c r="AU3" i="20"/>
  <c r="AU29" i="20"/>
  <c r="AT3" i="20"/>
  <c r="AT29" i="20"/>
  <c r="AS3" i="20"/>
  <c r="AS29" i="20"/>
  <c r="AR3" i="20"/>
  <c r="AR29" i="20"/>
  <c r="AQ3" i="20"/>
  <c r="AQ29" i="20"/>
  <c r="AP3" i="20"/>
  <c r="AP29" i="20"/>
  <c r="AO3" i="20"/>
  <c r="AO29" i="20"/>
  <c r="AN3" i="20"/>
  <c r="AN29" i="20"/>
  <c r="AM3" i="20"/>
  <c r="AM29" i="20"/>
  <c r="AL3" i="20"/>
  <c r="AL29" i="20"/>
  <c r="AK3" i="20"/>
  <c r="AK29" i="20"/>
  <c r="AJ3" i="20"/>
  <c r="AJ29" i="20"/>
  <c r="AI3" i="20"/>
  <c r="AI29" i="20"/>
  <c r="AH3" i="20"/>
  <c r="AH29" i="20"/>
  <c r="AG3" i="20"/>
  <c r="AG29" i="20"/>
  <c r="AF3" i="20"/>
  <c r="AF29" i="20"/>
  <c r="AE3" i="20"/>
  <c r="AE29" i="20"/>
  <c r="AD3" i="20"/>
  <c r="AD29" i="20"/>
  <c r="AC3" i="20"/>
  <c r="AC29" i="20"/>
  <c r="AB3" i="20"/>
  <c r="AB29" i="20"/>
  <c r="AA3" i="20"/>
  <c r="AA29" i="20"/>
  <c r="Z3" i="20"/>
  <c r="Z29" i="20"/>
  <c r="Y3" i="20"/>
  <c r="Y29" i="20"/>
  <c r="X3" i="20"/>
  <c r="X29" i="20"/>
  <c r="W3" i="20"/>
  <c r="W29" i="20"/>
  <c r="V3" i="20"/>
  <c r="V29" i="20"/>
  <c r="U3" i="20"/>
  <c r="U29" i="20"/>
  <c r="T3" i="20"/>
  <c r="T29" i="20"/>
  <c r="S3" i="20"/>
  <c r="S29" i="20"/>
  <c r="R3" i="20"/>
  <c r="R29" i="20"/>
  <c r="Q3" i="20"/>
  <c r="Q29" i="20"/>
  <c r="P3" i="20"/>
  <c r="P29" i="20"/>
  <c r="O3" i="20"/>
  <c r="O29" i="20"/>
  <c r="N3" i="20"/>
  <c r="N29" i="20"/>
  <c r="M3" i="20"/>
  <c r="M29" i="20"/>
  <c r="L3" i="20"/>
  <c r="L29" i="20"/>
  <c r="K3" i="20"/>
  <c r="K29" i="20"/>
  <c r="J3" i="20"/>
  <c r="J29" i="20"/>
  <c r="I3" i="20"/>
  <c r="I29" i="20"/>
  <c r="H3" i="20"/>
  <c r="H29" i="20"/>
  <c r="G3" i="20"/>
  <c r="G29" i="20"/>
  <c r="F3" i="20"/>
  <c r="F29" i="20"/>
  <c r="E3" i="20"/>
  <c r="E29" i="20"/>
  <c r="D3" i="20"/>
  <c r="D29" i="20"/>
  <c r="C3" i="20"/>
  <c r="C29" i="20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/>
  <c r="C28" i="17"/>
  <c r="D3" i="17"/>
  <c r="D28" i="17"/>
  <c r="E3" i="17"/>
  <c r="E28" i="17"/>
  <c r="F3" i="17"/>
  <c r="F28" i="17"/>
  <c r="G3" i="17"/>
  <c r="G28" i="17"/>
  <c r="H3" i="17"/>
  <c r="H28" i="17"/>
  <c r="I3" i="17"/>
  <c r="I28" i="17"/>
  <c r="J3" i="17"/>
  <c r="J28" i="17"/>
  <c r="K3" i="17"/>
  <c r="K28" i="17"/>
  <c r="L3" i="17"/>
  <c r="L28" i="17"/>
  <c r="M3" i="17"/>
  <c r="M28" i="17"/>
  <c r="N3" i="17"/>
  <c r="N28" i="17"/>
  <c r="O3" i="17"/>
  <c r="O28" i="17"/>
  <c r="P3" i="17"/>
  <c r="P28" i="17"/>
  <c r="Q3" i="17"/>
  <c r="Q28" i="17"/>
  <c r="R3" i="17"/>
  <c r="R28" i="17"/>
  <c r="S3" i="17"/>
  <c r="S28" i="17"/>
  <c r="T3" i="17"/>
  <c r="T28" i="17"/>
  <c r="U3" i="17"/>
  <c r="U28" i="17"/>
  <c r="V3" i="17"/>
  <c r="V28" i="17"/>
  <c r="W3" i="17"/>
  <c r="W28" i="17"/>
  <c r="X3" i="17"/>
  <c r="X28" i="17"/>
  <c r="Y3" i="17"/>
  <c r="Y28" i="17"/>
  <c r="Z3" i="17"/>
  <c r="Z28" i="17"/>
  <c r="AA3" i="17"/>
  <c r="AA28" i="17"/>
  <c r="AB3" i="17"/>
  <c r="AB28" i="17"/>
  <c r="AC3" i="17"/>
  <c r="AC28" i="17"/>
  <c r="AD3" i="17"/>
  <c r="AD28" i="17"/>
  <c r="AE3" i="17"/>
  <c r="AE28" i="17"/>
  <c r="AF3" i="17"/>
  <c r="AF28" i="17"/>
  <c r="AG3" i="17"/>
  <c r="AG28" i="17"/>
  <c r="AH3" i="17"/>
  <c r="AH28" i="17"/>
  <c r="AI3" i="17"/>
  <c r="AI28" i="17"/>
  <c r="AJ3" i="17"/>
  <c r="AJ28" i="17"/>
  <c r="AK3" i="17"/>
  <c r="AK28" i="17"/>
  <c r="AL3" i="17"/>
  <c r="AL28" i="17"/>
  <c r="AM3" i="17"/>
  <c r="AM28" i="17"/>
  <c r="AN3" i="17"/>
  <c r="AN28" i="17"/>
  <c r="AO3" i="17"/>
  <c r="AO28" i="17"/>
  <c r="AP3" i="17"/>
  <c r="AP28" i="17"/>
  <c r="AQ3" i="17"/>
  <c r="AQ28" i="17"/>
  <c r="AR3" i="17"/>
  <c r="AR28" i="17"/>
  <c r="AS3" i="17"/>
  <c r="AS28" i="17"/>
  <c r="AT3" i="17"/>
  <c r="AT28" i="17"/>
  <c r="AU3" i="17"/>
  <c r="AU28" i="17"/>
  <c r="AV3" i="17"/>
  <c r="AV28" i="17"/>
  <c r="AW3" i="17"/>
  <c r="AW28" i="17"/>
  <c r="AX3" i="17"/>
  <c r="AX28" i="17"/>
  <c r="AY3" i="17"/>
  <c r="AY28" i="17"/>
  <c r="AZ3" i="17"/>
  <c r="AZ28" i="17"/>
  <c r="BA3" i="17"/>
  <c r="BA28" i="17"/>
  <c r="BB3" i="17"/>
  <c r="BB28" i="17"/>
  <c r="BC3" i="17"/>
  <c r="BC28" i="17"/>
  <c r="BD3" i="17"/>
  <c r="BD28" i="17"/>
  <c r="BE3" i="17"/>
  <c r="BE28" i="17"/>
  <c r="BF3" i="17"/>
  <c r="BF28" i="17"/>
  <c r="BG3" i="17"/>
  <c r="BG28" i="17"/>
  <c r="BH3" i="17"/>
  <c r="BH28" i="17"/>
  <c r="BI3" i="17"/>
  <c r="BI28" i="17"/>
  <c r="BJ3" i="17"/>
  <c r="BJ28" i="17"/>
  <c r="BK3" i="17"/>
  <c r="BK28" i="17"/>
  <c r="BL3" i="17"/>
  <c r="BL28" i="17"/>
  <c r="BM3" i="17"/>
  <c r="BM28" i="17"/>
  <c r="BN3" i="17"/>
  <c r="BN28" i="17"/>
  <c r="BO3" i="17"/>
  <c r="BO28" i="17"/>
  <c r="BP3" i="17"/>
  <c r="BP28" i="17"/>
  <c r="BQ3" i="17"/>
  <c r="BQ28" i="17"/>
  <c r="BR3" i="17"/>
  <c r="BR28" i="17"/>
  <c r="BS3" i="17"/>
  <c r="BS28" i="17"/>
  <c r="BT3" i="17"/>
  <c r="BT28" i="17"/>
  <c r="BU3" i="17"/>
  <c r="BU28" i="17"/>
  <c r="BV3" i="17"/>
  <c r="BV28" i="17"/>
  <c r="BW3" i="17"/>
  <c r="BW28" i="17"/>
  <c r="BX3" i="17"/>
  <c r="BX28" i="17"/>
  <c r="BY3" i="17"/>
  <c r="BY28" i="17"/>
  <c r="BZ3" i="17"/>
  <c r="BZ28" i="17"/>
  <c r="CA3" i="17"/>
  <c r="CA28" i="17"/>
  <c r="CB3" i="17"/>
  <c r="CB28" i="17"/>
  <c r="CC3" i="17"/>
  <c r="CC28" i="17"/>
  <c r="CD3" i="17"/>
  <c r="CD28" i="17"/>
  <c r="CE3" i="17"/>
  <c r="CE28" i="17"/>
  <c r="CF3" i="17"/>
  <c r="CF28" i="17"/>
  <c r="CG3" i="17"/>
  <c r="CG28" i="17"/>
  <c r="CH3" i="17"/>
  <c r="CH28" i="17"/>
  <c r="CI3" i="17"/>
  <c r="CI28" i="17"/>
  <c r="CJ3" i="17"/>
  <c r="CJ28" i="17"/>
  <c r="CK3" i="17"/>
  <c r="CK28" i="17"/>
  <c r="CL3" i="17"/>
  <c r="CL28" i="17"/>
  <c r="CM3" i="17"/>
  <c r="CM28" i="17"/>
  <c r="CN3" i="17"/>
  <c r="CN28" i="17"/>
  <c r="CO3" i="17"/>
  <c r="CO28" i="17"/>
  <c r="CP3" i="17"/>
  <c r="CP28" i="17"/>
  <c r="CQ3" i="17"/>
  <c r="CQ28" i="17"/>
  <c r="CR3" i="17"/>
  <c r="CR28" i="17"/>
  <c r="CS3" i="17"/>
  <c r="CS28" i="17"/>
  <c r="CT3" i="17"/>
  <c r="CT28" i="17"/>
  <c r="CU3" i="17"/>
  <c r="CU28" i="17"/>
  <c r="CV3" i="17"/>
  <c r="CV28" i="17"/>
  <c r="CW3" i="17"/>
  <c r="CW28" i="17"/>
  <c r="CX3" i="17"/>
  <c r="CX28" i="17"/>
  <c r="CY3" i="17"/>
  <c r="CY28" i="17"/>
  <c r="CZ3" i="17"/>
  <c r="CZ28" i="17"/>
  <c r="DA3" i="17"/>
  <c r="DA28" i="17"/>
  <c r="DB3" i="17"/>
  <c r="DB28" i="17"/>
  <c r="DC3" i="17"/>
  <c r="DC28" i="17"/>
  <c r="DD3" i="17"/>
  <c r="DD28" i="17"/>
  <c r="DE3" i="17"/>
  <c r="DE28" i="17"/>
  <c r="DF3" i="17"/>
  <c r="DF28" i="17"/>
  <c r="DG3" i="17"/>
  <c r="DG28" i="17"/>
  <c r="DH3" i="17"/>
  <c r="DH28" i="17"/>
  <c r="DI3" i="17"/>
  <c r="DI28" i="17"/>
  <c r="DJ3" i="17"/>
  <c r="DJ28" i="17"/>
  <c r="DK3" i="17"/>
  <c r="DK28" i="17"/>
  <c r="DL3" i="17"/>
  <c r="DL28" i="17"/>
  <c r="DM3" i="17"/>
  <c r="DM28" i="17"/>
  <c r="DN3" i="17"/>
  <c r="DN28" i="17"/>
  <c r="DO3" i="17"/>
  <c r="DO28" i="17"/>
  <c r="DP3" i="17"/>
  <c r="DP28" i="17"/>
  <c r="DQ3" i="17"/>
  <c r="DQ28" i="17"/>
  <c r="DR3" i="17"/>
  <c r="DR28" i="17"/>
  <c r="DS3" i="17"/>
  <c r="DS28" i="17"/>
  <c r="DT3" i="17"/>
  <c r="DT28" i="17"/>
  <c r="DU3" i="17"/>
  <c r="DU28" i="17"/>
  <c r="DV3" i="17"/>
  <c r="DV28" i="17"/>
  <c r="DW3" i="17"/>
  <c r="DW28" i="17"/>
  <c r="DX3" i="17"/>
  <c r="DX28" i="17"/>
  <c r="DY3" i="17"/>
  <c r="DY28" i="17"/>
  <c r="DZ3" i="17"/>
  <c r="DZ28" i="17"/>
  <c r="EA3" i="17"/>
  <c r="EA28" i="17"/>
  <c r="EB3" i="17"/>
  <c r="EB28" i="17"/>
  <c r="EC3" i="17"/>
  <c r="EC28" i="17"/>
  <c r="ED3" i="17"/>
  <c r="ED28" i="17"/>
  <c r="EE3" i="17"/>
  <c r="EE28" i="17"/>
  <c r="EF3" i="17"/>
  <c r="EF28" i="17"/>
  <c r="EG3" i="17"/>
  <c r="EG28" i="17"/>
  <c r="EH3" i="17"/>
  <c r="EH28" i="17"/>
  <c r="EI3" i="17"/>
  <c r="EI28" i="17"/>
  <c r="EJ3" i="17"/>
  <c r="EJ28" i="17"/>
  <c r="EK3" i="17"/>
  <c r="EK28" i="17"/>
  <c r="EL3" i="17"/>
  <c r="EL28" i="17"/>
  <c r="EM3" i="17"/>
  <c r="EM28" i="17"/>
  <c r="EN3" i="17"/>
  <c r="EN28" i="17"/>
  <c r="EO3" i="17"/>
  <c r="EO28" i="17"/>
  <c r="EP3" i="17"/>
  <c r="EP28" i="17"/>
  <c r="C24" i="17"/>
  <c r="F136" i="24"/>
  <c r="F153" i="24"/>
  <c r="E136" i="24"/>
  <c r="E153" i="24"/>
  <c r="D136" i="24"/>
  <c r="D153" i="24"/>
  <c r="C136" i="24"/>
  <c r="C153" i="24"/>
  <c r="F139" i="43"/>
  <c r="F157" i="43"/>
  <c r="E139" i="43"/>
  <c r="E157" i="43"/>
  <c r="D139" i="43"/>
  <c r="D157" i="43"/>
  <c r="C139" i="43"/>
  <c r="C157" i="43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/>
  <c r="C141" i="43"/>
  <c r="C159" i="43"/>
  <c r="C131" i="24"/>
  <c r="C151" i="24"/>
  <c r="C133" i="24"/>
  <c r="C134" i="24"/>
  <c r="C139" i="24"/>
  <c r="C140" i="24"/>
  <c r="C141" i="24"/>
  <c r="C155" i="24"/>
  <c r="C146" i="43"/>
  <c r="C164" i="43"/>
  <c r="C142" i="24"/>
  <c r="C156" i="24"/>
  <c r="C147" i="43"/>
  <c r="C165" i="43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/>
  <c r="D141" i="43"/>
  <c r="D159" i="43"/>
  <c r="E130" i="24"/>
  <c r="E150" i="24"/>
  <c r="E141" i="43"/>
  <c r="E159" i="43"/>
  <c r="F130" i="24"/>
  <c r="F150" i="24"/>
  <c r="F141" i="43"/>
  <c r="F159" i="43"/>
  <c r="D131" i="24"/>
  <c r="D151" i="24"/>
  <c r="E131" i="24"/>
  <c r="E151" i="24"/>
  <c r="F131" i="24"/>
  <c r="F151" i="24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/>
  <c r="D146" i="43"/>
  <c r="D164" i="43"/>
  <c r="E141" i="24"/>
  <c r="E155" i="24"/>
  <c r="E146" i="43"/>
  <c r="E164" i="43"/>
  <c r="F141" i="24"/>
  <c r="F155" i="24"/>
  <c r="F146" i="43"/>
  <c r="F164" i="43"/>
  <c r="D142" i="24"/>
  <c r="D156" i="24"/>
  <c r="D147" i="43"/>
  <c r="D165" i="43"/>
  <c r="E142" i="24"/>
  <c r="E156" i="24"/>
  <c r="E147" i="43"/>
  <c r="E165" i="43"/>
  <c r="F142" i="24"/>
  <c r="F156" i="24"/>
  <c r="F147" i="43"/>
  <c r="F165" i="43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/>
  <c r="S48" i="10"/>
  <c r="T48" i="10"/>
  <c r="U48" i="10"/>
  <c r="V48" i="10"/>
  <c r="W48" i="10"/>
  <c r="X48" i="10"/>
  <c r="Y48" i="10"/>
  <c r="Z48" i="10"/>
  <c r="AA48" i="10"/>
  <c r="E25" i="43"/>
  <c r="E43" i="43"/>
  <c r="AC48" i="10"/>
  <c r="AD48" i="10"/>
  <c r="AE48" i="10"/>
  <c r="AF48" i="10"/>
  <c r="AG48" i="10"/>
  <c r="AH48" i="10"/>
  <c r="AI48" i="10"/>
  <c r="AJ48" i="10"/>
  <c r="AK48" i="10"/>
  <c r="C25" i="43"/>
  <c r="C43" i="43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/>
  <c r="S40" i="10"/>
  <c r="T40" i="10"/>
  <c r="U40" i="10"/>
  <c r="V40" i="10"/>
  <c r="W40" i="10"/>
  <c r="X40" i="10"/>
  <c r="Y40" i="10"/>
  <c r="Z40" i="10"/>
  <c r="AA40" i="10"/>
  <c r="E17" i="43"/>
  <c r="E39" i="43"/>
  <c r="AC40" i="10"/>
  <c r="AD40" i="10"/>
  <c r="AE40" i="10"/>
  <c r="AF40" i="10"/>
  <c r="AG40" i="10"/>
  <c r="AH40" i="10"/>
  <c r="AI40" i="10"/>
  <c r="AJ40" i="10"/>
  <c r="AK40" i="10"/>
  <c r="F17" i="43"/>
  <c r="F39" i="43"/>
  <c r="C17" i="43"/>
  <c r="C39" i="43"/>
  <c r="X42" i="10"/>
  <c r="H42" i="10"/>
  <c r="C19" i="43"/>
  <c r="C40" i="43"/>
  <c r="O42" i="10"/>
  <c r="AD42" i="10"/>
  <c r="N42" i="10"/>
  <c r="AH42" i="10"/>
  <c r="Z42" i="10"/>
  <c r="D19" i="43"/>
  <c r="D40" i="43"/>
  <c r="J42" i="10"/>
  <c r="AG42" i="10"/>
  <c r="Y42" i="10"/>
  <c r="Q42" i="10"/>
  <c r="I42" i="10"/>
  <c r="P42" i="10"/>
  <c r="W42" i="10"/>
  <c r="F19" i="43"/>
  <c r="F40" i="43"/>
  <c r="AK42" i="10"/>
  <c r="U42" i="10"/>
  <c r="E42" i="10"/>
  <c r="AJ42" i="10"/>
  <c r="E19" i="43"/>
  <c r="E40" i="43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/>
  <c r="F41" i="43"/>
  <c r="D41" i="43"/>
  <c r="C41" i="43"/>
  <c r="F169" i="24"/>
  <c r="C169" i="24"/>
  <c r="E169" i="24"/>
  <c r="D169" i="24"/>
  <c r="C48" i="10"/>
  <c r="C25" i="24"/>
  <c r="C39" i="24"/>
  <c r="R42" i="10"/>
  <c r="D19" i="24"/>
  <c r="D36" i="24"/>
  <c r="F25" i="24"/>
  <c r="F39" i="24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/>
  <c r="AB42" i="10"/>
  <c r="E19" i="24"/>
  <c r="E36" i="24"/>
  <c r="C45" i="10"/>
  <c r="C22" i="24"/>
  <c r="F17" i="24"/>
  <c r="C42" i="10"/>
  <c r="C19" i="24"/>
  <c r="C36" i="24"/>
  <c r="C46" i="10"/>
  <c r="C23" i="24"/>
  <c r="F22" i="24"/>
  <c r="R40" i="10"/>
  <c r="D17" i="24"/>
  <c r="F19" i="24"/>
  <c r="F36" i="24"/>
  <c r="R45" i="10"/>
  <c r="D22" i="24"/>
  <c r="F23" i="24"/>
  <c r="R48" i="10"/>
  <c r="D25" i="24"/>
  <c r="D39" i="24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/>
  <c r="F66" i="43"/>
  <c r="E69" i="43"/>
  <c r="E87" i="43"/>
  <c r="E66" i="43"/>
  <c r="E61" i="43"/>
  <c r="D69" i="43"/>
  <c r="D87" i="43"/>
  <c r="D61" i="43"/>
  <c r="F69" i="43"/>
  <c r="F87" i="43"/>
  <c r="D67" i="43"/>
  <c r="F67" i="43"/>
  <c r="F63" i="43"/>
  <c r="F84" i="43"/>
  <c r="F61" i="43"/>
  <c r="E67" i="43"/>
  <c r="E63" i="43"/>
  <c r="E84" i="43"/>
  <c r="D62" i="24"/>
  <c r="D61" i="24"/>
  <c r="D64" i="24"/>
  <c r="D78" i="24"/>
  <c r="D56" i="24"/>
  <c r="D58" i="24"/>
  <c r="D75" i="24"/>
  <c r="F64" i="24"/>
  <c r="F78" i="24"/>
  <c r="C37" i="24"/>
  <c r="F62" i="24"/>
  <c r="E64" i="24"/>
  <c r="E78" i="24"/>
  <c r="F61" i="24"/>
  <c r="E56" i="24"/>
  <c r="F37" i="24"/>
  <c r="F58" i="24"/>
  <c r="F75" i="24"/>
  <c r="E61" i="24"/>
  <c r="E62" i="24"/>
  <c r="E58" i="24"/>
  <c r="E75" i="24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/>
  <c r="E5" i="3"/>
  <c r="E30" i="10"/>
  <c r="F5" i="3"/>
  <c r="F30" i="10"/>
  <c r="G5" i="3"/>
  <c r="G30" i="10"/>
  <c r="H5" i="3"/>
  <c r="H30" i="10"/>
  <c r="I5" i="3"/>
  <c r="I30" i="10"/>
  <c r="J5" i="3"/>
  <c r="J30" i="10"/>
  <c r="K5" i="3"/>
  <c r="K30" i="10"/>
  <c r="L5" i="3"/>
  <c r="L30" i="10"/>
  <c r="M5" i="3"/>
  <c r="M30" i="10"/>
  <c r="N5" i="3"/>
  <c r="N30" i="10"/>
  <c r="O5" i="3"/>
  <c r="O30" i="10"/>
  <c r="P5" i="3"/>
  <c r="P30" i="10"/>
  <c r="Q5" i="3"/>
  <c r="Q30" i="10"/>
  <c r="R5" i="3"/>
  <c r="D6" i="43"/>
  <c r="S5" i="3"/>
  <c r="S30" i="10"/>
  <c r="T5" i="3"/>
  <c r="T30" i="10"/>
  <c r="U5" i="3"/>
  <c r="U30" i="10"/>
  <c r="V5" i="3"/>
  <c r="V30" i="10"/>
  <c r="W5" i="3"/>
  <c r="W30" i="10"/>
  <c r="X5" i="3"/>
  <c r="X30" i="10"/>
  <c r="Y5" i="3"/>
  <c r="Y30" i="10"/>
  <c r="Z5" i="3"/>
  <c r="Z30" i="10"/>
  <c r="AA5" i="3"/>
  <c r="AA30" i="10"/>
  <c r="AB5" i="3"/>
  <c r="E6" i="43"/>
  <c r="AC5" i="3"/>
  <c r="AC30" i="10"/>
  <c r="AD5" i="3"/>
  <c r="AD30" i="10"/>
  <c r="AE5" i="3"/>
  <c r="AE30" i="10"/>
  <c r="AF5" i="3"/>
  <c r="AF30" i="10"/>
  <c r="AG5" i="3"/>
  <c r="AG30" i="10"/>
  <c r="AH5" i="3"/>
  <c r="AH30" i="10"/>
  <c r="AI5" i="3"/>
  <c r="AI30" i="10"/>
  <c r="AJ5" i="3"/>
  <c r="AJ30" i="10"/>
  <c r="AK5" i="3"/>
  <c r="AK30" i="10"/>
  <c r="AL5" i="3"/>
  <c r="F6" i="43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/>
  <c r="AQ12" i="18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/>
  <c r="BK10" i="18"/>
  <c r="BN10" i="18"/>
  <c r="BM10" i="18"/>
  <c r="BL10" i="18"/>
  <c r="C5" i="43"/>
  <c r="C34" i="43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/>
  <c r="AB24" i="3"/>
  <c r="X47" i="10"/>
  <c r="H47" i="10"/>
  <c r="AH47" i="10"/>
  <c r="Z47" i="10"/>
  <c r="D24" i="43"/>
  <c r="D42" i="43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/>
  <c r="AG47" i="10"/>
  <c r="Y47" i="10"/>
  <c r="Q47" i="10"/>
  <c r="I47" i="10"/>
  <c r="F24" i="43"/>
  <c r="F42" i="43"/>
  <c r="AD47" i="10"/>
  <c r="V47" i="10"/>
  <c r="N47" i="10"/>
  <c r="F47" i="10"/>
  <c r="AJ47" i="10"/>
  <c r="E24" i="43"/>
  <c r="E42" i="43"/>
  <c r="T47" i="10"/>
  <c r="L47" i="10"/>
  <c r="D47" i="10"/>
  <c r="AI47" i="10"/>
  <c r="AA47" i="10"/>
  <c r="S47" i="10"/>
  <c r="K47" i="10"/>
  <c r="D85" i="43"/>
  <c r="F34" i="43"/>
  <c r="D5" i="24"/>
  <c r="D5" i="43"/>
  <c r="D34" i="43"/>
  <c r="E85" i="43"/>
  <c r="F85" i="43"/>
  <c r="D76" i="24"/>
  <c r="F76" i="24"/>
  <c r="E76" i="24"/>
  <c r="C47" i="10"/>
  <c r="C24" i="24"/>
  <c r="C38" i="24"/>
  <c r="R47" i="10"/>
  <c r="D24" i="24"/>
  <c r="D38" i="24"/>
  <c r="F12" i="24"/>
  <c r="E9" i="24"/>
  <c r="R30" i="10"/>
  <c r="D6" i="24"/>
  <c r="C35" i="10"/>
  <c r="C12" i="24"/>
  <c r="AB39" i="10"/>
  <c r="E16" i="24"/>
  <c r="E35" i="24"/>
  <c r="R36" i="10"/>
  <c r="D13" i="24"/>
  <c r="D33" i="24"/>
  <c r="F8" i="24"/>
  <c r="AB29" i="10"/>
  <c r="E5" i="24"/>
  <c r="C34" i="10"/>
  <c r="C11" i="24"/>
  <c r="C37" i="10"/>
  <c r="C14" i="24"/>
  <c r="C34" i="24"/>
  <c r="C8" i="24"/>
  <c r="AB37" i="10"/>
  <c r="E14" i="24"/>
  <c r="E34" i="24"/>
  <c r="R35" i="10"/>
  <c r="D12" i="24"/>
  <c r="F6" i="24"/>
  <c r="C9" i="24"/>
  <c r="F13" i="24"/>
  <c r="F33" i="24"/>
  <c r="AB34" i="10"/>
  <c r="E11" i="24"/>
  <c r="D8" i="24"/>
  <c r="R39" i="10"/>
  <c r="D16" i="24"/>
  <c r="D35" i="24"/>
  <c r="F24" i="24"/>
  <c r="F38" i="24"/>
  <c r="C36" i="10"/>
  <c r="C13" i="24"/>
  <c r="C33" i="24"/>
  <c r="AB47" i="10"/>
  <c r="E24" i="24"/>
  <c r="E38" i="24"/>
  <c r="R37" i="10"/>
  <c r="D14" i="24"/>
  <c r="D34" i="24"/>
  <c r="F9" i="24"/>
  <c r="AB30" i="10"/>
  <c r="E6" i="24"/>
  <c r="C29" i="10"/>
  <c r="C5" i="24"/>
  <c r="F14" i="24"/>
  <c r="F34" i="24"/>
  <c r="AB35" i="10"/>
  <c r="E12" i="24"/>
  <c r="D9" i="24"/>
  <c r="C30" i="10"/>
  <c r="C6" i="24"/>
  <c r="F11" i="24"/>
  <c r="E8" i="24"/>
  <c r="C39" i="10"/>
  <c r="C16" i="24"/>
  <c r="C35" i="24"/>
  <c r="F16" i="24"/>
  <c r="F35" i="24"/>
  <c r="AB36" i="10"/>
  <c r="E13" i="24"/>
  <c r="E33" i="24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/>
  <c r="F68" i="43"/>
  <c r="F86" i="43"/>
  <c r="D30" i="24"/>
  <c r="F56" i="43"/>
  <c r="E50" i="43"/>
  <c r="C26" i="24"/>
  <c r="C30" i="43"/>
  <c r="E58" i="43"/>
  <c r="E82" i="43"/>
  <c r="D60" i="43"/>
  <c r="D83" i="43"/>
  <c r="E68" i="43"/>
  <c r="E86" i="43"/>
  <c r="F49" i="43"/>
  <c r="F60" i="43"/>
  <c r="F83" i="43"/>
  <c r="F57" i="43"/>
  <c r="F81" i="43"/>
  <c r="E26" i="24"/>
  <c r="E30" i="43"/>
  <c r="D55" i="43"/>
  <c r="F50" i="43"/>
  <c r="D49" i="43"/>
  <c r="E49" i="43"/>
  <c r="D56" i="43"/>
  <c r="E56" i="43"/>
  <c r="F58" i="43"/>
  <c r="F82" i="43"/>
  <c r="D68" i="43"/>
  <c r="D86" i="43"/>
  <c r="F55" i="43"/>
  <c r="E55" i="43"/>
  <c r="D26" i="24"/>
  <c r="D30" i="43"/>
  <c r="D58" i="43"/>
  <c r="D82" i="43"/>
  <c r="E60" i="43"/>
  <c r="E83" i="43"/>
  <c r="E57" i="43"/>
  <c r="E81" i="43"/>
  <c r="D55" i="24"/>
  <c r="D74" i="24"/>
  <c r="D48" i="24"/>
  <c r="D31" i="24"/>
  <c r="D63" i="24"/>
  <c r="D77" i="24"/>
  <c r="D52" i="24"/>
  <c r="D72" i="24"/>
  <c r="D50" i="24"/>
  <c r="D44" i="24"/>
  <c r="D51" i="24"/>
  <c r="D45" i="24"/>
  <c r="D47" i="24"/>
  <c r="D53" i="24"/>
  <c r="D73" i="24"/>
  <c r="D32" i="24"/>
  <c r="C32" i="24"/>
  <c r="F30" i="24"/>
  <c r="F48" i="24"/>
  <c r="E32" i="24"/>
  <c r="E51" i="24"/>
  <c r="F63" i="24"/>
  <c r="F77" i="24"/>
  <c r="F55" i="24"/>
  <c r="F74" i="24"/>
  <c r="E31" i="24"/>
  <c r="E53" i="24"/>
  <c r="E73" i="24"/>
  <c r="E52" i="24"/>
  <c r="E72" i="24"/>
  <c r="E48" i="24"/>
  <c r="F47" i="24"/>
  <c r="F53" i="24"/>
  <c r="F73" i="24"/>
  <c r="F50" i="24"/>
  <c r="E50" i="24"/>
  <c r="E30" i="24"/>
  <c r="E44" i="24"/>
  <c r="E63" i="24"/>
  <c r="E77" i="24"/>
  <c r="F52" i="24"/>
  <c r="F72" i="24"/>
  <c r="F32" i="24"/>
  <c r="E45" i="24"/>
  <c r="E47" i="24"/>
  <c r="C31" i="24"/>
  <c r="F31" i="24"/>
  <c r="F44" i="24"/>
  <c r="F26" i="24"/>
  <c r="F45" i="24"/>
  <c r="F51" i="24"/>
  <c r="E55" i="24"/>
  <c r="E74" i="24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<sst xmlns="http://schemas.openxmlformats.org/spreadsheetml/2006/main" count="12540" uniqueCount="775">
  <si>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</si>
  <si>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</si>
  <si>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</si>
  <si>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</si>
  <si>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</si>
  <si>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</si>
  <si>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</si>
  <si>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</si>
  <si>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</si>
  <si>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</si>
  <si>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</si>
  <si>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</si>
  <si>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</si>
  <si>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</si>
  <si>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</si>
  <si>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</si>
  <si>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</si>
  <si>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</si>
  <si>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</si>
  <si>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</si>
  <si>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</si>
  <si>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</si>
  <si>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</si>
  <si>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</si>
  <si>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</si>
  <si>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</si>
  <si>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</si>
  <si>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</si>
  <si>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</si>
  <si>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</si>
  <si>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</si>
  <si>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</si>
  <si>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</si>
  <si>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</si>
  <si>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</si>
  <si>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</si>
  <si>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</si>
  <si>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</si>
  <si>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</si>
  <si>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</si>
  <si>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</si>
  <si>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</si>
  <si>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</si>
  <si>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</si>
  <si>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</si>
  <si>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</si>
  <si>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</si>
  <si>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</si>
  <si>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</si>
  <si>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</si>
  <si>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</si>
  <si>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</si>
  <si>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</si>
  <si>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</si>
  <si>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</si>
  <si>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</si>
  <si>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</si>
  <si>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</si>
  <si>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</si>
  <si>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</si>
  <si>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</si>
  <si>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</si>
  <si>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</si>
  <si>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</si>
  <si>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</si>
  <si>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</si>
  <si>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</si>
  <si>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</si>
  <si>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</si>
  <si>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</si>
  <si>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</si>
  <si>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</si>
  <si>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</si>
  <si>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</si>
  <si>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</si>
  <si>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</si>
  <si>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</si>
  <si>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</si>
  <si>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</si>
  <si>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</si>
  <si>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</si>
  <si>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</si>
  <si>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</si>
  <si>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</si>
  <si>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</si>
  <si>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</si>
  <si>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</si>
  <si>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</si>
  <si>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</si>
  <si>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</si>
  <si>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</si>
  <si>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</si>
  <si>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</si>
  <si>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</si>
  <si>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</si>
  <si>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</si>
  <si>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</si>
  <si>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</si>
  <si>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</si>
  <si>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</si>
  <si>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</si>
  <si>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</si>
  <si>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</si>
  <si>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</si>
  <si>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</si>
  <si>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</si>
  <si>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</si>
  <si>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</si>
  <si>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</si>
  <si>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</si>
  <si>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</si>
  <si>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</si>
  <si>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</si>
  <si>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</si>
  <si>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</si>
  <si>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</si>
  <si>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</si>
  <si>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</si>
  <si>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</si>
  <si>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</si>
  <si>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</si>
  <si>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</si>
  <si>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</si>
  <si>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</si>
  <si>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</si>
  <si>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</si>
  <si>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</si>
  <si>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</si>
  <si>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</si>
  <si>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</si>
  <si>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</si>
  <si>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</si>
  <si>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</si>
  <si>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</si>
  <si>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</si>
  <si>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</si>
  <si>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</si>
  <si>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</si>
  <si>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</si>
  <si>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</si>
  <si>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</si>
  <si>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</si>
  <si>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</si>
  <si>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</si>
  <si>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</si>
  <si>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</si>
  <si>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</si>
  <si>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</si>
  <si>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</si>
  <si>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</si>
  <si>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</si>
  <si>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</si>
  <si>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</si>
  <si>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</si>
  <si>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</si>
  <si>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</si>
  <si>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</si>
  <si>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</si>
  <si>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</si>
  <si>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</si>
  <si>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</si>
  <si>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</si>
  <si>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</si>
  <si>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</si>
  <si>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</si>
  <si>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</si>
  <si>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</si>
  <si>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</si>
  <si>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</si>
  <si>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</si>
  <si>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</si>
  <si>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</si>
  <si>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</si>
  <si>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</si>
  <si>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</si>
  <si>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</si>
  <si>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</si>
  <si>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</si>
  <si>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</si>
  <si>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</si>
  <si>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</si>
  <si>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</si>
  <si>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</si>
  <si>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</si>
  <si>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</si>
  <si>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</si>
  <si>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</si>
  <si>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</si>
  <si>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</si>
  <si>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</si>
  <si>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</si>
  <si>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</si>
  <si>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</si>
  <si>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</si>
  <si>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</si>
  <si>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</si>
  <si>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</si>
  <si>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</si>
  <si>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</si>
  <si>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</si>
  <si>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</si>
  <si>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</si>
  <si>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</si>
  <si>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</si>
  <si>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</si>
  <si>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</si>
  <si>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</si>
  <si>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</si>
  <si>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</si>
  <si>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</si>
  <si>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</si>
  <si>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</si>
  <si>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</si>
  <si>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</si>
  <si>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</si>
  <si>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</si>
  <si>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</si>
  <si>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</si>
  <si>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</si>
  <si>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</si>
  <si>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</si>
  <si>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</si>
  <si>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</si>
  <si>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</si>
  <si>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</si>
  <si>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</si>
  <si>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</si>
  <si>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</si>
  <si>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</si>
  <si>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</si>
  <si>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</si>
  <si>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</si>
  <si>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</si>
  <si>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</si>
  <si>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</si>
  <si>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</si>
  <si>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</si>
  <si>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</si>
  <si>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</si>
  <si>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</si>
  <si>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</si>
  <si>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</si>
  <si>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</si>
  <si>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</si>
  <si>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</si>
  <si>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</si>
  <si>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</si>
  <si>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</si>
  <si>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</si>
  <si>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</si>
  <si>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</si>
  <si>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</si>
  <si>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</si>
  <si>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</si>
  <si>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</si>
  <si>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</si>
  <si>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</si>
  <si>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</si>
  <si>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</si>
  <si>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</si>
  <si>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</si>
  <si>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</si>
  <si>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</si>
  <si>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</si>
  <si>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</si>
  <si>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</si>
  <si>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</si>
  <si>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</si>
  <si>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</si>
  <si>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</si>
  <si>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</si>
  <si>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</si>
  <si>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</si>
  <si>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</si>
  <si>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</si>
  <si>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</si>
  <si>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</si>
  <si>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</si>
  <si>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</si>
  <si>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</si>
  <si>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</si>
  <si>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</si>
  <si>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</si>
  <si>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</si>
  <si>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</si>
  <si>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</si>
  <si>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</si>
  <si>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</si>
  <si>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</si>
  <si>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</si>
  <si>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</si>
  <si>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</si>
  <si>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</si>
  <si>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</si>
  <si>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</si>
  <si>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</si>
  <si>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</si>
  <si>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</si>
  <si>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</si>
  <si>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</si>
  <si>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</si>
  <si>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</si>
  <si>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</si>
  <si>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</si>
  <si>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</si>
  <si>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</si>
  <si>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</si>
  <si>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</si>
  <si>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</si>
  <si>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</si>
  <si>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</si>
  <si>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</si>
  <si>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</si>
  <si>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</si>
  <si>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</si>
  <si>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</si>
  <si>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</si>
  <si>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</si>
  <si>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</si>
  <si>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</si>
  <si>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</si>
  <si>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</si>
  <si>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</si>
  <si>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</si>
  <si>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</si>
  <si>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</si>
  <si>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</si>
  <si>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</si>
  <si>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</si>
  <si>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</si>
  <si>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</si>
  <si>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</si>
  <si>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</si>
  <si>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</si>
  <si>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</si>
  <si>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</si>
  <si>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</si>
  <si>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</si>
  <si>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</si>
  <si>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</si>
  <si>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</si>
  <si>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</si>
  <si>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</si>
  <si>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</si>
  <si>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</si>
  <si>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</si>
  <si>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</si>
  <si>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</si>
  <si>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</si>
  <si>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</si>
  <si>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</si>
  <si>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</si>
  <si>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</si>
  <si>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</si>
  <si>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</si>
  <si>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</si>
  <si>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</si>
  <si>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</si>
  <si>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</si>
  <si>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</si>
  <si>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</si>
  <si>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</si>
  <si>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</si>
  <si>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</si>
  <si>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</si>
  <si>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</si>
  <si>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</si>
  <si>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</si>
  <si>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</si>
  <si>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</si>
  <si>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</si>
  <si>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</si>
  <si>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</si>
  <si>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</si>
  <si>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</si>
  <si>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</si>
  <si>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</si>
  <si>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</si>
  <si>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</si>
  <si>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</si>
  <si>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</si>
  <si>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</si>
  <si>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</si>
  <si>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</si>
  <si>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</si>
  <si>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</si>
  <si>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</si>
  <si>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</si>
  <si>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</si>
  <si>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</si>
  <si>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</si>
  <si>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</si>
  <si>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</si>
  <si>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</si>
  <si>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</si>
  <si>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</si>
  <si>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</si>
  <si>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</si>
  <si>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</si>
  <si>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</si>
  <si>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</si>
  <si>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</si>
  <si>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</si>
  <si>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</si>
  <si>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</si>
  <si>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</si>
  <si>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</si>
  <si>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</si>
  <si>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</si>
  <si>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</si>
  <si>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</si>
  <si>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</si>
  <si>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</si>
  <si>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</si>
  <si>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</si>
  <si>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</si>
  <si>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</si>
  <si>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</si>
  <si>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</si>
  <si>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</si>
  <si>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</si>
  <si>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</si>
  <si>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</si>
  <si>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</si>
  <si>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</si>
  <si>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</si>
  <si>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</si>
  <si>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</si>
  <si>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</si>
  <si>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</si>
  <si>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</si>
  <si>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</si>
  <si>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</si>
  <si>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</si>
  <si>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</si>
  <si>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</si>
  <si>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</si>
  <si>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</si>
  <si>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</si>
  <si>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</si>
  <si>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</si>
  <si>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</si>
  <si>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</si>
  <si>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</si>
  <si>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</si>
  <si>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</si>
  <si>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</si>
  <si>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</si>
  <si>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</si>
  <si>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</si>
  <si>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</si>
  <si>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</si>
  <si>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</si>
  <si>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</si>
  <si>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</si>
  <si>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</si>
  <si>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</si>
  <si>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</si>
  <si>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</si>
  <si>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</si>
  <si>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</si>
  <si>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</si>
  <si>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</si>
  <si>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</si>
  <si>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</si>
  <si>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</si>
  <si>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</si>
  <si>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</si>
  <si>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</si>
  <si>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</si>
  <si>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</si>
  <si>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</si>
  <si>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</si>
  <si>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</si>
  <si>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</si>
  <si>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</si>
  <si>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</si>
  <si>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</si>
  <si>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</si>
  <si>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</si>
  <si>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</si>
  <si>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</si>
  <si>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</si>
  <si>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</si>
  <si>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</si>
  <si>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</si>
  <si>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</si>
  <si>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</si>
  <si>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</si>
  <si>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</si>
  <si>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</si>
  <si>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</si>
  <si>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</si>
  <si>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</si>
  <si>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</si>
  <si>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</si>
  <si>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</si>
  <si>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</si>
  <si>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</si>
  <si>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</si>
  <si>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</si>
  <si>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</si>
  <si>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</si>
  <si>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</si>
  <si>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</si>
  <si>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</si>
  <si>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</si>
  <si>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</si>
  <si>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</si>
  <si>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</si>
  <si>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</si>
  <si>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</si>
  <si>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</si>
  <si>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</si>
  <si>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</si>
  <si>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</si>
  <si>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</si>
  <si>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</si>
  <si>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</si>
  <si>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</si>
  <si>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</si>
  <si>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</si>
  <si>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</si>
  <si>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</si>
  <si>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</si>
  <si>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</si>
  <si>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</si>
  <si>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</si>
  <si>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</si>
  <si>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</si>
  <si>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</si>
  <si>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</si>
  <si>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</si>
  <si>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</si>
  <si>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</si>
  <si>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</si>
  <si>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</si>
  <si>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</si>
  <si>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</si>
  <si>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</si>
  <si>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</si>
  <si>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</si>
  <si>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</si>
  <si>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</si>
  <si>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</si>
  <si>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</si>
  <si>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</si>
  <si>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</si>
  <si>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</si>
  <si>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</si>
  <si>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</si>
  <si>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</si>
  <si>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</si>
  <si>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</si>
  <si>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</si>
  <si>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</si>
  <si>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</si>
  <si>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</si>
  <si>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</si>
  <si>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</si>
  <si>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</si>
  <si>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</si>
  <si>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</si>
  <si>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</si>
  <si>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</si>
  <si>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</si>
  <si>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</si>
  <si>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</si>
  <si>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</si>
  <si>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</si>
  <si>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</si>
  <si>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</si>
  <si>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</si>
  <si>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</si>
  <si>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</si>
  <si>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</si>
  <si>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</si>
  <si>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</si>
  <si>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</si>
  <si>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</si>
  <si>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</si>
  <si>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</si>
  <si>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</si>
  <si>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</si>
  <si>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</si>
  <si>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</si>
  <si>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</si>
  <si>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</si>
  <si>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</si>
  <si>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</si>
  <si>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</si>
  <si>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</si>
  <si>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</si>
  <si>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</si>
  <si>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</si>
  <si>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</si>
  <si>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</si>
  <si>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</si>
  <si>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</si>
  <si>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</si>
  <si>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</si>
  <si>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</si>
  <si>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</si>
  <si>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</si>
  <si>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</si>
  <si>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</si>
  <si>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</si>
  <si>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</si>
  <si>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</si>
  <si>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</si>
  <si>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</si>
  <si>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</si>
  <si>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</si>
  <si>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</si>
  <si>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</si>
  <si>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</si>
  <si>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</si>
  <si>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</si>
  <si>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</si>
  <si>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</si>
  <si>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</si>
  <si>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</si>
  <si>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</si>
  <si>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</si>
  <si>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</si>
  <si>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</si>
  <si>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</si>
  <si>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</si>
  <si>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</si>
  <si>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</si>
  <si>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</si>
  <si>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</si>
  <si>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</si>
  <si>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</si>
  <si>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</si>
  <si>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</si>
  <si>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</si>
  <si>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</si>
  <si>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</si>
  <si>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</si>
  <si>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</si>
  <si>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</si>
  <si>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</si>
  <si>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</si>
  <si>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</si>
  <si>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</si>
  <si>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</si>
  <si>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</si>
  <si>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</si>
  <si>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</si>
  <si>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</si>
  <si>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</si>
  <si>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</si>
  <si>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</si>
  <si>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</si>
  <si>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</si>
  <si>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</si>
  <si>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</si>
  <si>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</si>
  <si>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</si>
  <si>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</si>
  <si>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</si>
  <si>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</si>
  <si>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</si>
  <si>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</si>
  <si>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</si>
  <si>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</si>
  <si>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</si>
  <si>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</si>
  <si>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</si>
  <si>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</si>
  <si>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</si>
  <si>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</si>
  <si>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</si>
  <si>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</si>
  <si>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</si>
  <si>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</si>
  <si>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</si>
  <si>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</si>
  <si>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</si>
  <si>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</si>
  <si>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</si>
  <si>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</si>
  <si>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</si>
  <si>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</si>
  <si>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</si>
  <si>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</si>
  <si>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</si>
  <si>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</si>
  <si>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</si>
  <si>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</si>
  <si>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</si>
  <si>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</si>
  <si>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</si>
  <si>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</si>
  <si>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CANA_condensação_CAPEX40</t>
  </si>
  <si>
    <t>CARVÃO NAC_CAPEX40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</si>
  <si>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</si>
  <si>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</si>
  <si>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</si>
  <si>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</si>
  <si>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</si>
  <si>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</si>
  <si>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</si>
  <si>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</si>
  <si>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</si>
  <si>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</si>
  <si>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</si>
  <si>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</si>
  <si>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</si>
  <si>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</si>
  <si>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</si>
  <si>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</si>
  <si>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</si>
  <si>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</si>
  <si>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</si>
  <si>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</si>
  <si>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</si>
  <si>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</si>
  <si>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</si>
  <si>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</si>
  <si>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</si>
  <si>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</si>
  <si>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</si>
  <si>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</si>
  <si>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</si>
  <si>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</si>
  <si>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</si>
  <si>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</si>
  <si>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</si>
  <si>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</si>
  <si>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</si>
  <si>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</si>
  <si>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</si>
  <si>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</si>
  <si>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</si>
  <si>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</si>
  <si>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</si>
  <si>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</si>
  <si>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</si>
  <si>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</si>
  <si>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</si>
  <si>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</si>
  <si>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</si>
  <si>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</si>
  <si>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</si>
  <si>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</si>
  <si>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</si>
  <si>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</si>
  <si>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</si>
  <si>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</si>
  <si>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</si>
  <si>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</si>
  <si>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</si>
  <si>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</si>
  <si>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</si>
  <si>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</si>
  <si>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</si>
  <si>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</si>
  <si>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</si>
  <si>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</si>
  <si>
    <t>CARVÃO NAC_Supercritico_CCS</t>
  </si>
  <si>
    <t>CARVÃO NAC_gas_CCS</t>
  </si>
  <si>
    <t>GAS_CC_flexível_ate2030_CCS</t>
  </si>
  <si>
    <t>GAS_CC_flexível_pos2040_CCS</t>
  </si>
  <si>
    <t>GAS_CC_flexível_30_40_CCS</t>
  </si>
  <si>
    <t>GAS_CS_Ponta_CCS</t>
  </si>
  <si>
    <t>CARVÃO NAC_fluid_menorCAPEX_CCS</t>
  </si>
  <si>
    <t>GAS_CC_CAPEX40_pos2030_CCS</t>
  </si>
  <si>
    <t>GAS_CC_CAPEX40_ate2030_CCS</t>
  </si>
  <si>
    <t>GAS_CS_CAPEX40_ate2030_CCS</t>
  </si>
  <si>
    <t>GAS_CC_NAC_Não_Conv_CCS</t>
  </si>
  <si>
    <t>GAS_CC_CAPEX40_6USD_CCS</t>
  </si>
  <si>
    <t>POR DEFINIÇÃO ESSE RESULTADO TEM Q SER ZERO.</t>
  </si>
  <si>
    <t>As tecnologias de CCS consideradas neutralizam as emissões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</si>
</sst>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(* #,##0.00_);_(* \(#,##0.00\);_(* &quot;-&quot;??_);_(@_)"/>
    <numFmt numFmtId="164" formatCode="&quot;R$&quot;\ #,##0;[Red]\-&quot;R$&quot;\ #,##0"/>
    <numFmt numFmtId="165" formatCode="_-&quot;R$&quot;\ * #,##0.00_-;\-&quot;R$&quot;\ * #,##0.00_-;_-&quot;R$&quot;\ * &quot;-&quot;??_-;_-@_-"/>
    <numFmt numFmtId="166" formatCode="_-* #,##0.00_-;\-* #,##0.00_-;_-* &quot;-&quot;??_-;_-@_-"/>
    <numFmt numFmtId="167" formatCode="_(&quot;R$ &quot;* #,##0.00_);_(&quot;R$ &quot;* \(#,##0.00\);_(&quot;R$ &quot;* &quot;-&quot;??_);_(@_)"/>
    <numFmt numFmtId="168" formatCode="_(* #\,##0\.00_);_(* \(#\,##0\.00\);_(* &quot;-&quot;??_);_(@_)"/>
    <numFmt numFmtId="169" formatCode="_([$€-2]* #,##0.00_);_([$€-2]* \(#,##0.00\);_([$€-2]* &quot;-&quot;??_)"/>
    <numFmt numFmtId="170" formatCode="#.00"/>
    <numFmt numFmtId="171" formatCode="#,##0.000"/>
    <numFmt numFmtId="172" formatCode="0.0"/>
    <numFmt numFmtId="173" formatCode="0.0000"/>
    <numFmt numFmtId="174" formatCode="#,##0.0"/>
    <numFmt numFmtId="175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166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165" fontId="7" fillId="0" borderId="0"/>
    <xf numFmtId="168" fontId="23" fillId="0" borderId="0"/>
    <xf numFmtId="0" fontId="23" fillId="0" borderId="0"/>
    <xf numFmtId="166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7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70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7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166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43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71" fontId="0" fillId="0" borderId="0" xfId="0" applyNumberFormat="1"/>
    <xf numFmtId="171" fontId="6" fillId="6" borderId="0" xfId="0" applyNumberFormat="1" applyFont="1" applyFill="1"/>
    <xf numFmtId="171" fontId="6" fillId="7" borderId="0" xfId="0" applyNumberFormat="1" applyFont="1" applyFill="1"/>
    <xf numFmtId="171" fontId="6" fillId="8" borderId="0" xfId="0" applyNumberFormat="1" applyFont="1" applyFill="1"/>
    <xf numFmtId="171" fontId="0" fillId="11" borderId="0" xfId="0" applyNumberFormat="1" applyFill="1"/>
    <xf numFmtId="171" fontId="6" fillId="9" borderId="0" xfId="0" applyNumberFormat="1" applyFont="1" applyFill="1"/>
    <xf numFmtId="171" fontId="6" fillId="10" borderId="0" xfId="0" applyNumberFormat="1" applyFont="1" applyFill="1"/>
    <xf numFmtId="171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71" fontId="64" fillId="0" borderId="0" xfId="0" applyNumberFormat="1" applyFont="1"/>
    <xf numFmtId="171" fontId="66" fillId="6" borderId="0" xfId="0" applyNumberFormat="1" applyFont="1" applyFill="1"/>
    <xf numFmtId="171" fontId="66" fillId="7" borderId="0" xfId="0" applyNumberFormat="1" applyFont="1" applyFill="1"/>
    <xf numFmtId="171" fontId="66" fillId="8" borderId="0" xfId="0" applyNumberFormat="1" applyFont="1" applyFill="1"/>
    <xf numFmtId="171" fontId="64" fillId="11" borderId="0" xfId="0" applyNumberFormat="1" applyFont="1" applyFill="1"/>
    <xf numFmtId="171" fontId="66" fillId="9" borderId="0" xfId="0" applyNumberFormat="1" applyFont="1" applyFill="1"/>
    <xf numFmtId="171" fontId="66" fillId="10" borderId="0" xfId="0" applyNumberFormat="1" applyFont="1" applyFill="1"/>
    <xf numFmtId="171" fontId="66" fillId="12" borderId="0" xfId="0" applyNumberFormat="1" applyFont="1" applyFill="1"/>
    <xf numFmtId="0" fontId="64" fillId="4" borderId="0" xfId="0" applyFont="1" applyFill="1"/>
    <xf numFmtId="171" fontId="21" fillId="11" borderId="0" xfId="0" applyNumberFormat="1" applyFont="1" applyFill="1"/>
    <xf numFmtId="171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2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43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2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2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2" fontId="23" fillId="78" borderId="37" xfId="62060" applyNumberFormat="1" applyFont="1" applyFill="1" applyBorder="1" applyAlignment="1"/>
    <xf numFmtId="0" fontId="75" fillId="0" borderId="0" xfId="62060" applyFont="1"/>
    <xf numFmtId="172" fontId="74" fillId="78" borderId="37" xfId="62060" applyNumberFormat="1" applyFont="1" applyFill="1" applyBorder="1" applyAlignment="1"/>
    <xf numFmtId="173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2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2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2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2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4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164" fontId="71" fillId="0" borderId="0" xfId="62061" applyNumberFormat="1"/>
    <xf numFmtId="171" fontId="6" fillId="0" borderId="0" xfId="0" applyNumberFormat="1" applyFont="1" applyFill="1"/>
    <xf numFmtId="171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2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5" fontId="0" fillId="93" borderId="41" xfId="62065" applyNumberFormat="1" applyFont="1" applyFill="1" applyBorder="1" applyAlignment="1"/>
    <xf numFmtId="0" fontId="0" fillId="93" borderId="41" xfId="0" applyFill="1" applyBorder="1"/>
    <xf numFmtId="175" fontId="0" fillId="93" borderId="41" xfId="0" applyNumberFormat="1" applyFill="1" applyBorder="1"/>
    <xf numFmtId="175" fontId="0" fillId="0" borderId="0" xfId="0" applyNumberFormat="1"/>
    <xf numFmtId="0" fontId="0" fillId="94" borderId="41" xfId="0" applyFill="1" applyBorder="1"/>
    <xf numFmtId="175" fontId="0" fillId="94" borderId="41" xfId="0" applyNumberFormat="1" applyFill="1" applyBorder="1"/>
    <xf numFmtId="0" fontId="0" fillId="11" borderId="41" xfId="0" applyFont="1" applyFill="1" applyBorder="1"/>
    <xf numFmtId="175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5" fontId="0" fillId="3" borderId="41" xfId="0" applyNumberFormat="1" applyFill="1" applyBorder="1"/>
    <xf numFmtId="0" fontId="0" fillId="95" borderId="41" xfId="0" applyFill="1" applyBorder="1"/>
    <xf numFmtId="175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6"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125918.607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23995</c:v>
                </c:pt>
                <c:pt idx="5">
                  <c:v>193176.25696279999</c:v>
                </c:pt>
                <c:pt idx="6">
                  <c:v>89208.982162</c:v>
                </c:pt>
                <c:pt idx="7">
                  <c:v>490</c:v>
                </c:pt>
                <c:pt idx="8">
                  <c:v>65585.170119999995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30682.089000000004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11995.076961000001</c:v>
                </c:pt>
                <c:pt idx="1">
                  <c:v>5.56189999988419E-2</c:v>
                </c:pt>
                <c:pt idx="2">
                  <c:v>0.2000000000007276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48931.849751000002</c:v>
                </c:pt>
                <c:pt idx="1">
                  <c:v>69348.087960799996</c:v>
                </c:pt>
                <c:pt idx="2">
                  <c:v>68340.15925099999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11778.863601999999</c:v>
                </c:pt>
                <c:pt idx="1">
                  <c:v>34451.332838000002</c:v>
                </c:pt>
                <c:pt idx="2">
                  <c:v>42958.082721999999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2209.241137</c:v>
                </c:pt>
                <c:pt idx="1">
                  <c:v>30405.106783000003</c:v>
                </c:pt>
                <c:pt idx="2">
                  <c:v>32970.822199999995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46913472"/>
        <c:axId val="1546912928"/>
      </c:barChart>
      <c:catAx>
        <c:axId val="1546913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912928"/>
        <c:crosses val="autoZero"/>
        <c:auto val="1"/>
        <c:lblAlgn val="ctr"/>
        <c:lblOffset val="100"/>
        <c:noMultiLvlLbl val="0"/>
      </c:catAx>
      <c:valAx>
        <c:axId val="1546912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91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57097.421063000002</c:v>
                </c:pt>
                <c:pt idx="1">
                  <c:v>0</c:v>
                </c:pt>
                <c:pt idx="2">
                  <c:v>0</c:v>
                </c:pt>
                <c:pt idx="3">
                  <c:v>2917.5560730000002</c:v>
                </c:pt>
                <c:pt idx="4">
                  <c:v>7071.1397969999998</c:v>
                </c:pt>
                <c:pt idx="5">
                  <c:v>86091.448026700004</c:v>
                </c:pt>
                <c:pt idx="6">
                  <c:v>25096.77579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46646.587175500004</c:v>
                </c:pt>
                <c:pt idx="1">
                  <c:v>65419.836914</c:v>
                </c:pt>
                <c:pt idx="2">
                  <c:v>63064.012467</c:v>
                </c:pt>
                <c:pt idx="3">
                  <c:v>57097.421063000002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25122.6623636</c:v>
                </c:pt>
                <c:pt idx="2">
                  <c:v>55342.065346199997</c:v>
                </c:pt>
                <c:pt idx="3">
                  <c:v>86091.448026700004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3254.3178367</c:v>
                </c:pt>
                <c:pt idx="2">
                  <c:v>13011.564816</c:v>
                </c:pt>
                <c:pt idx="3">
                  <c:v>25096.77579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4036.6247061999998</c:v>
                </c:pt>
                <c:pt idx="1">
                  <c:v>9070.8794909999997</c:v>
                </c:pt>
                <c:pt idx="2">
                  <c:v>7794.284474</c:v>
                </c:pt>
                <c:pt idx="3">
                  <c:v>7071.1397969999998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1769.944133</c:v>
                </c:pt>
                <c:pt idx="1">
                  <c:v>3000.860502</c:v>
                </c:pt>
                <c:pt idx="2">
                  <c:v>2962.5921060000001</c:v>
                </c:pt>
                <c:pt idx="3">
                  <c:v>2917.5560730000002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1883.7503979000001</c:v>
                </c:pt>
                <c:pt idx="1">
                  <c:v>584.49409390000005</c:v>
                </c:pt>
                <c:pt idx="2">
                  <c:v>246.9031176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1178.1088460000001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6915104"/>
        <c:axId val="1546921632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546915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921632"/>
        <c:crosses val="autoZero"/>
        <c:auto val="1"/>
        <c:lblAlgn val="ctr"/>
        <c:lblOffset val="100"/>
        <c:noMultiLvlLbl val="0"/>
      </c:catAx>
      <c:valAx>
        <c:axId val="154692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915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86840.343670000002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65585.170119999995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62950.310156000007</c:v>
                </c:pt>
                <c:pt idx="1">
                  <c:v>87015.98126</c:v>
                </c:pt>
                <c:pt idx="2">
                  <c:v>83790.622129999989</c:v>
                </c:pt>
                <c:pt idx="3">
                  <c:v>86840.343670000002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2209.241137</c:v>
                </c:pt>
                <c:pt idx="2">
                  <c:v>32614.347919999997</c:v>
                </c:pt>
                <c:pt idx="3">
                  <c:v>65585.170119999995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6914560"/>
        <c:axId val="1546926528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4145.0450199999996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546914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926528"/>
        <c:crosses val="autoZero"/>
        <c:auto val="1"/>
        <c:lblAlgn val="ctr"/>
        <c:lblOffset val="100"/>
        <c:noMultiLvlLbl val="0"/>
      </c:catAx>
      <c:valAx>
        <c:axId val="154692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914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49.590269970000001</c:v>
                </c:pt>
                <c:pt idx="1">
                  <c:v>14.16375311</c:v>
                </c:pt>
                <c:pt idx="2">
                  <c:v>5.4011822680000003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65.933082159999998</c:v>
                </c:pt>
                <c:pt idx="1">
                  <c:v>26.229581039999999</c:v>
                </c:pt>
                <c:pt idx="2">
                  <c:v>6.6392880419999996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46914016"/>
        <c:axId val="1546922176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546914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922176"/>
        <c:crosses val="autoZero"/>
        <c:auto val="1"/>
        <c:lblAlgn val="ctr"/>
        <c:lblOffset val="100"/>
        <c:noMultiLvlLbl val="0"/>
      </c:catAx>
      <c:valAx>
        <c:axId val="154692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914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34.169054739726029</c:v>
                </c:pt>
                <c:pt idx="1">
                  <c:v>12.684785660273972</c:v>
                </c:pt>
                <c:pt idx="2">
                  <c:v>12.949817347945205</c:v>
                </c:pt>
                <c:pt idx="3">
                  <c:v>5.5546338931506849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41.748058109589039</c:v>
                </c:pt>
                <c:pt idx="1">
                  <c:v>53.810579972602746</c:v>
                </c:pt>
                <c:pt idx="2">
                  <c:v>53.56408526027397</c:v>
                </c:pt>
                <c:pt idx="3">
                  <c:v>39.423890493150687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46916736"/>
        <c:axId val="1546919456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546916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919456"/>
        <c:crosses val="autoZero"/>
        <c:auto val="1"/>
        <c:lblAlgn val="ctr"/>
        <c:lblOffset val="100"/>
        <c:noMultiLvlLbl val="0"/>
      </c:catAx>
      <c:valAx>
        <c:axId val="1546919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916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1210994508039436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125918.607</c:v>
                </c:pt>
                <c:pt idx="1">
                  <c:v>26545.385327</c:v>
                </c:pt>
                <c:pt idx="2">
                  <c:v>0</c:v>
                </c:pt>
                <c:pt idx="3">
                  <c:v>3395</c:v>
                </c:pt>
                <c:pt idx="4">
                  <c:v>23995</c:v>
                </c:pt>
                <c:pt idx="5">
                  <c:v>193176.25696279999</c:v>
                </c:pt>
                <c:pt idx="6">
                  <c:v>89208.982162</c:v>
                </c:pt>
                <c:pt idx="7">
                  <c:v>490</c:v>
                </c:pt>
                <c:pt idx="8">
                  <c:v>65585.170119999995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30682.089000000004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12725.462920000002</c:v>
                </c:pt>
                <c:pt idx="2">
                  <c:v>2946.6224069999953</c:v>
                </c:pt>
                <c:pt idx="3">
                  <c:v>-368.89999999999782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11995.076961000001</c:v>
                </c:pt>
                <c:pt idx="2">
                  <c:v>5.56189999988419E-2</c:v>
                </c:pt>
                <c:pt idx="3">
                  <c:v>0.2000000000007276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48931.849751000002</c:v>
                </c:pt>
                <c:pt idx="2">
                  <c:v>69348.087960799996</c:v>
                </c:pt>
                <c:pt idx="3">
                  <c:v>68340.15925099999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11778.863601999999</c:v>
                </c:pt>
                <c:pt idx="2">
                  <c:v>34451.332838000002</c:v>
                </c:pt>
                <c:pt idx="3">
                  <c:v>42958.082721999999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2209.241137</c:v>
                </c:pt>
                <c:pt idx="2">
                  <c:v>30405.106783000003</c:v>
                </c:pt>
                <c:pt idx="3">
                  <c:v>32970.822199999995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46925440"/>
        <c:axId val="1546916192"/>
      </c:barChart>
      <c:catAx>
        <c:axId val="1546925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916192"/>
        <c:crosses val="autoZero"/>
        <c:auto val="1"/>
        <c:lblAlgn val="ctr"/>
        <c:lblOffset val="100"/>
        <c:noMultiLvlLbl val="0"/>
      </c:catAx>
      <c:valAx>
        <c:axId val="1546916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925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57097.421063000002</c:v>
                </c:pt>
                <c:pt idx="1">
                  <c:v>1302.2172898200001</c:v>
                </c:pt>
                <c:pt idx="2">
                  <c:v>0</c:v>
                </c:pt>
                <c:pt idx="3">
                  <c:v>2917.5560730000002</c:v>
                </c:pt>
                <c:pt idx="4">
                  <c:v>7071.1397969999998</c:v>
                </c:pt>
                <c:pt idx="5">
                  <c:v>86091.448026700004</c:v>
                </c:pt>
                <c:pt idx="6">
                  <c:v>25096.77579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46646.587175500004</c:v>
                </c:pt>
                <c:pt idx="1">
                  <c:v>65419.836914</c:v>
                </c:pt>
                <c:pt idx="2">
                  <c:v>63064.012467</c:v>
                </c:pt>
                <c:pt idx="3">
                  <c:v>57097.421063000002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25122.6623636</c:v>
                </c:pt>
                <c:pt idx="2">
                  <c:v>55342.065346199997</c:v>
                </c:pt>
                <c:pt idx="3">
                  <c:v>86091.448026700004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3254.3178367</c:v>
                </c:pt>
                <c:pt idx="2">
                  <c:v>13011.564816</c:v>
                </c:pt>
                <c:pt idx="3">
                  <c:v>25096.77579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6712.1274030000004</c:v>
                </c:pt>
                <c:pt idx="1">
                  <c:v>2792.0035440000001</c:v>
                </c:pt>
                <c:pt idx="2">
                  <c:v>3074.4270740600005</c:v>
                </c:pt>
                <c:pt idx="3">
                  <c:v>1302.2172898200001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4036.6247061999998</c:v>
                </c:pt>
                <c:pt idx="1">
                  <c:v>9070.8794909999997</c:v>
                </c:pt>
                <c:pt idx="2">
                  <c:v>7794.284474</c:v>
                </c:pt>
                <c:pt idx="3">
                  <c:v>7071.1397969999998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1769.944133</c:v>
                </c:pt>
                <c:pt idx="1">
                  <c:v>3000.860502</c:v>
                </c:pt>
                <c:pt idx="2">
                  <c:v>2962.5921060000001</c:v>
                </c:pt>
                <c:pt idx="3">
                  <c:v>2917.5560730000002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1883.7503979000001</c:v>
                </c:pt>
                <c:pt idx="1">
                  <c:v>584.49409390000005</c:v>
                </c:pt>
                <c:pt idx="2">
                  <c:v>246.9031176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1178.1088460000001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6917824"/>
        <c:axId val="1546918368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546917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918368"/>
        <c:crosses val="autoZero"/>
        <c:auto val="1"/>
        <c:lblAlgn val="ctr"/>
        <c:lblOffset val="100"/>
        <c:noMultiLvlLbl val="0"/>
      </c:catAx>
      <c:valAx>
        <c:axId val="154691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917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86840.343670000002</c:v>
                </c:pt>
                <c:pt idx="1">
                  <c:v>22462.073359999999</c:v>
                </c:pt>
                <c:pt idx="2">
                  <c:v>0</c:v>
                </c:pt>
                <c:pt idx="3">
                  <c:v>2983.193585</c:v>
                </c:pt>
                <c:pt idx="4">
                  <c:v>14120.8</c:v>
                </c:pt>
                <c:pt idx="5">
                  <c:v>41021.026599999997</c:v>
                </c:pt>
                <c:pt idx="6">
                  <c:v>65585.170119999995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62950.310156000007</c:v>
                </c:pt>
                <c:pt idx="1">
                  <c:v>87015.98126</c:v>
                </c:pt>
                <c:pt idx="2">
                  <c:v>83790.622129999989</c:v>
                </c:pt>
                <c:pt idx="3">
                  <c:v>86840.343670000002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2209.241137</c:v>
                </c:pt>
                <c:pt idx="2">
                  <c:v>32614.347919999997</c:v>
                </c:pt>
                <c:pt idx="3">
                  <c:v>65585.170119999995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10303.089980000001</c:v>
                </c:pt>
                <c:pt idx="1">
                  <c:v>22036.92164</c:v>
                </c:pt>
                <c:pt idx="2">
                  <c:v>25500.519909999999</c:v>
                </c:pt>
                <c:pt idx="3">
                  <c:v>22462.073359999999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4102.3625709999997</c:v>
                </c:pt>
                <c:pt idx="1">
                  <c:v>14511.088089999999</c:v>
                </c:pt>
                <c:pt idx="2">
                  <c:v>14337.744500000001</c:v>
                </c:pt>
                <c:pt idx="3">
                  <c:v>14120.8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1280.411083</c:v>
                </c:pt>
                <c:pt idx="1">
                  <c:v>15932.74037</c:v>
                </c:pt>
                <c:pt idx="2">
                  <c:v>31652.936559999998</c:v>
                </c:pt>
                <c:pt idx="3">
                  <c:v>41021.026599999997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2380.3200000000002</c:v>
                </c:pt>
                <c:pt idx="1">
                  <c:v>1688.55</c:v>
                </c:pt>
                <c:pt idx="2">
                  <c:v>255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2.52</c:v>
                </c:pt>
                <c:pt idx="1">
                  <c:v>2359.9133200000001</c:v>
                </c:pt>
                <c:pt idx="2">
                  <c:v>9250.1798880000006</c:v>
                </c:pt>
                <c:pt idx="3">
                  <c:v>17841.796429999999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9847824"/>
        <c:axId val="1459847280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4145.0450199999996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459847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47280"/>
        <c:crosses val="autoZero"/>
        <c:auto val="1"/>
        <c:lblAlgn val="ctr"/>
        <c:lblOffset val="100"/>
        <c:noMultiLvlLbl val="0"/>
      </c:catAx>
      <c:valAx>
        <c:axId val="145984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47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49.590269970000001</c:v>
                </c:pt>
                <c:pt idx="1">
                  <c:v>14.16375311</c:v>
                </c:pt>
                <c:pt idx="2">
                  <c:v>5.4011822680000003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65.933082159999998</c:v>
                </c:pt>
                <c:pt idx="1">
                  <c:v>26.229581039999999</c:v>
                </c:pt>
                <c:pt idx="2">
                  <c:v>6.6392880419999996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59846192"/>
        <c:axId val="145985707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459846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57072"/>
        <c:crosses val="autoZero"/>
        <c:auto val="1"/>
        <c:lblAlgn val="ctr"/>
        <c:lblOffset val="100"/>
        <c:noMultiLvlLbl val="0"/>
      </c:catAx>
      <c:valAx>
        <c:axId val="145985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46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34.169054739726029</c:v>
                </c:pt>
                <c:pt idx="1">
                  <c:v>12.684785660273972</c:v>
                </c:pt>
                <c:pt idx="2">
                  <c:v>12.949817347945205</c:v>
                </c:pt>
                <c:pt idx="3">
                  <c:v>5.5546338931506849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41.748058109589039</c:v>
                </c:pt>
                <c:pt idx="1">
                  <c:v>53.810579972602746</c:v>
                </c:pt>
                <c:pt idx="2">
                  <c:v>53.56408526027397</c:v>
                </c:pt>
                <c:pt idx="3">
                  <c:v>39.423890493150687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59851088"/>
        <c:axId val="1459853808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459851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53808"/>
        <c:crosses val="autoZero"/>
        <c:auto val="1"/>
        <c:lblAlgn val="ctr"/>
        <c:lblOffset val="100"/>
        <c:noMultiLvlLbl val="0"/>
      </c:catAx>
      <c:valAx>
        <c:axId val="145985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51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109516.77099999999</c:v>
                </c:pt>
                <c:pt idx="9">
                  <c:v>109609.97100000001</c:v>
                </c:pt>
                <c:pt idx="10">
                  <c:v>109697.071</c:v>
                </c:pt>
                <c:pt idx="11">
                  <c:v>109697.071</c:v>
                </c:pt>
                <c:pt idx="12">
                  <c:v>109697.071</c:v>
                </c:pt>
                <c:pt idx="13">
                  <c:v>110978.7393</c:v>
                </c:pt>
                <c:pt idx="14">
                  <c:v>112257.281</c:v>
                </c:pt>
                <c:pt idx="15">
                  <c:v>112257.281</c:v>
                </c:pt>
                <c:pt idx="16">
                  <c:v>112257.281</c:v>
                </c:pt>
                <c:pt idx="17">
                  <c:v>112257.281</c:v>
                </c:pt>
                <c:pt idx="18">
                  <c:v>112257.281</c:v>
                </c:pt>
                <c:pt idx="19">
                  <c:v>112257.281</c:v>
                </c:pt>
                <c:pt idx="20">
                  <c:v>112257.281</c:v>
                </c:pt>
                <c:pt idx="21">
                  <c:v>112257.281</c:v>
                </c:pt>
                <c:pt idx="22">
                  <c:v>112257.281</c:v>
                </c:pt>
                <c:pt idx="23">
                  <c:v>112257.281</c:v>
                </c:pt>
                <c:pt idx="24">
                  <c:v>112257.281</c:v>
                </c:pt>
                <c:pt idx="25">
                  <c:v>112257.281</c:v>
                </c:pt>
                <c:pt idx="26">
                  <c:v>112257.281</c:v>
                </c:pt>
                <c:pt idx="27">
                  <c:v>112257.281</c:v>
                </c:pt>
                <c:pt idx="28">
                  <c:v>112257.281</c:v>
                </c:pt>
                <c:pt idx="29">
                  <c:v>112257.281</c:v>
                </c:pt>
                <c:pt idx="30">
                  <c:v>112257.281</c:v>
                </c:pt>
                <c:pt idx="31">
                  <c:v>112257.281</c:v>
                </c:pt>
                <c:pt idx="32">
                  <c:v>112257.281</c:v>
                </c:pt>
                <c:pt idx="33">
                  <c:v>112257.281</c:v>
                </c:pt>
                <c:pt idx="34">
                  <c:v>112257.281</c:v>
                </c:pt>
                <c:pt idx="35">
                  <c:v>112257.281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11201.325999999999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11201.325999999999</c:v>
                </c:pt>
                <c:pt idx="10">
                  <c:v>11201.325999999999</c:v>
                </c:pt>
                <c:pt idx="11">
                  <c:v>11201.325999999999</c:v>
                </c:pt>
                <c:pt idx="12">
                  <c:v>11201.325999999999</c:v>
                </c:pt>
                <c:pt idx="13">
                  <c:v>11201.325999999999</c:v>
                </c:pt>
                <c:pt idx="14">
                  <c:v>13661.325999999999</c:v>
                </c:pt>
                <c:pt idx="15">
                  <c:v>13661.325999999999</c:v>
                </c:pt>
                <c:pt idx="16">
                  <c:v>13661.325999999999</c:v>
                </c:pt>
                <c:pt idx="17">
                  <c:v>13661.325999999999</c:v>
                </c:pt>
                <c:pt idx="18">
                  <c:v>13661.325999999999</c:v>
                </c:pt>
                <c:pt idx="19">
                  <c:v>13661.325999999999</c:v>
                </c:pt>
                <c:pt idx="20">
                  <c:v>13661.325999999999</c:v>
                </c:pt>
                <c:pt idx="21">
                  <c:v>13661.325999999999</c:v>
                </c:pt>
                <c:pt idx="22">
                  <c:v>13661.325999999999</c:v>
                </c:pt>
                <c:pt idx="23">
                  <c:v>13661.325999999999</c:v>
                </c:pt>
                <c:pt idx="24">
                  <c:v>13661.325999999999</c:v>
                </c:pt>
                <c:pt idx="25">
                  <c:v>13661.325999999999</c:v>
                </c:pt>
                <c:pt idx="26">
                  <c:v>13661.325999999999</c:v>
                </c:pt>
                <c:pt idx="27">
                  <c:v>13661.325999999999</c:v>
                </c:pt>
                <c:pt idx="28">
                  <c:v>13661.325999999999</c:v>
                </c:pt>
                <c:pt idx="29">
                  <c:v>13661.325999999999</c:v>
                </c:pt>
                <c:pt idx="30">
                  <c:v>13661.325999999999</c:v>
                </c:pt>
                <c:pt idx="31">
                  <c:v>13661.325999999999</c:v>
                </c:pt>
                <c:pt idx="32">
                  <c:v>13661.325999999999</c:v>
                </c:pt>
                <c:pt idx="33">
                  <c:v>13661.325999999999</c:v>
                </c:pt>
                <c:pt idx="34">
                  <c:v>13661.325999999999</c:v>
                </c:pt>
                <c:pt idx="35">
                  <c:v>13661.325999999999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14265.803416999999</c:v>
                </c:pt>
                <c:pt idx="4">
                  <c:v>15880.06374</c:v>
                </c:pt>
                <c:pt idx="5">
                  <c:v>17093.763740000002</c:v>
                </c:pt>
                <c:pt idx="6">
                  <c:v>18097.340559999997</c:v>
                </c:pt>
                <c:pt idx="7">
                  <c:v>20066.114710000002</c:v>
                </c:pt>
                <c:pt idx="8">
                  <c:v>20066.014709999999</c:v>
                </c:pt>
                <c:pt idx="9">
                  <c:v>21592.95016</c:v>
                </c:pt>
                <c:pt idx="10">
                  <c:v>23823.916860000001</c:v>
                </c:pt>
                <c:pt idx="11">
                  <c:v>23967.86292</c:v>
                </c:pt>
                <c:pt idx="12">
                  <c:v>23967.86292</c:v>
                </c:pt>
                <c:pt idx="13">
                  <c:v>23967.662920000002</c:v>
                </c:pt>
                <c:pt idx="14">
                  <c:v>23967.662920000002</c:v>
                </c:pt>
                <c:pt idx="15">
                  <c:v>23967.662920000002</c:v>
                </c:pt>
                <c:pt idx="16">
                  <c:v>23103.11927368</c:v>
                </c:pt>
                <c:pt idx="17">
                  <c:v>23303.11927368</c:v>
                </c:pt>
                <c:pt idx="18">
                  <c:v>23503.11927368</c:v>
                </c:pt>
                <c:pt idx="19">
                  <c:v>23703.319273679997</c:v>
                </c:pt>
                <c:pt idx="20">
                  <c:v>23903.319273679997</c:v>
                </c:pt>
                <c:pt idx="21">
                  <c:v>24806.929765100002</c:v>
                </c:pt>
                <c:pt idx="22">
                  <c:v>25691.845720999998</c:v>
                </c:pt>
                <c:pt idx="23">
                  <c:v>26714.285326999998</c:v>
                </c:pt>
                <c:pt idx="24">
                  <c:v>26914.285326999998</c:v>
                </c:pt>
                <c:pt idx="25">
                  <c:v>26914.285326999998</c:v>
                </c:pt>
                <c:pt idx="26">
                  <c:v>26908.585327000001</c:v>
                </c:pt>
                <c:pt idx="27">
                  <c:v>26908.585327000001</c:v>
                </c:pt>
                <c:pt idx="28">
                  <c:v>26908.585327000001</c:v>
                </c:pt>
                <c:pt idx="29">
                  <c:v>26908.585327000001</c:v>
                </c:pt>
                <c:pt idx="30">
                  <c:v>26545.385327</c:v>
                </c:pt>
                <c:pt idx="31">
                  <c:v>26545.385327</c:v>
                </c:pt>
                <c:pt idx="32">
                  <c:v>26545.385327</c:v>
                </c:pt>
                <c:pt idx="33">
                  <c:v>26545.385327</c:v>
                </c:pt>
                <c:pt idx="34">
                  <c:v>26545.385327</c:v>
                </c:pt>
                <c:pt idx="35">
                  <c:v>26545.385327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12670.364949999999</c:v>
                </c:pt>
                <c:pt idx="8">
                  <c:v>12670.364949999999</c:v>
                </c:pt>
                <c:pt idx="9">
                  <c:v>12700.744381</c:v>
                </c:pt>
                <c:pt idx="10">
                  <c:v>12700.744381</c:v>
                </c:pt>
                <c:pt idx="11">
                  <c:v>12700.744381</c:v>
                </c:pt>
                <c:pt idx="12">
                  <c:v>12700.744381</c:v>
                </c:pt>
                <c:pt idx="13">
                  <c:v>12700.744381</c:v>
                </c:pt>
                <c:pt idx="14">
                  <c:v>12700.744381</c:v>
                </c:pt>
                <c:pt idx="15">
                  <c:v>12700.744381</c:v>
                </c:pt>
                <c:pt idx="16">
                  <c:v>13000.838383</c:v>
                </c:pt>
                <c:pt idx="17">
                  <c:v>13000.838383</c:v>
                </c:pt>
                <c:pt idx="18">
                  <c:v>13000.838383</c:v>
                </c:pt>
                <c:pt idx="19">
                  <c:v>13000.838383</c:v>
                </c:pt>
                <c:pt idx="20">
                  <c:v>13000.838383</c:v>
                </c:pt>
                <c:pt idx="21">
                  <c:v>13009</c:v>
                </c:pt>
                <c:pt idx="22">
                  <c:v>13009</c:v>
                </c:pt>
                <c:pt idx="23">
                  <c:v>13009</c:v>
                </c:pt>
                <c:pt idx="24">
                  <c:v>13009</c:v>
                </c:pt>
                <c:pt idx="25">
                  <c:v>13009</c:v>
                </c:pt>
                <c:pt idx="26">
                  <c:v>13009</c:v>
                </c:pt>
                <c:pt idx="27">
                  <c:v>13009</c:v>
                </c:pt>
                <c:pt idx="28">
                  <c:v>13009</c:v>
                </c:pt>
                <c:pt idx="29">
                  <c:v>13009</c:v>
                </c:pt>
                <c:pt idx="30">
                  <c:v>13009</c:v>
                </c:pt>
                <c:pt idx="31">
                  <c:v>13395</c:v>
                </c:pt>
                <c:pt idx="32">
                  <c:v>13395</c:v>
                </c:pt>
                <c:pt idx="33">
                  <c:v>13395</c:v>
                </c:pt>
                <c:pt idx="34">
                  <c:v>13395</c:v>
                </c:pt>
                <c:pt idx="35">
                  <c:v>13395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1564.552293</c:v>
                </c:pt>
                <c:pt idx="12">
                  <c:v>5911.1011520000002</c:v>
                </c:pt>
                <c:pt idx="13">
                  <c:v>8869.8793339999993</c:v>
                </c:pt>
                <c:pt idx="14">
                  <c:v>11294</c:v>
                </c:pt>
                <c:pt idx="15">
                  <c:v>11294</c:v>
                </c:pt>
                <c:pt idx="16">
                  <c:v>10993.8</c:v>
                </c:pt>
                <c:pt idx="17">
                  <c:v>10993.8</c:v>
                </c:pt>
                <c:pt idx="18">
                  <c:v>10993.8</c:v>
                </c:pt>
                <c:pt idx="19">
                  <c:v>10993.8</c:v>
                </c:pt>
                <c:pt idx="20">
                  <c:v>10993.8</c:v>
                </c:pt>
                <c:pt idx="21">
                  <c:v>10985.8</c:v>
                </c:pt>
                <c:pt idx="22">
                  <c:v>10985.8</c:v>
                </c:pt>
                <c:pt idx="23">
                  <c:v>10985.8</c:v>
                </c:pt>
                <c:pt idx="24">
                  <c:v>10985.8</c:v>
                </c:pt>
                <c:pt idx="25">
                  <c:v>10985.8</c:v>
                </c:pt>
                <c:pt idx="26">
                  <c:v>10985.8</c:v>
                </c:pt>
                <c:pt idx="27">
                  <c:v>10985.8</c:v>
                </c:pt>
                <c:pt idx="28">
                  <c:v>10985.8</c:v>
                </c:pt>
                <c:pt idx="29">
                  <c:v>10985.8</c:v>
                </c:pt>
                <c:pt idx="30">
                  <c:v>10985.8</c:v>
                </c:pt>
                <c:pt idx="31">
                  <c:v>10600</c:v>
                </c:pt>
                <c:pt idx="32">
                  <c:v>10600</c:v>
                </c:pt>
                <c:pt idx="33">
                  <c:v>10600</c:v>
                </c:pt>
                <c:pt idx="34">
                  <c:v>10600</c:v>
                </c:pt>
                <c:pt idx="35">
                  <c:v>10600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16946.682539999998</c:v>
                </c:pt>
                <c:pt idx="5">
                  <c:v>17179.396642</c:v>
                </c:pt>
                <c:pt idx="6">
                  <c:v>21030.587399999997</c:v>
                </c:pt>
                <c:pt idx="7">
                  <c:v>25167.065527999996</c:v>
                </c:pt>
                <c:pt idx="8">
                  <c:v>35086.927191999996</c:v>
                </c:pt>
                <c:pt idx="9">
                  <c:v>43460.113991999999</c:v>
                </c:pt>
                <c:pt idx="10">
                  <c:v>49828.165311999997</c:v>
                </c:pt>
                <c:pt idx="11">
                  <c:v>49828.165311999997</c:v>
                </c:pt>
                <c:pt idx="12">
                  <c:v>49619.865311999994</c:v>
                </c:pt>
                <c:pt idx="13">
                  <c:v>49603.316311999995</c:v>
                </c:pt>
                <c:pt idx="14">
                  <c:v>49505.116311999998</c:v>
                </c:pt>
                <c:pt idx="15">
                  <c:v>55488.009751000005</c:v>
                </c:pt>
                <c:pt idx="16">
                  <c:v>63211.763721999996</c:v>
                </c:pt>
                <c:pt idx="17">
                  <c:v>68972.505179</c:v>
                </c:pt>
                <c:pt idx="18">
                  <c:v>74724.984842999998</c:v>
                </c:pt>
                <c:pt idx="19">
                  <c:v>80697.785548999993</c:v>
                </c:pt>
                <c:pt idx="20">
                  <c:v>86910.056396</c:v>
                </c:pt>
                <c:pt idx="21">
                  <c:v>91723.224914000006</c:v>
                </c:pt>
                <c:pt idx="22">
                  <c:v>97421.860807999998</c:v>
                </c:pt>
                <c:pt idx="23">
                  <c:v>106694.928528</c:v>
                </c:pt>
                <c:pt idx="24">
                  <c:v>117657.267888</c:v>
                </c:pt>
                <c:pt idx="25">
                  <c:v>124836.0977118</c:v>
                </c:pt>
                <c:pt idx="26">
                  <c:v>131113.64600780001</c:v>
                </c:pt>
                <c:pt idx="27">
                  <c:v>137320.49879779998</c:v>
                </c:pt>
                <c:pt idx="28">
                  <c:v>143575.33521779999</c:v>
                </c:pt>
                <c:pt idx="29">
                  <c:v>149940.74666780001</c:v>
                </c:pt>
                <c:pt idx="30">
                  <c:v>158169.50015580002</c:v>
                </c:pt>
                <c:pt idx="31">
                  <c:v>165697.7682428</c:v>
                </c:pt>
                <c:pt idx="32">
                  <c:v>172246.6203028</c:v>
                </c:pt>
                <c:pt idx="33">
                  <c:v>179403.37863280001</c:v>
                </c:pt>
                <c:pt idx="34">
                  <c:v>186307.7750428</c:v>
                </c:pt>
                <c:pt idx="35">
                  <c:v>193176.25696279999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3640.9592319999997</c:v>
                </c:pt>
                <c:pt idx="11">
                  <c:v>7617.8953419999998</c:v>
                </c:pt>
                <c:pt idx="12">
                  <c:v>7617.8953419999998</c:v>
                </c:pt>
                <c:pt idx="13">
                  <c:v>7617.8953419999998</c:v>
                </c:pt>
                <c:pt idx="14">
                  <c:v>7616.8133419999995</c:v>
                </c:pt>
                <c:pt idx="15">
                  <c:v>11799.566601999999</c:v>
                </c:pt>
                <c:pt idx="16">
                  <c:v>16242.67167</c:v>
                </c:pt>
                <c:pt idx="17">
                  <c:v>20805.734592000001</c:v>
                </c:pt>
                <c:pt idx="18">
                  <c:v>25358.996601999999</c:v>
                </c:pt>
                <c:pt idx="19">
                  <c:v>30035.798821999997</c:v>
                </c:pt>
                <c:pt idx="20">
                  <c:v>34848.492272000003</c:v>
                </c:pt>
                <c:pt idx="21">
                  <c:v>39959.849141999999</c:v>
                </c:pt>
                <c:pt idx="22">
                  <c:v>43682.920762000002</c:v>
                </c:pt>
                <c:pt idx="23">
                  <c:v>42743.250761999996</c:v>
                </c:pt>
                <c:pt idx="24">
                  <c:v>41788.778762000002</c:v>
                </c:pt>
                <c:pt idx="25">
                  <c:v>46250.899440000001</c:v>
                </c:pt>
                <c:pt idx="26">
                  <c:v>50386.999567000006</c:v>
                </c:pt>
                <c:pt idx="27">
                  <c:v>54543.530381999997</c:v>
                </c:pt>
                <c:pt idx="28">
                  <c:v>58686.753492000003</c:v>
                </c:pt>
                <c:pt idx="29">
                  <c:v>62896.384002000006</c:v>
                </c:pt>
                <c:pt idx="30">
                  <c:v>67167.205581999995</c:v>
                </c:pt>
                <c:pt idx="31">
                  <c:v>71445.427012</c:v>
                </c:pt>
                <c:pt idx="32">
                  <c:v>75673.247862000004</c:v>
                </c:pt>
                <c:pt idx="33">
                  <c:v>80366.398102000006</c:v>
                </c:pt>
                <c:pt idx="34">
                  <c:v>84842.750262000001</c:v>
                </c:pt>
                <c:pt idx="35">
                  <c:v>89208.982162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2209.241137</c:v>
                </c:pt>
                <c:pt idx="16">
                  <c:v>6668.9986209999997</c:v>
                </c:pt>
                <c:pt idx="17">
                  <c:v>9180.4302299999999</c:v>
                </c:pt>
                <c:pt idx="18">
                  <c:v>11669.039849999999</c:v>
                </c:pt>
                <c:pt idx="19">
                  <c:v>14080.656709999999</c:v>
                </c:pt>
                <c:pt idx="20">
                  <c:v>16764.321550000001</c:v>
                </c:pt>
                <c:pt idx="21">
                  <c:v>19376.43806</c:v>
                </c:pt>
                <c:pt idx="22">
                  <c:v>22117.009750000001</c:v>
                </c:pt>
                <c:pt idx="23">
                  <c:v>25304.952519999999</c:v>
                </c:pt>
                <c:pt idx="24">
                  <c:v>29961.786800000002</c:v>
                </c:pt>
                <c:pt idx="25">
                  <c:v>32614.34792</c:v>
                </c:pt>
                <c:pt idx="26">
                  <c:v>34945.748670000001</c:v>
                </c:pt>
                <c:pt idx="27">
                  <c:v>37994.984299999996</c:v>
                </c:pt>
                <c:pt idx="28">
                  <c:v>41084.302559999996</c:v>
                </c:pt>
                <c:pt idx="29">
                  <c:v>44879.473610000001</c:v>
                </c:pt>
                <c:pt idx="30">
                  <c:v>48913.036930000002</c:v>
                </c:pt>
                <c:pt idx="31">
                  <c:v>52343.539870000001</c:v>
                </c:pt>
                <c:pt idx="32">
                  <c:v>55627.51569</c:v>
                </c:pt>
                <c:pt idx="33">
                  <c:v>59250.868119999999</c:v>
                </c:pt>
                <c:pt idx="34">
                  <c:v>62754.413390000002</c:v>
                </c:pt>
                <c:pt idx="35">
                  <c:v>65585.170119999995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9846736"/>
        <c:axId val="1459848912"/>
      </c:lineChart>
      <c:catAx>
        <c:axId val="1459846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48912"/>
        <c:crosses val="autoZero"/>
        <c:auto val="1"/>
        <c:lblAlgn val="ctr"/>
        <c:lblOffset val="100"/>
        <c:noMultiLvlLbl val="0"/>
      </c:catAx>
      <c:valAx>
        <c:axId val="1459848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46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34.169054739726029</c:v>
                </c:pt>
                <c:pt idx="1">
                  <c:v>21.29114217808219</c:v>
                </c:pt>
                <c:pt idx="2">
                  <c:v>22.012615109589042</c:v>
                </c:pt>
                <c:pt idx="3">
                  <c:v>19.704158558904108</c:v>
                </c:pt>
                <c:pt idx="4">
                  <c:v>20.450506476712327</c:v>
                </c:pt>
                <c:pt idx="5">
                  <c:v>23.741991824657532</c:v>
                </c:pt>
                <c:pt idx="6">
                  <c:v>24.523002550684929</c:v>
                </c:pt>
                <c:pt idx="7">
                  <c:v>24.164486693150685</c:v>
                </c:pt>
                <c:pt idx="8">
                  <c:v>22.482001704109589</c:v>
                </c:pt>
                <c:pt idx="9">
                  <c:v>21.202771315068492</c:v>
                </c:pt>
                <c:pt idx="10">
                  <c:v>15.837341416438354</c:v>
                </c:pt>
                <c:pt idx="11">
                  <c:v>15.276178252054795</c:v>
                </c:pt>
                <c:pt idx="12">
                  <c:v>14.350106616438357</c:v>
                </c:pt>
                <c:pt idx="13">
                  <c:v>13.588148750684933</c:v>
                </c:pt>
                <c:pt idx="14">
                  <c:v>14.005906208219178</c:v>
                </c:pt>
                <c:pt idx="15">
                  <c:v>12.684785660273972</c:v>
                </c:pt>
                <c:pt idx="16">
                  <c:v>9.6000053698630143</c:v>
                </c:pt>
                <c:pt idx="17">
                  <c:v>9.5577699671232867</c:v>
                </c:pt>
                <c:pt idx="18">
                  <c:v>9.7742660904109577</c:v>
                </c:pt>
                <c:pt idx="19">
                  <c:v>8.1557941972602741</c:v>
                </c:pt>
                <c:pt idx="20">
                  <c:v>8.2507540246575353</c:v>
                </c:pt>
                <c:pt idx="21">
                  <c:v>9.8786297808219174</c:v>
                </c:pt>
                <c:pt idx="22">
                  <c:v>10.468257057534247</c:v>
                </c:pt>
                <c:pt idx="23">
                  <c:v>12.342629150684932</c:v>
                </c:pt>
                <c:pt idx="24">
                  <c:v>12.950315353424658</c:v>
                </c:pt>
                <c:pt idx="25">
                  <c:v>12.949817347945205</c:v>
                </c:pt>
                <c:pt idx="26">
                  <c:v>11.800523057534246</c:v>
                </c:pt>
                <c:pt idx="27">
                  <c:v>11.800026446575343</c:v>
                </c:pt>
                <c:pt idx="28">
                  <c:v>11.415661101369862</c:v>
                </c:pt>
                <c:pt idx="29">
                  <c:v>10.966988419178083</c:v>
                </c:pt>
                <c:pt idx="30">
                  <c:v>9.1560687342465759</c:v>
                </c:pt>
                <c:pt idx="31">
                  <c:v>8.0885213342465754</c:v>
                </c:pt>
                <c:pt idx="32">
                  <c:v>7.1933178465753418</c:v>
                </c:pt>
                <c:pt idx="33">
                  <c:v>6.2067748301369861</c:v>
                </c:pt>
                <c:pt idx="34">
                  <c:v>5.3400057260273979</c:v>
                </c:pt>
                <c:pt idx="35">
                  <c:v>5.5546338931506849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41.748058109589039</c:v>
                </c:pt>
                <c:pt idx="1">
                  <c:v>44.662365534246575</c:v>
                </c:pt>
                <c:pt idx="2">
                  <c:v>45.493680575342466</c:v>
                </c:pt>
                <c:pt idx="3">
                  <c:v>39.708096219178081</c:v>
                </c:pt>
                <c:pt idx="4">
                  <c:v>47.459857671232875</c:v>
                </c:pt>
                <c:pt idx="5">
                  <c:v>54.490179972602746</c:v>
                </c:pt>
                <c:pt idx="6">
                  <c:v>58.415941260273975</c:v>
                </c:pt>
                <c:pt idx="7">
                  <c:v>64.449202684931507</c:v>
                </c:pt>
                <c:pt idx="8">
                  <c:v>59.549334520547944</c:v>
                </c:pt>
                <c:pt idx="9">
                  <c:v>60.404810191780825</c:v>
                </c:pt>
                <c:pt idx="10">
                  <c:v>65.186908986301376</c:v>
                </c:pt>
                <c:pt idx="11">
                  <c:v>64.253270684931508</c:v>
                </c:pt>
                <c:pt idx="12">
                  <c:v>59.444057863013697</c:v>
                </c:pt>
                <c:pt idx="13">
                  <c:v>57.325255205479451</c:v>
                </c:pt>
                <c:pt idx="14">
                  <c:v>55.944833561643833</c:v>
                </c:pt>
                <c:pt idx="15">
                  <c:v>53.810579972602746</c:v>
                </c:pt>
                <c:pt idx="16">
                  <c:v>53.187721342465757</c:v>
                </c:pt>
                <c:pt idx="17">
                  <c:v>52.563759342465758</c:v>
                </c:pt>
                <c:pt idx="18">
                  <c:v>51.988793616438358</c:v>
                </c:pt>
                <c:pt idx="19">
                  <c:v>50.650566739726024</c:v>
                </c:pt>
                <c:pt idx="20">
                  <c:v>49.947186493150681</c:v>
                </c:pt>
                <c:pt idx="21">
                  <c:v>52.420038465753429</c:v>
                </c:pt>
                <c:pt idx="22">
                  <c:v>54.215994958904105</c:v>
                </c:pt>
                <c:pt idx="23">
                  <c:v>56.114457808219179</c:v>
                </c:pt>
                <c:pt idx="24">
                  <c:v>55.417028027397265</c:v>
                </c:pt>
                <c:pt idx="25">
                  <c:v>53.56408526027397</c:v>
                </c:pt>
                <c:pt idx="26">
                  <c:v>51.163822958904106</c:v>
                </c:pt>
                <c:pt idx="27">
                  <c:v>48.68256821917808</c:v>
                </c:pt>
                <c:pt idx="28">
                  <c:v>46.238705863013692</c:v>
                </c:pt>
                <c:pt idx="29">
                  <c:v>45.15495997260274</c:v>
                </c:pt>
                <c:pt idx="30">
                  <c:v>43.336687616438354</c:v>
                </c:pt>
                <c:pt idx="31">
                  <c:v>42.260945863013703</c:v>
                </c:pt>
                <c:pt idx="32">
                  <c:v>41.923677534246572</c:v>
                </c:pt>
                <c:pt idx="33">
                  <c:v>41.126632986301374</c:v>
                </c:pt>
                <c:pt idx="34">
                  <c:v>39.631759095890409</c:v>
                </c:pt>
                <c:pt idx="35">
                  <c:v>39.423890493150687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9848368"/>
        <c:axId val="145985544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45984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55440"/>
        <c:crosses val="autoZero"/>
        <c:auto val="1"/>
        <c:lblAlgn val="ctr"/>
        <c:lblOffset val="100"/>
        <c:noMultiLvlLbl val="0"/>
      </c:catAx>
      <c:valAx>
        <c:axId val="145985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48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0.20749098993079643</c:v>
                </c:pt>
                <c:pt idx="1">
                  <c:v>0.16362870541353114</c:v>
                </c:pt>
                <c:pt idx="2">
                  <c:v>7.3169619825301097E-3</c:v>
                </c:pt>
                <c:pt idx="3">
                  <c:v>0.20749098993079643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2.505298725691802E-2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5.3437807445068736E-2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5.1800012485340319E-3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4.8122081977482623E-3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2.7381681212059819E-2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3.289391691113281E-2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3.2894080839632751E-2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3.0567991178098469E-2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1.7347141632024651E-2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1.7242958263714903E-2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1.7242958263714903E-2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1.7243102148901547E-2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1.7243102148901547E-2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1.7243102148901547E-2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0.35483574839539067</c:v>
                </c:pt>
                <c:pt idx="17">
                  <c:v>0.42089031651855097</c:v>
                </c:pt>
                <c:pt idx="18">
                  <c:v>0.55447408482580807</c:v>
                </c:pt>
                <c:pt idx="19">
                  <c:v>0.46144852663888997</c:v>
                </c:pt>
                <c:pt idx="20">
                  <c:v>0.354825736170927</c:v>
                </c:pt>
                <c:pt idx="21">
                  <c:v>0.42102663708380078</c:v>
                </c:pt>
                <c:pt idx="22">
                  <c:v>0.55472480565886451</c:v>
                </c:pt>
                <c:pt idx="23">
                  <c:v>0.461569562217574</c:v>
                </c:pt>
                <c:pt idx="24">
                  <c:v>0.35470297101164189</c:v>
                </c:pt>
                <c:pt idx="25">
                  <c:v>0.42269813225473674</c:v>
                </c:pt>
                <c:pt idx="26">
                  <c:v>0.55779902011676574</c:v>
                </c:pt>
                <c:pt idx="27">
                  <c:v>0.46305364069384014</c:v>
                </c:pt>
                <c:pt idx="28">
                  <c:v>0.35483235930564472</c:v>
                </c:pt>
                <c:pt idx="29">
                  <c:v>0.4209364608127944</c:v>
                </c:pt>
                <c:pt idx="30">
                  <c:v>0.55455895342952688</c:v>
                </c:pt>
                <c:pt idx="31">
                  <c:v>0.46148949699671171</c:v>
                </c:pt>
                <c:pt idx="32">
                  <c:v>0.35464095077374375</c:v>
                </c:pt>
                <c:pt idx="33">
                  <c:v>0.42354256210809882</c:v>
                </c:pt>
                <c:pt idx="34">
                  <c:v>0.55935209583057521</c:v>
                </c:pt>
                <c:pt idx="35">
                  <c:v>0.46380338877638821</c:v>
                </c:pt>
                <c:pt idx="36">
                  <c:v>0.35454739117657125</c:v>
                </c:pt>
                <c:pt idx="37">
                  <c:v>0.4248164116826415</c:v>
                </c:pt>
                <c:pt idx="38">
                  <c:v>0.56169496061592383</c:v>
                </c:pt>
                <c:pt idx="39">
                  <c:v>0.46493440772197414</c:v>
                </c:pt>
                <c:pt idx="40">
                  <c:v>0.35449676036829791</c:v>
                </c:pt>
                <c:pt idx="41">
                  <c:v>0.42550576872823237</c:v>
                </c:pt>
                <c:pt idx="42">
                  <c:v>0.56296282601126491</c:v>
                </c:pt>
                <c:pt idx="43">
                  <c:v>0.46554647051219933</c:v>
                </c:pt>
                <c:pt idx="44">
                  <c:v>0.35449676036829791</c:v>
                </c:pt>
                <c:pt idx="45">
                  <c:v>0.42550576872823237</c:v>
                </c:pt>
                <c:pt idx="46">
                  <c:v>0.56296282601126491</c:v>
                </c:pt>
                <c:pt idx="47">
                  <c:v>0.46554647051219933</c:v>
                </c:pt>
                <c:pt idx="48">
                  <c:v>0.35448068031628116</c:v>
                </c:pt>
                <c:pt idx="49">
                  <c:v>0.42572470488530945</c:v>
                </c:pt>
                <c:pt idx="50">
                  <c:v>0.56336549345367981</c:v>
                </c:pt>
                <c:pt idx="51">
                  <c:v>0.46574085842411816</c:v>
                </c:pt>
                <c:pt idx="52">
                  <c:v>0.35448055757808744</c:v>
                </c:pt>
                <c:pt idx="53">
                  <c:v>0.425726375939733</c:v>
                </c:pt>
                <c:pt idx="54">
                  <c:v>0.563368566858091</c:v>
                </c:pt>
                <c:pt idx="55">
                  <c:v>0.46574234210245924</c:v>
                </c:pt>
                <c:pt idx="56">
                  <c:v>0.35448120269836086</c:v>
                </c:pt>
                <c:pt idx="57">
                  <c:v>0.42571759246612234</c:v>
                </c:pt>
                <c:pt idx="58">
                  <c:v>0.56335241233116284</c:v>
                </c:pt>
                <c:pt idx="59">
                  <c:v>0.46573454349426879</c:v>
                </c:pt>
                <c:pt idx="60">
                  <c:v>0.35444606712796273</c:v>
                </c:pt>
                <c:pt idx="61">
                  <c:v>0.42619597668438275</c:v>
                </c:pt>
                <c:pt idx="62">
                  <c:v>0.56423225674508481</c:v>
                </c:pt>
                <c:pt idx="63">
                  <c:v>0.46615928879542917</c:v>
                </c:pt>
                <c:pt idx="64">
                  <c:v>0.35440739033837521</c:v>
                </c:pt>
                <c:pt idx="65">
                  <c:v>0.42672257670152786</c:v>
                </c:pt>
                <c:pt idx="66">
                  <c:v>0.56520077967331872</c:v>
                </c:pt>
                <c:pt idx="67">
                  <c:v>0.4666268437188727</c:v>
                </c:pt>
                <c:pt idx="68">
                  <c:v>0.35452027685294119</c:v>
                </c:pt>
                <c:pt idx="69">
                  <c:v>0.42518558320002703</c:v>
                </c:pt>
                <c:pt idx="70">
                  <c:v>0.56237394071790014</c:v>
                </c:pt>
                <c:pt idx="71">
                  <c:v>0.46526218585098611</c:v>
                </c:pt>
                <c:pt idx="72">
                  <c:v>0.3546169707518157</c:v>
                </c:pt>
                <c:pt idx="73">
                  <c:v>0.42386905897468485</c:v>
                </c:pt>
                <c:pt idx="74">
                  <c:v>0.55995258894347799</c:v>
                </c:pt>
                <c:pt idx="75">
                  <c:v>0.46409327713833126</c:v>
                </c:pt>
                <c:pt idx="76">
                  <c:v>0.35463283185166206</c:v>
                </c:pt>
                <c:pt idx="77">
                  <c:v>0.4236531045271496</c:v>
                </c:pt>
                <c:pt idx="78">
                  <c:v>0.55955540521346514</c:v>
                </c:pt>
                <c:pt idx="79">
                  <c:v>0.46390153651575522</c:v>
                </c:pt>
                <c:pt idx="80">
                  <c:v>0.35471718495305066</c:v>
                </c:pt>
                <c:pt idx="81">
                  <c:v>0.42250460304027621</c:v>
                </c:pt>
                <c:pt idx="82">
                  <c:v>0.5574430810199057</c:v>
                </c:pt>
                <c:pt idx="83">
                  <c:v>0.46288181101964548</c:v>
                </c:pt>
                <c:pt idx="84">
                  <c:v>0.35481155415014892</c:v>
                </c:pt>
                <c:pt idx="85">
                  <c:v>0.42121973069552343</c:v>
                </c:pt>
                <c:pt idx="86">
                  <c:v>0.55507994345965128</c:v>
                </c:pt>
                <c:pt idx="87">
                  <c:v>0.46174100519480998</c:v>
                </c:pt>
                <c:pt idx="88">
                  <c:v>0.35488903456318388</c:v>
                </c:pt>
                <c:pt idx="89">
                  <c:v>0.42016480592453104</c:v>
                </c:pt>
                <c:pt idx="90">
                  <c:v>0.55313972528714916</c:v>
                </c:pt>
                <c:pt idx="91">
                  <c:v>0.46080436402743774</c:v>
                </c:pt>
                <c:pt idx="92">
                  <c:v>0.35493185824255841</c:v>
                </c:pt>
                <c:pt idx="93">
                  <c:v>0.41958174540087634</c:v>
                </c:pt>
                <c:pt idx="94">
                  <c:v>0.55206736038856918</c:v>
                </c:pt>
                <c:pt idx="95">
                  <c:v>0.46028667931589623</c:v>
                </c:pt>
                <c:pt idx="96">
                  <c:v>0.35527006890972723</c:v>
                </c:pt>
                <c:pt idx="97">
                  <c:v>0.41497687678399442</c:v>
                </c:pt>
                <c:pt idx="98">
                  <c:v>0.54359808433239321</c:v>
                </c:pt>
                <c:pt idx="99">
                  <c:v>0.45619813231932421</c:v>
                </c:pt>
                <c:pt idx="100">
                  <c:v>0.35520517720339295</c:v>
                </c:pt>
                <c:pt idx="101">
                  <c:v>0.41586040235053617</c:v>
                </c:pt>
                <c:pt idx="102">
                  <c:v>0.54522306486088101</c:v>
                </c:pt>
                <c:pt idx="103">
                  <c:v>0.45698259243894646</c:v>
                </c:pt>
                <c:pt idx="104">
                  <c:v>0.35515491238211605</c:v>
                </c:pt>
                <c:pt idx="105">
                  <c:v>0.41654477720763672</c:v>
                </c:pt>
                <c:pt idx="106">
                  <c:v>0.54648176735347165</c:v>
                </c:pt>
                <c:pt idx="107">
                  <c:v>0.45759023165621365</c:v>
                </c:pt>
                <c:pt idx="108">
                  <c:v>0.35510973195490053</c:v>
                </c:pt>
                <c:pt idx="109">
                  <c:v>0.41715992610505837</c:v>
                </c:pt>
                <c:pt idx="110">
                  <c:v>0.54761314943391948</c:v>
                </c:pt>
                <c:pt idx="111">
                  <c:v>0.45813640687859131</c:v>
                </c:pt>
                <c:pt idx="112">
                  <c:v>0.35506815401591196</c:v>
                </c:pt>
                <c:pt idx="113">
                  <c:v>0.41772602567299794</c:v>
                </c:pt>
                <c:pt idx="114">
                  <c:v>0.54865431990113833</c:v>
                </c:pt>
                <c:pt idx="115">
                  <c:v>0.45863903244320081</c:v>
                </c:pt>
                <c:pt idx="116">
                  <c:v>0.35512975333498975</c:v>
                </c:pt>
                <c:pt idx="117">
                  <c:v>0.41688732785818366</c:v>
                </c:pt>
                <c:pt idx="118">
                  <c:v>0.54711178663295934</c:v>
                </c:pt>
                <c:pt idx="119">
                  <c:v>0.45789437380295633</c:v>
                </c:pt>
                <c:pt idx="120">
                  <c:v>0.35517792340282589</c:v>
                </c:pt>
                <c:pt idx="121">
                  <c:v>0.41623147319395415</c:v>
                </c:pt>
                <c:pt idx="122">
                  <c:v>0.545905538510572</c:v>
                </c:pt>
                <c:pt idx="123">
                  <c:v>0.45731205693101873</c:v>
                </c:pt>
                <c:pt idx="124">
                  <c:v>0.35515945994376513</c:v>
                </c:pt>
                <c:pt idx="125">
                  <c:v>0.41648286048776451</c:v>
                </c:pt>
                <c:pt idx="126">
                  <c:v>0.54636789011449982</c:v>
                </c:pt>
                <c:pt idx="127">
                  <c:v>0.45753525735428402</c:v>
                </c:pt>
                <c:pt idx="128">
                  <c:v>0.35512128310830871</c:v>
                </c:pt>
                <c:pt idx="129">
                  <c:v>0.41700265298634948</c:v>
                </c:pt>
                <c:pt idx="130">
                  <c:v>0.54732389260102943</c:v>
                </c:pt>
                <c:pt idx="131">
                  <c:v>0.45799676799067862</c:v>
                </c:pt>
                <c:pt idx="132">
                  <c:v>0.35508274971446546</c:v>
                </c:pt>
                <c:pt idx="133">
                  <c:v>0.41752729995969595</c:v>
                </c:pt>
                <c:pt idx="134">
                  <c:v>0.54828882355014985</c:v>
                </c:pt>
                <c:pt idx="135">
                  <c:v>0.45846258884760172</c:v>
                </c:pt>
                <c:pt idx="136">
                  <c:v>0.35504838076566542</c:v>
                </c:pt>
                <c:pt idx="137">
                  <c:v>0.41799524655538295</c:v>
                </c:pt>
                <c:pt idx="138">
                  <c:v>0.54914947112645407</c:v>
                </c:pt>
                <c:pt idx="139">
                  <c:v>0.45887806687810007</c:v>
                </c:pt>
                <c:pt idx="140">
                  <c:v>0.35501662818845597</c:v>
                </c:pt>
                <c:pt idx="141">
                  <c:v>0.41842756943864751</c:v>
                </c:pt>
                <c:pt idx="142">
                  <c:v>0.54994459946471552</c:v>
                </c:pt>
                <c:pt idx="143">
                  <c:v>0.45926191546968714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9849456"/>
        <c:axId val="1459856528"/>
      </c:lineChart>
      <c:catAx>
        <c:axId val="1459849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56528"/>
        <c:crosses val="autoZero"/>
        <c:auto val="1"/>
        <c:lblAlgn val="ctr"/>
        <c:lblOffset val="100"/>
        <c:noMultiLvlLbl val="0"/>
      </c:catAx>
      <c:valAx>
        <c:axId val="145985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49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15.502933329999999</c:v>
                </c:pt>
                <c:pt idx="1">
                  <c:v>15.170873390000001</c:v>
                </c:pt>
                <c:pt idx="2">
                  <c:v>13.122545219999999</c:v>
                </c:pt>
                <c:pt idx="3">
                  <c:v>11.65600441</c:v>
                </c:pt>
                <c:pt idx="4">
                  <c:v>10.93310226</c:v>
                </c:pt>
                <c:pt idx="5">
                  <c:v>7.8908439240000003</c:v>
                </c:pt>
                <c:pt idx="6">
                  <c:v>8.4895653640000006</c:v>
                </c:pt>
                <c:pt idx="7">
                  <c:v>11.47812725</c:v>
                </c:pt>
                <c:pt idx="8">
                  <c:v>13.298879850000001</c:v>
                </c:pt>
                <c:pt idx="9">
                  <c:v>13.811861909999999</c:v>
                </c:pt>
                <c:pt idx="10">
                  <c:v>12.91863496</c:v>
                </c:pt>
                <c:pt idx="11">
                  <c:v>9.4760440070000005</c:v>
                </c:pt>
                <c:pt idx="12">
                  <c:v>9.0670756200000007</c:v>
                </c:pt>
                <c:pt idx="13">
                  <c:v>8.6954050760000001</c:v>
                </c:pt>
                <c:pt idx="14">
                  <c:v>8.1439046180000005</c:v>
                </c:pt>
                <c:pt idx="15">
                  <c:v>7.7869288660000002</c:v>
                </c:pt>
                <c:pt idx="16">
                  <c:v>7.8084887160000003</c:v>
                </c:pt>
                <c:pt idx="17">
                  <c:v>7.8169585469999996</c:v>
                </c:pt>
                <c:pt idx="18">
                  <c:v>7.7420581520000002</c:v>
                </c:pt>
                <c:pt idx="19">
                  <c:v>7.4032062859999996</c:v>
                </c:pt>
                <c:pt idx="20">
                  <c:v>6.9834007329999999</c:v>
                </c:pt>
                <c:pt idx="21">
                  <c:v>6.8903972480000002</c:v>
                </c:pt>
                <c:pt idx="22">
                  <c:v>6.5483539469999998</c:v>
                </c:pt>
                <c:pt idx="23">
                  <c:v>6.2619346409999999</c:v>
                </c:pt>
                <c:pt idx="24">
                  <c:v>5.9806306539999996</c:v>
                </c:pt>
                <c:pt idx="25">
                  <c:v>5.1912673199999997</c:v>
                </c:pt>
                <c:pt idx="26">
                  <c:v>4.9375384870000003</c:v>
                </c:pt>
                <c:pt idx="27">
                  <c:v>4.7441782469999998</c:v>
                </c:pt>
                <c:pt idx="28">
                  <c:v>4.5599333379999996</c:v>
                </c:pt>
                <c:pt idx="29">
                  <c:v>4.4453968189999999</c:v>
                </c:pt>
                <c:pt idx="30">
                  <c:v>4.5031018700000001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59842928"/>
        <c:axId val="1459851632"/>
      </c:barChart>
      <c:catAx>
        <c:axId val="1459842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51632"/>
        <c:crosses val="autoZero"/>
        <c:auto val="1"/>
        <c:lblAlgn val="ctr"/>
        <c:lblOffset val="100"/>
        <c:noMultiLvlLbl val="0"/>
      </c:catAx>
      <c:valAx>
        <c:axId val="145985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42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7.9987868200000003</c:v>
                </c:pt>
                <c:pt idx="1">
                  <c:v>152.19978180000001</c:v>
                </c:pt>
                <c:pt idx="2">
                  <c:v>171.4641172</c:v>
                </c:pt>
                <c:pt idx="3">
                  <c:v>213.9765041</c:v>
                </c:pt>
                <c:pt idx="4">
                  <c:v>290.13162010000002</c:v>
                </c:pt>
                <c:pt idx="5">
                  <c:v>289.25169679999999</c:v>
                </c:pt>
                <c:pt idx="6">
                  <c:v>128.57383799999999</c:v>
                </c:pt>
                <c:pt idx="7">
                  <c:v>134.9673434</c:v>
                </c:pt>
                <c:pt idx="8">
                  <c:v>130.53225560000001</c:v>
                </c:pt>
                <c:pt idx="9">
                  <c:v>223.8718623</c:v>
                </c:pt>
                <c:pt idx="10">
                  <c:v>215.8484924</c:v>
                </c:pt>
                <c:pt idx="11">
                  <c:v>370.0042449</c:v>
                </c:pt>
                <c:pt idx="12">
                  <c:v>209.8113486</c:v>
                </c:pt>
                <c:pt idx="13">
                  <c:v>231.9466702</c:v>
                </c:pt>
                <c:pt idx="14">
                  <c:v>250.35497770000001</c:v>
                </c:pt>
                <c:pt idx="15">
                  <c:v>227.51985049999999</c:v>
                </c:pt>
                <c:pt idx="16">
                  <c:v>208.699951</c:v>
                </c:pt>
                <c:pt idx="17">
                  <c:v>259.49544959999997</c:v>
                </c:pt>
                <c:pt idx="18">
                  <c:v>222.4779628</c:v>
                </c:pt>
                <c:pt idx="19">
                  <c:v>319.88644490000001</c:v>
                </c:pt>
                <c:pt idx="20">
                  <c:v>219.00476</c:v>
                </c:pt>
                <c:pt idx="21">
                  <c:v>226.76494840000001</c:v>
                </c:pt>
                <c:pt idx="22">
                  <c:v>208.90956180000001</c:v>
                </c:pt>
                <c:pt idx="23">
                  <c:v>209.5274532</c:v>
                </c:pt>
                <c:pt idx="24">
                  <c:v>211.7618871</c:v>
                </c:pt>
                <c:pt idx="25">
                  <c:v>245.7212265</c:v>
                </c:pt>
                <c:pt idx="26">
                  <c:v>230.25377109999999</c:v>
                </c:pt>
                <c:pt idx="27">
                  <c:v>211.23439139999999</c:v>
                </c:pt>
                <c:pt idx="28">
                  <c:v>211.72308179999999</c:v>
                </c:pt>
                <c:pt idx="29">
                  <c:v>211.7684299</c:v>
                </c:pt>
                <c:pt idx="30">
                  <c:v>202.73725949999999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59843472"/>
        <c:axId val="1459852176"/>
      </c:barChart>
      <c:catAx>
        <c:axId val="1459843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52176"/>
        <c:crosses val="autoZero"/>
        <c:auto val="1"/>
        <c:lblAlgn val="ctr"/>
        <c:lblOffset val="100"/>
        <c:noMultiLvlLbl val="0"/>
      </c:catAx>
      <c:valAx>
        <c:axId val="145985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4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23.501720150000001</c:v>
                </c:pt>
                <c:pt idx="1">
                  <c:v>167.37065519000001</c:v>
                </c:pt>
                <c:pt idx="2">
                  <c:v>184.58666242000001</c:v>
                </c:pt>
                <c:pt idx="3">
                  <c:v>225.63250851000001</c:v>
                </c:pt>
                <c:pt idx="4">
                  <c:v>301.06472236000002</c:v>
                </c:pt>
                <c:pt idx="5">
                  <c:v>297.14254072400001</c:v>
                </c:pt>
                <c:pt idx="6">
                  <c:v>137.06340336400001</c:v>
                </c:pt>
                <c:pt idx="7">
                  <c:v>146.44547065</c:v>
                </c:pt>
                <c:pt idx="8">
                  <c:v>143.83113545</c:v>
                </c:pt>
                <c:pt idx="9">
                  <c:v>237.68372421000001</c:v>
                </c:pt>
                <c:pt idx="10">
                  <c:v>228.76712735999999</c:v>
                </c:pt>
                <c:pt idx="11">
                  <c:v>379.48028890699999</c:v>
                </c:pt>
                <c:pt idx="12">
                  <c:v>218.87842422</c:v>
                </c:pt>
                <c:pt idx="13">
                  <c:v>240.64207527600001</c:v>
                </c:pt>
                <c:pt idx="14">
                  <c:v>258.49888231800003</c:v>
                </c:pt>
                <c:pt idx="15">
                  <c:v>235.306779366</c:v>
                </c:pt>
                <c:pt idx="16">
                  <c:v>216.508439716</c:v>
                </c:pt>
                <c:pt idx="17">
                  <c:v>267.31240814699999</c:v>
                </c:pt>
                <c:pt idx="18">
                  <c:v>230.220020952</c:v>
                </c:pt>
                <c:pt idx="19">
                  <c:v>327.28965118600001</c:v>
                </c:pt>
                <c:pt idx="20">
                  <c:v>225.988160733</c:v>
                </c:pt>
                <c:pt idx="21">
                  <c:v>233.65534564800001</c:v>
                </c:pt>
                <c:pt idx="22">
                  <c:v>215.45791574700002</c:v>
                </c:pt>
                <c:pt idx="23">
                  <c:v>215.78938784100001</c:v>
                </c:pt>
                <c:pt idx="24">
                  <c:v>217.742517754</c:v>
                </c:pt>
                <c:pt idx="25">
                  <c:v>250.91249382000001</c:v>
                </c:pt>
                <c:pt idx="26">
                  <c:v>235.19130958700001</c:v>
                </c:pt>
                <c:pt idx="27">
                  <c:v>215.978569647</c:v>
                </c:pt>
                <c:pt idx="28">
                  <c:v>216.283015138</c:v>
                </c:pt>
                <c:pt idx="29">
                  <c:v>216.213826719</c:v>
                </c:pt>
                <c:pt idx="30">
                  <c:v>207.24036136999999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59844016"/>
        <c:axId val="1459844560"/>
      </c:barChart>
      <c:catAx>
        <c:axId val="1459844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44560"/>
        <c:crosses val="autoZero"/>
        <c:auto val="1"/>
        <c:lblAlgn val="ctr"/>
        <c:lblOffset val="100"/>
        <c:noMultiLvlLbl val="0"/>
      </c:catAx>
      <c:valAx>
        <c:axId val="145984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44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11.99941387</c:v>
                </c:pt>
                <c:pt idx="1">
                  <c:v>7.5508224869999996</c:v>
                </c:pt>
                <c:pt idx="2">
                  <c:v>4.6380297519999996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166.75875830000001</c:v>
                </c:pt>
                <c:pt idx="1">
                  <c:v>245.91291369999999</c:v>
                </c:pt>
                <c:pt idx="2">
                  <c:v>213.54338680000001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59850544"/>
        <c:axId val="1459850000"/>
      </c:barChart>
      <c:catAx>
        <c:axId val="1459850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50000"/>
        <c:crosses val="autoZero"/>
        <c:auto val="1"/>
        <c:lblAlgn val="ctr"/>
        <c:lblOffset val="100"/>
        <c:noMultiLvlLbl val="0"/>
      </c:catAx>
      <c:valAx>
        <c:axId val="145985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50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223.70047869999999</c:v>
                </c:pt>
                <c:pt idx="1">
                  <c:v>11.754673840000001</c:v>
                </c:pt>
                <c:pt idx="2">
                  <c:v>11.99941387</c:v>
                </c:pt>
                <c:pt idx="3">
                  <c:v>8.6338716370000004</c:v>
                </c:pt>
                <c:pt idx="4">
                  <c:v>7.5508224869999996</c:v>
                </c:pt>
                <c:pt idx="5">
                  <c:v>6.1745167619999997</c:v>
                </c:pt>
                <c:pt idx="6">
                  <c:v>4.6380297519999996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57.408494859999998</c:v>
                </c:pt>
                <c:pt idx="1">
                  <c:v>223.40474399999999</c:v>
                </c:pt>
                <c:pt idx="2">
                  <c:v>166.75875830000001</c:v>
                </c:pt>
                <c:pt idx="3">
                  <c:v>257.92741840000002</c:v>
                </c:pt>
                <c:pt idx="4">
                  <c:v>245.91291369999999</c:v>
                </c:pt>
                <c:pt idx="5">
                  <c:v>220.5370154</c:v>
                </c:pt>
                <c:pt idx="6">
                  <c:v>213.54338680000001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59853264"/>
        <c:axId val="1459845104"/>
      </c:barChart>
      <c:catAx>
        <c:axId val="1459853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45104"/>
        <c:crosses val="autoZero"/>
        <c:auto val="1"/>
        <c:lblAlgn val="ctr"/>
        <c:lblOffset val="100"/>
        <c:noMultiLvlLbl val="0"/>
      </c:catAx>
      <c:valAx>
        <c:axId val="145984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53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68497.273103540007</c:v>
                </c:pt>
                <c:pt idx="1">
                  <c:v>87465.965834200004</c:v>
                </c:pt>
                <c:pt idx="2">
                  <c:v>102867.69660530001</c:v>
                </c:pt>
                <c:pt idx="3">
                  <c:v>121376.55468209999</c:v>
                </c:pt>
                <c:pt idx="4">
                  <c:v>139211.9271032</c:v>
                </c:pt>
                <c:pt idx="5">
                  <c:v>156868.13725270002</c:v>
                </c:pt>
                <c:pt idx="6">
                  <c:v>175356.78467670002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9857616"/>
        <c:axId val="1459855984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223.70047869999999</c:v>
                </c:pt>
                <c:pt idx="1">
                  <c:v>11.754673840000001</c:v>
                </c:pt>
                <c:pt idx="2">
                  <c:v>11.99941387</c:v>
                </c:pt>
                <c:pt idx="3">
                  <c:v>8.6338716370000004</c:v>
                </c:pt>
                <c:pt idx="4">
                  <c:v>7.5508224869999996</c:v>
                </c:pt>
                <c:pt idx="5">
                  <c:v>6.1745167619999997</c:v>
                </c:pt>
                <c:pt idx="6">
                  <c:v>4.6380297519999996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9858160"/>
        <c:axId val="1459852720"/>
      </c:lineChart>
      <c:catAx>
        <c:axId val="1459857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55984"/>
        <c:crosses val="autoZero"/>
        <c:auto val="1"/>
        <c:lblAlgn val="ctr"/>
        <c:lblOffset val="100"/>
        <c:noMultiLvlLbl val="0"/>
      </c:catAx>
      <c:valAx>
        <c:axId val="1459855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57616"/>
        <c:crosses val="autoZero"/>
        <c:crossBetween val="between"/>
      </c:valAx>
      <c:valAx>
        <c:axId val="1459852720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58160"/>
        <c:crosses val="max"/>
        <c:crossBetween val="between"/>
      </c:valAx>
      <c:catAx>
        <c:axId val="1459858160"/>
        <c:scaling>
          <c:orientation val="minMax"/>
        </c:scaling>
        <c:delete val="1"/>
        <c:axPos val="b"/>
        <c:majorTickMark val="out"/>
        <c:minorTickMark val="none"/>
        <c:tickLblPos val="nextTo"/>
        <c:crossAx val="14598527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9854352"/>
        <c:axId val="1459854896"/>
      </c:lineChart>
      <c:catAx>
        <c:axId val="14598543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54896"/>
        <c:crosses val="autoZero"/>
        <c:auto val="1"/>
        <c:lblAlgn val="ctr"/>
        <c:lblOffset val="100"/>
        <c:noMultiLvlLbl val="0"/>
      </c:catAx>
      <c:valAx>
        <c:axId val="145985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985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49.590269970000001</c:v>
                </c:pt>
                <c:pt idx="1">
                  <c:v>24.523617009999999</c:v>
                </c:pt>
                <c:pt idx="2">
                  <c:v>25.451555920000001</c:v>
                </c:pt>
                <c:pt idx="3">
                  <c:v>20.803168629999998</c:v>
                </c:pt>
                <c:pt idx="4">
                  <c:v>23.38516095</c:v>
                </c:pt>
                <c:pt idx="5">
                  <c:v>28.118355690000001</c:v>
                </c:pt>
                <c:pt idx="6">
                  <c:v>28.891812770000001</c:v>
                </c:pt>
                <c:pt idx="7">
                  <c:v>28.4410308</c:v>
                </c:pt>
                <c:pt idx="8">
                  <c:v>28.135058910000001</c:v>
                </c:pt>
                <c:pt idx="9">
                  <c:v>27.257957659999999</c:v>
                </c:pt>
                <c:pt idx="10">
                  <c:v>21.170054650000001</c:v>
                </c:pt>
                <c:pt idx="11">
                  <c:v>20.822690300000001</c:v>
                </c:pt>
                <c:pt idx="12">
                  <c:v>20.849149709999999</c:v>
                </c:pt>
                <c:pt idx="13">
                  <c:v>20.881796250000001</c:v>
                </c:pt>
                <c:pt idx="14">
                  <c:v>15.040718549999999</c:v>
                </c:pt>
                <c:pt idx="15">
                  <c:v>14.16375311</c:v>
                </c:pt>
                <c:pt idx="16">
                  <c:v>8.3041411210000007</c:v>
                </c:pt>
                <c:pt idx="17">
                  <c:v>8.2762700890000005</c:v>
                </c:pt>
                <c:pt idx="18">
                  <c:v>8.446303575</c:v>
                </c:pt>
                <c:pt idx="19">
                  <c:v>6.810131868</c:v>
                </c:pt>
                <c:pt idx="20">
                  <c:v>6.7449204600000003</c:v>
                </c:pt>
                <c:pt idx="21">
                  <c:v>6.7449204600000003</c:v>
                </c:pt>
                <c:pt idx="22">
                  <c:v>5.4543049269999999</c:v>
                </c:pt>
                <c:pt idx="23">
                  <c:v>5.4543049269999999</c:v>
                </c:pt>
                <c:pt idx="24">
                  <c:v>5.4011822680000003</c:v>
                </c:pt>
                <c:pt idx="25">
                  <c:v>5.4011822680000003</c:v>
                </c:pt>
                <c:pt idx="26">
                  <c:v>2.5286936199999999</c:v>
                </c:pt>
                <c:pt idx="27">
                  <c:v>2.5286936199999999</c:v>
                </c:pt>
                <c:pt idx="28">
                  <c:v>2.5286936199999999</c:v>
                </c:pt>
                <c:pt idx="29">
                  <c:v>2.5286936199999999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65.933082159999998</c:v>
                </c:pt>
                <c:pt idx="1">
                  <c:v>65.632741600000003</c:v>
                </c:pt>
                <c:pt idx="2">
                  <c:v>67.809593919999998</c:v>
                </c:pt>
                <c:pt idx="3">
                  <c:v>50.931024970000003</c:v>
                </c:pt>
                <c:pt idx="4">
                  <c:v>57.179095969999999</c:v>
                </c:pt>
                <c:pt idx="5">
                  <c:v>64.128103839999994</c:v>
                </c:pt>
                <c:pt idx="6">
                  <c:v>62.248663129999997</c:v>
                </c:pt>
                <c:pt idx="7">
                  <c:v>58.72848999</c:v>
                </c:pt>
                <c:pt idx="8">
                  <c:v>58.313971260000002</c:v>
                </c:pt>
                <c:pt idx="9">
                  <c:v>49.868008979999999</c:v>
                </c:pt>
                <c:pt idx="10">
                  <c:v>36.918686700000002</c:v>
                </c:pt>
                <c:pt idx="11">
                  <c:v>35.338608010000002</c:v>
                </c:pt>
                <c:pt idx="12">
                  <c:v>34.012637069999997</c:v>
                </c:pt>
                <c:pt idx="13">
                  <c:v>34.566153550000003</c:v>
                </c:pt>
                <c:pt idx="14">
                  <c:v>27.871830809999999</c:v>
                </c:pt>
                <c:pt idx="15">
                  <c:v>26.229581039999999</c:v>
                </c:pt>
                <c:pt idx="16">
                  <c:v>11.579924589999999</c:v>
                </c:pt>
                <c:pt idx="17">
                  <c:v>11.57845625</c:v>
                </c:pt>
                <c:pt idx="18">
                  <c:v>11.604830850000001</c:v>
                </c:pt>
                <c:pt idx="19">
                  <c:v>8.4167247869999997</c:v>
                </c:pt>
                <c:pt idx="20">
                  <c:v>8.4167247869999997</c:v>
                </c:pt>
                <c:pt idx="21">
                  <c:v>8.4167247869999997</c:v>
                </c:pt>
                <c:pt idx="22">
                  <c:v>6.7136597650000001</c:v>
                </c:pt>
                <c:pt idx="23">
                  <c:v>6.7136597650000001</c:v>
                </c:pt>
                <c:pt idx="24">
                  <c:v>6.6392880419999996</c:v>
                </c:pt>
                <c:pt idx="25">
                  <c:v>6.6392880419999996</c:v>
                </c:pt>
                <c:pt idx="26">
                  <c:v>3.2876472109999999</c:v>
                </c:pt>
                <c:pt idx="27">
                  <c:v>3.2876472109999999</c:v>
                </c:pt>
                <c:pt idx="28">
                  <c:v>3.2876472109999999</c:v>
                </c:pt>
                <c:pt idx="29">
                  <c:v>2.9664515090000001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3124624"/>
        <c:axId val="156311156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563124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3111568"/>
        <c:crosses val="autoZero"/>
        <c:auto val="1"/>
        <c:lblAlgn val="ctr"/>
        <c:lblOffset val="100"/>
        <c:noMultiLvlLbl val="0"/>
      </c:catAx>
      <c:valAx>
        <c:axId val="1563111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3124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3126800"/>
        <c:axId val="1563123536"/>
      </c:lineChart>
      <c:catAx>
        <c:axId val="1563126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3123536"/>
        <c:crosses val="autoZero"/>
        <c:auto val="1"/>
        <c:lblAlgn val="ctr"/>
        <c:lblOffset val="100"/>
        <c:noMultiLvlLbl val="0"/>
      </c:catAx>
      <c:valAx>
        <c:axId val="156312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3126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pe.lan\Arquivos\PLANEL_Interface_SEE-SMA\3_Rodadas\EstudosLP\0_CasoBase\11_SolarPVforaPonta_MenorFC2e3trim2030\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pe.lan\Arquivos\PLANEL_Interface_SEE-SMA\3_Rodadas\EstudosLP\0_CasoBase\07_SolarPV_Redu&#231;&#227;oFCenergia_sem%20contratada\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pe.lan\Arquivos\PLANEL_Interface_SEE-SMA\3_Rodadas\EstudosLP\0_CasoBase\30_UHE%20sem%20interfer&#234;ncia%20Demanda%20Alta_CASO%20BASE\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uciano B. Oliveira" refreshedDate="43906.970698379628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Sudeste"/>
        <s v="Nordeste"/>
        <s v="Norte"/>
        <s v="Manaus"/>
        <s v="Tapajós"/>
        <s v="Teles Pires"/>
        <s v="Madeira"/>
      </sharedItems>
    </cacheField>
    <cacheField name="Subsistema_Para_proj" numFmtId="0">
      <sharedItems containsBlank="1" count="8">
        <m/>
        <s v="Nordeste"/>
        <s v="Imperatriz"/>
        <s v="Manaus"/>
        <s v="Madeira"/>
        <s v="Sul"/>
        <s v="Sudeste"/>
        <s v="Norte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7">
        <m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032"/>
        <n v="2031"/>
        <n v="2030"/>
        <n v="2028"/>
        <n v="2027"/>
        <n v="2018"/>
        <n v="2025" u="1"/>
        <n v="2023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uciano B. Oliveira" refreshedDate="43906.970698726851" createdVersion="4" refreshedVersion="5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86989999999"/>
    </cacheField>
    <cacheField name="20122" numFmtId="0">
      <sharedItems containsBlank="1" containsMixedTypes="1" containsNumber="1" minValue="0" maxValue="77902.084050000005"/>
    </cacheField>
    <cacheField name="20123" numFmtId="0">
      <sharedItems containsBlank="1" containsMixedTypes="1" containsNumber="1" minValue="0" maxValue="77540.002059999999"/>
    </cacheField>
    <cacheField name="20124" numFmtId="0">
      <sharedItems containsBlank="1" containsMixedTypes="1" containsNumber="1" minValue="0" maxValue="80887.378349999999"/>
    </cacheField>
    <cacheField name="2013" numFmtId="0">
      <sharedItems containsBlank="1" containsMixedTypes="1" containsNumber="1" minValue="0" maxValue="83911.314570000002"/>
    </cacheField>
    <cacheField name="20132" numFmtId="0">
      <sharedItems containsBlank="1" containsMixedTypes="1" containsNumber="1" minValue="0" maxValue="80421.158519999997"/>
    </cacheField>
    <cacheField name="20133" numFmtId="0">
      <sharedItems containsBlank="1" containsMixedTypes="1" containsNumber="1" minValue="0" maxValue="78849.169710000002"/>
    </cacheField>
    <cacheField name="20134" numFmtId="0">
      <sharedItems containsBlank="1" containsMixedTypes="1" containsNumber="1" minValue="0" maxValue="82513.318289999996"/>
    </cacheField>
    <cacheField name="2014" numFmtId="0">
      <sharedItems containsBlank="1" containsMixedTypes="1" containsNumber="1" minValue="0" maxValue="88663.133059999993"/>
    </cacheField>
    <cacheField name="20142" numFmtId="0">
      <sharedItems containsBlank="1" containsMixedTypes="1" containsNumber="1" minValue="0" maxValue="84926.555049999995"/>
    </cacheField>
    <cacheField name="20143" numFmtId="0">
      <sharedItems containsBlank="1" containsMixedTypes="1" containsNumber="1" minValue="0" maxValue="83239.273149999994"/>
    </cacheField>
    <cacheField name="20144" numFmtId="0">
      <sharedItems containsBlank="1" containsMixedTypes="1" containsNumber="1" minValue="0" maxValue="87215.223570000002"/>
    </cacheField>
    <cacheField name="2015" numFmtId="0">
      <sharedItems containsBlank="1" containsMixedTypes="1" containsNumber="1" minValue="0" maxValue="88575.227870000002"/>
    </cacheField>
    <cacheField name="20152" numFmtId="0">
      <sharedItems containsBlank="1" containsMixedTypes="1" containsNumber="1" minValue="0" maxValue="84766.327749999997"/>
    </cacheField>
    <cacheField name="20153" numFmtId="0">
      <sharedItems containsBlank="1" containsMixedTypes="1" containsNumber="1" minValue="0" maxValue="83382.816409999999"/>
    </cacheField>
    <cacheField name="20154" numFmtId="0">
      <sharedItems containsBlank="1" containsMixedTypes="1" containsNumber="1" minValue="0" maxValue="87267.589859999993"/>
    </cacheField>
    <cacheField name="2016" numFmtId="0">
      <sharedItems containsBlank="1" containsMixedTypes="1" containsNumber="1" minValue="0" maxValue="87345.762170000002"/>
    </cacheField>
    <cacheField name="20162" numFmtId="0">
      <sharedItems containsBlank="1" containsMixedTypes="1" containsNumber="1" minValue="0" maxValue="83663.33253"/>
    </cacheField>
    <cacheField name="20163" numFmtId="0">
      <sharedItems containsBlank="1" containsMixedTypes="1" containsNumber="1" minValue="0" maxValue="83285.061530000006"/>
    </cacheField>
    <cacheField name="20164" numFmtId="0">
      <sharedItems containsBlank="1" containsMixedTypes="1" containsNumber="1" minValue="0" maxValue="86804.335789999997"/>
    </cacheField>
    <cacheField name="2017" numFmtId="0">
      <sharedItems containsBlank="1" containsMixedTypes="1" containsNumber="1" minValue="0" maxValue="91283.252590000004"/>
    </cacheField>
    <cacheField name="20172" numFmtId="0">
      <sharedItems containsBlank="1" containsMixedTypes="1" containsNumber="1" minValue="0" maxValue="87387.704809999996"/>
    </cacheField>
    <cacheField name="20173" numFmtId="0">
      <sharedItems containsBlank="1" containsMixedTypes="1" containsNumber="1" minValue="0" maxValue="86981.417499999996"/>
    </cacheField>
    <cacheField name="20174" numFmtId="0">
      <sharedItems containsBlank="1" containsMixedTypes="1" containsNumber="1" minValue="0" maxValue="90710.322329999995"/>
    </cacheField>
    <cacheField name="2018" numFmtId="0">
      <sharedItems containsBlank="1" containsMixedTypes="1" containsNumber="1" minValue="0" maxValue="93429.43432"/>
    </cacheField>
    <cacheField name="20182" numFmtId="0">
      <sharedItems containsBlank="1" containsMixedTypes="1" containsNumber="1" minValue="0" maxValue="89500.569690000004"/>
    </cacheField>
    <cacheField name="20183" numFmtId="0">
      <sharedItems containsBlank="1" containsMixedTypes="1" containsNumber="1" minValue="0" maxValue="89101.973129999998"/>
    </cacheField>
    <cacheField name="20184" numFmtId="0">
      <sharedItems containsBlank="1" containsMixedTypes="1" containsNumber="1" minValue="0" maxValue="92836.091849999997"/>
    </cacheField>
    <cacheField name="2019" numFmtId="0">
      <sharedItems containsBlank="1" containsMixedTypes="1" containsNumber="1" minValue="0" maxValue="98476.110190000007"/>
    </cacheField>
    <cacheField name="20192" numFmtId="0">
      <sharedItems containsBlank="1" containsMixedTypes="1" containsNumber="1" minValue="0" maxValue="94359.497950000004"/>
    </cacheField>
    <cacheField name="20193" numFmtId="0">
      <sharedItems containsBlank="1" containsMixedTypes="1" containsNumber="1" minValue="0" maxValue="93935.762130000003"/>
    </cacheField>
    <cacheField name="20194" numFmtId="0">
      <sharedItems containsBlank="1" containsMixedTypes="1" containsNumber="1" minValue="0" maxValue="97878.487500000003"/>
    </cacheField>
    <cacheField name="2020" numFmtId="0">
      <sharedItems containsBlank="1" containsMixedTypes="1" containsNumber="1" minValue="0" maxValue="103588.1246"/>
    </cacheField>
    <cacheField name="20202" numFmtId="0">
      <sharedItems containsBlank="1" containsMixedTypes="1" containsNumber="1" minValue="0" maxValue="99290.202499999999"/>
    </cacheField>
    <cacheField name="20203" numFmtId="0">
      <sharedItems containsBlank="1" containsMixedTypes="1" containsNumber="1" minValue="0" maxValue="98849.831820000007"/>
    </cacheField>
    <cacheField name="20204" numFmtId="0">
      <sharedItems containsBlank="1" containsMixedTypes="1" containsNumber="1" minValue="0" maxValue="102968.969"/>
    </cacheField>
    <cacheField name="2021" numFmtId="0">
      <sharedItems containsBlank="1" containsMixedTypes="1" containsNumber="1" minValue="0" maxValue="108662.24"/>
    </cacheField>
    <cacheField name="20212" numFmtId="0">
      <sharedItems containsBlank="1" containsMixedTypes="1" containsNumber="1" minValue="0" maxValue="104181.10460000001"/>
    </cacheField>
    <cacheField name="20213" numFmtId="0">
      <sharedItems containsBlank="1" containsMixedTypes="1" containsNumber="1" minValue="0" maxValue="103722.72199999999"/>
    </cacheField>
    <cacheField name="20214" numFmtId="0">
      <sharedItems containsBlank="1" containsMixedTypes="1" containsNumber="1" minValue="0" maxValue="108022.1606"/>
    </cacheField>
    <cacheField name="2022" numFmtId="0">
      <sharedItems containsBlank="1" containsMixedTypes="1" containsNumber="1" minValue="0" maxValue="113167.69439999999"/>
    </cacheField>
    <cacheField name="20222" numFmtId="0">
      <sharedItems containsBlank="1" containsMixedTypes="1" containsNumber="1" minValue="0" maxValue="108497.14840000001"/>
    </cacheField>
    <cacheField name="20223" numFmtId="0">
      <sharedItems containsBlank="1" containsMixedTypes="1" containsNumber="1" minValue="0" maxValue="108017.5864"/>
    </cacheField>
    <cacheField name="20224" numFmtId="0">
      <sharedItems containsBlank="1" containsMixedTypes="1" containsNumber="1" minValue="0" maxValue="112503.7733"/>
    </cacheField>
    <cacheField name="2023" numFmtId="0">
      <sharedItems containsBlank="1" containsMixedTypes="1" containsNumber="1" minValue="0" maxValue="117933.3504"/>
    </cacheField>
    <cacheField name="20232" numFmtId="0">
      <sharedItems containsBlank="1" containsMixedTypes="1" containsNumber="1" minValue="0" maxValue="113062.62729999999"/>
    </cacheField>
    <cacheField name="20233" numFmtId="0">
      <sharedItems containsBlank="1" containsMixedTypes="1" containsNumber="1" minValue="0" maxValue="112561.3624"/>
    </cacheField>
    <cacheField name="20234" numFmtId="0">
      <sharedItems containsBlank="1" containsMixedTypes="1" containsNumber="1" minValue="0" maxValue="117242.33869999999"/>
    </cacheField>
    <cacheField name="2024" numFmtId="0">
      <sharedItems containsBlank="1" containsMixedTypes="1" containsNumber="1" minValue="0" maxValue="122830.4604"/>
    </cacheField>
    <cacheField name="20242" numFmtId="0">
      <sharedItems containsBlank="1" containsMixedTypes="1" containsNumber="1" minValue="0" maxValue="117758.1151"/>
    </cacheField>
    <cacheField name="20243" numFmtId="0">
      <sharedItems containsBlank="1" containsMixedTypes="1" containsNumber="1" minValue="0" maxValue="117234.24830000001"/>
    </cacheField>
    <cacheField name="20244" numFmtId="0">
      <sharedItems containsBlank="1" containsMixedTypes="1" containsNumber="1" minValue="0" maxValue="122114.8716"/>
    </cacheField>
    <cacheField name="2025" numFmtId="0">
      <sharedItems containsBlank="1" containsMixedTypes="1" containsNumber="1" minValue="0" maxValue="127926.33289999999"/>
    </cacheField>
    <cacheField name="20252" numFmtId="0">
      <sharedItems containsBlank="1" containsMixedTypes="1" containsNumber="1" minValue="0" maxValue="122642.56020000001"/>
    </cacheField>
    <cacheField name="20253" numFmtId="0">
      <sharedItems containsBlank="1" containsMixedTypes="1" containsNumber="1" minValue="0" maxValue="122095.00509999999"/>
    </cacheField>
    <cacheField name="20254" numFmtId="0">
      <sharedItems containsBlank="1" containsMixedTypes="1" containsNumber="1" minValue="0" maxValue="127184.7136"/>
    </cacheField>
    <cacheField name="2026" numFmtId="0">
      <sharedItems containsBlank="1" containsMixedTypes="1" containsNumber="1" minValue="0" maxValue="132344.58809999999"/>
    </cacheField>
    <cacheField name="20262" numFmtId="0">
      <sharedItems containsBlank="1" containsMixedTypes="1" containsNumber="1" minValue="0" maxValue="126893.46219999999"/>
    </cacheField>
    <cacheField name="20263" numFmtId="0">
      <sharedItems containsBlank="1" containsMixedTypes="1" containsNumber="1" minValue="0" maxValue="126326.9889"/>
    </cacheField>
    <cacheField name="20264" numFmtId="0">
      <sharedItems containsBlank="1" containsMixedTypes="1" containsNumber="1" minValue="0" maxValue="131587.7279"/>
    </cacheField>
    <cacheField name="2027" numFmtId="0">
      <sharedItems containsBlank="1" containsMixedTypes="1" containsNumber="1" minValue="0" maxValue="136558.35339999999"/>
    </cacheField>
    <cacheField name="20272" numFmtId="0">
      <sharedItems containsBlank="1" containsMixedTypes="1" containsNumber="1" minValue="0" maxValue="130935.4335"/>
    </cacheField>
    <cacheField name="20273" numFmtId="0">
      <sharedItems containsBlank="1" containsMixedTypes="1" containsNumber="1" minValue="0" maxValue="130349.7034"/>
    </cacheField>
    <cacheField name="20274" numFmtId="0">
      <sharedItems containsBlank="1" containsMixedTypes="1" containsNumber="1" minValue="0" maxValue="135780.2254"/>
    </cacheField>
    <cacheField name="2028" numFmtId="0">
      <sharedItems containsBlank="1" containsMixedTypes="1" containsNumber="1" minValue="0" maxValue="140938.2745"/>
    </cacheField>
    <cacheField name="20282" numFmtId="0">
      <sharedItems containsBlank="1" containsMixedTypes="1" containsNumber="1" minValue="0" maxValue="135134.12280000001"/>
    </cacheField>
    <cacheField name="20283" numFmtId="0">
      <sharedItems containsBlank="1" containsMixedTypes="1" containsNumber="1" minValue="0" maxValue="134527.3879"/>
    </cacheField>
    <cacheField name="20284" numFmtId="0">
      <sharedItems containsBlank="1" containsMixedTypes="1" containsNumber="1" minValue="0" maxValue="140139.2751"/>
    </cacheField>
    <cacheField name="2029" numFmtId="0">
      <sharedItems containsBlank="1" containsMixedTypes="1" containsNumber="1" minValue="0" maxValue="145417.07800000001"/>
    </cacheField>
    <cacheField name="20292" numFmtId="0">
      <sharedItems containsBlank="1" containsMixedTypes="1" containsNumber="1" minValue="0" maxValue="139429.6746"/>
    </cacheField>
    <cacheField name="20293" numFmtId="0">
      <sharedItems containsBlank="1" containsMixedTypes="1" containsNumber="1" minValue="0" maxValue="138801.79889999999"/>
    </cacheField>
    <cacheField name="20294" numFmtId="0">
      <sharedItems containsBlank="1" containsMixedTypes="1" containsNumber="1" minValue="0" maxValue="144596.4565"/>
    </cacheField>
    <cacheField name="2030" numFmtId="0">
      <sharedItems containsBlank="1" containsMixedTypes="1" containsNumber="1" minValue="0" maxValue="150032.36629999999"/>
    </cacheField>
    <cacheField name="20302" numFmtId="0">
      <sharedItems containsBlank="1" containsMixedTypes="1" containsNumber="1" minValue="0" maxValue="143863.81539999999"/>
    </cacheField>
    <cacheField name="20303" numFmtId="0">
      <sharedItems containsBlank="1" containsMixedTypes="1" containsNumber="1" minValue="0" maxValue="143216.65150000001"/>
    </cacheField>
    <cacheField name="20304" numFmtId="0">
      <sharedItems containsBlank="1" containsMixedTypes="1" containsNumber="1" minValue="0" maxValue="149189.16440000001"/>
    </cacheField>
    <cacheField name="2031" numFmtId="0">
      <sharedItems containsBlank="1" containsMixedTypes="1" containsNumber="1" minValue="0" maxValue="154841.55780000001"/>
    </cacheField>
    <cacheField name="20312" numFmtId="0">
      <sharedItems containsBlank="1" containsMixedTypes="1" containsNumber="1" minValue="0" maxValue="148477.61679999999"/>
    </cacheField>
    <cacheField name="20313" numFmtId="0">
      <sharedItems containsBlank="1" containsMixedTypes="1" containsNumber="1" minValue="0" maxValue="147809.13949999999"/>
    </cacheField>
    <cacheField name="20314" numFmtId="0">
      <sharedItems containsBlank="1" containsMixedTypes="1" containsNumber="1" minValue="0" maxValue="153972.89509999999"/>
    </cacheField>
    <cacheField name="2032" numFmtId="0">
      <sharedItems containsBlank="1" containsMixedTypes="1" containsNumber="1" minValue="0" maxValue="159689.9811"/>
    </cacheField>
    <cacheField name="20322" numFmtId="0">
      <sharedItems containsBlank="1" containsMixedTypes="1" containsNumber="1" minValue="0" maxValue="153129.68479999999"/>
    </cacheField>
    <cacheField name="20323" numFmtId="0">
      <sharedItems containsBlank="1" containsMixedTypes="1" containsNumber="1" minValue="0" maxValue="152439.65549999999"/>
    </cacheField>
    <cacheField name="20324" numFmtId="0">
      <sharedItems containsBlank="1" containsMixedTypes="1" containsNumber="1" minValue="0" maxValue="158797.2746"/>
    </cacheField>
    <cacheField name="2033" numFmtId="0">
      <sharedItems containsBlank="1" containsMixedTypes="1" containsNumber="1" minValue="0" maxValue="164508.34299999999"/>
    </cacheField>
    <cacheField name="20332" numFmtId="0">
      <sharedItems containsBlank="1" containsMixedTypes="1" containsNumber="1" minValue="0" maxValue="157755.4731"/>
    </cacheField>
    <cacheField name="20333" numFmtId="0">
      <sharedItems containsBlank="1" containsMixedTypes="1" containsNumber="1" minValue="0" maxValue="157043.4558"/>
    </cacheField>
    <cacheField name="20334" numFmtId="0">
      <sharedItems containsBlank="1" containsMixedTypes="1" containsNumber="1" minValue="0" maxValue="163593.57519999999"/>
    </cacheField>
    <cacheField name="2034" numFmtId="0">
      <sharedItems containsBlank="1" containsMixedTypes="1" containsNumber="1" minValue="0" maxValue="169505.78700000001"/>
    </cacheField>
    <cacheField name="20342" numFmtId="0">
      <sharedItems containsBlank="1" containsMixedTypes="1" containsNumber="1" minValue="0" maxValue="162541.23139999999"/>
    </cacheField>
    <cacheField name="20343" numFmtId="0">
      <sharedItems containsBlank="1" containsMixedTypes="1" containsNumber="1" minValue="0" maxValue="161803.41089999999"/>
    </cacheField>
    <cacheField name="20344" numFmtId="0">
      <sharedItems containsBlank="1" containsMixedTypes="1" containsNumber="1" minValue="0" maxValue="168566.20110000001"/>
    </cacheField>
    <cacheField name="2035" numFmtId="0">
      <sharedItems containsBlank="1" containsMixedTypes="1" containsNumber="1" minValue="0" maxValue="174655.56289999999"/>
    </cacheField>
    <cacheField name="20352" numFmtId="0">
      <sharedItems containsBlank="1" containsMixedTypes="1" containsNumber="1" minValue="0" maxValue="167481.47140000001"/>
    </cacheField>
    <cacheField name="20353" numFmtId="0">
      <sharedItems containsBlank="1" containsMixedTypes="1" containsNumber="1" minValue="0" maxValue="166719.94010000001"/>
    </cacheField>
    <cacheField name="20354" numFmtId="0">
      <sharedItems containsBlank="1" containsMixedTypes="1" containsNumber="1" minValue="0" maxValue="173689.8498"/>
    </cacheField>
    <cacheField name="2036" numFmtId="0">
      <sharedItems containsBlank="1" containsMixedTypes="1" containsNumber="1" minValue="0" maxValue="180128.16880000001"/>
    </cacheField>
    <cacheField name="20362" numFmtId="0">
      <sharedItems containsBlank="1" containsMixedTypes="1" containsNumber="1" minValue="0" maxValue="172735.34409999999"/>
    </cacheField>
    <cacheField name="20363" numFmtId="0">
      <sharedItems containsBlank="1" containsMixedTypes="1" containsNumber="1" minValue="0" maxValue="171948.71030000001"/>
    </cacheField>
    <cacheField name="20364" numFmtId="0">
      <sharedItems containsBlank="1" containsMixedTypes="1" containsNumber="1" minValue="0" maxValue="179137.83790000001"/>
    </cacheField>
    <cacheField name="2037" numFmtId="0">
      <sharedItems containsBlank="1" containsMixedTypes="1" containsNumber="1" minValue="0" maxValue="185554.65609999999"/>
    </cacheField>
    <cacheField name="20372" numFmtId="0">
      <sharedItems containsBlank="1" containsMixedTypes="1" containsNumber="1" minValue="0" maxValue="177938.3841"/>
    </cacheField>
    <cacheField name="20373" numFmtId="0">
      <sharedItems containsBlank="1" containsMixedTypes="1" containsNumber="1" minValue="0" maxValue="177125.20420000001"/>
    </cacheField>
    <cacheField name="20374" numFmtId="0">
      <sharedItems containsBlank="1" containsMixedTypes="1" containsNumber="1" minValue="0" maxValue="184539.0962"/>
    </cacheField>
    <cacheField name="2038" numFmtId="0">
      <sharedItems containsBlank="1" containsMixedTypes="1" containsNumber="1" minValue="0" maxValue="191130.0632"/>
    </cacheField>
    <cacheField name="20382" numFmtId="0">
      <sharedItems containsBlank="1" containsMixedTypes="1" containsNumber="1" minValue="0" maxValue="183277.1525"/>
    </cacheField>
    <cacheField name="20383" numFmtId="0">
      <sharedItems containsBlank="1" containsMixedTypes="1" containsNumber="1" minValue="0" maxValue="182437.49890000001"/>
    </cacheField>
    <cacheField name="20384" numFmtId="0">
      <sharedItems containsBlank="1" containsMixedTypes="1" containsNumber="1" minValue="0" maxValue="190085.5686"/>
    </cacheField>
    <cacheField name="2039" numFmtId="0">
      <sharedItems containsBlank="1" containsMixedTypes="1" containsNumber="1" minValue="0" maxValue="196538.51360000001"/>
    </cacheField>
    <cacheField name="20392" numFmtId="0">
      <sharedItems containsBlank="1" containsMixedTypes="1" containsNumber="1" minValue="0" maxValue="188456.55179999999"/>
    </cacheField>
    <cacheField name="20393" numFmtId="0">
      <sharedItems containsBlank="1" containsMixedTypes="1" containsNumber="1" minValue="0" maxValue="187590.74110000001"/>
    </cacheField>
    <cacheField name="20394" numFmtId="0">
      <sharedItems containsBlank="1" containsMixedTypes="1" containsNumber="1" minValue="0" maxValue="195466.58470000001"/>
    </cacheField>
    <cacheField name="2040" numFmtId="0">
      <sharedItems containsBlank="1" containsMixedTypes="1" containsNumber="1" minValue="0" maxValue="201933.83009999999"/>
    </cacheField>
    <cacheField name="20402" numFmtId="0">
      <sharedItems containsBlank="1" containsMixedTypes="1" containsNumber="1" minValue="0" maxValue="193626.31899999999"/>
    </cacheField>
    <cacheField name="20403" numFmtId="0">
      <sharedItems containsBlank="1" containsMixedTypes="1" containsNumber="1" minValue="0" maxValue="192735.27609999999"/>
    </cacheField>
    <cacheField name="20404" numFmtId="0">
      <sharedItems containsBlank="1" containsMixedTypes="1" containsNumber="1" minValue="0" maxValue="200836.07949999999"/>
    </cacheField>
    <cacheField name="2041" numFmtId="0">
      <sharedItems containsBlank="1" containsMixedTypes="1" containsNumber="1" minValue="0" maxValue="206716.2769"/>
    </cacheField>
    <cacheField name="20412" numFmtId="0">
      <sharedItems containsBlank="1" containsMixedTypes="1" containsNumber="1" minValue="0" maxValue="198206.56959999999"/>
    </cacheField>
    <cacheField name="20413" numFmtId="0">
      <sharedItems containsBlank="1" containsMixedTypes="1" containsNumber="1" minValue="0" maxValue="197291.72169999999"/>
    </cacheField>
    <cacheField name="20414" numFmtId="0">
      <sharedItems containsBlank="1" containsMixedTypes="1" containsNumber="1" minValue="0" maxValue="205596.924"/>
    </cacheField>
    <cacheField name="2042" numFmtId="0">
      <sharedItems containsBlank="1" containsMixedTypes="1" containsNumber="1" minValue="0" maxValue="211522.04980000001"/>
    </cacheField>
    <cacheField name="20422" numFmtId="0">
      <sharedItems containsBlank="1" containsMixedTypes="1" containsNumber="1" minValue="0" maxValue="202807.51850000001"/>
    </cacheField>
    <cacheField name="20423" numFmtId="0">
      <sharedItems containsBlank="1" containsMixedTypes="1" containsNumber="1" minValue="0" maxValue="201868.10320000001"/>
    </cacheField>
    <cacheField name="20424" numFmtId="0">
      <sharedItems containsBlank="1" containsMixedTypes="1" containsNumber="1" minValue="0" maxValue="210380.9792"/>
    </cacheField>
    <cacheField name="2043" numFmtId="0">
      <sharedItems containsBlank="1" containsMixedTypes="1" containsNumber="1" minValue="0" maxValue="216380.1053"/>
    </cacheField>
    <cacheField name="20432" numFmtId="0">
      <sharedItems containsBlank="1" containsMixedTypes="1" containsNumber="1" minValue="0" maxValue="207460.54579999999"/>
    </cacheField>
    <cacheField name="20433" numFmtId="0">
      <sharedItems containsBlank="1" containsMixedTypes="1" containsNumber="1" minValue="0" maxValue="206496.48130000001"/>
    </cacheField>
    <cacheField name="20434" numFmtId="0">
      <sharedItems containsBlank="1" containsMixedTypes="1" containsNumber="1" minValue="0" maxValue="215217.89050000001"/>
    </cacheField>
    <cacheField name="2044" numFmtId="0">
      <sharedItems containsBlank="1" containsMixedTypes="1" containsNumber="1" minValue="0" maxValue="221369.00390000001"/>
    </cacheField>
    <cacheField name="20442" numFmtId="0">
      <sharedItems containsBlank="1" containsMixedTypes="1" containsNumber="1" minValue="0" maxValue="212238.93780000001"/>
    </cacheField>
    <cacheField name="20443" numFmtId="0">
      <sharedItems containsBlank="1" containsMixedTypes="1" containsNumber="1" minValue="0" maxValue="211250.1237"/>
    </cacheField>
    <cacheField name="20444" numFmtId="0">
      <sharedItems containsBlank="1" containsMixedTypes="1" containsNumber="1" minValue="0" maxValue="220184.26749999999"/>
    </cacheField>
    <cacheField name="2045" numFmtId="0">
      <sharedItems containsBlank="1" containsMixedTypes="1" containsNumber="1" minValue="0" maxValue="226444.6151"/>
    </cacheField>
    <cacheField name="20452" numFmtId="0">
      <sharedItems containsBlank="1" containsMixedTypes="1" containsNumber="1" minValue="0" maxValue="217098.56709999999"/>
    </cacheField>
    <cacheField name="20453" numFmtId="0">
      <sharedItems containsBlank="1" containsMixedTypes="1" containsNumber="1" minValue="0" maxValue="216083.96679999999"/>
    </cacheField>
    <cacheField name="20454" numFmtId="0">
      <sharedItems containsBlank="1" containsMixedTypes="1" containsNumber="1" minValue="0" maxValue="225236.99110000001"/>
    </cacheField>
    <cacheField name="2046" numFmtId="0">
      <sharedItems containsBlank="1" containsMixedTypes="1" containsNumber="1" minValue="0" maxValue="231589.50200000001"/>
    </cacheField>
    <cacheField name="20462" numFmtId="0">
      <sharedItems containsBlank="1" containsMixedTypes="1" containsNumber="1" minValue="0" maxValue="222026.00399999999"/>
    </cacheField>
    <cacheField name="20463" numFmtId="0">
      <sharedItems containsBlank="1" containsMixedTypes="1" containsNumber="1" minValue="0" maxValue="220985.35819999999"/>
    </cacheField>
    <cacheField name="20464" numFmtId="0">
      <sharedItems containsBlank="1" containsMixedTypes="1" containsNumber="1" minValue="0" maxValue="230359.90299999999"/>
    </cacheField>
    <cacheField name="2047" numFmtId="0">
      <sharedItems containsBlank="1" containsMixedTypes="1" containsNumber="1" minValue="0" maxValue="236728.22029999999"/>
    </cacheField>
    <cacheField name="20472" numFmtId="0">
      <sharedItems containsBlank="1" containsMixedTypes="1" containsNumber="1" minValue="0" maxValue="226947.19289999999"/>
    </cacheField>
    <cacheField name="20473" numFmtId="0">
      <sharedItems containsBlank="1" containsMixedTypes="1" containsNumber="1" minValue="0" maxValue="225880.57209999999"/>
    </cacheField>
    <cacheField name="20474" numFmtId="0">
      <sharedItems containsBlank="1" containsMixedTypes="1" containsNumber="1" minValue="0" maxValue="235476.3553"/>
    </cacheField>
    <cacheField name="2048" numFmtId="0">
      <sharedItems containsBlank="1" containsMixedTypes="1" containsNumber="1" minValue="0" maxValue="242390.54550000001"/>
    </cacheField>
    <cacheField name="20482" numFmtId="0">
      <sharedItems containsBlank="1" containsMixedTypes="1" containsNumber="1" minValue="0" maxValue="232359.73490000001"/>
    </cacheField>
    <cacheField name="20483" numFmtId="0">
      <sharedItems containsBlank="1" containsMixedTypes="1" containsNumber="1" minValue="0" maxValue="231262.42939999999"/>
    </cacheField>
    <cacheField name="20484" numFmtId="0">
      <sharedItems containsBlank="1" containsMixedTypes="1" containsNumber="1" minValue="0" maxValue="241110.9431"/>
    </cacheField>
    <cacheField name="2049" numFmtId="0">
      <sharedItems containsBlank="1" containsMixedTypes="1" containsNumber="1" minValue="0" maxValue="247855.59469999999"/>
    </cacheField>
    <cacheField name="20492" numFmtId="0">
      <sharedItems containsBlank="1" containsMixedTypes="1" containsNumber="1" minValue="0" maxValue="237589.3792"/>
    </cacheField>
    <cacheField name="20493" numFmtId="0">
      <sharedItems containsBlank="1" containsMixedTypes="1" containsNumber="1" minValue="0" maxValue="236464.14120000001"/>
    </cacheField>
    <cacheField name="20494" numFmtId="0">
      <sharedItems containsBlank="1" containsMixedTypes="1" containsNumber="1" minValue="0" maxValue="246550.19690000001"/>
    </cacheField>
    <cacheField name="2050" numFmtId="0">
      <sharedItems containsBlank="1" containsMixedTypes="1" containsNumber="1" minValue="0" maxValue="252642.86499999999"/>
    </cacheField>
    <cacheField name="20502" numFmtId="0">
      <sharedItems containsBlank="1" containsMixedTypes="1" containsNumber="1" minValue="0" maxValue="242137.25649999999"/>
    </cacheField>
    <cacheField name="20503" numFmtId="0">
      <sharedItems containsBlank="1" containsMixedTypes="1" containsNumber="1" minValue="0" maxValue="240981.94349999999"/>
    </cacheField>
    <cacheField name="20504" numFmtId="0">
      <sharedItems containsBlank="1" containsMixedTypes="1" containsNumber="1" minValue="0" maxValue="251305.938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SE-NE_1500__kV_45"/>
    <x v="1"/>
    <x v="1"/>
    <n v="1500"/>
    <x v="1"/>
  </r>
  <r>
    <s v="SE-NE_1500__kV_82"/>
    <x v="1"/>
    <x v="1"/>
    <n v="1500"/>
    <x v="1"/>
  </r>
  <r>
    <s v="NE-Imp_1500__kV_161"/>
    <x v="2"/>
    <x v="2"/>
    <n v="1500"/>
    <x v="1"/>
  </r>
  <r>
    <s v="NE-Imp_1500__kV_160"/>
    <x v="2"/>
    <x v="2"/>
    <n v="1500"/>
    <x v="1"/>
  </r>
  <r>
    <s v="NE-Imp_1500__kV_283"/>
    <x v="2"/>
    <x v="2"/>
    <n v="1500"/>
    <x v="1"/>
  </r>
  <r>
    <s v="SE-NE_1500__kV_71"/>
    <x v="1"/>
    <x v="1"/>
    <n v="1500"/>
    <x v="2"/>
  </r>
  <r>
    <s v="SE-NE_1500__kV_62"/>
    <x v="1"/>
    <x v="1"/>
    <n v="1500"/>
    <x v="2"/>
  </r>
  <r>
    <s v="NE-Imp_1500__kV_281"/>
    <x v="2"/>
    <x v="2"/>
    <n v="1500"/>
    <x v="2"/>
  </r>
  <r>
    <s v="NE-Imp_1500__kV_288"/>
    <x v="2"/>
    <x v="2"/>
    <n v="1500"/>
    <x v="2"/>
  </r>
  <r>
    <s v="NE-Imp_1500__kV_282"/>
    <x v="2"/>
    <x v="2"/>
    <n v="1500"/>
    <x v="2"/>
  </r>
  <r>
    <s v="SE-NE_1500__kV_33"/>
    <x v="1"/>
    <x v="1"/>
    <n v="1500"/>
    <x v="3"/>
  </r>
  <r>
    <s v="SE-NE_1500__kV_77"/>
    <x v="1"/>
    <x v="1"/>
    <n v="1500"/>
    <x v="3"/>
  </r>
  <r>
    <s v="SE-NE_1500__kV_54"/>
    <x v="1"/>
    <x v="1"/>
    <n v="1500"/>
    <x v="4"/>
  </r>
  <r>
    <s v="SE-NE_1500__kV_107"/>
    <x v="1"/>
    <x v="1"/>
    <n v="1500"/>
    <x v="4"/>
  </r>
  <r>
    <s v="SE-NE_1500__kV_84"/>
    <x v="1"/>
    <x v="1"/>
    <n v="1500"/>
    <x v="4"/>
  </r>
  <r>
    <s v="SE-NE_1500__kV_78"/>
    <x v="1"/>
    <x v="1"/>
    <n v="1500"/>
    <x v="5"/>
  </r>
  <r>
    <s v="SE-NE_1500__kV_21"/>
    <x v="1"/>
    <x v="1"/>
    <n v="1500"/>
    <x v="5"/>
  </r>
  <r>
    <s v="SE-NE_1500__kV_32"/>
    <x v="1"/>
    <x v="1"/>
    <n v="1500"/>
    <x v="6"/>
  </r>
  <r>
    <s v="SE-NE_1500__kV_49"/>
    <x v="1"/>
    <x v="1"/>
    <n v="1500"/>
    <x v="6"/>
  </r>
  <r>
    <s v="SE-NE_1500__kV_53"/>
    <x v="1"/>
    <x v="1"/>
    <n v="1500"/>
    <x v="6"/>
  </r>
  <r>
    <s v="SE-NE_1500__kV_23"/>
    <x v="1"/>
    <x v="1"/>
    <n v="1500"/>
    <x v="6"/>
  </r>
  <r>
    <s v="SE-NE_1500__kV_26"/>
    <x v="1"/>
    <x v="1"/>
    <n v="1500"/>
    <x v="6"/>
  </r>
  <r>
    <s v="SE-NE_1500__kV_59"/>
    <x v="1"/>
    <x v="1"/>
    <n v="1500"/>
    <x v="7"/>
  </r>
  <r>
    <s v="N-Manaus_1500__kV_172"/>
    <x v="3"/>
    <x v="3"/>
    <n v="1500"/>
    <x v="7"/>
  </r>
  <r>
    <s v="SE-NE_1500__kV_38"/>
    <x v="1"/>
    <x v="1"/>
    <n v="1500"/>
    <x v="8"/>
  </r>
  <r>
    <s v="SE-NE_1500__kV_103"/>
    <x v="1"/>
    <x v="1"/>
    <n v="1500"/>
    <x v="8"/>
  </r>
  <r>
    <s v="SE-NE_1500__kV_75"/>
    <x v="1"/>
    <x v="1"/>
    <n v="1500"/>
    <x v="9"/>
  </r>
  <r>
    <s v="N-Manaus_1500__kV_170"/>
    <x v="3"/>
    <x v="3"/>
    <n v="1500"/>
    <x v="9"/>
  </r>
  <r>
    <s v="SE-NE_1500__kV_102"/>
    <x v="1"/>
    <x v="1"/>
    <n v="1500"/>
    <x v="10"/>
  </r>
  <r>
    <s v="SE-NE_1500__kV_14"/>
    <x v="1"/>
    <x v="1"/>
    <n v="1500"/>
    <x v="10"/>
  </r>
  <r>
    <s v="N-Manaus_1500__kV_173"/>
    <x v="3"/>
    <x v="3"/>
    <n v="1500"/>
    <x v="10"/>
  </r>
  <r>
    <s v="SE-NE_1500__kV_80"/>
    <x v="1"/>
    <x v="1"/>
    <n v="1500"/>
    <x v="11"/>
  </r>
  <r>
    <s v="SE-NE_1500__kV_13"/>
    <x v="1"/>
    <x v="1"/>
    <n v="1500"/>
    <x v="11"/>
  </r>
  <r>
    <s v="SE-NE_1500__kV_85"/>
    <x v="1"/>
    <x v="1"/>
    <n v="1500"/>
    <x v="12"/>
  </r>
  <r>
    <s v="N-Manaus_1500__kV_174"/>
    <x v="3"/>
    <x v="3"/>
    <n v="1500"/>
    <x v="12"/>
  </r>
  <r>
    <s v="SE-NE_1500__kV_57"/>
    <x v="1"/>
    <x v="1"/>
    <n v="1500"/>
    <x v="13"/>
  </r>
  <r>
    <s v="SE-NE_1500__kV_51"/>
    <x v="1"/>
    <x v="1"/>
    <n v="1500"/>
    <x v="13"/>
  </r>
  <r>
    <s v="SE-NE_1500__kV_15"/>
    <x v="1"/>
    <x v="1"/>
    <n v="1500"/>
    <x v="13"/>
  </r>
  <r>
    <s v="N-Manaus_1500__kV_176"/>
    <x v="3"/>
    <x v="3"/>
    <n v="1500"/>
    <x v="13"/>
  </r>
  <r>
    <s v="SE-NE_1500__kV_93"/>
    <x v="1"/>
    <x v="1"/>
    <n v="1500"/>
    <x v="14"/>
  </r>
  <r>
    <s v="SE-NE_1500__kV_35"/>
    <x v="1"/>
    <x v="1"/>
    <n v="1500"/>
    <x v="14"/>
  </r>
  <r>
    <s v="SE-NE_1500__kV_104"/>
    <x v="1"/>
    <x v="1"/>
    <n v="1500"/>
    <x v="15"/>
  </r>
  <r>
    <s v="SE-NE_1500__kV_46"/>
    <x v="1"/>
    <x v="1"/>
    <n v="1500"/>
    <x v="16"/>
  </r>
  <r>
    <s v="SE-NE_1500__kV_18"/>
    <x v="1"/>
    <x v="1"/>
    <n v="1500"/>
    <x v="16"/>
  </r>
  <r>
    <s v="N-Manaus_1500__kV_167"/>
    <x v="3"/>
    <x v="3"/>
    <n v="1500"/>
    <x v="16"/>
  </r>
  <r>
    <s v="N-Manaus_1500__kV_166"/>
    <x v="3"/>
    <x v="3"/>
    <n v="1500"/>
    <x v="16"/>
  </r>
  <r>
    <s v="N-Manaus_1500__kV_180"/>
    <x v="3"/>
    <x v="3"/>
    <n v="1500"/>
    <x v="16"/>
  </r>
  <r>
    <s v="SE-NE_1500__kV_74"/>
    <x v="1"/>
    <x v="1"/>
    <n v="1500"/>
    <x v="17"/>
  </r>
  <r>
    <s v="N-Manaus_1500__kV_177"/>
    <x v="3"/>
    <x v="3"/>
    <n v="1500"/>
    <x v="18"/>
  </r>
  <r>
    <s v="N-Manaus_1500__kV_171"/>
    <x v="3"/>
    <x v="3"/>
    <n v="1500"/>
    <x v="18"/>
  </r>
  <r>
    <s v="SE-NE_1500__kV_91"/>
    <x v="1"/>
    <x v="1"/>
    <n v="1500"/>
    <x v="19"/>
  </r>
  <r>
    <s v="Manaus-AC/RO/Mad_1500__kV_222"/>
    <x v="4"/>
    <x v="4"/>
    <n v="1500"/>
    <x v="19"/>
  </r>
  <r>
    <s v="N-Manaus_1500__kV_169"/>
    <x v="3"/>
    <x v="3"/>
    <n v="1500"/>
    <x v="19"/>
  </r>
  <r>
    <s v="N-Manaus_1500__kV_181"/>
    <x v="3"/>
    <x v="3"/>
    <n v="1500"/>
    <x v="19"/>
  </r>
  <r>
    <s v="SE-Sul_1500__kV_274"/>
    <x v="1"/>
    <x v="5"/>
    <n v="1500"/>
    <x v="20"/>
  </r>
  <r>
    <s v="SE-Sul_1500__kV_269"/>
    <x v="1"/>
    <x v="5"/>
    <n v="1500"/>
    <x v="20"/>
  </r>
  <r>
    <s v="SE-Sul_1500__kV_277"/>
    <x v="1"/>
    <x v="5"/>
    <n v="1500"/>
    <x v="20"/>
  </r>
  <r>
    <s v="SE-Sul_1500__kV_6"/>
    <x v="1"/>
    <x v="5"/>
    <n v="1500"/>
    <x v="20"/>
  </r>
  <r>
    <s v="SE-Sul_1500__kV_266"/>
    <x v="1"/>
    <x v="5"/>
    <n v="1500"/>
    <x v="20"/>
  </r>
  <r>
    <s v="SE-NE_1500__kV_42"/>
    <x v="1"/>
    <x v="1"/>
    <n v="1500"/>
    <x v="20"/>
  </r>
  <r>
    <s v="SE-NE_1500__kV_86"/>
    <x v="1"/>
    <x v="1"/>
    <n v="1500"/>
    <x v="20"/>
  </r>
  <r>
    <s v="Manaus-AC/RO/Mad_1500__kV_219"/>
    <x v="4"/>
    <x v="4"/>
    <n v="1500"/>
    <x v="20"/>
  </r>
  <r>
    <s v="Manaus-AC/RO/Mad_1500__kV_224"/>
    <x v="4"/>
    <x v="4"/>
    <n v="1500"/>
    <x v="20"/>
  </r>
  <r>
    <s v="Tap-SE/CO_1500__kV_242"/>
    <x v="5"/>
    <x v="6"/>
    <n v="1500"/>
    <x v="21"/>
  </r>
  <r>
    <s v="Tap-SE/CO_1500__kV_240"/>
    <x v="5"/>
    <x v="6"/>
    <n v="1500"/>
    <x v="21"/>
  </r>
  <r>
    <s v="Tap-SE/CO_1500__kV_244"/>
    <x v="5"/>
    <x v="6"/>
    <n v="1500"/>
    <x v="21"/>
  </r>
  <r>
    <s v="SE-NE_1500__kV_67"/>
    <x v="1"/>
    <x v="1"/>
    <n v="1500"/>
    <x v="21"/>
  </r>
  <r>
    <s v="SE-NE_1500__kV_17"/>
    <x v="1"/>
    <x v="1"/>
    <n v="1500"/>
    <x v="21"/>
  </r>
  <r>
    <s v="Tap-N_1500__kV_238"/>
    <x v="5"/>
    <x v="7"/>
    <n v="1500"/>
    <x v="21"/>
  </r>
  <r>
    <s v="Tap-N_1500__kV_228"/>
    <x v="5"/>
    <x v="7"/>
    <n v="1500"/>
    <x v="21"/>
  </r>
  <r>
    <s v="Tap-N_1500__kV_233"/>
    <x v="5"/>
    <x v="7"/>
    <n v="1500"/>
    <x v="21"/>
  </r>
  <r>
    <s v="Tap-N_1500__kV_234"/>
    <x v="5"/>
    <x v="7"/>
    <n v="1500"/>
    <x v="21"/>
  </r>
  <r>
    <s v="SE-NE_1500__kV_72"/>
    <x v="1"/>
    <x v="1"/>
    <n v="1500"/>
    <x v="22"/>
  </r>
  <r>
    <s v="SE-NE_1500__kV_40"/>
    <x v="1"/>
    <x v="1"/>
    <n v="1500"/>
    <x v="22"/>
  </r>
  <r>
    <s v="SE-NE_1500__kV_30"/>
    <x v="1"/>
    <x v="1"/>
    <n v="1500"/>
    <x v="23"/>
  </r>
  <r>
    <s v="SE-NE_1500__kV_70"/>
    <x v="1"/>
    <x v="1"/>
    <n v="1500"/>
    <x v="23"/>
  </r>
  <r>
    <s v="SE-NE_1500__kV_19"/>
    <x v="1"/>
    <x v="1"/>
    <n v="1500"/>
    <x v="23"/>
  </r>
  <r>
    <s v="Tap-SE/CO_1500__kV_239"/>
    <x v="5"/>
    <x v="6"/>
    <n v="1500"/>
    <x v="24"/>
  </r>
  <r>
    <s v="Tap-SE/CO_1500__kV_245"/>
    <x v="5"/>
    <x v="6"/>
    <n v="1500"/>
    <x v="24"/>
  </r>
  <r>
    <s v="Tap-SE/CO_1500__kV_248"/>
    <x v="5"/>
    <x v="6"/>
    <n v="1500"/>
    <x v="24"/>
  </r>
  <r>
    <s v="Tap-SE/CO_1500__kV_247"/>
    <x v="5"/>
    <x v="6"/>
    <n v="1500"/>
    <x v="24"/>
  </r>
  <r>
    <s v="Tap-SE/CO_1500__kV_241"/>
    <x v="5"/>
    <x v="6"/>
    <n v="1500"/>
    <x v="24"/>
  </r>
  <r>
    <s v="Tap-SE/CO_1500__kV_249"/>
    <x v="5"/>
    <x v="6"/>
    <n v="1500"/>
    <x v="24"/>
  </r>
  <r>
    <s v="Tap-SE/CO_1500__kV_246"/>
    <x v="5"/>
    <x v="6"/>
    <n v="1500"/>
    <x v="24"/>
  </r>
  <r>
    <s v="TelesP-SE_1500__kV_258"/>
    <x v="6"/>
    <x v="6"/>
    <n v="1500"/>
    <x v="24"/>
  </r>
  <r>
    <s v="Tap-SE/CO_1500__kV_243"/>
    <x v="5"/>
    <x v="6"/>
    <n v="1500"/>
    <x v="24"/>
  </r>
  <r>
    <s v="TelesP-SE_1500__kV_255"/>
    <x v="6"/>
    <x v="6"/>
    <n v="1500"/>
    <x v="24"/>
  </r>
  <r>
    <s v="TelesP-SE_1500__kV_259"/>
    <x v="6"/>
    <x v="6"/>
    <n v="1500"/>
    <x v="24"/>
  </r>
  <r>
    <s v="TelesP-SE_1500__kV_253"/>
    <x v="6"/>
    <x v="6"/>
    <n v="1500"/>
    <x v="24"/>
  </r>
  <r>
    <s v="SE-NE_1500__kV_101"/>
    <x v="1"/>
    <x v="1"/>
    <n v="1500"/>
    <x v="24"/>
  </r>
  <r>
    <s v="SE-NE_1500__kV_111"/>
    <x v="1"/>
    <x v="1"/>
    <n v="1500"/>
    <x v="24"/>
  </r>
  <r>
    <s v="SE-NE_1500__kV_58"/>
    <x v="1"/>
    <x v="1"/>
    <n v="1500"/>
    <x v="24"/>
  </r>
  <r>
    <s v="SE-NE_1500__kV_27"/>
    <x v="1"/>
    <x v="1"/>
    <n v="1500"/>
    <x v="24"/>
  </r>
  <r>
    <s v="SE-NE_1500__kV_37"/>
    <x v="1"/>
    <x v="1"/>
    <n v="1500"/>
    <x v="24"/>
  </r>
  <r>
    <s v="AC/RO/Mad-SE_1500__kV_212"/>
    <x v="7"/>
    <x v="6"/>
    <n v="1500"/>
    <x v="0"/>
  </r>
  <r>
    <s v="AC/RO/Mad-SE_1500__kV_209"/>
    <x v="7"/>
    <x v="6"/>
    <n v="1500"/>
    <x v="0"/>
  </r>
  <r>
    <s v="AC/RO/Mad-SE_1500__kV_211"/>
    <x v="7"/>
    <x v="6"/>
    <n v="1500"/>
    <x v="0"/>
  </r>
  <r>
    <s v="AC/RO/Mad-SE_1500__kV_200"/>
    <x v="7"/>
    <x v="6"/>
    <n v="1500"/>
    <x v="0"/>
  </r>
  <r>
    <s v="AC/RO/Mad-SE_1500__kV_213"/>
    <x v="7"/>
    <x v="6"/>
    <n v="1500"/>
    <x v="0"/>
  </r>
  <r>
    <s v="AC/RO/Mad-SE_1500__kV_214"/>
    <x v="7"/>
    <x v="6"/>
    <n v="1500"/>
    <x v="0"/>
  </r>
  <r>
    <s v="AC/RO/Mad-SE_1500__kV_201"/>
    <x v="7"/>
    <x v="6"/>
    <n v="1500"/>
    <x v="0"/>
  </r>
  <r>
    <s v="AC/RO/Mad-SE_1500__kV_203"/>
    <x v="7"/>
    <x v="6"/>
    <n v="1500"/>
    <x v="0"/>
  </r>
  <r>
    <s v="AC/RO/Mad-SE_1500__kV_204"/>
    <x v="7"/>
    <x v="6"/>
    <n v="1500"/>
    <x v="0"/>
  </r>
  <r>
    <s v="AC/RO/Mad-SE_1500__kV_205"/>
    <x v="7"/>
    <x v="6"/>
    <n v="1500"/>
    <x v="0"/>
  </r>
  <r>
    <s v="AC/RO/Mad-SE_1500__kV_206"/>
    <x v="7"/>
    <x v="6"/>
    <n v="1500"/>
    <x v="0"/>
  </r>
  <r>
    <s v="AC/RO/Mad-SE_1500__kV_207"/>
    <x v="7"/>
    <x v="6"/>
    <n v="1500"/>
    <x v="0"/>
  </r>
  <r>
    <s v="AC/RO/Mad-SE_1500__kV_208"/>
    <x v="7"/>
    <x v="6"/>
    <n v="1500"/>
    <x v="0"/>
  </r>
  <r>
    <s v="TelesP-SE_1500__kV_262"/>
    <x v="6"/>
    <x v="6"/>
    <n v="1500"/>
    <x v="0"/>
  </r>
  <r>
    <s v="AC/RO/Mad-SE_1500__kV_210"/>
    <x v="7"/>
    <x v="6"/>
    <n v="1500"/>
    <x v="0"/>
  </r>
  <r>
    <s v="TelesP-SE_1500__kV_263"/>
    <x v="6"/>
    <x v="6"/>
    <n v="1500"/>
    <x v="0"/>
  </r>
  <r>
    <s v="TelesP-SE_1500__kV_251"/>
    <x v="6"/>
    <x v="6"/>
    <n v="1500"/>
    <x v="0"/>
  </r>
  <r>
    <s v="TelesP-SE_1500__kV_261"/>
    <x v="6"/>
    <x v="6"/>
    <n v="1500"/>
    <x v="0"/>
  </r>
  <r>
    <s v="TelesP-SE_1500__kV_260"/>
    <x v="6"/>
    <x v="6"/>
    <n v="1500"/>
    <x v="0"/>
  </r>
  <r>
    <s v="TelesP-SE_1500__kV_257"/>
    <x v="6"/>
    <x v="6"/>
    <n v="1500"/>
    <x v="0"/>
  </r>
  <r>
    <s v="TelesP-SE_1500__kV_256"/>
    <x v="6"/>
    <x v="6"/>
    <n v="1500"/>
    <x v="0"/>
  </r>
  <r>
    <s v="TelesP-SE_1500__kV_250"/>
    <x v="6"/>
    <x v="6"/>
    <n v="1500"/>
    <x v="0"/>
  </r>
  <r>
    <s v="TelesP-SE_1500__kV_252"/>
    <x v="6"/>
    <x v="6"/>
    <n v="1500"/>
    <x v="0"/>
  </r>
  <r>
    <s v="AC/RO/Mad-SE_1500__kV_202"/>
    <x v="7"/>
    <x v="6"/>
    <n v="1500"/>
    <x v="0"/>
  </r>
  <r>
    <s v="TelesP-SE_1500__kV_264"/>
    <x v="6"/>
    <x v="6"/>
    <n v="1500"/>
    <x v="0"/>
  </r>
  <r>
    <s v="TelesP-SE_1500__kV_254"/>
    <x v="6"/>
    <x v="6"/>
    <n v="1500"/>
    <x v="0"/>
  </r>
  <r>
    <s v="SE-Sul_1500__kV_8"/>
    <x v="1"/>
    <x v="5"/>
    <n v="1500"/>
    <x v="0"/>
  </r>
  <r>
    <s v="SE-Sul_1500__kV_7"/>
    <x v="1"/>
    <x v="5"/>
    <n v="1500"/>
    <x v="0"/>
  </r>
  <r>
    <s v="SE-Sul_1500__kV_12"/>
    <x v="1"/>
    <x v="5"/>
    <n v="1500"/>
    <x v="0"/>
  </r>
  <r>
    <s v="SE-Sul_1500__kV_9"/>
    <x v="1"/>
    <x v="5"/>
    <n v="1500"/>
    <x v="0"/>
  </r>
  <r>
    <s v="SE-Sul_1500__kV_10"/>
    <x v="1"/>
    <x v="5"/>
    <n v="1500"/>
    <x v="0"/>
  </r>
  <r>
    <s v="SE-Sul_1500__kV_272"/>
    <x v="1"/>
    <x v="5"/>
    <n v="1500"/>
    <x v="0"/>
  </r>
  <r>
    <s v="SE-Sul_1500__kV_273"/>
    <x v="1"/>
    <x v="5"/>
    <n v="1500"/>
    <x v="0"/>
  </r>
  <r>
    <s v="SE-Sul_1500__kV_275"/>
    <x v="1"/>
    <x v="5"/>
    <n v="1500"/>
    <x v="0"/>
  </r>
  <r>
    <s v="SE-Sul_1500__kV_270"/>
    <x v="1"/>
    <x v="5"/>
    <n v="1500"/>
    <x v="0"/>
  </r>
  <r>
    <s v="SE-Sul_1500__kV_271"/>
    <x v="1"/>
    <x v="5"/>
    <n v="1500"/>
    <x v="0"/>
  </r>
  <r>
    <s v="SE-Sul_1500__kV_276"/>
    <x v="1"/>
    <x v="5"/>
    <n v="1500"/>
    <x v="0"/>
  </r>
  <r>
    <s v="SE-Sul_1500__kV_268"/>
    <x v="1"/>
    <x v="5"/>
    <n v="1500"/>
    <x v="0"/>
  </r>
  <r>
    <s v="SE-Sul_1500__kV_265"/>
    <x v="1"/>
    <x v="5"/>
    <n v="1500"/>
    <x v="0"/>
  </r>
  <r>
    <s v="SE-Sul_1500__kV_1"/>
    <x v="1"/>
    <x v="5"/>
    <n v="1500"/>
    <x v="0"/>
  </r>
  <r>
    <s v="SE-Sul_1500__kV_267"/>
    <x v="1"/>
    <x v="5"/>
    <n v="1500"/>
    <x v="0"/>
  </r>
  <r>
    <s v="SE-Sul_1500__kV_5"/>
    <x v="1"/>
    <x v="5"/>
    <n v="1500"/>
    <x v="0"/>
  </r>
  <r>
    <s v="SE-Sul_1500__kV_11"/>
    <x v="1"/>
    <x v="5"/>
    <n v="1500"/>
    <x v="0"/>
  </r>
  <r>
    <s v="SE-Sul_1500__kV_2"/>
    <x v="1"/>
    <x v="5"/>
    <n v="1500"/>
    <x v="0"/>
  </r>
  <r>
    <s v="SE-Sul_1500__kV_3"/>
    <x v="1"/>
    <x v="5"/>
    <n v="1500"/>
    <x v="0"/>
  </r>
  <r>
    <s v="SE-Sul_1500__kV_4"/>
    <x v="1"/>
    <x v="5"/>
    <n v="1500"/>
    <x v="0"/>
  </r>
  <r>
    <s v="SE-NE_1500__kV_110"/>
    <x v="1"/>
    <x v="1"/>
    <n v="1500"/>
    <x v="0"/>
  </r>
  <r>
    <s v="SE-NE_1500__kV_65"/>
    <x v="1"/>
    <x v="1"/>
    <n v="1500"/>
    <x v="0"/>
  </r>
  <r>
    <s v="SE-NE_1500__kV_60"/>
    <x v="1"/>
    <x v="1"/>
    <n v="1500"/>
    <x v="0"/>
  </r>
  <r>
    <s v="SE-NE_1500__kV_66"/>
    <x v="1"/>
    <x v="1"/>
    <n v="1500"/>
    <x v="0"/>
  </r>
  <r>
    <s v="SE-NE_1500__kV_69"/>
    <x v="1"/>
    <x v="1"/>
    <n v="1500"/>
    <x v="0"/>
  </r>
  <r>
    <s v="SE-NE_1500__kV_105"/>
    <x v="1"/>
    <x v="1"/>
    <n v="1500"/>
    <x v="0"/>
  </r>
  <r>
    <s v="SE-NE_1500__kV_34"/>
    <x v="1"/>
    <x v="1"/>
    <n v="1500"/>
    <x v="0"/>
  </r>
  <r>
    <s v="SE-NE_1500__kV_99"/>
    <x v="1"/>
    <x v="1"/>
    <n v="1500"/>
    <x v="0"/>
  </r>
  <r>
    <s v="SE-NE_1500__kV_29"/>
    <x v="1"/>
    <x v="1"/>
    <n v="1500"/>
    <x v="0"/>
  </r>
  <r>
    <s v="SE-NE_1500__kV_90"/>
    <x v="1"/>
    <x v="1"/>
    <n v="1500"/>
    <x v="0"/>
  </r>
  <r>
    <s v="SE-NE_1500__kV_100"/>
    <x v="1"/>
    <x v="1"/>
    <n v="1500"/>
    <x v="0"/>
  </r>
  <r>
    <s v="SE-NE_1500__kV_106"/>
    <x v="1"/>
    <x v="1"/>
    <n v="1500"/>
    <x v="0"/>
  </r>
  <r>
    <s v="SE-NE_1500__kV_109"/>
    <x v="1"/>
    <x v="1"/>
    <n v="1500"/>
    <x v="0"/>
  </r>
  <r>
    <s v="SE-NE_1500__kV_63"/>
    <x v="1"/>
    <x v="1"/>
    <n v="1500"/>
    <x v="0"/>
  </r>
  <r>
    <s v="SE-NE_1500__kV_43"/>
    <x v="1"/>
    <x v="1"/>
    <n v="1500"/>
    <x v="0"/>
  </r>
  <r>
    <s v="SE-NE_1500__kV_61"/>
    <x v="1"/>
    <x v="1"/>
    <n v="1500"/>
    <x v="0"/>
  </r>
  <r>
    <s v="SE-NE_1500__kV_47"/>
    <x v="1"/>
    <x v="1"/>
    <n v="1500"/>
    <x v="0"/>
  </r>
  <r>
    <s v="SE-NE_1500__kV_76"/>
    <x v="1"/>
    <x v="1"/>
    <n v="1500"/>
    <x v="0"/>
  </r>
  <r>
    <s v="SE-NE_1500__kV_50"/>
    <x v="1"/>
    <x v="1"/>
    <n v="1500"/>
    <x v="0"/>
  </r>
  <r>
    <s v="SE-NE_1500__kV_68"/>
    <x v="1"/>
    <x v="1"/>
    <n v="1500"/>
    <x v="0"/>
  </r>
  <r>
    <s v="SE-NE_1500__kV_20"/>
    <x v="1"/>
    <x v="1"/>
    <n v="1500"/>
    <x v="0"/>
  </r>
  <r>
    <s v="SE-NE_1500__kV_98"/>
    <x v="1"/>
    <x v="1"/>
    <n v="1500"/>
    <x v="0"/>
  </r>
  <r>
    <s v="SE-NE_1500__kV_44"/>
    <x v="1"/>
    <x v="1"/>
    <n v="1500"/>
    <x v="0"/>
  </r>
  <r>
    <s v="SE-NE_1500__kV_56"/>
    <x v="1"/>
    <x v="1"/>
    <n v="1500"/>
    <x v="0"/>
  </r>
  <r>
    <s v="SE-NE_1500__kV_39"/>
    <x v="1"/>
    <x v="1"/>
    <n v="1500"/>
    <x v="0"/>
  </r>
  <r>
    <s v="SE-NE_1500__kV_48"/>
    <x v="1"/>
    <x v="1"/>
    <n v="1500"/>
    <x v="0"/>
  </r>
  <r>
    <s v="SE-NE_1500__kV_73"/>
    <x v="1"/>
    <x v="1"/>
    <n v="1500"/>
    <x v="0"/>
  </r>
  <r>
    <s v="SE-NE_1500__kV_52"/>
    <x v="1"/>
    <x v="1"/>
    <n v="1500"/>
    <x v="0"/>
  </r>
  <r>
    <s v="SE-NE_1500__kV_55"/>
    <x v="1"/>
    <x v="1"/>
    <n v="1500"/>
    <x v="0"/>
  </r>
  <r>
    <s v="SE-NE_1500__kV_22"/>
    <x v="1"/>
    <x v="1"/>
    <n v="1500"/>
    <x v="0"/>
  </r>
  <r>
    <s v="SE-NE_1500__kV_94"/>
    <x v="1"/>
    <x v="1"/>
    <n v="1500"/>
    <x v="0"/>
  </r>
  <r>
    <s v="SE-NE_1500__kV_81"/>
    <x v="1"/>
    <x v="1"/>
    <n v="1500"/>
    <x v="0"/>
  </r>
  <r>
    <s v="SE-NE_1500__kV_28"/>
    <x v="1"/>
    <x v="1"/>
    <n v="1500"/>
    <x v="0"/>
  </r>
  <r>
    <s v="SE-NE_1500__kV_36"/>
    <x v="1"/>
    <x v="1"/>
    <n v="1500"/>
    <x v="0"/>
  </r>
  <r>
    <s v="SE-NE_1500__kV_25"/>
    <x v="1"/>
    <x v="1"/>
    <n v="1500"/>
    <x v="0"/>
  </r>
  <r>
    <s v="SE-NE_1500__kV_79"/>
    <x v="1"/>
    <x v="1"/>
    <n v="1500"/>
    <x v="0"/>
  </r>
  <r>
    <s v="SE-NE_1500__kV_88"/>
    <x v="1"/>
    <x v="1"/>
    <n v="1500"/>
    <x v="0"/>
  </r>
  <r>
    <s v="SE-NE_1500__kV_97"/>
    <x v="1"/>
    <x v="1"/>
    <n v="1500"/>
    <x v="0"/>
  </r>
  <r>
    <s v="SE-NE_1500__kV_96"/>
    <x v="1"/>
    <x v="1"/>
    <n v="1500"/>
    <x v="0"/>
  </r>
  <r>
    <s v="SE-NE_1500__kV_95"/>
    <x v="1"/>
    <x v="1"/>
    <n v="1500"/>
    <x v="0"/>
  </r>
  <r>
    <s v="SE-NE_1500__kV_24"/>
    <x v="1"/>
    <x v="1"/>
    <n v="1500"/>
    <x v="0"/>
  </r>
  <r>
    <s v="SE-NE_1500__kV_108"/>
    <x v="1"/>
    <x v="1"/>
    <n v="1500"/>
    <x v="0"/>
  </r>
  <r>
    <s v="SE-NE_1500__kV_41"/>
    <x v="1"/>
    <x v="1"/>
    <n v="1500"/>
    <x v="0"/>
  </r>
  <r>
    <s v="SE-NE_1500__kV_31"/>
    <x v="1"/>
    <x v="1"/>
    <n v="1500"/>
    <x v="0"/>
  </r>
  <r>
    <s v="SE-NE_1500__kV_83"/>
    <x v="1"/>
    <x v="1"/>
    <n v="1500"/>
    <x v="0"/>
  </r>
  <r>
    <s v="SE-NE_1500__kV_92"/>
    <x v="1"/>
    <x v="1"/>
    <n v="1500"/>
    <x v="0"/>
  </r>
  <r>
    <s v="SE-NE_1500__kV_16"/>
    <x v="1"/>
    <x v="1"/>
    <n v="1500"/>
    <x v="0"/>
  </r>
  <r>
    <s v="SE-NE_1500__kV_89"/>
    <x v="1"/>
    <x v="1"/>
    <n v="1500"/>
    <x v="0"/>
  </r>
  <r>
    <s v="SE-NE_1500__kV_64"/>
    <x v="1"/>
    <x v="1"/>
    <n v="1500"/>
    <x v="0"/>
  </r>
  <r>
    <s v="SE-NE_1500__kV_87"/>
    <x v="1"/>
    <x v="1"/>
    <n v="1500"/>
    <x v="0"/>
  </r>
  <r>
    <s v="Tap-N_1500__kV_232"/>
    <x v="5"/>
    <x v="7"/>
    <n v="1500"/>
    <x v="0"/>
  </r>
  <r>
    <s v="Tap-N_1500__kV_235"/>
    <x v="5"/>
    <x v="7"/>
    <n v="1500"/>
    <x v="0"/>
  </r>
  <r>
    <s v="Tap-N_1500__kV_231"/>
    <x v="5"/>
    <x v="7"/>
    <n v="1500"/>
    <x v="0"/>
  </r>
  <r>
    <s v="Tap-N_1500__kV_230"/>
    <x v="5"/>
    <x v="7"/>
    <n v="1500"/>
    <x v="0"/>
  </r>
  <r>
    <s v="Tap-N_1500__kV_237"/>
    <x v="5"/>
    <x v="7"/>
    <n v="1500"/>
    <x v="0"/>
  </r>
  <r>
    <s v="Tap-N_1500__kV_229"/>
    <x v="5"/>
    <x v="7"/>
    <n v="1500"/>
    <x v="0"/>
  </r>
  <r>
    <s v="Tap-N_1500__kV_236"/>
    <x v="5"/>
    <x v="7"/>
    <n v="1500"/>
    <x v="0"/>
  </r>
  <r>
    <s v="Tap-N_1500__kV_227"/>
    <x v="5"/>
    <x v="7"/>
    <n v="1500"/>
    <x v="0"/>
  </r>
  <r>
    <s v="Manaus-AC/RO/Mad_1500__kV_226"/>
    <x v="4"/>
    <x v="4"/>
    <n v="1500"/>
    <x v="0"/>
  </r>
  <r>
    <s v="Manaus-AC/RO/Mad_1500__kV_218"/>
    <x v="4"/>
    <x v="4"/>
    <n v="1500"/>
    <x v="0"/>
  </r>
  <r>
    <s v="Manaus-AC/RO/Mad_1500__kV_216"/>
    <x v="4"/>
    <x v="4"/>
    <n v="1500"/>
    <x v="0"/>
  </r>
  <r>
    <s v="Manaus-AC/RO/Mad_1500__kV_215"/>
    <x v="4"/>
    <x v="4"/>
    <n v="1500"/>
    <x v="0"/>
  </r>
  <r>
    <s v="Manaus-AC/RO/Mad_1500__kV_225"/>
    <x v="4"/>
    <x v="4"/>
    <n v="1500"/>
    <x v="0"/>
  </r>
  <r>
    <s v="Manaus-AC/RO/Mad_1500__kV_217"/>
    <x v="4"/>
    <x v="4"/>
    <n v="1500"/>
    <x v="0"/>
  </r>
  <r>
    <s v="Manaus-AC/RO/Mad_1500__kV_221"/>
    <x v="4"/>
    <x v="4"/>
    <n v="1500"/>
    <x v="0"/>
  </r>
  <r>
    <s v="Manaus-AC/RO/Mad_1500__kV_220"/>
    <x v="4"/>
    <x v="4"/>
    <n v="1500"/>
    <x v="0"/>
  </r>
  <r>
    <s v="Manaus-AC/RO/Mad_1500__kV_223"/>
    <x v="4"/>
    <x v="4"/>
    <n v="1500"/>
    <x v="0"/>
  </r>
  <r>
    <s v="N-Manaus_1500__kV_164"/>
    <x v="3"/>
    <x v="3"/>
    <n v="1500"/>
    <x v="0"/>
  </r>
  <r>
    <s v="N-Manaus_1500__kV_168"/>
    <x v="3"/>
    <x v="3"/>
    <n v="1500"/>
    <x v="0"/>
  </r>
  <r>
    <s v="N-Manaus_1500__kV_179"/>
    <x v="3"/>
    <x v="3"/>
    <n v="1500"/>
    <x v="0"/>
  </r>
  <r>
    <s v="N-Manaus_1500__kV_178"/>
    <x v="3"/>
    <x v="3"/>
    <n v="1500"/>
    <x v="0"/>
  </r>
  <r>
    <s v="N-Manaus_1500__kV_165"/>
    <x v="3"/>
    <x v="3"/>
    <n v="1500"/>
    <x v="0"/>
  </r>
  <r>
    <s v="N-Manaus_1500__kV_175"/>
    <x v="3"/>
    <x v="3"/>
    <n v="1500"/>
    <x v="0"/>
  </r>
  <r>
    <s v="SE-Imp_1500__kV_317"/>
    <x v="1"/>
    <x v="2"/>
    <n v="1500"/>
    <x v="0"/>
  </r>
  <r>
    <s v="SE-Imp_1500__kV_322"/>
    <x v="1"/>
    <x v="2"/>
    <n v="1500"/>
    <x v="0"/>
  </r>
  <r>
    <s v="SE-Imp_1500__kV_316"/>
    <x v="1"/>
    <x v="2"/>
    <n v="1500"/>
    <x v="0"/>
  </r>
  <r>
    <s v="SE-Imp_1500__kV_326"/>
    <x v="1"/>
    <x v="2"/>
    <n v="1500"/>
    <x v="0"/>
  </r>
  <r>
    <s v="SE-Imp_1500__kV_313"/>
    <x v="1"/>
    <x v="2"/>
    <n v="1500"/>
    <x v="0"/>
  </r>
  <r>
    <s v="SE-Imp_1500__kV_315"/>
    <x v="1"/>
    <x v="2"/>
    <n v="1500"/>
    <x v="0"/>
  </r>
  <r>
    <s v="SE-Imp_1500__kV_309"/>
    <x v="1"/>
    <x v="2"/>
    <n v="1500"/>
    <x v="0"/>
  </r>
  <r>
    <s v="SE-Imp_1500__kV_298"/>
    <x v="1"/>
    <x v="2"/>
    <n v="1500"/>
    <x v="0"/>
  </r>
  <r>
    <s v="SE-Imp_1500__kV_306"/>
    <x v="1"/>
    <x v="2"/>
    <n v="1500"/>
    <x v="0"/>
  </r>
  <r>
    <s v="SE-Imp_1500__kV_127"/>
    <x v="1"/>
    <x v="2"/>
    <n v="1500"/>
    <x v="0"/>
  </r>
  <r>
    <s v="SE-Imp_1500__kV_307"/>
    <x v="1"/>
    <x v="2"/>
    <n v="1500"/>
    <x v="0"/>
  </r>
  <r>
    <s v="SE-Imp_1500__kV_319"/>
    <x v="1"/>
    <x v="2"/>
    <n v="1500"/>
    <x v="0"/>
  </r>
  <r>
    <s v="SE-Imp_1500__kV_320"/>
    <x v="1"/>
    <x v="2"/>
    <n v="1500"/>
    <x v="0"/>
  </r>
  <r>
    <s v="SE-Imp_1500__kV_323"/>
    <x v="1"/>
    <x v="2"/>
    <n v="1500"/>
    <x v="0"/>
  </r>
  <r>
    <s v="SE-Imp_1500__kV_321"/>
    <x v="1"/>
    <x v="2"/>
    <n v="1500"/>
    <x v="0"/>
  </r>
  <r>
    <s v="SE-Imp_1500__kV_302"/>
    <x v="1"/>
    <x v="2"/>
    <n v="1500"/>
    <x v="0"/>
  </r>
  <r>
    <s v="SE-Imp_1500__kV_324"/>
    <x v="1"/>
    <x v="2"/>
    <n v="1500"/>
    <x v="0"/>
  </r>
  <r>
    <s v="SE-Imp_1500__kV_299"/>
    <x v="1"/>
    <x v="2"/>
    <n v="1500"/>
    <x v="0"/>
  </r>
  <r>
    <s v="SE-Imp_1500__kV_325"/>
    <x v="1"/>
    <x v="2"/>
    <n v="1500"/>
    <x v="0"/>
  </r>
  <r>
    <s v="SE-Imp_1500__kV_301"/>
    <x v="1"/>
    <x v="2"/>
    <n v="1500"/>
    <x v="0"/>
  </r>
  <r>
    <s v="SE-Imp_1500__kV_312"/>
    <x v="1"/>
    <x v="2"/>
    <n v="1500"/>
    <x v="0"/>
  </r>
  <r>
    <s v="SE-Imp_1500__kV_303"/>
    <x v="1"/>
    <x v="2"/>
    <n v="1500"/>
    <x v="0"/>
  </r>
  <r>
    <s v="SE-Imp_1500__kV_129"/>
    <x v="1"/>
    <x v="2"/>
    <n v="1500"/>
    <x v="0"/>
  </r>
  <r>
    <s v="SE-Imp_1500__kV_305"/>
    <x v="1"/>
    <x v="2"/>
    <n v="1500"/>
    <x v="0"/>
  </r>
  <r>
    <s v="SE-Imp_1500__kV_121"/>
    <x v="1"/>
    <x v="2"/>
    <n v="1500"/>
    <x v="0"/>
  </r>
  <r>
    <s v="SE-Imp_1500__kV_118"/>
    <x v="1"/>
    <x v="2"/>
    <n v="1500"/>
    <x v="0"/>
  </r>
  <r>
    <s v="SE-Imp_1500__kV_112"/>
    <x v="1"/>
    <x v="2"/>
    <n v="1500"/>
    <x v="0"/>
  </r>
  <r>
    <s v="SE-Imp_1500__kV_113"/>
    <x v="1"/>
    <x v="2"/>
    <n v="1500"/>
    <x v="0"/>
  </r>
  <r>
    <s v="SE-Imp_1500__kV_114"/>
    <x v="1"/>
    <x v="2"/>
    <n v="1500"/>
    <x v="0"/>
  </r>
  <r>
    <s v="SE-Imp_1500__kV_300"/>
    <x v="1"/>
    <x v="2"/>
    <n v="1500"/>
    <x v="0"/>
  </r>
  <r>
    <s v="SE-Imp_1500__kV_122"/>
    <x v="1"/>
    <x v="2"/>
    <n v="1500"/>
    <x v="0"/>
  </r>
  <r>
    <s v="SE-Imp_1500__kV_304"/>
    <x v="1"/>
    <x v="2"/>
    <n v="1500"/>
    <x v="0"/>
  </r>
  <r>
    <s v="NE-Imp_1500__kV_162"/>
    <x v="2"/>
    <x v="2"/>
    <n v="1500"/>
    <x v="0"/>
  </r>
  <r>
    <s v="NE-Imp_1500__kV_147"/>
    <x v="2"/>
    <x v="2"/>
    <n v="1500"/>
    <x v="0"/>
  </r>
  <r>
    <s v="NE-Imp_1500__kV_285"/>
    <x v="2"/>
    <x v="2"/>
    <n v="1500"/>
    <x v="0"/>
  </r>
  <r>
    <s v="NE-Imp_1500__kV_284"/>
    <x v="2"/>
    <x v="2"/>
    <n v="1500"/>
    <x v="0"/>
  </r>
  <r>
    <s v="NE-Imp_1500__kV_156"/>
    <x v="2"/>
    <x v="2"/>
    <n v="1500"/>
    <x v="0"/>
  </r>
  <r>
    <s v="NE-Imp_1500__kV_158"/>
    <x v="2"/>
    <x v="2"/>
    <n v="1500"/>
    <x v="0"/>
  </r>
  <r>
    <s v="NE-Imp_1500__kV_279"/>
    <x v="2"/>
    <x v="2"/>
    <n v="1500"/>
    <x v="0"/>
  </r>
  <r>
    <s v="NE-Imp_1500__kV_144"/>
    <x v="2"/>
    <x v="2"/>
    <n v="1500"/>
    <x v="0"/>
  </r>
  <r>
    <s v="NE-Imp_1500__kV_149"/>
    <x v="2"/>
    <x v="2"/>
    <n v="1500"/>
    <x v="0"/>
  </r>
  <r>
    <s v="NE-Imp_1500__kV_163"/>
    <x v="2"/>
    <x v="2"/>
    <n v="1500"/>
    <x v="0"/>
  </r>
  <r>
    <s v="N-Imp_1500__kV_192"/>
    <x v="3"/>
    <x v="2"/>
    <n v="1500"/>
    <x v="0"/>
  </r>
  <r>
    <s v="NE-Imp_1500__kV_148"/>
    <x v="2"/>
    <x v="2"/>
    <n v="1500"/>
    <x v="0"/>
  </r>
  <r>
    <s v="NE-Imp_1500__kV_145"/>
    <x v="2"/>
    <x v="2"/>
    <n v="1500"/>
    <x v="0"/>
  </r>
  <r>
    <s v="NE-Imp_1500__kV_146"/>
    <x v="2"/>
    <x v="2"/>
    <n v="1500"/>
    <x v="0"/>
  </r>
  <r>
    <s v="NE-Imp_1500__kV_150"/>
    <x v="2"/>
    <x v="2"/>
    <n v="1500"/>
    <x v="0"/>
  </r>
  <r>
    <s v="NE-Imp_1500__kV_296"/>
    <x v="2"/>
    <x v="2"/>
    <n v="1500"/>
    <x v="0"/>
  </r>
  <r>
    <s v="SE-Imp_1500__kV_128"/>
    <x v="1"/>
    <x v="2"/>
    <n v="1500"/>
    <x v="0"/>
  </r>
  <r>
    <s v="NE-Imp_1500__kV_286"/>
    <x v="2"/>
    <x v="2"/>
    <n v="1500"/>
    <x v="0"/>
  </r>
  <r>
    <s v="N-Imp_1500__kV_197"/>
    <x v="3"/>
    <x v="2"/>
    <n v="1500"/>
    <x v="0"/>
  </r>
  <r>
    <s v="N-Imp_1500__kV_195"/>
    <x v="3"/>
    <x v="2"/>
    <n v="1500"/>
    <x v="0"/>
  </r>
  <r>
    <s v="N-Imp_1500__kV_199"/>
    <x v="3"/>
    <x v="2"/>
    <n v="1500"/>
    <x v="0"/>
  </r>
  <r>
    <s v="N-Imp_1500__kV_183"/>
    <x v="3"/>
    <x v="2"/>
    <n v="1500"/>
    <x v="0"/>
  </r>
  <r>
    <s v="N-Imp_1500__kV_189"/>
    <x v="3"/>
    <x v="2"/>
    <n v="1500"/>
    <x v="0"/>
  </r>
  <r>
    <s v="N-Imp_1500__kV_187"/>
    <x v="3"/>
    <x v="2"/>
    <n v="1500"/>
    <x v="0"/>
  </r>
  <r>
    <s v="N-Imp_1500__kV_186"/>
    <x v="3"/>
    <x v="2"/>
    <n v="1500"/>
    <x v="0"/>
  </r>
  <r>
    <s v="N-Imp_1500__kV_184"/>
    <x v="3"/>
    <x v="2"/>
    <n v="1500"/>
    <x v="0"/>
  </r>
  <r>
    <s v="NE-Imp_1500__kV_154"/>
    <x v="2"/>
    <x v="2"/>
    <n v="1500"/>
    <x v="0"/>
  </r>
  <r>
    <s v="N-Imp_1500__kV_188"/>
    <x v="3"/>
    <x v="2"/>
    <n v="1500"/>
    <x v="0"/>
  </r>
  <r>
    <s v="NE-Imp_1500__kV_157"/>
    <x v="2"/>
    <x v="2"/>
    <n v="1500"/>
    <x v="0"/>
  </r>
  <r>
    <s v="N-Imp_1500__kV_196"/>
    <x v="3"/>
    <x v="2"/>
    <n v="1500"/>
    <x v="0"/>
  </r>
  <r>
    <s v="N-Imp_1500__kV_198"/>
    <x v="3"/>
    <x v="2"/>
    <n v="1500"/>
    <x v="0"/>
  </r>
  <r>
    <s v="N-Imp_1500__kV_185"/>
    <x v="3"/>
    <x v="2"/>
    <n v="1500"/>
    <x v="0"/>
  </r>
  <r>
    <s v="N-Imp_1500__kV_190"/>
    <x v="3"/>
    <x v="2"/>
    <n v="1500"/>
    <x v="0"/>
  </r>
  <r>
    <s v="N-Imp_1500__kV_191"/>
    <x v="3"/>
    <x v="2"/>
    <n v="1500"/>
    <x v="0"/>
  </r>
  <r>
    <s v="N-Imp_1500__kV_194"/>
    <x v="3"/>
    <x v="2"/>
    <n v="1500"/>
    <x v="0"/>
  </r>
  <r>
    <s v="N-Imp_1500__kV_193"/>
    <x v="3"/>
    <x v="2"/>
    <n v="1500"/>
    <x v="0"/>
  </r>
  <r>
    <s v="NE-Imp_1500__kV_152"/>
    <x v="2"/>
    <x v="2"/>
    <n v="1500"/>
    <x v="0"/>
  </r>
  <r>
    <s v="N-Imp_1500__kV_182"/>
    <x v="3"/>
    <x v="2"/>
    <n v="1500"/>
    <x v="0"/>
  </r>
  <r>
    <s v="SE-Imp_1500__kV_123"/>
    <x v="1"/>
    <x v="2"/>
    <n v="1500"/>
    <x v="0"/>
  </r>
  <r>
    <s v="SE-Imp_1500__kV_130"/>
    <x v="1"/>
    <x v="2"/>
    <n v="1500"/>
    <x v="0"/>
  </r>
  <r>
    <s v="SE-Imp_1500__kV_308"/>
    <x v="1"/>
    <x v="2"/>
    <n v="1500"/>
    <x v="0"/>
  </r>
  <r>
    <s v="SE-Imp_1500__kV_120"/>
    <x v="1"/>
    <x v="2"/>
    <n v="1500"/>
    <x v="0"/>
  </r>
  <r>
    <s v="SE-Imp_1500__kV_311"/>
    <x v="1"/>
    <x v="2"/>
    <n v="1500"/>
    <x v="0"/>
  </r>
  <r>
    <s v="SE-Imp_1500__kV_133"/>
    <x v="1"/>
    <x v="2"/>
    <n v="1500"/>
    <x v="0"/>
  </r>
  <r>
    <s v="SE-Imp_1500__kV_132"/>
    <x v="1"/>
    <x v="2"/>
    <n v="1500"/>
    <x v="0"/>
  </r>
  <r>
    <s v="SE-Imp_1500__kV_131"/>
    <x v="1"/>
    <x v="2"/>
    <n v="1500"/>
    <x v="0"/>
  </r>
  <r>
    <s v="SE-Imp_1500__kV_310"/>
    <x v="1"/>
    <x v="2"/>
    <n v="1500"/>
    <x v="0"/>
  </r>
  <r>
    <s v="NE-Imp_1500__kV_293"/>
    <x v="2"/>
    <x v="2"/>
    <n v="1500"/>
    <x v="0"/>
  </r>
  <r>
    <s v="SE-Imp_1500__kV_119"/>
    <x v="1"/>
    <x v="2"/>
    <n v="1500"/>
    <x v="0"/>
  </r>
  <r>
    <s v="SE-Imp_1500__kV_115"/>
    <x v="1"/>
    <x v="2"/>
    <n v="1500"/>
    <x v="0"/>
  </r>
  <r>
    <s v="SE-Imp_1500__kV_327"/>
    <x v="1"/>
    <x v="2"/>
    <n v="1500"/>
    <x v="0"/>
  </r>
  <r>
    <s v="SE-Imp_1500__kV_125"/>
    <x v="1"/>
    <x v="2"/>
    <n v="1500"/>
    <x v="0"/>
  </r>
  <r>
    <s v="SE-Imp_1500__kV_126"/>
    <x v="1"/>
    <x v="2"/>
    <n v="1500"/>
    <x v="0"/>
  </r>
  <r>
    <s v="SE-Imp_1500__kV_318"/>
    <x v="1"/>
    <x v="2"/>
    <n v="1500"/>
    <x v="0"/>
  </r>
  <r>
    <s v="SE-Imp_1500__kV_117"/>
    <x v="1"/>
    <x v="2"/>
    <n v="1500"/>
    <x v="0"/>
  </r>
  <r>
    <s v="SE-Imp_1500__kV_116"/>
    <x v="1"/>
    <x v="2"/>
    <n v="1500"/>
    <x v="0"/>
  </r>
  <r>
    <s v="NE-Imp_1500__kV_289"/>
    <x v="2"/>
    <x v="2"/>
    <n v="1500"/>
    <x v="0"/>
  </r>
  <r>
    <s v="NE-Imp_1500__kV_297"/>
    <x v="2"/>
    <x v="2"/>
    <n v="1500"/>
    <x v="0"/>
  </r>
  <r>
    <s v="NE-Imp_1500__kV_291"/>
    <x v="2"/>
    <x v="2"/>
    <n v="1500"/>
    <x v="0"/>
  </r>
  <r>
    <s v="NE-Imp_1500__kV_151"/>
    <x v="2"/>
    <x v="2"/>
    <n v="1500"/>
    <x v="0"/>
  </r>
  <r>
    <s v="NE-Imp_1500__kV_159"/>
    <x v="2"/>
    <x v="2"/>
    <n v="1500"/>
    <x v="0"/>
  </r>
  <r>
    <s v="NE-Imp_1500__kV_292"/>
    <x v="2"/>
    <x v="2"/>
    <n v="1500"/>
    <x v="0"/>
  </r>
  <r>
    <s v="NE-Imp_1500__kV_290"/>
    <x v="2"/>
    <x v="2"/>
    <n v="1500"/>
    <x v="0"/>
  </r>
  <r>
    <s v="SE-Imp_1500__kV_124"/>
    <x v="1"/>
    <x v="2"/>
    <n v="1500"/>
    <x v="0"/>
  </r>
  <r>
    <s v="NE-Imp_1500__kV_153"/>
    <x v="2"/>
    <x v="2"/>
    <n v="1500"/>
    <x v="0"/>
  </r>
  <r>
    <s v="NE-Imp_1500__kV_287"/>
    <x v="2"/>
    <x v="2"/>
    <n v="1500"/>
    <x v="0"/>
  </r>
  <r>
    <s v="NE-Imp_1500__kV_295"/>
    <x v="2"/>
    <x v="2"/>
    <n v="1500"/>
    <x v="0"/>
  </r>
  <r>
    <s v="NE-Imp_1500__kV_280"/>
    <x v="2"/>
    <x v="2"/>
    <n v="1500"/>
    <x v="0"/>
  </r>
  <r>
    <s v="NE-Imp_1500__kV_278"/>
    <x v="2"/>
    <x v="2"/>
    <n v="1500"/>
    <x v="0"/>
  </r>
  <r>
    <s v="NE-Imp_1500__kV_155"/>
    <x v="2"/>
    <x v="2"/>
    <n v="1500"/>
    <x v="0"/>
  </r>
  <r>
    <s v="SE-Imp_1500__kV_314"/>
    <x v="1"/>
    <x v="2"/>
    <n v="1500"/>
    <x v="0"/>
  </r>
  <r>
    <s v="NE-Imp_1500__kV_294"/>
    <x v="2"/>
    <x v="2"/>
    <n v="150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8602.865919999997"/>
    <n v="54741.960579999999"/>
    <n v="49516.712090000001"/>
    <n v="55389.992339999997"/>
    <n v="61207.45089"/>
    <n v="53762.1178"/>
    <n v="50054.269099999998"/>
    <n v="55811.607080000002"/>
    <n v="62793.272169999997"/>
    <n v="55732.656949999997"/>
    <n v="54850.070269999997"/>
    <n v="57756.527170000001"/>
    <n v="62700.84592"/>
    <n v="55625.475270000003"/>
    <n v="53838.246279999999"/>
    <n v="58365.903230000004"/>
    <n v="61750.65956"/>
    <n v="53766.55343"/>
    <n v="52352.13018"/>
    <n v="54709.150159999997"/>
    <n v="63907.47118"/>
    <n v="56667.187279999998"/>
    <n v="54297.071660000001"/>
    <n v="58332.029569999999"/>
    <n v="64873.41807"/>
    <n v="59107.518530000001"/>
    <n v="58242.472670000003"/>
    <n v="62543.305769999999"/>
    <n v="67967.910610000006"/>
    <n v="62504.505250000002"/>
    <n v="60079.895380000002"/>
    <n v="63076.354780000001"/>
    <n v="71206.462220000001"/>
    <n v="65179.187449999998"/>
    <n v="68230.685750000004"/>
    <n v="69057.185129999998"/>
    <n v="73242.682660000006"/>
    <n v="66833.209260000003"/>
    <n v="59882.772900000004"/>
    <n v="67704.972120000006"/>
    <n v="72421.630510000003"/>
    <n v="71783.713019999996"/>
    <n v="64228.940600000002"/>
    <n v="68734.814259999999"/>
    <n v="72752.597009999998"/>
    <n v="72102.608840000001"/>
    <n v="65602.289220000006"/>
    <n v="70173.147010000001"/>
    <n v="76326.067379999993"/>
    <n v="71938.920129999999"/>
    <n v="62310.758959999999"/>
    <n v="68376.274430000005"/>
    <n v="78166.003110000005"/>
    <n v="70582.291880000004"/>
    <n v="64618.98805"/>
    <n v="72339.255650000006"/>
    <n v="80401.104569999996"/>
    <n v="75272.205629999997"/>
    <n v="67925.345419999998"/>
    <n v="73563.889370000004"/>
    <n v="79848.505059999996"/>
    <n v="71655.759269999995"/>
    <n v="67066.845000000001"/>
    <n v="72826.532659999997"/>
    <n v="81595.797189999997"/>
    <n v="73926.84143"/>
    <n v="72074.653000000006"/>
    <n v="74692.233869999996"/>
    <n v="82744.055410000001"/>
    <n v="75099.513789999997"/>
    <n v="71983.505189999996"/>
    <n v="75719.885739999998"/>
    <n v="82744.055410000001"/>
    <n v="79570.64142"/>
    <n v="70031.756349999996"/>
    <n v="75648.793030000001"/>
    <n v="82744.055410000001"/>
    <n v="79486.094140000001"/>
    <n v="73482.678169999999"/>
    <n v="75209.531839999996"/>
    <n v="82744.055410000001"/>
    <n v="79147.69975"/>
    <n v="72600.253400000001"/>
    <n v="74608.045270000002"/>
    <n v="82744.055410000001"/>
    <n v="78931.696169999996"/>
    <n v="72017.014370000004"/>
    <n v="74307.101769999994"/>
    <n v="82744.055410000001"/>
    <n v="78691.326419999998"/>
    <n v="72819.662450000003"/>
    <n v="74559.374049999999"/>
    <n v="82744.055410000001"/>
    <n v="79780.876740000007"/>
    <n v="70149.169160000005"/>
    <n v="74321.593040000007"/>
    <n v="82744.055410000001"/>
    <n v="79780.876740000007"/>
    <n v="73584.211070000005"/>
    <n v="74702.454519999999"/>
    <n v="82744.055410000001"/>
    <n v="79780.876740000007"/>
    <n v="74107.448560000004"/>
    <n v="74268.485209999999"/>
    <n v="82744.055410000001"/>
    <n v="79368.833039999998"/>
    <n v="72483.103610000006"/>
    <n v="73684.807929999995"/>
    <n v="82744.055410000001"/>
    <n v="78945.973729999998"/>
    <n v="70009.313569999998"/>
    <n v="75134.493740000005"/>
    <n v="82744.055410000001"/>
    <n v="79587.751069999998"/>
    <n v="69799.311549999999"/>
    <n v="72660.241899999994"/>
    <n v="82744.055410000001"/>
    <n v="79780.876740000007"/>
    <n v="72930.211979999993"/>
    <n v="73854.805649999995"/>
    <n v="82055.952369999999"/>
    <n v="79780.876740000007"/>
    <n v="73104.383749999994"/>
    <n v="75599.905740000002"/>
    <n v="81371.156910000005"/>
    <n v="79780.876740000007"/>
    <n v="72788.814580000006"/>
    <n v="75401.271340000007"/>
    <n v="81674.809630000003"/>
    <n v="79780.876740000007"/>
    <n v="72601.37384"/>
    <n v="73575.255350000007"/>
    <n v="82744.055410000001"/>
    <n v="79780.876740000007"/>
    <n v="72308.945569999996"/>
    <n v="75446.502739999996"/>
    <n v="79766.705489999993"/>
    <n v="79780.876740000007"/>
    <n v="73641.95435"/>
    <n v="72216.351259999996"/>
    <n v="82196.831649999993"/>
    <n v="79780.876740000007"/>
    <n v="72924.330050000004"/>
    <n v="69840.940119999999"/>
    <n v="82744.055410000001"/>
    <n v="79780.876740000007"/>
    <n v="71884.544609999997"/>
    <n v="74351.275070000003"/>
    <n v="77771.472550000006"/>
    <n v="79780.876740000007"/>
    <n v="72410.008130000002"/>
    <n v="74381.547730000006"/>
    <n v="81765.165890000004"/>
    <n v="79780.876740000007"/>
    <n v="72597.074630000003"/>
    <n v="75473.155440000002"/>
  </r>
  <r>
    <x v="3"/>
    <n v="4416.3087880000003"/>
    <n v="4739.0984099999996"/>
    <n v="4617.517938"/>
    <n v="4562.0794260000002"/>
    <n v="4416.3087880000003"/>
    <n v="4739.0984099999996"/>
    <n v="4617.517938"/>
    <n v="4581.1485830000001"/>
    <n v="4560.8679080000002"/>
    <n v="4739.0984099999996"/>
    <n v="4473.7992780000004"/>
    <n v="4583.5099259999997"/>
    <n v="4561.7519080000002"/>
    <n v="4739.9794099999999"/>
    <n v="4474.6932779999997"/>
    <n v="4584.4069259999997"/>
    <n v="4817.3037080000004"/>
    <n v="4997.6789099999996"/>
    <n v="4728.7650780000004"/>
    <n v="4836.8402260000003"/>
    <n v="5002.1437079999996"/>
    <n v="5057.3241500000004"/>
    <n v="4784.2808580000001"/>
    <n v="4898.7023259999996"/>
    <n v="4862.6146179999996"/>
    <n v="5099.4923099999996"/>
    <n v="4995.8107479999999"/>
    <n v="4841.7979260000002"/>
    <n v="5021.7614270000004"/>
    <n v="5065.9640099999997"/>
    <n v="4868.3384580000002"/>
    <n v="5200.1661260000001"/>
    <n v="5203.0284510000001"/>
    <n v="5063.4931919999999"/>
    <n v="5202.0635579999998"/>
    <n v="5144.2660260000002"/>
    <n v="9327.0610140000008"/>
    <n v="7964.2332839999999"/>
    <n v="9101.8434180000004"/>
    <n v="9202.3487260000002"/>
    <n v="9346.2743609999998"/>
    <n v="9537.6887920000008"/>
    <n v="7717.4311070000003"/>
    <n v="6319.7338470000004"/>
    <n v="9437.5158470000006"/>
    <n v="4994.3977219999997"/>
    <n v="5127.2484180000001"/>
    <n v="8665.5170020000005"/>
    <n v="9220.2543870000009"/>
    <n v="9186.1180920000006"/>
    <n v="9103.2329580000005"/>
    <n v="8876.3358260000005"/>
    <n v="9061.7680689999997"/>
    <n v="9392.0429569999997"/>
    <n v="9194.9355780000005"/>
    <n v="9258.1252650000006"/>
    <n v="9531.6875870000003"/>
    <n v="6875.1791480000002"/>
    <n v="5369.0099810000002"/>
    <n v="9258.1252650000006"/>
    <n v="9437.4351139999999"/>
    <n v="9255.1937099999996"/>
    <n v="9119.7473140000002"/>
    <n v="9257.5950059999996"/>
    <n v="9530.9359480000003"/>
    <n v="9537.6887920000008"/>
    <n v="9343.3378379999995"/>
    <n v="9258.1252650000006"/>
    <n v="11642.36759"/>
    <n v="11754.88999"/>
    <n v="7509.2182380000004"/>
    <n v="10872.29012"/>
    <n v="11644.662350000001"/>
    <n v="11825.22998"/>
    <n v="11247.601720000001"/>
    <n v="11367.18823"/>
    <n v="11644.662350000001"/>
    <n v="11825.36081"/>
    <n v="9343.6132379999999"/>
    <n v="11367.18823"/>
    <n v="11644.662350000001"/>
    <n v="7814.7303570000004"/>
    <n v="11483.813239999999"/>
    <n v="11367.13435"/>
    <n v="11644.662350000001"/>
    <n v="9989.4946959999997"/>
    <n v="6633.7997759999998"/>
    <n v="11367.18823"/>
    <n v="11644.662350000001"/>
    <n v="11825.36081"/>
    <n v="7509.2182380000004"/>
    <n v="11367.18823"/>
    <n v="11644.662350000001"/>
    <n v="9852.6141459999999"/>
    <n v="11125.40864"/>
    <n v="11344.29333"/>
    <n v="11644.662350000001"/>
    <n v="11825.36081"/>
    <n v="7509.2182380000004"/>
    <n v="10681.44038"/>
    <n v="11644.662350000001"/>
    <n v="11825.36081"/>
    <n v="9105.0677140000007"/>
    <n v="11332.155710000001"/>
    <n v="11644.662350000001"/>
    <n v="11825.36081"/>
    <n v="7404.0371940000005"/>
    <n v="11367.18823"/>
    <n v="11644.662350000001"/>
    <n v="11825.36081"/>
    <n v="9343.3702379999995"/>
    <n v="10011.31554"/>
    <n v="11644.662350000001"/>
    <n v="11825.36081"/>
    <n v="9121.2345779999996"/>
    <n v="11130.380230000001"/>
    <n v="11644.662350000001"/>
    <n v="11825.36081"/>
    <n v="5368.7428380000001"/>
    <n v="11365.08778"/>
    <n v="11643.097030000001"/>
    <n v="11825.36081"/>
    <n v="11480.06884"/>
    <n v="11367.18823"/>
    <n v="11643.327719999999"/>
    <n v="11825.36081"/>
    <n v="7108.2106379999996"/>
    <n v="9258.5270419999997"/>
    <n v="11641.615949999999"/>
    <n v="11825.36081"/>
    <n v="5369.0182379999997"/>
    <n v="11324.60039"/>
    <n v="11644.662350000001"/>
    <n v="11825.36081"/>
    <n v="5368.7752380000002"/>
    <n v="5894.8721290000003"/>
    <n v="11641.54371"/>
    <n v="11825.36081"/>
    <n v="11483.813239999999"/>
    <n v="7010.8384130000004"/>
    <n v="9495.442642"/>
    <n v="11825.36081"/>
    <n v="5369.0182379999997"/>
    <n v="11324.60039"/>
    <n v="7724.8893479999997"/>
    <n v="11825.36081"/>
    <n v="7471.1134439999996"/>
    <n v="11367.18823"/>
    <n v="11643.14025"/>
    <n v="11825.36081"/>
    <n v="6064.5832460000001"/>
    <n v="8555.7629230000002"/>
    <n v="7722.2633130000004"/>
    <n v="11825.36081"/>
    <n v="6563.3268230000003"/>
    <n v="11367.18823"/>
  </r>
  <r>
    <x v="4"/>
    <n v="9872.7680049999999"/>
    <n v="8100.9250760000004"/>
    <n v="9569.7913310000004"/>
    <n v="9537.6736860000001"/>
    <n v="9804.8146919999999"/>
    <n v="9010.3422210000008"/>
    <n v="9798.2771379999995"/>
    <n v="10303.089980000001"/>
    <n v="10440.37861"/>
    <n v="10018.373659999999"/>
    <n v="9816.2734560000008"/>
    <n v="10651.664769999999"/>
    <n v="10563.549919999999"/>
    <n v="10344.116959999999"/>
    <n v="10146.851919999999"/>
    <n v="10303.089980000001"/>
    <n v="11342.750529999999"/>
    <n v="10949.25728"/>
    <n v="10738.07418"/>
    <n v="11198.166370000001"/>
    <n v="11473.5016"/>
    <n v="10505.621440000001"/>
    <n v="10985.744140000001"/>
    <n v="11702.97921"/>
    <n v="11270.024429999999"/>
    <n v="11779.44341"/>
    <n v="10178.781720000001"/>
    <n v="9633.7960750000002"/>
    <n v="13559.704879999999"/>
    <n v="10890.961740000001"/>
    <n v="11679.82656"/>
    <n v="12160.04817"/>
    <n v="12467.80668"/>
    <n v="13554.87278"/>
    <n v="5880.3874900000001"/>
    <n v="11925.505929999999"/>
    <n v="11775.02548"/>
    <n v="13743.1134"/>
    <n v="13524.34222"/>
    <n v="13269.83426"/>
    <n v="15625.05168"/>
    <n v="9637.7995169999995"/>
    <n v="15625.05168"/>
    <n v="18142.808349999999"/>
    <n v="17390.052189999999"/>
    <n v="16829.761770000001"/>
    <n v="17627.722310000001"/>
    <n v="17133.33165"/>
    <n v="19011.538110000001"/>
    <n v="16129.223550000001"/>
    <n v="18574.467840000001"/>
    <n v="18800.96298"/>
    <n v="21600.011709999999"/>
    <n v="21401.21933"/>
    <n v="19810.414580000001"/>
    <n v="20660.296569999999"/>
    <n v="22497.582320000001"/>
    <n v="21795.50589"/>
    <n v="20708.743450000002"/>
    <n v="22086.569149999999"/>
    <n v="22646.335350000001"/>
    <n v="21942.009829999999"/>
    <n v="21078.080430000002"/>
    <n v="22268.2942"/>
    <n v="22708.678980000001"/>
    <n v="21485.493200000001"/>
    <n v="21589.715069999998"/>
    <n v="22708.678980000001"/>
    <n v="22708.678980000001"/>
    <n v="21174.722529999999"/>
    <n v="21301.49422"/>
    <n v="22708.678980000001"/>
    <n v="22708.678980000001"/>
    <n v="18240.525089999999"/>
    <n v="21450.436750000001"/>
    <n v="22036.92164"/>
    <n v="21889.548460000002"/>
    <n v="16656.198"/>
    <n v="20098.094280000001"/>
    <n v="21188.039410000001"/>
    <n v="22079.04278"/>
    <n v="22079.04278"/>
    <n v="21564.637170000002"/>
    <n v="22079.04278"/>
    <n v="22268.537090000002"/>
    <n v="21827.962810000001"/>
    <n v="21901.865590000001"/>
    <n v="22255.08209"/>
    <n v="22458.220890000001"/>
    <n v="22458.220890000001"/>
    <n v="20904.55557"/>
    <n v="22015.220160000001"/>
    <n v="22647.715209999998"/>
    <n v="22647.715209999998"/>
    <n v="21048.28872"/>
    <n v="22345.211810000001"/>
    <n v="23503.86045"/>
    <n v="23503.86045"/>
    <n v="22767.675050000002"/>
    <n v="23503.86045"/>
    <n v="24342.293150000001"/>
    <n v="24070.624810000001"/>
    <n v="24342.293150000001"/>
    <n v="23992.96038"/>
    <n v="25311.025600000001"/>
    <n v="25311.025600000001"/>
    <n v="24720.750820000001"/>
    <n v="24868.076779999999"/>
    <n v="25500.519909999999"/>
    <n v="24932.036970000001"/>
    <n v="25311.025600000001"/>
    <n v="25206.80373"/>
    <n v="25500.519909999999"/>
    <n v="25008.782169999999"/>
    <n v="24355.784769999998"/>
    <n v="25500.519909999999"/>
    <n v="25495.119320000002"/>
    <n v="25495.119320000002"/>
    <n v="24990.116979999999"/>
    <n v="25128.447830000001"/>
    <n v="25495.119320000002"/>
    <n v="25495.119320000002"/>
    <n v="22993.779450000002"/>
    <n v="23883.4702"/>
    <n v="25495.119320000002"/>
    <n v="25495.119320000002"/>
    <n v="25468.590120000001"/>
    <n v="24529.645799999998"/>
    <n v="25495.119320000002"/>
    <n v="25495.119320000002"/>
    <n v="23610.598389999999"/>
    <n v="23950.551179999999"/>
    <n v="25150.997650000001"/>
    <n v="25150.997650000001"/>
    <n v="24385.645810000002"/>
    <n v="24819.382600000001"/>
    <n v="24626.098409999999"/>
    <n v="25150.997650000001"/>
    <n v="24287.851060000001"/>
    <n v="24595.779320000001"/>
    <n v="23656.834999999999"/>
    <n v="25150.997650000001"/>
    <n v="24719.898089999999"/>
    <n v="24957.713449999999"/>
    <n v="25042.038420000001"/>
    <n v="25150.997650000001"/>
    <n v="23345.790509999999"/>
    <n v="23043.820899999999"/>
    <n v="24457.448469999999"/>
    <n v="25150.997650000001"/>
    <n v="21584.7147"/>
    <n v="25150.997650000001"/>
    <n v="25150.997650000001"/>
    <n v="25150.997650000001"/>
    <n v="21118.474149999998"/>
    <n v="22462.073359999999"/>
  </r>
  <r>
    <x v="5"/>
    <n v="2110.2449999999999"/>
    <n v="1570.02"/>
    <n v="1752.3"/>
    <n v="2380.3200000000002"/>
    <n v="2106.5700000000002"/>
    <n v="2252.637068"/>
    <n v="1718.55"/>
    <n v="2106.5700000000002"/>
    <n v="2380.3200000000002"/>
    <n v="2110.2449999999999"/>
    <n v="1452.075"/>
    <n v="2380.3200000000002"/>
    <n v="2106.5700000000002"/>
    <n v="2110.2449999999999"/>
    <n v="1851.3"/>
    <n v="2380.3200000000002"/>
    <n v="1836.4949999999999"/>
    <n v="1570.02"/>
    <n v="1212.075"/>
    <n v="2380.3200000000002"/>
    <n v="2110.2449999999999"/>
    <n v="2110.2449999999999"/>
    <n v="1992.3"/>
    <n v="2380.3200000000002"/>
    <n v="1968.029162"/>
    <n v="871.21095149999996"/>
    <n v="1212.075"/>
    <n v="2380.3200000000002"/>
    <n v="1821.345"/>
    <n v="2095.0949999999998"/>
    <n v="1292.325"/>
    <n v="2635.32"/>
    <n v="2635.32"/>
    <n v="1338.9749999999999"/>
    <n v="2635.32"/>
    <n v="2581.5608379999999"/>
    <n v="2365.2449999999999"/>
    <n v="863.55308109999999"/>
    <n v="1949.07"/>
    <n v="2635.32"/>
    <n v="2635.32"/>
    <n v="1551.27"/>
    <n v="1396.7618259999999"/>
    <n v="2635.32"/>
    <n v="2635.32"/>
    <n v="1821.345"/>
    <n v="2226.1056659999999"/>
    <n v="2361.5700000000002"/>
    <n v="2014.004627"/>
    <n v="1551.27"/>
    <n v="2635.32"/>
    <n v="2635.32"/>
    <n v="2365.2449999999999"/>
    <n v="1551.27"/>
    <n v="2635.32"/>
    <n v="2361.5700000000002"/>
    <n v="2635.32"/>
    <n v="2635.32"/>
    <n v="2361.5700000000002"/>
    <n v="2635.32"/>
    <n v="2635.32"/>
    <n v="2463.6532179999999"/>
    <n v="1084.05"/>
    <n v="2635.32"/>
    <n v="2635.32"/>
    <n v="2365.2449999999999"/>
    <n v="2635.32"/>
    <n v="2635.32"/>
    <n v="1688.55"/>
    <n v="1418.4749999999999"/>
    <n v="1688.55"/>
    <n v="1688.55"/>
    <n v="1688.55"/>
    <n v="1688.55"/>
    <n v="1688.55"/>
    <n v="1688.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1651.996044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3414.145278"/>
    <n v="2737.0373079999999"/>
    <n v="3827.8245149999998"/>
    <n v="3231.491849"/>
    <n v="3301.9811530000002"/>
    <n v="4116.6582049999997"/>
    <n v="3981.906868"/>
    <n v="3539.491912"/>
    <n v="4550.6374139999998"/>
    <n v="4500.0755980000004"/>
    <n v="3609.8141869999999"/>
    <n v="4253.3532510000005"/>
    <n v="4497.6019109999997"/>
    <n v="3822.9320050000001"/>
    <n v="3356.385162"/>
    <n v="4145.0450199999996"/>
    <n v="3506.4371510000001"/>
    <n v="3553.9268809999999"/>
    <n v="3740.2107249999999"/>
    <n v="4698.9500399999997"/>
    <n v="3939.611249"/>
    <n v="4339.1950889999998"/>
    <n v="3951.693804"/>
    <n v="4402.865178"/>
    <n v="4379.8884559999997"/>
    <n v="3311.0013859999999"/>
    <n v="3474.5691579999998"/>
    <n v="3394.199482"/>
    <n v="3590.1709110000002"/>
    <n v="3692.261508"/>
    <n v="3559.4955479999999"/>
    <n v="4085.6662820000001"/>
    <n v="4872.777744"/>
    <n v="3468.8041640000001"/>
    <n v="4143.8264529999997"/>
    <n v="3169.2717889999999"/>
    <n v="4302.3051180000002"/>
    <n v="2874.5183969999998"/>
    <n v="4470.5292300000001"/>
    <n v="3875.110788"/>
    <n v="4701.1906449999997"/>
    <n v="3160.7703000000001"/>
    <n v="4703.3229920000003"/>
    <n v="4673.3561159999999"/>
    <n v="4574.1600479999997"/>
    <n v="2727.203591"/>
    <n v="4691.180773"/>
    <n v="2715.2288349999999"/>
    <n v="3447.386947"/>
    <n v="1728.6633139999999"/>
    <n v="2893.163994"/>
    <n v="3759.2477469999999"/>
    <n v="1989.4177099999999"/>
    <n v="1401.3118899999999"/>
    <n v="1762.5827959999999"/>
    <n v="1401.3118899999999"/>
    <n v="2149.718222"/>
    <n v="1829.472835"/>
    <n v="2149.718222"/>
    <n v="1977.328767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396.0912032"/>
    <n v="3466.9386359999999"/>
    <n v="5359.0588589999998"/>
    <n v="3352.260628"/>
    <n v="406.64155640000001"/>
    <n v="3783.2664519999998"/>
    <n v="5504.6404270000003"/>
    <n v="3501.980528"/>
    <n v="711.29149670000004"/>
    <n v="4672.3335440000001"/>
    <n v="6117.3668690000004"/>
    <n v="4141.7118819999996"/>
    <n v="763.45619669999996"/>
    <n v="4807.2897929999999"/>
    <n v="6400.9290879999999"/>
    <n v="4102.3625709999997"/>
    <n v="763.45054949999997"/>
    <n v="5010.06772"/>
    <n v="6768.1615400000001"/>
    <n v="4515.0528709999999"/>
    <n v="799.75111670000001"/>
    <n v="5115.7021830000003"/>
    <n v="6872.459331"/>
    <n v="4570.7407620000004"/>
    <n v="935.73621790000004"/>
    <n v="5081.3340930000004"/>
    <n v="6837.8705129999998"/>
    <n v="4541.1633819999997"/>
    <n v="1088.8148650000001"/>
    <n v="4845.2228750000004"/>
    <n v="7097.9252560000004"/>
    <n v="4668.8070639999996"/>
    <n v="1153.152098"/>
    <n v="5536.3607069999998"/>
    <n v="6730.7104710000003"/>
    <n v="4349.1186109999999"/>
    <n v="1125.3020369999999"/>
    <n v="5514.5903289999997"/>
    <n v="7145.1545290000004"/>
    <n v="4344.7087869999996"/>
    <n v="1146.8129140000001"/>
    <n v="5554.730329"/>
    <n v="7381.6830710000004"/>
    <n v="4961.3340820000003"/>
    <n v="1160.224598"/>
    <n v="5479.156129"/>
    <n v="7460.8470710000001"/>
    <n v="4884.1901099999995"/>
    <n v="1134.364775"/>
    <n v="5514.3093090000002"/>
    <n v="7316.733193"/>
    <n v="4944.5880900000002"/>
    <n v="1134.364775"/>
    <n v="5504.5593090000002"/>
    <n v="7317.201051"/>
    <n v="4877.6467480000001"/>
    <n v="1920.038219"/>
    <n v="3301.4587529999999"/>
    <n v="8259.6104099999993"/>
    <n v="5730.2615340000002"/>
    <n v="5842.7985650000001"/>
    <n v="10288.0591"/>
    <n v="12182.37076"/>
    <n v="9637.5880899999993"/>
    <n v="8513.0958740000005"/>
    <n v="12695.288409999999"/>
    <n v="10170.468070000001"/>
    <n v="12323.31919"/>
    <n v="10700.86478"/>
    <n v="14883.05731"/>
    <n v="17001.073189999999"/>
    <n v="14511.088089999999"/>
    <n v="10700.86478"/>
    <n v="15146.125309999999"/>
    <n v="17051.236970000002"/>
    <n v="14511.088089999999"/>
    <n v="10441.938039999999"/>
    <n v="14992.231470000001"/>
    <n v="16942.357230000001"/>
    <n v="14342.189549999999"/>
    <n v="10441.938039999999"/>
    <n v="14992.231470000001"/>
    <n v="12700.11723"/>
    <n v="14133.52477"/>
    <n v="10441.938039999999"/>
    <n v="14360.481470000001"/>
    <n v="16942.357230000001"/>
    <n v="14342.189549999999"/>
    <n v="10441.938039999999"/>
    <n v="13178.83648"/>
    <n v="16942.357230000001"/>
    <n v="14342.189549999999"/>
    <n v="10441.938039999999"/>
    <n v="14992.231470000001"/>
    <n v="16942.357230000001"/>
    <n v="14342.189549999999"/>
    <n v="10435.0445"/>
    <n v="14060.937459999999"/>
    <n v="16939.5445"/>
    <n v="14337.744500000001"/>
    <n v="10435.0445"/>
    <n v="14988.1945"/>
    <n v="16939.5445"/>
    <n v="14337.744500000001"/>
    <n v="10435.0445"/>
    <n v="14452.03786"/>
    <n v="16939.5445"/>
    <n v="14337.744500000001"/>
    <n v="10435.0445"/>
    <n v="14988.1945"/>
    <n v="16894.4195"/>
    <n v="14337.744500000001"/>
    <n v="10435.0445"/>
    <n v="14988.1945"/>
    <n v="16924.3825"/>
    <n v="14337.744500000001"/>
    <n v="10435.0445"/>
    <n v="14988.1945"/>
    <n v="16939.5445"/>
    <n v="12999.504499999999"/>
    <n v="10435.0445"/>
    <n v="14988.1945"/>
    <n v="16939.5445"/>
    <n v="14337.744500000001"/>
    <n v="10435.0445"/>
    <n v="14988.1945"/>
    <n v="16939.5445"/>
    <n v="14337.744500000001"/>
    <n v="10435.0445"/>
    <n v="14988.1945"/>
    <n v="16939.5445"/>
    <n v="11666.7045"/>
    <n v="7497.314222"/>
    <n v="14988.1945"/>
    <n v="15758.22047"/>
    <n v="12999.504499999999"/>
    <n v="10102.299999999999"/>
    <n v="14790.55"/>
    <n v="14674.36"/>
    <n v="14120.8"/>
    <n v="10102.299999999999"/>
    <n v="14790.55"/>
    <n v="16168.05"/>
    <n v="11008.225780000001"/>
    <n v="10053.620000000001"/>
    <n v="14790.55"/>
    <n v="12557.56"/>
    <n v="14120.8"/>
    <n v="10102.299999999999"/>
    <n v="14790.55"/>
    <n v="14674.36"/>
    <n v="13989.56"/>
    <n v="10102.299999999999"/>
    <n v="14790.55"/>
    <n v="14042.61"/>
    <n v="14120.8"/>
  </r>
  <r>
    <x v="9"/>
    <n v="365.247725"/>
    <n v="442.5729973"/>
    <n v="793.2662818"/>
    <n v="329.81298020000003"/>
    <n v="402.5924258"/>
    <n v="653.50732129999994"/>
    <n v="1070.477202"/>
    <n v="565.68276260000005"/>
    <n v="959.16893640000001"/>
    <n v="1050.240841"/>
    <n v="816.34304039999995"/>
    <n v="1342.464925"/>
    <n v="1111.395481"/>
    <n v="1212.7582769999999"/>
    <n v="1210.879633"/>
    <n v="1280.411083"/>
    <n v="1059.909144"/>
    <n v="1712.2972629999999"/>
    <n v="1642.113787"/>
    <n v="2358.1844879999999"/>
    <n v="1560.8847840000001"/>
    <n v="1488.898623"/>
    <n v="1994.336665"/>
    <n v="2132.6796330000002"/>
    <n v="2445.4412170000001"/>
    <n v="2147.0379659999999"/>
    <n v="2056.8622780000001"/>
    <n v="3077.9695750000001"/>
    <n v="2679.6346749999998"/>
    <n v="3161.9565250000001"/>
    <n v="3254.4248819999998"/>
    <n v="3579.2126360000002"/>
    <n v="3220.3539569999998"/>
    <n v="3044.9781619999999"/>
    <n v="3923.3070600000001"/>
    <n v="4240.9605970000002"/>
    <n v="3748.5919840000001"/>
    <n v="4284.3557920000003"/>
    <n v="5545.4786869999998"/>
    <n v="4457.0658659999999"/>
    <n v="4532.0275949999996"/>
    <n v="5167.6454219999996"/>
    <n v="4860.8640439999999"/>
    <n v="4498.606616"/>
    <n v="7154.2572810000001"/>
    <n v="7004.6232289999998"/>
    <n v="7722.4378550000001"/>
    <n v="8813.9746520000008"/>
    <n v="8847.6207419999992"/>
    <n v="9606.0796790000004"/>
    <n v="12297.04034"/>
    <n v="12184.34246"/>
    <n v="10398.19939"/>
    <n v="10706.333790000001"/>
    <n v="14652.03204"/>
    <n v="13478.20523"/>
    <n v="7632.6131299999997"/>
    <n v="11749.59138"/>
    <n v="16118.26288"/>
    <n v="11377.926160000001"/>
    <n v="10381.182919999999"/>
    <n v="11705.77749"/>
    <n v="16193.629010000001"/>
    <n v="14006.33546"/>
    <n v="10377.92246"/>
    <n v="11688.83735"/>
    <n v="15279.16531"/>
    <n v="13563.29009"/>
    <n v="10356.31846"/>
    <n v="11664.287350000001"/>
    <n v="15883.22949"/>
    <n v="14137.87234"/>
    <n v="11672.55502"/>
    <n v="11748.77384"/>
    <n v="16103.099990000001"/>
    <n v="15932.74037"/>
    <n v="13378.38896"/>
    <n v="15159.0052"/>
    <n v="18530.88537"/>
    <n v="18258.684570000001"/>
    <n v="14339.48998"/>
    <n v="16225.82165"/>
    <n v="22707.214"/>
    <n v="19578.221740000001"/>
    <n v="15295.899890000001"/>
    <n v="17287.069500000001"/>
    <n v="24189.650430000002"/>
    <n v="20891.44586"/>
    <n v="16476.07461"/>
    <n v="18617.101490000001"/>
    <n v="25857.23216"/>
    <n v="22504.684079999999"/>
    <n v="17501.391070000001"/>
    <n v="19753.983700000001"/>
    <n v="27000.666229999999"/>
    <n v="23912.81352"/>
    <n v="18183.675940000001"/>
    <n v="20498.142"/>
    <n v="28081.894789999998"/>
    <n v="24854.201539999998"/>
    <n v="19063.16027"/>
    <n v="21466.588930000002"/>
    <n v="26824.111939999999"/>
    <n v="26064.427909999999"/>
    <n v="20726.206330000001"/>
    <n v="23325.214100000001"/>
    <n v="31895.38163"/>
    <n v="28284.419910000001"/>
    <n v="21536.490819999999"/>
    <n v="24113.470389999999"/>
    <n v="33712.294300000001"/>
    <n v="28766.95607"/>
    <n v="23119.094840000002"/>
    <n v="25912.15394"/>
    <n v="36230.486199999999"/>
    <n v="31652.936559999998"/>
    <n v="24500.155470000002"/>
    <n v="27481.541020000001"/>
    <n v="38427.628100000002"/>
    <n v="33536.201050000003"/>
    <n v="25865.663079999998"/>
    <n v="29033.254209999999"/>
    <n v="35709.20779"/>
    <n v="32599.251540000001"/>
    <n v="27241.72709"/>
    <n v="30596.963319999999"/>
    <n v="39417.290280000001"/>
    <n v="35179.31998"/>
    <n v="28143.287189999999"/>
    <n v="31580.184219999999"/>
    <n v="44160.386570000002"/>
    <n v="38518.677089999997"/>
    <n v="29435.20378"/>
    <n v="33005.371859999999"/>
    <n v="45957.067840000003"/>
    <n v="40295.522490000003"/>
    <n v="30937.632170000001"/>
    <n v="34699.950369999999"/>
    <n v="41119.111109999998"/>
    <n v="42348.780180000002"/>
    <n v="32378.379629999999"/>
    <n v="36337.163379999998"/>
    <n v="48034.275540000002"/>
    <n v="44147.98173"/>
    <n v="33952.866459999997"/>
    <n v="38126.35297"/>
    <n v="53317.82417"/>
    <n v="46460.46329"/>
    <n v="35471.83367"/>
    <n v="39852.452069999999"/>
    <n v="55541.333180000001"/>
    <n v="48531.782220000001"/>
    <n v="36982.899689999998"/>
    <n v="41569.572549999997"/>
    <n v="57640.55917"/>
    <n v="41021.026599999997"/>
  </r>
  <r>
    <x v="10"/>
    <n v="0.54132000000000002"/>
    <n v="0"/>
    <n v="0"/>
    <n v="0.21640000000000001"/>
    <n v="0.28132000000000001"/>
    <n v="0"/>
    <n v="0"/>
    <n v="0.21640000000000001"/>
    <n v="2.52278"/>
    <n v="0"/>
    <n v="0"/>
    <n v="2.1406000000000001"/>
    <n v="5.3827800000000003"/>
    <n v="0"/>
    <n v="0"/>
    <n v="2.52"/>
    <n v="4.0827799999999996"/>
    <n v="0"/>
    <n v="0"/>
    <n v="4.1406000000000001"/>
    <n v="224.97020000000001"/>
    <n v="0"/>
    <n v="0"/>
    <n v="186.47460000000001"/>
    <n v="429.60840000000002"/>
    <n v="0"/>
    <n v="0"/>
    <n v="320.0086"/>
    <n v="482.09408000000002"/>
    <n v="0"/>
    <n v="0"/>
    <n v="369.38139999999999"/>
    <n v="564.54970000000003"/>
    <n v="0"/>
    <n v="0"/>
    <n v="397.56900000000002"/>
    <n v="511.35291999999998"/>
    <n v="0"/>
    <n v="0"/>
    <n v="429.26900000000001"/>
    <n v="494.71292"/>
    <n v="0"/>
    <n v="0"/>
    <n v="434.26900000000001"/>
    <n v="564.54970000000003"/>
    <n v="0"/>
    <n v="0"/>
    <n v="391.84840000000003"/>
    <n v="564.54970000000003"/>
    <n v="0"/>
    <n v="0"/>
    <n v="434.26900000000001"/>
    <n v="946.64940039999999"/>
    <n v="0"/>
    <n v="0"/>
    <n v="704.77124649999996"/>
    <n v="1980.652789"/>
    <n v="0"/>
    <n v="0"/>
    <n v="1523.579068"/>
    <n v="1980.652789"/>
    <n v="0"/>
    <n v="0"/>
    <n v="1523.579068"/>
    <n v="1980.652789"/>
    <n v="0"/>
    <n v="0"/>
    <n v="1523.579068"/>
    <n v="1980.3714689999999"/>
    <n v="0"/>
    <n v="0"/>
    <n v="1523.362668"/>
    <n v="3067.8873159999998"/>
    <n v="0"/>
    <n v="0"/>
    <n v="2359.9133200000001"/>
    <n v="4223.094634"/>
    <n v="0"/>
    <n v="0"/>
    <n v="3248.5343339999999"/>
    <n v="5409.4909939999998"/>
    <n v="0"/>
    <n v="0"/>
    <n v="4161.1469180000004"/>
    <n v="6593.3391149999998"/>
    <n v="0"/>
    <n v="0"/>
    <n v="5071.7993200000001"/>
    <n v="7809.3076940000001"/>
    <n v="0"/>
    <n v="0"/>
    <n v="6007.1597650000003"/>
    <n v="9060.6079910000008"/>
    <n v="0"/>
    <n v="0"/>
    <n v="6969.6984540000003"/>
    <n v="10389.56078"/>
    <n v="0"/>
    <n v="0"/>
    <n v="7991.9698280000002"/>
    <n v="11357.5594"/>
    <n v="0"/>
    <n v="0"/>
    <n v="8736.5841529999998"/>
    <n v="11113.245199999999"/>
    <n v="0"/>
    <n v="0"/>
    <n v="8548.6501530000005"/>
    <n v="10865.082479999999"/>
    <n v="0"/>
    <n v="0"/>
    <n v="8357.7557529999995"/>
    <n v="12025.233850000001"/>
    <n v="0"/>
    <n v="0"/>
    <n v="9250.1798880000006"/>
    <n v="13100.61989"/>
    <n v="0"/>
    <n v="0"/>
    <n v="10077.39991"/>
    <n v="14181.3179"/>
    <n v="0"/>
    <n v="0"/>
    <n v="10908.70608"/>
    <n v="15258.555909999999"/>
    <n v="0"/>
    <n v="0"/>
    <n v="11737.350700000001"/>
    <n v="16353.05984"/>
    <n v="0"/>
    <n v="0"/>
    <n v="12579.2768"/>
    <n v="17463.473450000001"/>
    <n v="0"/>
    <n v="0"/>
    <n v="13433.44112"/>
    <n v="18575.811020000001"/>
    <n v="0"/>
    <n v="0"/>
    <n v="14289.0854"/>
    <n v="19675.044440000001"/>
    <n v="0"/>
    <n v="0"/>
    <n v="15134.64957"/>
    <n v="20026.336469999998"/>
    <n v="0"/>
    <n v="0"/>
    <n v="9081.7989180000004"/>
    <n v="22059.11507"/>
    <n v="0"/>
    <n v="0"/>
    <n v="9751.4043679999995"/>
    <n v="23194.335360000001"/>
    <n v="0"/>
    <n v="0"/>
    <n v="17841.796429999999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2660.7761369999998"/>
    <n v="2660.7761369999998"/>
    <n v="2660.7761369999998"/>
    <n v="2660.7761369999998"/>
    <n v="7120.5336209999996"/>
    <n v="7120.5336209999996"/>
    <n v="6173.3176709999998"/>
    <n v="7120.5336209999996"/>
    <n v="9631.9652299999998"/>
    <n v="9631.9652299999998"/>
    <n v="8145.4268549999997"/>
    <n v="9631.9652299999998"/>
    <n v="12120.574850000001"/>
    <n v="12120.574850000001"/>
    <n v="12120.574850000001"/>
    <n v="12120.574850000001"/>
    <n v="14532.191709999999"/>
    <n v="14532.191709999999"/>
    <n v="14532.191709999999"/>
    <n v="14532.191709999999"/>
    <n v="17215.85655"/>
    <n v="17215.85655"/>
    <n v="17215.85655"/>
    <n v="17215.85655"/>
    <n v="19827.97306"/>
    <n v="19827.97306"/>
    <n v="19827.97306"/>
    <n v="19827.97306"/>
    <n v="22568.544750000001"/>
    <n v="22568.544750000001"/>
    <n v="22568.544750000001"/>
    <n v="22568.544750000001"/>
    <n v="25756.487519999999"/>
    <n v="25756.487519999999"/>
    <n v="25756.487519999999"/>
    <n v="25756.487519999999"/>
    <n v="30413.321800000002"/>
    <n v="30413.321800000002"/>
    <n v="30413.321800000002"/>
    <n v="30413.321800000002"/>
    <n v="33065.882919999996"/>
    <n v="33065.882919999996"/>
    <n v="33065.882919999996"/>
    <n v="33065.882919999996"/>
    <n v="35397.283669999997"/>
    <n v="35397.283669999997"/>
    <n v="35397.283669999997"/>
    <n v="35397.283669999997"/>
    <n v="38446.5193"/>
    <n v="38446.5193"/>
    <n v="38402.925300000003"/>
    <n v="38446.5193"/>
    <n v="41535.83756"/>
    <n v="41535.83756"/>
    <n v="41535.83756"/>
    <n v="41535.83756"/>
    <n v="44226.731119999997"/>
    <n v="45331.008609999997"/>
    <n v="45331.008609999997"/>
    <n v="45331.008609999997"/>
    <n v="49364.571929999998"/>
    <n v="49364.571929999998"/>
    <n v="49322.11823"/>
    <n v="49364.571929999998"/>
    <n v="52795.074869999997"/>
    <n v="52795.074869999997"/>
    <n v="52795.074869999997"/>
    <n v="52795.074869999997"/>
    <n v="56079.050689999996"/>
    <n v="56079.050689999996"/>
    <n v="55681.806629999999"/>
    <n v="56079.050689999996"/>
    <n v="59702.403120000003"/>
    <n v="59702.403120000003"/>
    <n v="59702.403120000003"/>
    <n v="59702.403120000003"/>
    <n v="63205.948389999998"/>
    <n v="63205.948389999998"/>
    <n v="63205.948389999998"/>
    <n v="63205.948389999998"/>
    <n v="64580.566809999997"/>
    <n v="66036.705119999999"/>
    <n v="66036.705119999999"/>
    <n v="66036.705119999999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86989999999"/>
    <n v="77902.084050000005"/>
    <n v="77540.002059999999"/>
    <n v="80887.378349999999"/>
    <n v="83911.314570000002"/>
    <n v="80421.158519999997"/>
    <n v="78849.169710000002"/>
    <n v="82513.318289999996"/>
    <n v="88663.133059999993"/>
    <n v="84926.555049999995"/>
    <n v="83239.273149999994"/>
    <n v="87215.223570000002"/>
    <n v="88575.227870000002"/>
    <n v="84766.327749999997"/>
    <n v="83382.816409999999"/>
    <n v="87267.589859999993"/>
    <n v="87345.762170000002"/>
    <n v="83663.33253"/>
    <n v="83285.061530000006"/>
    <n v="86804.335789999997"/>
    <n v="91283.252590000004"/>
    <n v="87387.704809999996"/>
    <n v="86981.417499999996"/>
    <n v="90710.322329999995"/>
    <n v="93429.43432"/>
    <n v="89500.569690000004"/>
    <n v="89101.973129999998"/>
    <n v="92836.091849999997"/>
    <n v="98476.110190000007"/>
    <n v="94359.497950000004"/>
    <n v="93935.762130000003"/>
    <n v="97878.487500000003"/>
    <n v="103588.1246"/>
    <n v="99290.202499999999"/>
    <n v="98849.831820000007"/>
    <n v="102968.969"/>
    <n v="108662.24"/>
    <n v="104181.10460000001"/>
    <n v="103722.72199999999"/>
    <n v="108022.1606"/>
    <n v="113167.69439999999"/>
    <n v="108497.14840000001"/>
    <n v="108017.5864"/>
    <n v="112503.7733"/>
    <n v="117933.3504"/>
    <n v="113062.62729999999"/>
    <n v="112561.3624"/>
    <n v="117242.33869999999"/>
    <n v="122830.4604"/>
    <n v="117758.1151"/>
    <n v="117234.24830000001"/>
    <n v="122114.8716"/>
    <n v="127926.33289999999"/>
    <n v="122642.56020000001"/>
    <n v="122095.00509999999"/>
    <n v="127184.7136"/>
    <n v="132344.58809999999"/>
    <n v="126893.46219999999"/>
    <n v="126326.9889"/>
    <n v="131587.7279"/>
    <n v="136558.35339999999"/>
    <n v="130935.4335"/>
    <n v="130349.7034"/>
    <n v="135780.2254"/>
    <n v="140938.2745"/>
    <n v="135134.12280000001"/>
    <n v="134527.3879"/>
    <n v="140139.2751"/>
    <n v="145417.07800000001"/>
    <n v="139429.6746"/>
    <n v="138801.79889999999"/>
    <n v="144596.4565"/>
    <n v="150032.36629999999"/>
    <n v="143863.81539999999"/>
    <n v="143216.65150000001"/>
    <n v="149189.16440000001"/>
    <n v="154841.55780000001"/>
    <n v="148477.61679999999"/>
    <n v="147809.13949999999"/>
    <n v="153972.89509999999"/>
    <n v="159689.9811"/>
    <n v="153129.68479999999"/>
    <n v="152439.65549999999"/>
    <n v="158797.2746"/>
    <n v="164508.34299999999"/>
    <n v="157755.4731"/>
    <n v="157043.4558"/>
    <n v="163593.57519999999"/>
    <n v="169505.78700000001"/>
    <n v="162541.23139999999"/>
    <n v="161803.41089999999"/>
    <n v="168566.20110000001"/>
    <n v="174655.56289999999"/>
    <n v="167481.47140000001"/>
    <n v="166719.94010000001"/>
    <n v="173689.8498"/>
    <n v="180128.16880000001"/>
    <n v="172735.34409999999"/>
    <n v="171948.71030000001"/>
    <n v="179137.83790000001"/>
    <n v="185554.65609999999"/>
    <n v="177938.3841"/>
    <n v="177125.20420000001"/>
    <n v="184539.0962"/>
    <n v="191130.0632"/>
    <n v="183277.1525"/>
    <n v="182437.49890000001"/>
    <n v="190085.5686"/>
    <n v="196538.51360000001"/>
    <n v="188456.55179999999"/>
    <n v="187590.74110000001"/>
    <n v="195466.58470000001"/>
    <n v="201933.83009999999"/>
    <n v="193626.31899999999"/>
    <n v="192735.27609999999"/>
    <n v="200836.07949999999"/>
    <n v="206716.2769"/>
    <n v="198206.56959999999"/>
    <n v="197291.72169999999"/>
    <n v="205596.924"/>
    <n v="211522.04980000001"/>
    <n v="202807.51850000001"/>
    <n v="201868.10320000001"/>
    <n v="210380.9792"/>
    <n v="216380.1053"/>
    <n v="207460.54579999999"/>
    <n v="206496.48130000001"/>
    <n v="215217.89050000001"/>
    <n v="221369.00390000001"/>
    <n v="212238.93780000001"/>
    <n v="211250.1237"/>
    <n v="220184.26749999999"/>
    <n v="226444.6151"/>
    <n v="217098.56709999999"/>
    <n v="216083.96679999999"/>
    <n v="225236.99110000001"/>
    <n v="231589.50200000001"/>
    <n v="222026.00399999999"/>
    <n v="220985.35819999999"/>
    <n v="230359.90299999999"/>
    <n v="236728.22029999999"/>
    <n v="226947.19289999999"/>
    <n v="225880.57209999999"/>
    <n v="235476.3553"/>
    <n v="242390.54550000001"/>
    <n v="232359.73490000001"/>
    <n v="231262.42939999999"/>
    <n v="241110.9431"/>
    <n v="247855.59469999999"/>
    <n v="237589.3792"/>
    <n v="236464.14120000001"/>
    <n v="246550.19690000001"/>
    <n v="252642.86499999999"/>
    <n v="242137.25649999999"/>
    <n v="240981.94349999999"/>
    <n v="251305.938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6" cacheId="53" applyNumberFormats="0" applyBorderFormats="0" applyFontFormats="0" applyPatternFormats="0" applyAlignmentFormats="0" applyWidthHeightFormats="1" dataCaption="Valores" updatedVersion="5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5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U19" firstHeaderRow="1" firstDataRow="2" firstDataCol="1"/>
  <pivotFields count="5">
    <pivotField showAll="0"/>
    <pivotField axis="axisRow" showAll="0">
      <items count="9">
        <item x="7"/>
        <item x="4"/>
        <item x="2"/>
        <item x="3"/>
        <item x="1"/>
        <item x="5"/>
        <item x="6"/>
        <item x="0"/>
        <item t="default"/>
      </items>
    </pivotField>
    <pivotField axis="axisRow" showAll="0">
      <items count="9">
        <item x="2"/>
        <item x="4"/>
        <item x="3"/>
        <item x="1"/>
        <item x="7"/>
        <item x="6"/>
        <item x="5"/>
        <item x="0"/>
        <item t="default"/>
      </items>
    </pivotField>
    <pivotField dataField="1" showAll="0"/>
    <pivotField axis="axisCol" showAll="0">
      <items count="28">
        <item x="24"/>
        <item m="1" x="26"/>
        <item m="1" x="25"/>
        <item x="23"/>
        <item x="21"/>
        <item x="20"/>
        <item x="19"/>
        <item x="18"/>
        <item x="17"/>
        <item x="16"/>
        <item x="15"/>
        <item x="13"/>
        <item x="11"/>
        <item x="10"/>
        <item x="9"/>
        <item x="8"/>
        <item x="7"/>
        <item x="6"/>
        <item x="5"/>
        <item x="4"/>
        <item x="1"/>
        <item h="1" x="0"/>
        <item h="1" x="2"/>
        <item h="1" x="14"/>
        <item h="1" x="22"/>
        <item h="1" x="3"/>
        <item h="1" x="12"/>
        <item t="default"/>
      </items>
    </pivotField>
  </pivotFields>
  <rowFields count="2">
    <field x="1"/>
    <field x="2"/>
  </rowFields>
  <rowItems count="15">
    <i>
      <x v="1"/>
    </i>
    <i r="1">
      <x v="1"/>
    </i>
    <i>
      <x v="2"/>
    </i>
    <i r="1">
      <x/>
    </i>
    <i>
      <x v="3"/>
    </i>
    <i r="1">
      <x v="2"/>
    </i>
    <i>
      <x v="4"/>
    </i>
    <i r="1">
      <x v="3"/>
    </i>
    <i r="1">
      <x v="6"/>
    </i>
    <i>
      <x v="5"/>
    </i>
    <i r="1">
      <x v="4"/>
    </i>
    <i r="1">
      <x v="5"/>
    </i>
    <i>
      <x v="6"/>
    </i>
    <i r="1">
      <x v="5"/>
    </i>
    <i t="grand">
      <x/>
    </i>
  </rowItems>
  <colFields count="1">
    <field x="4"/>
  </colFields>
  <colItems count="20">
    <i>
      <x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685</v>
      </c>
      <c r="F1" s="274">
        <f>C176</f>
        <v>746.31144361138865</v>
      </c>
      <c r="H1" s="255" t="s">
        <v>686</v>
      </c>
      <c r="I1" s="256">
        <f>D176</f>
        <v>940.13748125458972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112257.281</v>
      </c>
      <c r="E5" s="95">
        <f>PLANEL_Pot_anual!AB4</f>
        <v>112257.281</v>
      </c>
      <c r="F5" s="95">
        <f>PLANEL_Pot_anual!AL4</f>
        <v>112257.281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13661.325999999999</v>
      </c>
      <c r="E6" s="95">
        <f>PLANEL_Pot_anual!AB5</f>
        <v>13661.325999999999</v>
      </c>
      <c r="F6" s="95">
        <f>PLANEL_Pot_anual!AL5</f>
        <v>13661.325999999999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23967.662920000002</v>
      </c>
      <c r="E9" s="18">
        <f>PLANEL_Pot_anual!AB7</f>
        <v>26914.285326999998</v>
      </c>
      <c r="F9" s="18">
        <f>PLANEL_Pot_anual!AL7</f>
        <v>26545.385327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12700.744381</v>
      </c>
      <c r="E16" s="24">
        <f>PLANEL_Pot_anual!AB14</f>
        <v>13009</v>
      </c>
      <c r="F16" s="24">
        <f>PLANEL_Pot_anual!AL14</f>
        <v>13395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11294</v>
      </c>
      <c r="E17" s="24">
        <f>PLANEL_Pot_anual!AB15</f>
        <v>10985.8</v>
      </c>
      <c r="F17" s="24">
        <f>PLANEL_Pot_anual!AL15</f>
        <v>10600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55488.009751000005</v>
      </c>
      <c r="E19" s="30">
        <f>PLANEL_Pot_anual!AB17</f>
        <v>124836.0977118</v>
      </c>
      <c r="F19" s="30">
        <f>PLANEL_Pot_anual!AL17</f>
        <v>193176.25696279999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11799.566601999999</v>
      </c>
      <c r="E22" s="26">
        <f>PLANEL_Pot_anual!AB20</f>
        <v>46250.899440000001</v>
      </c>
      <c r="F22" s="26">
        <f>PLANEL_Pot_anual!AL20</f>
        <v>89208.982162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2209.241137</v>
      </c>
      <c r="E25" s="32">
        <f>PLANEL_Pot_anual!AB23</f>
        <v>32614.34792</v>
      </c>
      <c r="F25" s="32">
        <f>PLANEL_Pot_anual!AL23</f>
        <v>65585.170119999995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249514.231791</v>
      </c>
      <c r="E26" s="28">
        <f>PLANEL_Pot_anual!AB24</f>
        <v>384754.03739880002</v>
      </c>
      <c r="F26" s="28">
        <f>PLANEL_Pot_anual!AL24</f>
        <v>528314.4015718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244</v>
      </c>
      <c r="C30" s="1">
        <f>C5+C6</f>
        <v>95236.517999999996</v>
      </c>
      <c r="D30" s="1">
        <f t="shared" ref="D30:F30" si="0">D5+D6</f>
        <v>125918.607</v>
      </c>
      <c r="E30" s="1">
        <f t="shared" si="0"/>
        <v>125918.607</v>
      </c>
      <c r="F30" s="1">
        <f t="shared" si="0"/>
        <v>125918.607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57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23994.744381</v>
      </c>
      <c r="E35" s="1">
        <f t="shared" si="5"/>
        <v>23994.799999999999</v>
      </c>
      <c r="F35" s="1">
        <f t="shared" si="5"/>
        <v>23995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55488.009751000005</v>
      </c>
      <c r="E36" s="1">
        <f t="shared" si="6"/>
        <v>124836.0977118</v>
      </c>
      <c r="F36" s="1">
        <f t="shared" si="6"/>
        <v>193176.25696279999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11799.566601999999</v>
      </c>
      <c r="E37" s="1">
        <f t="shared" si="7"/>
        <v>46250.899440000001</v>
      </c>
      <c r="F37" s="1">
        <f t="shared" si="7"/>
        <v>89208.982162</v>
      </c>
    </row>
    <row r="38" spans="2:6" x14ac:dyDescent="0.25">
      <c r="B38" s="16" t="s">
        <v>245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662</v>
      </c>
      <c r="C39" s="1">
        <f>C25</f>
        <v>0</v>
      </c>
      <c r="D39" s="1">
        <f>D25</f>
        <v>2209.241137</v>
      </c>
      <c r="E39" s="1">
        <f>E25</f>
        <v>32614.34792</v>
      </c>
      <c r="F39" s="1">
        <f>F25</f>
        <v>65585.170119999995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246</v>
      </c>
      <c r="E43" s="15" t="s">
        <v>247</v>
      </c>
      <c r="F43" s="15" t="s">
        <v>248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22520.789000000004</v>
      </c>
      <c r="E44" s="95">
        <f>SUM(PLANEL_Pot_anual!S29:AB29)</f>
        <v>0</v>
      </c>
      <c r="F44" s="95">
        <f>SUM(PLANEL_Pot_anual!AC29:AL29)</f>
        <v>0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8161.2999999999993</v>
      </c>
      <c r="E45" s="95">
        <f>SUM(PLANEL_Pot_anual!S30:AB30)</f>
        <v>0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12725.462920000002</v>
      </c>
      <c r="E47" s="18">
        <f>SUM(PLANEL_Pot_anual!S32:AB32)</f>
        <v>2946.6224069999953</v>
      </c>
      <c r="F47" s="18">
        <f>SUM(PLANEL_Pot_anual!AC32:AL32)</f>
        <v>-368.89999999999782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1031.2769609999996</v>
      </c>
      <c r="E55" s="24">
        <f>SUM(PLANEL_Pot_anual!S39:AB39)</f>
        <v>308.25561899999957</v>
      </c>
      <c r="F55" s="24">
        <f>SUM(PLANEL_Pot_anual!AC39:AL39)</f>
        <v>386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10963.800000000001</v>
      </c>
      <c r="E56" s="24">
        <f>SUM(PLANEL_Pot_anual!S40:AB40)</f>
        <v>-308.20000000000073</v>
      </c>
      <c r="F56" s="24">
        <f>SUM(PLANEL_Pot_anual!AC40:AL40)</f>
        <v>-385.79999999999927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48931.849751000002</v>
      </c>
      <c r="E58" s="30">
        <f>SUM(PLANEL_Pot_anual!S42:AB42)</f>
        <v>69348.087960799996</v>
      </c>
      <c r="F58" s="30">
        <f>SUM(PLANEL_Pot_anual!AC42:AL42)</f>
        <v>68340.15925099999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11778.863601999999</v>
      </c>
      <c r="E61" s="26">
        <f>SUM(PLANEL_Pot_anual!S45:AB45)</f>
        <v>34451.332838000002</v>
      </c>
      <c r="F61" s="26">
        <f>SUM(PLANEL_Pot_anual!AC45:AL45)</f>
        <v>42958.082721999999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2209.241137</v>
      </c>
      <c r="E64" s="32">
        <f>SUM(PLANEL_Pot_anual!S48:AB48)</f>
        <v>30405.106783000003</v>
      </c>
      <c r="F64" s="32">
        <f>SUM(PLANEL_Pot_anual!AC48:AL48)</f>
        <v>32970.822199999995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113621.42337100001</v>
      </c>
      <c r="E65" s="28">
        <f>SUM(PLANEL_Pot_anual!S49:AB49)</f>
        <v>135239.80560780002</v>
      </c>
      <c r="F65" s="28">
        <f>SUM(PLANEL_Pot_anual!AC49:AL49)</f>
        <v>143560.36417299998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246</v>
      </c>
      <c r="E68" s="15" t="s">
        <v>247</v>
      </c>
      <c r="F68" s="15" t="s">
        <v>248</v>
      </c>
    </row>
    <row r="69" spans="2:6" x14ac:dyDescent="0.25">
      <c r="B69" s="16" t="s">
        <v>244</v>
      </c>
      <c r="C69" s="1">
        <f>C44+C45</f>
        <v>0</v>
      </c>
      <c r="D69" s="1">
        <f t="shared" ref="D69:F69" si="9">D44+D45</f>
        <v>30682.089000000004</v>
      </c>
      <c r="E69" s="1">
        <f t="shared" si="9"/>
        <v>0</v>
      </c>
      <c r="F69" s="1">
        <f t="shared" si="9"/>
        <v>0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57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11995.076961000001</v>
      </c>
      <c r="E74" s="1">
        <f t="shared" si="14"/>
        <v>5.56189999988419E-2</v>
      </c>
      <c r="F74" s="1">
        <f t="shared" si="14"/>
        <v>0.2000000000007276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48931.849751000002</v>
      </c>
      <c r="E75" s="1">
        <f t="shared" si="15"/>
        <v>69348.087960799996</v>
      </c>
      <c r="F75" s="1">
        <f t="shared" si="15"/>
        <v>68340.15925099999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11778.863601999999</v>
      </c>
      <c r="E76" s="1">
        <f t="shared" si="16"/>
        <v>34451.332838000002</v>
      </c>
      <c r="F76" s="1">
        <f t="shared" si="16"/>
        <v>42958.082721999999</v>
      </c>
    </row>
    <row r="77" spans="2:6" x14ac:dyDescent="0.25">
      <c r="B77" s="16" t="s">
        <v>245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662</v>
      </c>
      <c r="C78" s="1">
        <f>C64</f>
        <v>0</v>
      </c>
      <c r="D78" s="1">
        <f>D64</f>
        <v>2209.241137</v>
      </c>
      <c r="E78" s="1">
        <f>E64</f>
        <v>30405.106783000003</v>
      </c>
      <c r="F78" s="1">
        <f>F64</f>
        <v>32970.822199999995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45980.966160000004</v>
      </c>
      <c r="D83" s="95">
        <f>Planel_GerMed_Anual!R4</f>
        <v>60046.54552</v>
      </c>
      <c r="E83" s="95">
        <f>Planel_GerMed_Anual!AB4</f>
        <v>57792.373970000001</v>
      </c>
      <c r="F83" s="95">
        <f>Planel_GerMed_Anual!AL4</f>
        <v>52072.161090000001</v>
      </c>
    </row>
    <row r="84" spans="2:6" x14ac:dyDescent="0.25">
      <c r="B84" s="16" t="str">
        <f>Planel_GerMed_Anual!B5</f>
        <v>PCH</v>
      </c>
      <c r="C84" s="95">
        <f>Planel_GerMed_Anual!C5</f>
        <v>665.6210155</v>
      </c>
      <c r="D84" s="95">
        <f>Planel_GerMed_Anual!R5</f>
        <v>5373.2913939999999</v>
      </c>
      <c r="E84" s="95">
        <f>Planel_GerMed_Anual!AB5</f>
        <v>5271.6384969999999</v>
      </c>
      <c r="F84" s="95">
        <f>Planel_GerMed_Anual!AL5</f>
        <v>5025.2599730000002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6712.1274030000004</v>
      </c>
      <c r="D86" s="18">
        <f>Planel_GerMed_Anual!R7</f>
        <v>2792.0035440000001</v>
      </c>
      <c r="E86" s="18">
        <f>Planel_GerMed_Anual!AB7</f>
        <v>3074.4270740600005</v>
      </c>
      <c r="F86" s="18">
        <f>Planel_GerMed_Anual!AL7</f>
        <v>1302.2172898200001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984.29927020000002</v>
      </c>
      <c r="D89" s="20">
        <f>Planel_GerMed_Anual!R9</f>
        <v>274.15011559999999</v>
      </c>
      <c r="E89" s="20">
        <f>Planel_GerMed_Anual!AB9</f>
        <v>246.9031176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899.45112770000003</v>
      </c>
      <c r="D90" s="20">
        <f>Planel_GerMed_Anual!R10</f>
        <v>310.3439783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1769.944133</v>
      </c>
      <c r="D91" s="1">
        <f>Planel_GerMed_Anual!R11</f>
        <v>3000.860502</v>
      </c>
      <c r="E91" s="1">
        <f>Planel_GerMed_Anual!AB11</f>
        <v>2962.5921060000001</v>
      </c>
      <c r="F91" s="1">
        <f>Planel_GerMed_Anual!AL11</f>
        <v>2917.5560730000002</v>
      </c>
    </row>
    <row r="92" spans="2:6" x14ac:dyDescent="0.25">
      <c r="B92" s="16" t="str">
        <f>Planel_GerMed_Anual!B12</f>
        <v>Óleos Comb</v>
      </c>
      <c r="C92" s="1">
        <f>Planel_GerMed_Anual!C12</f>
        <v>1178.1088460000001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3946.1656039999998</v>
      </c>
      <c r="E94" s="24">
        <f>Planel_GerMed_Anual!AB14</f>
        <v>3978.5441300000002</v>
      </c>
      <c r="F94" s="24">
        <f>Planel_GerMed_Anual!AL14</f>
        <v>4096.5945590000001</v>
      </c>
    </row>
    <row r="95" spans="2:6" x14ac:dyDescent="0.25">
      <c r="B95" s="23" t="str">
        <f>Planel_GerMed_Anual!B15</f>
        <v>Outras bio</v>
      </c>
      <c r="C95" s="24">
        <f>Planel_GerMed_Anual!C15</f>
        <v>318.66358919999999</v>
      </c>
      <c r="D95" s="24">
        <f>Planel_GerMed_Anual!R15</f>
        <v>5124.7138869999999</v>
      </c>
      <c r="E95" s="24">
        <f>Planel_GerMed_Anual!AB15</f>
        <v>3815.7403439999998</v>
      </c>
      <c r="F95" s="24">
        <f>Planel_GerMed_Anual!AL15</f>
        <v>2974.5452380000002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25122.6623636</v>
      </c>
      <c r="E97" s="30">
        <f>Planel_GerMed_Anual!AB17</f>
        <v>55342.065346199997</v>
      </c>
      <c r="F97" s="30">
        <f>Planel_GerMed_Anual!AL17</f>
        <v>86091.448026700004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3254.3178367</v>
      </c>
      <c r="E100" s="26">
        <f>Planel_GerMed_Anual!AB20</f>
        <v>13011.564816</v>
      </c>
      <c r="F100" s="26">
        <f>Planel_GerMed_Anual!AL20</f>
        <v>25096.77579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65546.820413495996</v>
      </c>
      <c r="D104" s="28">
        <f>Planel_GerMed_Anual!R24</f>
        <v>109672.6162363</v>
      </c>
      <c r="E104" s="28">
        <f>Planel_GerMed_Anual!AB24</f>
        <v>145923.41089196</v>
      </c>
      <c r="F104" s="28">
        <f>Planel_GerMed_Anual!AL24</f>
        <v>180004.11953062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244</v>
      </c>
      <c r="C108" s="1">
        <f>C83+C84</f>
        <v>46646.587175500004</v>
      </c>
      <c r="D108" s="1">
        <f t="shared" ref="D108:F108" si="18">D83+D84</f>
        <v>65419.836914</v>
      </c>
      <c r="E108" s="1">
        <f t="shared" si="18"/>
        <v>63064.012467</v>
      </c>
      <c r="F108" s="1">
        <f t="shared" si="18"/>
        <v>57097.421063000002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1883.7503979000001</v>
      </c>
      <c r="D110" s="1">
        <f t="shared" ref="D110:F110" si="20">D89+D90</f>
        <v>584.49409390000005</v>
      </c>
      <c r="E110" s="1">
        <f t="shared" si="20"/>
        <v>246.9031176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1769.944133</v>
      </c>
      <c r="D111" s="1">
        <f t="shared" ref="D111:F111" si="21">D91</f>
        <v>3000.860502</v>
      </c>
      <c r="E111" s="1">
        <f t="shared" si="21"/>
        <v>2962.5921060000001</v>
      </c>
      <c r="F111" s="1">
        <f t="shared" si="21"/>
        <v>2917.5560730000002</v>
      </c>
    </row>
    <row r="112" spans="2:6" x14ac:dyDescent="0.25">
      <c r="B112" s="16" t="s">
        <v>57</v>
      </c>
      <c r="C112" s="1">
        <f>C92</f>
        <v>1178.1088460000001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4036.6247061999998</v>
      </c>
      <c r="D113" s="1">
        <f t="shared" ref="D113:F113" si="23">D94+D95</f>
        <v>9070.8794909999997</v>
      </c>
      <c r="E113" s="1">
        <f t="shared" si="23"/>
        <v>7794.284474</v>
      </c>
      <c r="F113" s="1">
        <f t="shared" si="23"/>
        <v>7071.1397969999998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25122.6623636</v>
      </c>
      <c r="E114" s="1">
        <f t="shared" si="24"/>
        <v>55342.065346199997</v>
      </c>
      <c r="F114" s="1">
        <f t="shared" si="24"/>
        <v>86091.448026700004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3254.3178367</v>
      </c>
      <c r="E115" s="1">
        <f t="shared" si="25"/>
        <v>13011.564816</v>
      </c>
      <c r="F115" s="1">
        <f t="shared" si="25"/>
        <v>25096.77579</v>
      </c>
    </row>
    <row r="116" spans="2:6" x14ac:dyDescent="0.25">
      <c r="B116" s="16" t="s">
        <v>245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662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58365.903230000004</v>
      </c>
      <c r="D122" s="95">
        <f>PLANEL_BalPonta_Anual!R4</f>
        <v>75648.793030000001</v>
      </c>
      <c r="E122" s="95">
        <f>PLANEL_BalPonta_Anual!AB4</f>
        <v>72660.241899999994</v>
      </c>
      <c r="F122" s="95">
        <f>PLANEL_BalPonta_Anual!AL4</f>
        <v>75473.155440000002</v>
      </c>
    </row>
    <row r="123" spans="2:6" x14ac:dyDescent="0.25">
      <c r="B123" s="16" t="str">
        <f>PLANEL_BalPonta_Anual!B5</f>
        <v>PCH</v>
      </c>
      <c r="C123" s="95">
        <f>PLANEL_BalPonta_Anual!C5</f>
        <v>4584.4069259999997</v>
      </c>
      <c r="D123" s="95">
        <f>PLANEL_BalPonta_Anual!R5</f>
        <v>11367.18823</v>
      </c>
      <c r="E123" s="95">
        <f>PLANEL_BalPonta_Anual!AB5</f>
        <v>11130.380230000001</v>
      </c>
      <c r="F123" s="95">
        <f>PLANEL_BalPonta_Anual!AL5</f>
        <v>11367.18823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10303.089980000001</v>
      </c>
      <c r="D125" s="18">
        <f>PLANEL_BalPonta_Anual!R6</f>
        <v>22036.92164</v>
      </c>
      <c r="E125" s="18">
        <f>PLANEL_BalPonta_Anual!AB6</f>
        <v>25500.519909999999</v>
      </c>
      <c r="F125" s="18">
        <f>PLANEL_BalPonta_Anual!AL6</f>
        <v>22462.073359999999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25">
      <c r="B131" s="16" t="str">
        <f>PLANEL_BalPonta_Anual!B9</f>
        <v>Óleos Comb</v>
      </c>
      <c r="C131" s="1">
        <f>PLANEL_BalPonta_Anual!C9</f>
        <v>4145.0450199999996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2209.241137</v>
      </c>
      <c r="E142" s="32">
        <f>PLANEL_BalPonta_Anual!AB14</f>
        <v>32614.347919999997</v>
      </c>
      <c r="F142" s="32">
        <f>PLANEL_BalPonta_Anual!AL14</f>
        <v>65585.170119999995</v>
      </c>
    </row>
    <row r="143" spans="2:6" x14ac:dyDescent="0.25">
      <c r="B143" s="27" t="str">
        <f>PLANEL_BalPonta_Anual!B15</f>
        <v>Total</v>
      </c>
      <c r="C143" s="28">
        <f>PLANEL_BalPonta_Anual!C15</f>
        <v>87267.589854000034</v>
      </c>
      <c r="D143" s="28">
        <f>PLANEL_BalPonta_Anual!R15</f>
        <v>149189.16440200002</v>
      </c>
      <c r="E143" s="28">
        <f>PLANEL_BalPonta_Anual!AB15</f>
        <v>200836.079493</v>
      </c>
      <c r="F143" s="28">
        <f>PLANEL_BalPonta_Anual!AL15</f>
        <v>251305.93876499997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244</v>
      </c>
      <c r="C147" s="1">
        <f>C122+C123</f>
        <v>62950.310156000007</v>
      </c>
      <c r="D147" s="1">
        <f t="shared" ref="D147:F147" si="27">D122+D123</f>
        <v>87015.98126</v>
      </c>
      <c r="E147" s="1">
        <f t="shared" si="27"/>
        <v>83790.622129999989</v>
      </c>
      <c r="F147" s="1">
        <f t="shared" si="27"/>
        <v>86840.343670000002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25">
      <c r="B151" s="16" t="s">
        <v>57</v>
      </c>
      <c r="C151" s="1">
        <f>C131</f>
        <v>4145.0450199999996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245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662</v>
      </c>
      <c r="C156" s="1">
        <f>C142</f>
        <v>0</v>
      </c>
      <c r="D156" s="1">
        <f>D142</f>
        <v>2209.241137</v>
      </c>
      <c r="E156" s="1">
        <f>E142</f>
        <v>32614.347919999997</v>
      </c>
      <c r="F156" s="1">
        <f>F142</f>
        <v>65585.170119999995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49.590269970000001</v>
      </c>
      <c r="D161" s="1">
        <f>Planel_CO2_total_Anual!R4</f>
        <v>14.16375311</v>
      </c>
      <c r="E161" s="1">
        <f>Planel_CO2_total_Anual!AB4</f>
        <v>5.4011822680000003</v>
      </c>
      <c r="F161" s="1">
        <f>Planel_CO2_total_Anual!AL4</f>
        <v>0</v>
      </c>
    </row>
    <row r="162" spans="1:11" x14ac:dyDescent="0.25">
      <c r="B162" s="101" t="str">
        <f>Planel_CO2_total_Anual!B5</f>
        <v>P.Crítico</v>
      </c>
      <c r="C162" s="102">
        <f>Planel_CO2_total_Anual!C5</f>
        <v>65.933082159999998</v>
      </c>
      <c r="D162" s="102">
        <f>Planel_CO2_total_Anual!R5</f>
        <v>26.229581039999999</v>
      </c>
      <c r="E162" s="102">
        <f>Planel_CO2_total_Anual!AB5</f>
        <v>6.6392880419999996</v>
      </c>
      <c r="F162" s="102">
        <f>Planel_CO2_total_Anual!AL5</f>
        <v>0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34.169054739726029</v>
      </c>
      <c r="D167" s="1">
        <f>'Resumo Gás Natural'!R39</f>
        <v>12.684785660273972</v>
      </c>
      <c r="E167" s="1">
        <f>'Resumo Gás Natural'!AB39</f>
        <v>12.949817347945205</v>
      </c>
      <c r="F167" s="1">
        <f>'Resumo Gás Natural'!AL39</f>
        <v>5.5546338931506849</v>
      </c>
    </row>
    <row r="168" spans="1:11" x14ac:dyDescent="0.25">
      <c r="B168" s="16" t="str">
        <f>'Resumo Gás Natural'!B40</f>
        <v>P.Crítico</v>
      </c>
      <c r="C168" s="102">
        <f>'Resumo Gás Natural'!C40</f>
        <v>41.748058109589039</v>
      </c>
      <c r="D168" s="102">
        <f>'Resumo Gás Natural'!R40</f>
        <v>53.810579972602746</v>
      </c>
      <c r="E168" s="102">
        <f>'Resumo Gás Natural'!AB40</f>
        <v>53.56408526027397</v>
      </c>
      <c r="F168" s="102">
        <f>'Resumo Gás Natural'!AL40</f>
        <v>39.423890493150687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684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655</v>
      </c>
      <c r="C176" s="271">
        <f>output_Status!B7/1000</f>
        <v>746.31144361138865</v>
      </c>
      <c r="D176" s="1">
        <f>C176*(1+Planel_BD_constantes!$B$3)^($D$175-$C$175)</f>
        <v>940.13748125458972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topLeftCell="A155" zoomScale="90" zoomScaleNormal="90" workbookViewId="0">
      <selection activeCell="B3" sqref="B3:F188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685</v>
      </c>
      <c r="F1" s="274">
        <f>C188</f>
        <v>846.15718504435767</v>
      </c>
      <c r="H1" s="255" t="s">
        <v>686</v>
      </c>
      <c r="I1" s="256">
        <f>D188</f>
        <v>1005.1374812545897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112257.281</v>
      </c>
      <c r="E5" s="95">
        <f>PLANEL_Pot_anual!AB4</f>
        <v>112257.281</v>
      </c>
      <c r="F5" s="95">
        <f>PLANEL_Pot_anual!AL4</f>
        <v>112257.281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13661.325999999999</v>
      </c>
      <c r="E6" s="95">
        <f>PLANEL_Pot_anual!AB5</f>
        <v>13661.325999999999</v>
      </c>
      <c r="F6" s="95">
        <f>PLANEL_Pot_anual!AL5</f>
        <v>13661.325999999999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700</v>
      </c>
      <c r="C8" s="18">
        <f>PLANEL_Pot_anual!C7</f>
        <v>11242.2</v>
      </c>
      <c r="D8" s="18">
        <f>PLANEL_Pot_anual!R7</f>
        <v>23967.662920000002</v>
      </c>
      <c r="E8" s="18">
        <f>PLANEL_Pot_anual!AB7</f>
        <v>26914.285326999998</v>
      </c>
      <c r="F8" s="18">
        <f>PLANEL_Pot_anual!AL7</f>
        <v>26545.385327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12700.744381</v>
      </c>
      <c r="E16" s="24">
        <f>PLANEL_Pot_anual!AB14</f>
        <v>13009</v>
      </c>
      <c r="F16" s="24">
        <f>PLANEL_Pot_anual!AL14</f>
        <v>13395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11294</v>
      </c>
      <c r="E17" s="24">
        <f>PLANEL_Pot_anual!AB15</f>
        <v>10985.8</v>
      </c>
      <c r="F17" s="24">
        <f>PLANEL_Pot_anual!AL15</f>
        <v>10600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55488.009751000005</v>
      </c>
      <c r="E19" s="30">
        <f>PLANEL_Pot_anual!AB17</f>
        <v>124836.0977118</v>
      </c>
      <c r="F19" s="30">
        <f>PLANEL_Pot_anual!AL17</f>
        <v>193176.25696279999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11799.566601999999</v>
      </c>
      <c r="E22" s="26">
        <f>PLANEL_Pot_anual!AB20</f>
        <v>46250.899440000001</v>
      </c>
      <c r="F22" s="26">
        <f>PLANEL_Pot_anual!AL20</f>
        <v>89208.982162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2209.241137</v>
      </c>
      <c r="E25" s="32">
        <f>PLANEL_Pot_anual!AB23</f>
        <v>32614.34792</v>
      </c>
      <c r="F25" s="32">
        <f>PLANEL_Pot_anual!AL23</f>
        <v>65585.170119999995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263182.97578334197</v>
      </c>
      <c r="E30" s="28">
        <f>PLANEL_Pot_anual!AB24+SUM(E26:E29)</f>
        <v>412482.51306875516</v>
      </c>
      <c r="F30" s="28">
        <f>PLANEL_Pot_anual!AL24+SUM(F26:F29)</f>
        <v>578202.05045747641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244</v>
      </c>
      <c r="C34" s="1">
        <f>C5+C6</f>
        <v>95236.517999999996</v>
      </c>
      <c r="D34" s="1">
        <f>D5+D6</f>
        <v>125918.607</v>
      </c>
      <c r="E34" s="1">
        <f>E5+E6</f>
        <v>125918.607</v>
      </c>
      <c r="F34" s="1">
        <f>F5+F6</f>
        <v>125918.607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23967.662920000002</v>
      </c>
      <c r="E35" s="1">
        <f t="shared" si="0"/>
        <v>26914.285326999998</v>
      </c>
      <c r="F35" s="1">
        <f t="shared" si="0"/>
        <v>26545.385327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57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23994.744381</v>
      </c>
      <c r="E39" s="1">
        <f>E16+E17</f>
        <v>23994.799999999999</v>
      </c>
      <c r="F39" s="1">
        <f>F16+F17</f>
        <v>23995</v>
      </c>
    </row>
    <row r="40" spans="2:6" x14ac:dyDescent="0.25">
      <c r="B40" s="16" t="s">
        <v>7</v>
      </c>
      <c r="C40" s="1">
        <f>C19+C20</f>
        <v>6556.16</v>
      </c>
      <c r="D40" s="1">
        <f>D19+D20</f>
        <v>55488.009751000005</v>
      </c>
      <c r="E40" s="1">
        <f>E19+E20</f>
        <v>124836.0977118</v>
      </c>
      <c r="F40" s="1">
        <f>F19+F20</f>
        <v>193176.25696279999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11799.566601999999</v>
      </c>
      <c r="E41" s="1">
        <f>E22+E23</f>
        <v>46250.899440000001</v>
      </c>
      <c r="F41" s="1">
        <f>F22+F23</f>
        <v>89208.982162</v>
      </c>
    </row>
    <row r="42" spans="2:6" x14ac:dyDescent="0.25">
      <c r="B42" s="16" t="s">
        <v>245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662</v>
      </c>
      <c r="C43" s="1">
        <f t="shared" si="2"/>
        <v>0</v>
      </c>
      <c r="D43" s="1">
        <f t="shared" si="2"/>
        <v>2209.241137</v>
      </c>
      <c r="E43" s="1">
        <f t="shared" si="2"/>
        <v>32614.34792</v>
      </c>
      <c r="F43" s="1">
        <f t="shared" si="2"/>
        <v>65585.170119999995</v>
      </c>
    </row>
    <row r="44" spans="2:6" x14ac:dyDescent="0.25">
      <c r="B44" s="16" t="s">
        <v>661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263182.97578334197</v>
      </c>
      <c r="E45" s="28">
        <f>SUM(E34:E44)</f>
        <v>412482.51306875516</v>
      </c>
      <c r="F45" s="28">
        <f>SUM(F34:F44)</f>
        <v>578202.05045747641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246</v>
      </c>
      <c r="E48" s="15" t="s">
        <v>247</v>
      </c>
      <c r="F48" s="15" t="s">
        <v>248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22520.789000000004</v>
      </c>
      <c r="E49" s="95">
        <f>SUM(PLANEL_Pot_anual!S29:AB29)</f>
        <v>0</v>
      </c>
      <c r="F49" s="95">
        <f>SUM(PLANEL_Pot_anual!AC29:AL29)</f>
        <v>0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8161.2999999999993</v>
      </c>
      <c r="E50" s="95">
        <f>SUM(PLANEL_Pot_anual!S30:AB30)</f>
        <v>0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12725.462920000002</v>
      </c>
      <c r="E52" s="18">
        <f>SUM(PLANEL_Pot_anual!S32:AB32)</f>
        <v>2946.6224069999953</v>
      </c>
      <c r="F52" s="18">
        <f>SUM(PLANEL_Pot_anual!AC32:AL32)</f>
        <v>-368.89999999999782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1031.2769609999996</v>
      </c>
      <c r="E60" s="24">
        <f>SUM(PLANEL_Pot_anual!S39:AB39)</f>
        <v>308.25561899999957</v>
      </c>
      <c r="F60" s="24">
        <f>SUM(PLANEL_Pot_anual!AC39:AL39)</f>
        <v>386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10963.800000000001</v>
      </c>
      <c r="E61" s="24">
        <f>SUM(PLANEL_Pot_anual!S40:AB40)</f>
        <v>-308.20000000000073</v>
      </c>
      <c r="F61" s="24">
        <f>SUM(PLANEL_Pot_anual!AC40:AL40)</f>
        <v>-385.79999999999927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48931.849751000002</v>
      </c>
      <c r="E63" s="30">
        <f>SUM(PLANEL_Pot_anual!S42:AB42)</f>
        <v>69348.087960799996</v>
      </c>
      <c r="F63" s="30">
        <f>SUM(PLANEL_Pot_anual!AC42:AL42)</f>
        <v>68340.15925099999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11778.863601999999</v>
      </c>
      <c r="E66" s="26">
        <f>SUM(PLANEL_Pot_anual!S45:AB45)</f>
        <v>34451.332838000002</v>
      </c>
      <c r="F66" s="26">
        <f>SUM(PLANEL_Pot_anual!AC45:AL45)</f>
        <v>42958.082721999999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2209.241137</v>
      </c>
      <c r="E69" s="32">
        <f>SUM(PLANEL_Pot_anual!S48:AB48)</f>
        <v>30405.106783000003</v>
      </c>
      <c r="F69" s="32">
        <f>SUM(PLANEL_Pot_anual!AC48:AL48)</f>
        <v>32970.822199999995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127273.127033342</v>
      </c>
      <c r="E74" s="28">
        <f>SUM(PLANEL_Pot_anual!S49:AB49)+SUM(E70:E73)</f>
        <v>149299.53728541316</v>
      </c>
      <c r="F74" s="28">
        <f>SUM(PLANEL_Pot_anual!AC49:AL49)+SUM(F70:F73)</f>
        <v>165719.53738872128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246</v>
      </c>
      <c r="E77" s="15" t="s">
        <v>247</v>
      </c>
      <c r="F77" s="15" t="s">
        <v>248</v>
      </c>
    </row>
    <row r="78" spans="2:6" x14ac:dyDescent="0.25">
      <c r="B78" s="16" t="s">
        <v>244</v>
      </c>
      <c r="C78" s="1">
        <f>C49+C50</f>
        <v>0</v>
      </c>
      <c r="D78" s="1">
        <f>D49+D50</f>
        <v>30682.089000000004</v>
      </c>
      <c r="E78" s="1">
        <f>E49+E50</f>
        <v>0</v>
      </c>
      <c r="F78" s="1">
        <f>F49+F50</f>
        <v>0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12725.462920000002</v>
      </c>
      <c r="E79" s="1">
        <f t="shared" si="8"/>
        <v>2946.6224069999953</v>
      </c>
      <c r="F79" s="1">
        <f t="shared" si="8"/>
        <v>-368.89999999999782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57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11995.076961000001</v>
      </c>
      <c r="E83" s="1">
        <f t="shared" si="11"/>
        <v>5.56189999988419E-2</v>
      </c>
      <c r="F83" s="1">
        <f t="shared" si="11"/>
        <v>0.2000000000007276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48931.849751000002</v>
      </c>
      <c r="E84" s="1">
        <f t="shared" si="12"/>
        <v>69348.087960799996</v>
      </c>
      <c r="F84" s="1">
        <f t="shared" si="12"/>
        <v>68340.15925099999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11778.863601999999</v>
      </c>
      <c r="E85" s="1">
        <f t="shared" si="13"/>
        <v>34451.332838000002</v>
      </c>
      <c r="F85" s="1">
        <f t="shared" si="13"/>
        <v>42958.082721999999</v>
      </c>
    </row>
    <row r="86" spans="2:6" x14ac:dyDescent="0.25">
      <c r="B86" s="16" t="s">
        <v>245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662</v>
      </c>
      <c r="C87" s="1">
        <f>C69</f>
        <v>0</v>
      </c>
      <c r="D87" s="1">
        <f>D69</f>
        <v>2209.241137</v>
      </c>
      <c r="E87" s="1">
        <f>E69</f>
        <v>30405.106783000003</v>
      </c>
      <c r="F87" s="1">
        <f>F69</f>
        <v>32970.822199999995</v>
      </c>
    </row>
    <row r="88" spans="2:6" x14ac:dyDescent="0.25">
      <c r="B88" s="16" t="s">
        <v>661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127273.127033342</v>
      </c>
      <c r="E89" s="28">
        <f t="shared" si="16"/>
        <v>149299.53728541313</v>
      </c>
      <c r="F89" s="28">
        <f t="shared" si="16"/>
        <v>165719.53738872128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45980.966160000004</v>
      </c>
      <c r="D93" s="95">
        <f>Planel_GerMed_Anual!R4</f>
        <v>60046.54552</v>
      </c>
      <c r="E93" s="95">
        <f>Planel_GerMed_Anual!AB4</f>
        <v>57792.373970000001</v>
      </c>
      <c r="F93" s="95">
        <f>Planel_GerMed_Anual!AL4</f>
        <v>52072.161090000001</v>
      </c>
    </row>
    <row r="94" spans="2:6" x14ac:dyDescent="0.25">
      <c r="B94" s="16" t="str">
        <f>Planel_GerMed_Anual!B5</f>
        <v>PCH</v>
      </c>
      <c r="C94" s="95">
        <f>Planel_GerMed_Anual!C5</f>
        <v>665.6210155</v>
      </c>
      <c r="D94" s="95">
        <f>Planel_GerMed_Anual!R5</f>
        <v>5373.2913939999999</v>
      </c>
      <c r="E94" s="95">
        <f>Planel_GerMed_Anual!AB5</f>
        <v>5271.6384969999999</v>
      </c>
      <c r="F94" s="95">
        <f>Planel_GerMed_Anual!AL5</f>
        <v>5025.2599730000002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6712.1274030000004</v>
      </c>
      <c r="D96" s="18">
        <f>Planel_GerMed_Anual!R7</f>
        <v>2792.0035440000001</v>
      </c>
      <c r="E96" s="18">
        <f>Planel_GerMed_Anual!AB7</f>
        <v>3074.4270740600005</v>
      </c>
      <c r="F96" s="18">
        <f>Planel_GerMed_Anual!AL7</f>
        <v>1302.2172898200001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984.29927020000002</v>
      </c>
      <c r="D99" s="20">
        <f>Planel_GerMed_Anual!R9</f>
        <v>274.15011559999999</v>
      </c>
      <c r="E99" s="20">
        <f>Planel_GerMed_Anual!AB9</f>
        <v>246.9031176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899.45112770000003</v>
      </c>
      <c r="D100" s="20">
        <f>Planel_GerMed_Anual!R10</f>
        <v>310.3439783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1769.944133</v>
      </c>
      <c r="D101" s="1">
        <f>Planel_GerMed_Anual!R11</f>
        <v>3000.860502</v>
      </c>
      <c r="E101" s="1">
        <f>Planel_GerMed_Anual!AB11</f>
        <v>2962.5921060000001</v>
      </c>
      <c r="F101" s="1">
        <f>Planel_GerMed_Anual!AL11</f>
        <v>2917.5560730000002</v>
      </c>
    </row>
    <row r="102" spans="2:6" x14ac:dyDescent="0.25">
      <c r="B102" s="16" t="str">
        <f>Planel_GerMed_Anual!B12</f>
        <v>Óleos Comb</v>
      </c>
      <c r="C102" s="1">
        <f>Planel_GerMed_Anual!C12</f>
        <v>1178.1088460000001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3946.1656039999998</v>
      </c>
      <c r="E104" s="24">
        <f>Planel_GerMed_Anual!AB14</f>
        <v>3978.5441300000002</v>
      </c>
      <c r="F104" s="24">
        <f>Planel_GerMed_Anual!AL14</f>
        <v>4096.5945590000001</v>
      </c>
    </row>
    <row r="105" spans="2:6" x14ac:dyDescent="0.25">
      <c r="B105" s="23" t="str">
        <f>Planel_GerMed_Anual!B15</f>
        <v>Outras bio</v>
      </c>
      <c r="C105" s="24">
        <f>Planel_GerMed_Anual!C15</f>
        <v>318.66358919999999</v>
      </c>
      <c r="D105" s="24">
        <f>Planel_GerMed_Anual!R15</f>
        <v>5124.7138869999999</v>
      </c>
      <c r="E105" s="24">
        <f>Planel_GerMed_Anual!AB15</f>
        <v>3815.7403439999998</v>
      </c>
      <c r="F105" s="24">
        <f>Planel_GerMed_Anual!AL15</f>
        <v>2974.5452380000002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25122.6623636</v>
      </c>
      <c r="E107" s="30">
        <f>Planel_GerMed_Anual!AB17</f>
        <v>55342.065346199997</v>
      </c>
      <c r="F107" s="30">
        <f>Planel_GerMed_Anual!AL17</f>
        <v>86091.448026700004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3254.3178367</v>
      </c>
      <c r="E110" s="26">
        <f>Planel_GerMed_Anual!AB20</f>
        <v>13011.564816</v>
      </c>
      <c r="F110" s="26">
        <f>Planel_GerMed_Anual!AL20</f>
        <v>25096.77579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65548.436667084068</v>
      </c>
      <c r="D118" s="28">
        <f>Planel_GerMed_Anual!R24+SUM(D114:D117)</f>
        <v>112687.37157797841</v>
      </c>
      <c r="E118" s="28">
        <f>Planel_GerMed_Anual!AB24+SUM(E114:E117)</f>
        <v>152262.25582944532</v>
      </c>
      <c r="F118" s="28">
        <f>Planel_GerMed_Anual!AL24+SUM(F114:F117)</f>
        <v>191467.66100385372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244</v>
      </c>
      <c r="C122" s="1">
        <f>C93+C94</f>
        <v>46646.587175500004</v>
      </c>
      <c r="D122" s="1">
        <f>D93+D94</f>
        <v>65419.836914</v>
      </c>
      <c r="E122" s="1">
        <f>E93+E94</f>
        <v>63064.012467</v>
      </c>
      <c r="F122" s="1">
        <f>F93+F94</f>
        <v>57097.421063000002</v>
      </c>
    </row>
    <row r="123" spans="2:6" x14ac:dyDescent="0.25">
      <c r="B123" s="16" t="s">
        <v>3</v>
      </c>
      <c r="C123" s="1">
        <f>C96</f>
        <v>6712.1274030000004</v>
      </c>
      <c r="D123" s="1">
        <f t="shared" ref="D123:F123" si="17">D96</f>
        <v>2792.0035440000001</v>
      </c>
      <c r="E123" s="1">
        <f t="shared" si="17"/>
        <v>3074.4270740600005</v>
      </c>
      <c r="F123" s="1">
        <f t="shared" si="17"/>
        <v>1302.2172898200001</v>
      </c>
    </row>
    <row r="124" spans="2:6" x14ac:dyDescent="0.25">
      <c r="B124" s="16" t="s">
        <v>4</v>
      </c>
      <c r="C124" s="1">
        <f>C99+C100</f>
        <v>1883.7503979000001</v>
      </c>
      <c r="D124" s="1">
        <f t="shared" ref="D124:F124" si="18">D99+D100</f>
        <v>584.49409390000005</v>
      </c>
      <c r="E124" s="1">
        <f t="shared" si="18"/>
        <v>246.9031176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1769.944133</v>
      </c>
      <c r="D125" s="1">
        <f t="shared" si="19"/>
        <v>3000.860502</v>
      </c>
      <c r="E125" s="1">
        <f t="shared" si="19"/>
        <v>2962.5921060000001</v>
      </c>
      <c r="F125" s="1">
        <f t="shared" si="19"/>
        <v>2917.5560730000002</v>
      </c>
    </row>
    <row r="126" spans="2:6" x14ac:dyDescent="0.25">
      <c r="B126" s="16" t="s">
        <v>57</v>
      </c>
      <c r="C126" s="1">
        <f t="shared" si="19"/>
        <v>1178.1088460000001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4036.6247061999998</v>
      </c>
      <c r="D127" s="1">
        <f t="shared" ref="D127:F127" si="20">D104+D105</f>
        <v>9070.8794909999997</v>
      </c>
      <c r="E127" s="1">
        <f t="shared" si="20"/>
        <v>7794.284474</v>
      </c>
      <c r="F127" s="1">
        <f t="shared" si="20"/>
        <v>7071.1397969999998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25122.6623636</v>
      </c>
      <c r="E128" s="1">
        <f t="shared" si="21"/>
        <v>55342.065346199997</v>
      </c>
      <c r="F128" s="1">
        <f t="shared" si="21"/>
        <v>86091.448026700004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3254.3178367</v>
      </c>
      <c r="E129" s="1">
        <f t="shared" si="22"/>
        <v>13011.564816</v>
      </c>
      <c r="F129" s="1">
        <f t="shared" si="22"/>
        <v>25096.77579</v>
      </c>
    </row>
    <row r="130" spans="2:6" x14ac:dyDescent="0.25">
      <c r="B130" s="16" t="s">
        <v>245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662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661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65548.436667084068</v>
      </c>
      <c r="D133" s="28">
        <f t="shared" ref="D133:F133" si="25">SUM(D122:D132)</f>
        <v>112687.37157797841</v>
      </c>
      <c r="E133" s="28">
        <f t="shared" si="25"/>
        <v>152262.25582944532</v>
      </c>
      <c r="F133" s="28">
        <f t="shared" si="25"/>
        <v>191467.66100385372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58365.903230000004</v>
      </c>
      <c r="D137" s="95">
        <f>PLANEL_BalPonta_Anual!R4</f>
        <v>75648.793030000001</v>
      </c>
      <c r="E137" s="95">
        <f>PLANEL_BalPonta_Anual!AB4</f>
        <v>72660.241899999994</v>
      </c>
      <c r="F137" s="95">
        <f>PLANEL_BalPonta_Anual!AL4</f>
        <v>75473.155440000002</v>
      </c>
    </row>
    <row r="138" spans="2:6" x14ac:dyDescent="0.25">
      <c r="B138" s="16" t="str">
        <f>PLANEL_BalPonta_Anual!B5</f>
        <v>PCH</v>
      </c>
      <c r="C138" s="95">
        <f>PLANEL_BalPonta_Anual!C5</f>
        <v>4584.4069259999997</v>
      </c>
      <c r="D138" s="95">
        <f>PLANEL_BalPonta_Anual!R5</f>
        <v>11367.18823</v>
      </c>
      <c r="E138" s="95">
        <f>PLANEL_BalPonta_Anual!AB5</f>
        <v>11130.380230000001</v>
      </c>
      <c r="F138" s="95">
        <f>PLANEL_BalPonta_Anual!AL5</f>
        <v>11367.18823</v>
      </c>
    </row>
    <row r="139" spans="2:6" x14ac:dyDescent="0.25">
      <c r="B139" s="16" t="str">
        <f>PLANEL_BalPonta_Anual!B6</f>
        <v>Gás Natural</v>
      </c>
      <c r="C139" s="95">
        <f>PLANEL_BalPonta_Anual!C6</f>
        <v>10303.089980000001</v>
      </c>
      <c r="D139" s="95">
        <f>PLANEL_BalPonta_Anual!R6</f>
        <v>22036.92164</v>
      </c>
      <c r="E139" s="95">
        <f>PLANEL_BalPonta_Anual!AB6</f>
        <v>25500.519909999999</v>
      </c>
      <c r="F139" s="95">
        <f>PLANEL_BalPonta_Anual!AL6</f>
        <v>22462.073359999999</v>
      </c>
    </row>
    <row r="140" spans="2:6" x14ac:dyDescent="0.25">
      <c r="B140" s="16" t="str">
        <f>PLANEL_BalPonta_Anual!B7</f>
        <v>Carvão</v>
      </c>
      <c r="C140" s="1">
        <f>PLANEL_BalPonta_Anual!C7</f>
        <v>2380.3200000000002</v>
      </c>
      <c r="D140" s="1">
        <f>PLANEL_BalPonta_Anual!R7</f>
        <v>1688.55</v>
      </c>
      <c r="E140" s="1">
        <f>PLANEL_BalPonta_Anual!AB7</f>
        <v>255</v>
      </c>
      <c r="F140" s="1">
        <f>PLANEL_BalPonta_Anual!AL7</f>
        <v>0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25">
      <c r="B142" s="16" t="str">
        <f>PLANEL_BalPonta_Anual!B9</f>
        <v>Óleos Comb</v>
      </c>
      <c r="C142" s="1">
        <f>PLANEL_BalPonta_Anual!C9</f>
        <v>4145.0450199999996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4102.3625709999997</v>
      </c>
      <c r="D143" s="1">
        <f>PLANEL_BalPonta_Anual!R10</f>
        <v>14511.088089999999</v>
      </c>
      <c r="E143" s="1">
        <f>PLANEL_BalPonta_Anual!AB10</f>
        <v>14337.744500000001</v>
      </c>
      <c r="F143" s="1">
        <f>PLANEL_BalPonta_Anual!AL10</f>
        <v>14120.8</v>
      </c>
    </row>
    <row r="144" spans="2:6" x14ac:dyDescent="0.25">
      <c r="B144" s="16" t="str">
        <f>PLANEL_BalPonta_Anual!B11</f>
        <v>Eólica</v>
      </c>
      <c r="C144" s="1">
        <f>PLANEL_BalPonta_Anual!C11</f>
        <v>1280.411083</v>
      </c>
      <c r="D144" s="1">
        <f>PLANEL_BalPonta_Anual!R11</f>
        <v>15932.74037</v>
      </c>
      <c r="E144" s="1">
        <f>PLANEL_BalPonta_Anual!AB11</f>
        <v>31652.936559999998</v>
      </c>
      <c r="F144" s="1">
        <f>PLANEL_BalPonta_Anual!AL11</f>
        <v>41021.026599999997</v>
      </c>
    </row>
    <row r="145" spans="2:6" x14ac:dyDescent="0.25">
      <c r="B145" s="16" t="str">
        <f>PLANEL_BalPonta_Anual!B12</f>
        <v>Solar</v>
      </c>
      <c r="C145" s="1">
        <f>PLANEL_BalPonta_Anual!C12</f>
        <v>2.52</v>
      </c>
      <c r="D145" s="1">
        <f>PLANEL_BalPonta_Anual!R12</f>
        <v>2359.9133200000001</v>
      </c>
      <c r="E145" s="1">
        <f>PLANEL_BalPonta_Anual!AB12</f>
        <v>9250.1798880000006</v>
      </c>
      <c r="F145" s="1">
        <f>PLANEL_BalPonta_Anual!AL12</f>
        <v>17841.796429999999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2209.241137</v>
      </c>
      <c r="E147" s="32">
        <f>PLANEL_BalPonta_Anual!AB14</f>
        <v>32614.347919999997</v>
      </c>
      <c r="F147" s="32">
        <f>PLANEL_BalPonta_Anual!AL14</f>
        <v>65585.170119999995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87268.00053783253</v>
      </c>
      <c r="D152" s="28">
        <f>PLANEL_BalPonta_Anual!R15+SUM(D148:D151)</f>
        <v>150093.14671176692</v>
      </c>
      <c r="E152" s="28">
        <f>PLANEL_BalPonta_Anual!AB15+SUM(E148:E151)</f>
        <v>202840.70291657679</v>
      </c>
      <c r="F152" s="28">
        <f>PLANEL_BalPonta_Anual!AL15+SUM(F148:F151)</f>
        <v>255039.05393363282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244</v>
      </c>
      <c r="C156" s="1">
        <f>C137+C138</f>
        <v>62950.310156000007</v>
      </c>
      <c r="D156" s="1">
        <f>D137+D138</f>
        <v>87015.98126</v>
      </c>
      <c r="E156" s="1">
        <f>E137+E138</f>
        <v>83790.622129999989</v>
      </c>
      <c r="F156" s="1">
        <f>F137+F138</f>
        <v>86840.343670000002</v>
      </c>
    </row>
    <row r="157" spans="2:6" x14ac:dyDescent="0.25">
      <c r="B157" s="16" t="s">
        <v>3</v>
      </c>
      <c r="C157" s="1">
        <f>C139</f>
        <v>10303.089980000001</v>
      </c>
      <c r="D157" s="1">
        <f>D139</f>
        <v>22036.92164</v>
      </c>
      <c r="E157" s="1">
        <f>E139</f>
        <v>25500.519909999999</v>
      </c>
      <c r="F157" s="1">
        <f>F139</f>
        <v>22462.073359999999</v>
      </c>
    </row>
    <row r="158" spans="2:6" x14ac:dyDescent="0.25">
      <c r="B158" s="16" t="s">
        <v>4</v>
      </c>
      <c r="C158" s="1">
        <f>C140</f>
        <v>2380.3200000000002</v>
      </c>
      <c r="D158" s="1">
        <f t="shared" ref="D158:F158" si="26">D140</f>
        <v>1688.55</v>
      </c>
      <c r="E158" s="1">
        <f t="shared" si="26"/>
        <v>255</v>
      </c>
      <c r="F158" s="1">
        <f t="shared" si="26"/>
        <v>0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25">
      <c r="B160" s="16" t="s">
        <v>57</v>
      </c>
      <c r="C160" s="1">
        <f>C142</f>
        <v>4145.0450199999996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4102.3625709999997</v>
      </c>
      <c r="D161" s="1">
        <f t="shared" si="28"/>
        <v>14511.088089999999</v>
      </c>
      <c r="E161" s="1">
        <f t="shared" si="28"/>
        <v>14337.744500000001</v>
      </c>
      <c r="F161" s="1">
        <f t="shared" si="28"/>
        <v>14120.8</v>
      </c>
    </row>
    <row r="162" spans="1:11" x14ac:dyDescent="0.25">
      <c r="B162" s="16" t="s">
        <v>7</v>
      </c>
      <c r="C162" s="1">
        <f t="shared" ref="C162:F162" si="29">C144</f>
        <v>1280.411083</v>
      </c>
      <c r="D162" s="1">
        <f t="shared" si="29"/>
        <v>15932.74037</v>
      </c>
      <c r="E162" s="1">
        <f t="shared" si="29"/>
        <v>31652.936559999998</v>
      </c>
      <c r="F162" s="1">
        <f t="shared" si="29"/>
        <v>41021.026599999997</v>
      </c>
    </row>
    <row r="163" spans="1:11" x14ac:dyDescent="0.25">
      <c r="B163" s="16" t="s">
        <v>8</v>
      </c>
      <c r="C163" s="1">
        <f t="shared" ref="C163:F163" si="30">C145</f>
        <v>2.52</v>
      </c>
      <c r="D163" s="1">
        <f t="shared" si="30"/>
        <v>2359.9133200000001</v>
      </c>
      <c r="E163" s="1">
        <f t="shared" si="30"/>
        <v>9250.1798880000006</v>
      </c>
      <c r="F163" s="1">
        <f t="shared" si="30"/>
        <v>17841.796429999999</v>
      </c>
    </row>
    <row r="164" spans="1:11" x14ac:dyDescent="0.25">
      <c r="B164" s="16" t="s">
        <v>245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662</v>
      </c>
      <c r="C165" s="1">
        <f>C147</f>
        <v>0</v>
      </c>
      <c r="D165" s="1">
        <f>D147</f>
        <v>2209.241137</v>
      </c>
      <c r="E165" s="1">
        <f>E147</f>
        <v>32614.347919999997</v>
      </c>
      <c r="F165" s="1">
        <f>F147</f>
        <v>65585.170119999995</v>
      </c>
    </row>
    <row r="166" spans="1:11" x14ac:dyDescent="0.25">
      <c r="B166" s="16" t="s">
        <v>661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87268.00053783253</v>
      </c>
      <c r="D167" s="28">
        <f t="shared" ref="D167:F167" si="33">SUM(D156:D166)</f>
        <v>150093.14671176692</v>
      </c>
      <c r="E167" s="28">
        <f t="shared" si="33"/>
        <v>202840.70291657679</v>
      </c>
      <c r="F167" s="28">
        <f t="shared" si="33"/>
        <v>255039.05393363282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49.590269970000001</v>
      </c>
      <c r="D171" s="1">
        <f>Planel_CO2_total_Anual!R4</f>
        <v>14.16375311</v>
      </c>
      <c r="E171" s="1">
        <f>Planel_CO2_total_Anual!AB4</f>
        <v>5.4011822680000003</v>
      </c>
      <c r="F171" s="1">
        <f>Planel_CO2_total_Anual!AL4</f>
        <v>0</v>
      </c>
    </row>
    <row r="172" spans="1:11" x14ac:dyDescent="0.25">
      <c r="B172" s="101" t="str">
        <f>Planel_CO2_total_Anual!B5</f>
        <v>P.Crítico</v>
      </c>
      <c r="C172" s="102">
        <f>Planel_CO2_total_Anual!C5</f>
        <v>65.933082159999998</v>
      </c>
      <c r="D172" s="102">
        <f>Planel_CO2_total_Anual!R5</f>
        <v>26.229581039999999</v>
      </c>
      <c r="E172" s="102">
        <f>Planel_CO2_total_Anual!AB5</f>
        <v>6.6392880419999996</v>
      </c>
      <c r="F172" s="102">
        <f>Planel_CO2_total_Anual!AL5</f>
        <v>0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34.169054739726029</v>
      </c>
      <c r="D177" s="1">
        <f>'Resumo Gás Natural'!R39</f>
        <v>12.684785660273972</v>
      </c>
      <c r="E177" s="1">
        <f>'Resumo Gás Natural'!AB39</f>
        <v>12.949817347945205</v>
      </c>
      <c r="F177" s="1">
        <f>'Resumo Gás Natural'!AL39</f>
        <v>5.5546338931506849</v>
      </c>
    </row>
    <row r="178" spans="2:6" x14ac:dyDescent="0.25">
      <c r="B178" s="16" t="str">
        <f>'Resumo Gás Natural'!B40</f>
        <v>P.Crítico</v>
      </c>
      <c r="C178" s="102">
        <f>'Resumo Gás Natural'!C40</f>
        <v>41.748058109589039</v>
      </c>
      <c r="D178" s="102">
        <f>'Resumo Gás Natural'!R40</f>
        <v>53.810579972602746</v>
      </c>
      <c r="E178" s="102">
        <f>'Resumo Gás Natural'!AB40</f>
        <v>53.56408526027397</v>
      </c>
      <c r="F178" s="102">
        <f>'Resumo Gás Natural'!AL40</f>
        <v>39.423890493150687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684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655</v>
      </c>
      <c r="C186" s="271">
        <f>output_Status!B7/1000</f>
        <v>746.31144361138865</v>
      </c>
      <c r="D186" s="1">
        <f>C186*(1+Planel_BD_constantes!$B$3)^($D$185-$C$185)</f>
        <v>940.13748125458972</v>
      </c>
    </row>
    <row r="187" spans="2:6" x14ac:dyDescent="0.25">
      <c r="B187" s="89" t="s">
        <v>665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846.15718504435767</v>
      </c>
      <c r="D188" s="28">
        <f>SUM(D186:D187)</f>
        <v>1005.1374812545897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36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10046.54103</v>
      </c>
      <c r="O5" s="5">
        <v>10046.54103</v>
      </c>
      <c r="P5" s="5">
        <v>3703.3062829999999</v>
      </c>
      <c r="Q5" s="5">
        <v>3703.3062829999999</v>
      </c>
      <c r="R5" s="5">
        <v>3703.3062829999999</v>
      </c>
      <c r="S5" s="5">
        <v>3703.3062829999999</v>
      </c>
      <c r="T5" s="5">
        <v>3703.3062829999999</v>
      </c>
      <c r="U5" s="5">
        <v>3703.3062829999999</v>
      </c>
      <c r="V5" s="5">
        <v>3703.3062829999999</v>
      </c>
      <c r="W5" s="5">
        <v>803.42038309999998</v>
      </c>
      <c r="X5" s="5">
        <v>803.42038309999998</v>
      </c>
      <c r="Y5" s="5">
        <v>803.42038309999998</v>
      </c>
      <c r="Z5" s="5">
        <v>803.42038309999998</v>
      </c>
      <c r="AA5" s="5">
        <v>803.42038309999998</v>
      </c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3" s="4" customFormat="1" ht="11.25" x14ac:dyDescent="0.2">
      <c r="B6" s="4" t="s">
        <v>14</v>
      </c>
      <c r="C6" s="4" t="s">
        <v>37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38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39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40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41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42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43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44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45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46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12670.364949999999</v>
      </c>
      <c r="O16" s="38">
        <v>12670.364949999999</v>
      </c>
      <c r="P16" s="38">
        <v>4844.7443810000004</v>
      </c>
      <c r="Q16" s="38">
        <v>4844.7443810000004</v>
      </c>
      <c r="R16" s="38">
        <v>4844.7443810000004</v>
      </c>
      <c r="S16" s="38">
        <v>4844.7443810000004</v>
      </c>
      <c r="T16" s="38">
        <v>4844.7443810000004</v>
      </c>
      <c r="U16" s="38">
        <v>4844.7443810000004</v>
      </c>
      <c r="V16" s="38">
        <v>4844.7443810000004</v>
      </c>
      <c r="W16" s="38">
        <v>1208.838383</v>
      </c>
      <c r="X16" s="38">
        <v>1208.838383</v>
      </c>
      <c r="Y16" s="38">
        <v>1208.838383</v>
      </c>
      <c r="Z16" s="38">
        <v>1208.838383</v>
      </c>
      <c r="AA16" s="38">
        <v>1208.838383</v>
      </c>
      <c r="AB16" s="38">
        <v>0</v>
      </c>
      <c r="AC16" s="38">
        <v>0</v>
      </c>
      <c r="AD16" s="38">
        <v>0</v>
      </c>
      <c r="AE16" s="38">
        <v>0</v>
      </c>
      <c r="AF16" s="38">
        <v>0</v>
      </c>
      <c r="AG16" s="38">
        <v>0</v>
      </c>
      <c r="AH16" s="38">
        <v>0</v>
      </c>
      <c r="AI16" s="38">
        <v>0</v>
      </c>
      <c r="AJ16" s="38">
        <v>0</v>
      </c>
      <c r="AK16" s="38">
        <v>0</v>
      </c>
      <c r="AL16" s="38">
        <v>0</v>
      </c>
      <c r="AM16" s="38">
        <v>0</v>
      </c>
      <c r="AN16" s="38">
        <v>0</v>
      </c>
      <c r="AO16" s="38">
        <v>0</v>
      </c>
      <c r="AP16" s="38">
        <v>0</v>
      </c>
      <c r="AQ16" s="5">
        <v>6070.973</v>
      </c>
    </row>
    <row r="17" spans="2:43" s="4" customFormat="1" ht="11.25" x14ac:dyDescent="0.2">
      <c r="B17" s="4" t="s">
        <v>16</v>
      </c>
      <c r="C17" s="4" t="s">
        <v>36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37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38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39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40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41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42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43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44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45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46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36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37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38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39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40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41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42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43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44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45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46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36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37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38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39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41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42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43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44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45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46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761</v>
      </c>
      <c r="C53" s="4" t="s">
        <v>36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761</v>
      </c>
      <c r="C54" s="4" t="s">
        <v>37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761</v>
      </c>
      <c r="C55" s="4" t="s">
        <v>38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761</v>
      </c>
      <c r="C56" s="4" t="s">
        <v>39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761</v>
      </c>
      <c r="C57" s="4" t="s">
        <v>40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761</v>
      </c>
      <c r="C58" s="4" t="s">
        <v>41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761</v>
      </c>
      <c r="C59" s="4" t="s">
        <v>42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761</v>
      </c>
      <c r="C60" s="4" t="s">
        <v>43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761</v>
      </c>
      <c r="C61" s="4" t="s">
        <v>44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761</v>
      </c>
      <c r="C62" s="4" t="s">
        <v>45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761</v>
      </c>
      <c r="C63" s="4" t="s">
        <v>46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761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36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37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38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39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40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41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42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43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44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45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46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762</v>
      </c>
      <c r="C77" s="4" t="s">
        <v>36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762</v>
      </c>
      <c r="C78" s="4" t="s">
        <v>37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762</v>
      </c>
      <c r="C79" s="4" t="s">
        <v>38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762</v>
      </c>
      <c r="C80" s="4" t="s">
        <v>39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762</v>
      </c>
      <c r="C81" s="4" t="s">
        <v>40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762</v>
      </c>
      <c r="C82" s="4" t="s">
        <v>41</v>
      </c>
    </row>
    <row r="83" spans="2:43" s="4" customFormat="1" ht="11.25" x14ac:dyDescent="0.2">
      <c r="B83" s="4" t="s">
        <v>762</v>
      </c>
      <c r="C83" s="4" t="s">
        <v>42</v>
      </c>
    </row>
    <row r="84" spans="2:43" s="4" customFormat="1" ht="11.25" x14ac:dyDescent="0.2">
      <c r="B84" s="4" t="s">
        <v>762</v>
      </c>
      <c r="C84" s="4" t="s">
        <v>43</v>
      </c>
    </row>
    <row r="85" spans="2:43" s="4" customFormat="1" ht="11.25" x14ac:dyDescent="0.2">
      <c r="B85" s="10" t="s">
        <v>762</v>
      </c>
      <c r="C85" s="4" t="s">
        <v>44</v>
      </c>
    </row>
    <row r="86" spans="2:43" s="4" customFormat="1" ht="11.25" x14ac:dyDescent="0.2">
      <c r="B86" s="4" t="s">
        <v>762</v>
      </c>
      <c r="C86" s="4" t="s">
        <v>45</v>
      </c>
    </row>
    <row r="87" spans="2:43" s="4" customFormat="1" ht="11.25" x14ac:dyDescent="0.2">
      <c r="B87" s="4" t="s">
        <v>762</v>
      </c>
      <c r="C87" s="4" t="s">
        <v>46</v>
      </c>
    </row>
    <row r="88" spans="2:43" s="4" customFormat="1" ht="11.25" x14ac:dyDescent="0.2">
      <c r="B88" s="4" t="s">
        <v>762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673</v>
      </c>
      <c r="C89" s="4" t="s">
        <v>36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</row>
    <row r="90" spans="2:43" s="4" customFormat="1" ht="11.25" x14ac:dyDescent="0.2">
      <c r="B90" s="4" t="s">
        <v>673</v>
      </c>
      <c r="C90" s="4" t="s">
        <v>37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</row>
    <row r="91" spans="2:43" s="4" customFormat="1" ht="11.25" x14ac:dyDescent="0.2">
      <c r="B91" s="4" t="s">
        <v>673</v>
      </c>
      <c r="C91" s="4" t="s">
        <v>38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673</v>
      </c>
      <c r="C92" s="4" t="s">
        <v>39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 x14ac:dyDescent="0.2">
      <c r="B93" s="4" t="s">
        <v>673</v>
      </c>
      <c r="C93" s="4" t="s">
        <v>40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673</v>
      </c>
      <c r="C94" s="4" t="s">
        <v>41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673</v>
      </c>
      <c r="C95" s="4" t="s">
        <v>42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673</v>
      </c>
      <c r="C96" s="4" t="s">
        <v>43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673</v>
      </c>
      <c r="C97" s="4" t="s">
        <v>44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673</v>
      </c>
      <c r="C98" s="4" t="s">
        <v>45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673</v>
      </c>
      <c r="C99" s="4" t="s">
        <v>46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673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0</v>
      </c>
      <c r="Q100" s="38">
        <v>0</v>
      </c>
      <c r="R100" s="38">
        <v>0</v>
      </c>
      <c r="S100" s="38">
        <v>0</v>
      </c>
      <c r="T100" s="38">
        <v>0</v>
      </c>
      <c r="U100" s="38">
        <v>0</v>
      </c>
      <c r="V100" s="38">
        <v>0</v>
      </c>
      <c r="W100" s="38">
        <v>0</v>
      </c>
      <c r="X100" s="38">
        <v>0</v>
      </c>
      <c r="Y100" s="38">
        <v>0</v>
      </c>
      <c r="Z100" s="38">
        <v>0</v>
      </c>
      <c r="AA100" s="38">
        <v>0</v>
      </c>
      <c r="AB100" s="38">
        <v>0</v>
      </c>
      <c r="AC100" s="38">
        <v>0</v>
      </c>
      <c r="AD100" s="38">
        <v>0</v>
      </c>
      <c r="AE100" s="38">
        <v>0</v>
      </c>
      <c r="AF100" s="38">
        <v>0</v>
      </c>
      <c r="AG100" s="38">
        <v>0</v>
      </c>
      <c r="AH100" s="38">
        <v>0</v>
      </c>
      <c r="AI100" s="38">
        <v>0</v>
      </c>
      <c r="AJ100" s="38">
        <v>0</v>
      </c>
      <c r="AK100" s="38">
        <v>0</v>
      </c>
      <c r="AL100" s="38">
        <v>0</v>
      </c>
      <c r="AM100" s="38">
        <v>0</v>
      </c>
      <c r="AN100" s="38">
        <v>0</v>
      </c>
      <c r="AO100" s="38">
        <v>0</v>
      </c>
      <c r="AP100" s="38">
        <v>0</v>
      </c>
      <c r="AQ100" s="5">
        <v>96411.055729999993</v>
      </c>
    </row>
    <row r="101" spans="1:48" s="4" customFormat="1" ht="11.25" x14ac:dyDescent="0.2">
      <c r="B101" s="4" t="s">
        <v>763</v>
      </c>
      <c r="C101" s="4" t="s">
        <v>36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763</v>
      </c>
      <c r="C102" s="4" t="s">
        <v>37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2134.6034169999998</v>
      </c>
      <c r="K102" s="5">
        <v>3748.8637450000001</v>
      </c>
      <c r="L102" s="5">
        <v>3748.8637450000001</v>
      </c>
      <c r="M102" s="5">
        <v>4752.4405559999996</v>
      </c>
      <c r="N102" s="5">
        <v>6388.4896849999996</v>
      </c>
      <c r="O102" s="5">
        <v>6388.4896849999996</v>
      </c>
      <c r="P102" s="5">
        <v>7440.5431699999999</v>
      </c>
      <c r="Q102" s="5">
        <v>7896.2754359999999</v>
      </c>
      <c r="R102" s="5">
        <v>7896.2754359999999</v>
      </c>
      <c r="S102" s="5">
        <v>7896.2754359999999</v>
      </c>
      <c r="T102" s="5">
        <v>7896.2754359999999</v>
      </c>
      <c r="U102" s="5">
        <v>7896.2754359999999</v>
      </c>
      <c r="V102" s="5">
        <v>7896.2754359999999</v>
      </c>
      <c r="W102" s="5">
        <v>7896.2754359999999</v>
      </c>
      <c r="X102" s="5">
        <v>7896.2754359999999</v>
      </c>
      <c r="Y102" s="5">
        <v>7896.2754359999999</v>
      </c>
      <c r="Z102" s="5">
        <v>7896.2754359999999</v>
      </c>
      <c r="AA102" s="5">
        <v>7896.2754359999999</v>
      </c>
      <c r="AB102" s="5">
        <v>7896.2754359999999</v>
      </c>
      <c r="AC102" s="5">
        <v>7896.2754359999999</v>
      </c>
      <c r="AD102" s="5">
        <v>7896.2754359999999</v>
      </c>
      <c r="AE102" s="5">
        <v>7896.2754359999999</v>
      </c>
      <c r="AF102" s="5">
        <v>7896.2754359999999</v>
      </c>
      <c r="AG102" s="5">
        <v>7896.2754359999999</v>
      </c>
      <c r="AH102" s="5">
        <v>7896.2754359999999</v>
      </c>
      <c r="AI102" s="5">
        <v>7896.2754359999999</v>
      </c>
      <c r="AJ102" s="5">
        <v>7896.2754359999999</v>
      </c>
      <c r="AK102" s="5">
        <v>7896.2754359999999</v>
      </c>
      <c r="AL102" s="5">
        <v>7896.2754359999999</v>
      </c>
      <c r="AM102" s="5">
        <v>7896.2754359999999</v>
      </c>
      <c r="AN102" s="5">
        <v>7896.2754359999999</v>
      </c>
      <c r="AO102" s="5">
        <v>7896.2754359999999</v>
      </c>
      <c r="AP102" s="5">
        <v>7896.2754359999999</v>
      </c>
    </row>
    <row r="103" spans="1:48" s="4" customFormat="1" ht="11.25" x14ac:dyDescent="0.2">
      <c r="B103" s="4" t="s">
        <v>763</v>
      </c>
      <c r="C103" s="4" t="s">
        <v>38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763</v>
      </c>
      <c r="C104" s="4" t="s">
        <v>39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763</v>
      </c>
      <c r="C105" s="4" t="s">
        <v>40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763</v>
      </c>
      <c r="C106" s="4" t="s">
        <v>41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763</v>
      </c>
      <c r="C107" s="4" t="s">
        <v>42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1061.0250269999999</v>
      </c>
      <c r="O107" s="5">
        <v>1061.0250269999999</v>
      </c>
      <c r="P107" s="5">
        <v>1172.206991</v>
      </c>
      <c r="Q107" s="5">
        <v>2947.141423</v>
      </c>
      <c r="R107" s="5">
        <v>3090.7874889999998</v>
      </c>
      <c r="S107" s="5">
        <v>3090.7874889999998</v>
      </c>
      <c r="T107" s="5">
        <v>3090.7874889999998</v>
      </c>
      <c r="U107" s="5">
        <v>3090.7874889999998</v>
      </c>
      <c r="V107" s="5">
        <v>3090.7874889999998</v>
      </c>
      <c r="W107" s="5">
        <v>2704.087489</v>
      </c>
      <c r="X107" s="5">
        <v>2704.087489</v>
      </c>
      <c r="Y107" s="5">
        <v>2704.087489</v>
      </c>
      <c r="Z107" s="5">
        <v>2704.087489</v>
      </c>
      <c r="AA107" s="5">
        <v>2704.087489</v>
      </c>
      <c r="AB107" s="5">
        <v>2704.087489</v>
      </c>
      <c r="AC107" s="5">
        <v>2113.2874889999998</v>
      </c>
      <c r="AD107" s="5">
        <v>2113.2874889999998</v>
      </c>
      <c r="AE107" s="5">
        <v>2113.2874889999998</v>
      </c>
      <c r="AF107" s="5">
        <v>2113.2874889999998</v>
      </c>
      <c r="AG107" s="5">
        <v>2113.2874889999998</v>
      </c>
      <c r="AH107" s="5">
        <v>2113.2874889999998</v>
      </c>
      <c r="AI107" s="5">
        <v>2113.2874889999998</v>
      </c>
      <c r="AJ107" s="5">
        <v>2113.2874889999998</v>
      </c>
      <c r="AK107" s="5">
        <v>2113.2874889999998</v>
      </c>
      <c r="AL107" s="5">
        <v>2113.2874889999998</v>
      </c>
      <c r="AM107" s="5">
        <v>2113.2874889999998</v>
      </c>
      <c r="AN107" s="5">
        <v>2113.2874889999998</v>
      </c>
      <c r="AO107" s="5">
        <v>2113.2874889999998</v>
      </c>
      <c r="AP107" s="5">
        <v>2113.2874889999998</v>
      </c>
    </row>
    <row r="108" spans="1:48" s="4" customFormat="1" ht="11.25" x14ac:dyDescent="0.2">
      <c r="B108" s="4" t="s">
        <v>763</v>
      </c>
      <c r="C108" s="4" t="s">
        <v>43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763</v>
      </c>
      <c r="C109" s="4" t="s">
        <v>44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763</v>
      </c>
      <c r="C110" s="4" t="s">
        <v>45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763</v>
      </c>
      <c r="C111" s="4" t="s">
        <v>46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763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9721.4034169999995</v>
      </c>
      <c r="K112" s="38">
        <v>11335.66374</v>
      </c>
      <c r="L112" s="38">
        <v>12549.363740000001</v>
      </c>
      <c r="M112" s="38">
        <v>13552.940559999999</v>
      </c>
      <c r="N112" s="38">
        <v>14718.71471</v>
      </c>
      <c r="O112" s="38">
        <v>14631.61471</v>
      </c>
      <c r="P112" s="38">
        <v>15343.45016</v>
      </c>
      <c r="Q112" s="38">
        <v>14817.21686</v>
      </c>
      <c r="R112" s="38">
        <v>14756.86292</v>
      </c>
      <c r="S112" s="38">
        <v>14756.86292</v>
      </c>
      <c r="T112" s="38">
        <v>14578.662920000001</v>
      </c>
      <c r="U112" s="38">
        <v>14578.662920000001</v>
      </c>
      <c r="V112" s="38">
        <v>14578.662920000001</v>
      </c>
      <c r="W112" s="38">
        <v>13254.06292</v>
      </c>
      <c r="X112" s="38">
        <v>13254.06292</v>
      </c>
      <c r="Y112" s="38">
        <v>13254.06292</v>
      </c>
      <c r="Z112" s="38">
        <v>12205.262919999999</v>
      </c>
      <c r="AA112" s="38">
        <v>12205.262919999999</v>
      </c>
      <c r="AB112" s="38">
        <v>12205.262919999999</v>
      </c>
      <c r="AC112" s="38">
        <v>11614.46292</v>
      </c>
      <c r="AD112" s="38">
        <v>11614.46292</v>
      </c>
      <c r="AE112" s="38">
        <v>11586.46292</v>
      </c>
      <c r="AF112" s="38">
        <v>11586.46292</v>
      </c>
      <c r="AG112" s="38">
        <v>10372.762919999999</v>
      </c>
      <c r="AH112" s="38">
        <v>10372.762919999999</v>
      </c>
      <c r="AI112" s="38">
        <v>10372.762919999999</v>
      </c>
      <c r="AJ112" s="38">
        <v>10372.762919999999</v>
      </c>
      <c r="AK112" s="38">
        <v>10009.56292</v>
      </c>
      <c r="AL112" s="38">
        <v>10009.56292</v>
      </c>
      <c r="AM112" s="38">
        <v>10009.56292</v>
      </c>
      <c r="AN112" s="38">
        <v>10009.56292</v>
      </c>
      <c r="AO112" s="38">
        <v>10009.56292</v>
      </c>
      <c r="AP112" s="38">
        <v>10009.56292</v>
      </c>
      <c r="AQ112" s="5">
        <v>2620.099569</v>
      </c>
    </row>
    <row r="113" spans="1:43" s="4" customFormat="1" ht="11.25" x14ac:dyDescent="0.2">
      <c r="B113" s="7" t="s">
        <v>764</v>
      </c>
      <c r="C113" s="4" t="s">
        <v>36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</row>
    <row r="114" spans="1:43" s="4" customFormat="1" ht="11.25" x14ac:dyDescent="0.2">
      <c r="B114" s="7" t="s">
        <v>764</v>
      </c>
      <c r="C114" s="4" t="s">
        <v>37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764</v>
      </c>
      <c r="C115" s="4" t="s">
        <v>38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</row>
    <row r="116" spans="1:43" s="4" customFormat="1" ht="11.25" x14ac:dyDescent="0.2">
      <c r="B116" s="7" t="s">
        <v>764</v>
      </c>
      <c r="C116" s="4" t="s">
        <v>39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764</v>
      </c>
      <c r="C117" s="4" t="s">
        <v>40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764</v>
      </c>
      <c r="C118" s="4" t="s">
        <v>41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764</v>
      </c>
      <c r="C119" s="4" t="s">
        <v>42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764</v>
      </c>
      <c r="C120" s="4" t="s">
        <v>43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764</v>
      </c>
      <c r="C121" s="4" t="s">
        <v>44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764</v>
      </c>
      <c r="C122" s="4" t="s">
        <v>45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764</v>
      </c>
      <c r="C123" s="4" t="s">
        <v>46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764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0</v>
      </c>
      <c r="AH124" s="38">
        <v>0</v>
      </c>
      <c r="AI124" s="38">
        <v>0</v>
      </c>
      <c r="AJ124" s="38">
        <v>0</v>
      </c>
      <c r="AK124" s="38">
        <v>0</v>
      </c>
      <c r="AL124" s="38">
        <v>0</v>
      </c>
      <c r="AM124" s="38">
        <v>0</v>
      </c>
      <c r="AN124" s="38">
        <v>0</v>
      </c>
      <c r="AO124" s="38">
        <v>0</v>
      </c>
      <c r="AP124" s="38">
        <v>0</v>
      </c>
      <c r="AQ124" s="5">
        <v>590.79999999999995</v>
      </c>
    </row>
    <row r="125" spans="1:43" s="4" customFormat="1" ht="11.25" x14ac:dyDescent="0.2">
      <c r="B125" s="7" t="s">
        <v>765</v>
      </c>
      <c r="C125" s="4" t="s">
        <v>36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60.056353680000001</v>
      </c>
      <c r="X125" s="5">
        <v>60.056353680000001</v>
      </c>
      <c r="Y125" s="5">
        <v>60.056353680000001</v>
      </c>
      <c r="Z125" s="5">
        <v>60.056353680000001</v>
      </c>
      <c r="AA125" s="5">
        <v>60.056353680000001</v>
      </c>
      <c r="AB125" s="5">
        <v>763.66684510000005</v>
      </c>
      <c r="AC125" s="5">
        <v>1448.382801</v>
      </c>
      <c r="AD125" s="5">
        <v>2270.8224070000001</v>
      </c>
      <c r="AE125" s="5">
        <v>2270.8224070000001</v>
      </c>
      <c r="AF125" s="5">
        <v>2270.8224070000001</v>
      </c>
      <c r="AG125" s="5">
        <v>2270.8224070000001</v>
      </c>
      <c r="AH125" s="5">
        <v>2270.8224070000001</v>
      </c>
      <c r="AI125" s="5">
        <v>2270.8224070000001</v>
      </c>
      <c r="AJ125" s="5">
        <v>2270.8224070000001</v>
      </c>
      <c r="AK125" s="5">
        <v>2270.8224070000001</v>
      </c>
      <c r="AL125" s="5">
        <v>2270.8224070000001</v>
      </c>
      <c r="AM125" s="5">
        <v>2270.8224070000001</v>
      </c>
      <c r="AN125" s="5">
        <v>2270.8224070000001</v>
      </c>
      <c r="AO125" s="5">
        <v>2270.8224070000001</v>
      </c>
      <c r="AP125" s="5">
        <v>2270.8224070000001</v>
      </c>
    </row>
    <row r="126" spans="1:43" s="4" customFormat="1" ht="11.25" x14ac:dyDescent="0.2">
      <c r="B126" s="7" t="s">
        <v>765</v>
      </c>
      <c r="C126" s="4" t="s">
        <v>37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765</v>
      </c>
      <c r="C127" s="4" t="s">
        <v>38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</row>
    <row r="128" spans="1:43" s="4" customFormat="1" ht="11.25" x14ac:dyDescent="0.2">
      <c r="B128" s="7" t="s">
        <v>765</v>
      </c>
      <c r="C128" s="4" t="s">
        <v>39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765</v>
      </c>
      <c r="C129" s="4" t="s">
        <v>40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765</v>
      </c>
      <c r="C130" s="4" t="s">
        <v>41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765</v>
      </c>
      <c r="C131" s="4" t="s">
        <v>42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765</v>
      </c>
      <c r="C132" s="4" t="s">
        <v>43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765</v>
      </c>
      <c r="C133" s="4" t="s">
        <v>44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765</v>
      </c>
      <c r="C134" s="4" t="s">
        <v>45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765</v>
      </c>
      <c r="C135" s="4" t="s">
        <v>46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765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60.056353680000001</v>
      </c>
      <c r="X136" s="38">
        <v>60.056353680000001</v>
      </c>
      <c r="Y136" s="38">
        <v>60.056353680000001</v>
      </c>
      <c r="Z136" s="38">
        <v>60.056353680000001</v>
      </c>
      <c r="AA136" s="38">
        <v>60.056353680000001</v>
      </c>
      <c r="AB136" s="38">
        <v>763.66684510000005</v>
      </c>
      <c r="AC136" s="38">
        <v>1448.382801</v>
      </c>
      <c r="AD136" s="38">
        <v>2270.8224070000001</v>
      </c>
      <c r="AE136" s="38">
        <v>2270.8224070000001</v>
      </c>
      <c r="AF136" s="38">
        <v>2270.8224070000001</v>
      </c>
      <c r="AG136" s="38">
        <v>2270.8224070000001</v>
      </c>
      <c r="AH136" s="38">
        <v>2270.8224070000001</v>
      </c>
      <c r="AI136" s="38">
        <v>2270.8224070000001</v>
      </c>
      <c r="AJ136" s="38">
        <v>2270.8224070000001</v>
      </c>
      <c r="AK136" s="38">
        <v>2270.8224070000001</v>
      </c>
      <c r="AL136" s="38">
        <v>2270.8224070000001</v>
      </c>
      <c r="AM136" s="38">
        <v>2270.8224070000001</v>
      </c>
      <c r="AN136" s="38">
        <v>2270.8224070000001</v>
      </c>
      <c r="AO136" s="38">
        <v>2270.8224070000001</v>
      </c>
      <c r="AP136" s="38">
        <v>2270.8224070000001</v>
      </c>
      <c r="AQ136" s="5">
        <v>0</v>
      </c>
    </row>
    <row r="137" spans="1:43" s="4" customFormat="1" ht="11.25" x14ac:dyDescent="0.2">
      <c r="B137" s="4" t="s">
        <v>766</v>
      </c>
      <c r="C137" s="4" t="s">
        <v>36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766</v>
      </c>
      <c r="C138" s="4" t="s">
        <v>37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766</v>
      </c>
      <c r="C139" s="4" t="s">
        <v>38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766</v>
      </c>
      <c r="C140" s="4" t="s">
        <v>39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766</v>
      </c>
      <c r="C141" s="4" t="s">
        <v>40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766</v>
      </c>
      <c r="C142" s="4" t="s">
        <v>41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766</v>
      </c>
      <c r="C143" s="4" t="s">
        <v>42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766</v>
      </c>
      <c r="C144" s="4" t="s">
        <v>43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766</v>
      </c>
      <c r="C145" s="4" t="s">
        <v>44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766</v>
      </c>
      <c r="C146" s="4" t="s">
        <v>45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766</v>
      </c>
      <c r="C147" s="4" t="s">
        <v>46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766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21</v>
      </c>
      <c r="C149" s="4" t="s">
        <v>36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21</v>
      </c>
      <c r="C150" s="4" t="s">
        <v>37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21</v>
      </c>
      <c r="C151" s="4" t="s">
        <v>38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21</v>
      </c>
      <c r="C152" s="4" t="s">
        <v>39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21</v>
      </c>
      <c r="C153" s="4" t="s">
        <v>40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21</v>
      </c>
      <c r="C154" s="4" t="s">
        <v>41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21</v>
      </c>
      <c r="C155" s="4" t="s">
        <v>42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21</v>
      </c>
      <c r="C156" s="4" t="s">
        <v>43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21</v>
      </c>
      <c r="C157" s="4" t="s">
        <v>44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21</v>
      </c>
      <c r="C158" s="4" t="s">
        <v>45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21</v>
      </c>
      <c r="C159" s="4" t="s">
        <v>46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21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22</v>
      </c>
      <c r="C161" s="4" t="s">
        <v>36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22</v>
      </c>
      <c r="C162" s="4" t="s">
        <v>37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22</v>
      </c>
      <c r="C163" s="4" t="s">
        <v>38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22</v>
      </c>
      <c r="C164" s="4" t="s">
        <v>39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22</v>
      </c>
      <c r="C165" s="4" t="s">
        <v>40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22</v>
      </c>
      <c r="C166" s="4" t="s">
        <v>41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22</v>
      </c>
      <c r="C167" s="4" t="s">
        <v>42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22</v>
      </c>
      <c r="C168" s="4" t="s">
        <v>43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22</v>
      </c>
      <c r="C169" s="4" t="s">
        <v>44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22</v>
      </c>
      <c r="C170" s="4" t="s">
        <v>45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22</v>
      </c>
      <c r="C171" s="4" t="s">
        <v>46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22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23</v>
      </c>
      <c r="C173" s="4" t="s">
        <v>36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23</v>
      </c>
      <c r="C174" s="4" t="s">
        <v>37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23</v>
      </c>
      <c r="C175" s="4" t="s">
        <v>38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23</v>
      </c>
      <c r="C176" s="4" t="s">
        <v>39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23</v>
      </c>
      <c r="C177" s="4" t="s">
        <v>40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23</v>
      </c>
      <c r="C178" s="4" t="s">
        <v>41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23</v>
      </c>
      <c r="C179" s="4" t="s">
        <v>42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23</v>
      </c>
      <c r="C180" s="4" t="s">
        <v>43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23</v>
      </c>
      <c r="C181" s="4" t="s">
        <v>44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23</v>
      </c>
      <c r="C182" s="4" t="s">
        <v>45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23</v>
      </c>
      <c r="C183" s="4" t="s">
        <v>46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23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691</v>
      </c>
      <c r="C185" s="4" t="s">
        <v>36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691</v>
      </c>
      <c r="C186" s="4" t="s">
        <v>37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691</v>
      </c>
      <c r="C187" s="4" t="s">
        <v>38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691</v>
      </c>
      <c r="C188" s="4" t="s">
        <v>39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691</v>
      </c>
      <c r="C189" s="4" t="s">
        <v>40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691</v>
      </c>
      <c r="C190" s="4" t="s">
        <v>41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691</v>
      </c>
      <c r="C191" s="4" t="s">
        <v>42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691</v>
      </c>
      <c r="C192" s="4" t="s">
        <v>43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691</v>
      </c>
      <c r="C193" s="4" t="s">
        <v>44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691</v>
      </c>
      <c r="C194" s="4" t="s">
        <v>45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691</v>
      </c>
      <c r="C195" s="4" t="s">
        <v>46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691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692</v>
      </c>
      <c r="C197" s="4" t="s">
        <v>36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692</v>
      </c>
      <c r="C198" s="4" t="s">
        <v>37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692</v>
      </c>
      <c r="C199" s="4" t="s">
        <v>38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692</v>
      </c>
      <c r="C200" s="4" t="s">
        <v>39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692</v>
      </c>
      <c r="C201" s="4" t="s">
        <v>40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692</v>
      </c>
      <c r="C202" s="4" t="s">
        <v>41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692</v>
      </c>
      <c r="C203" s="4" t="s">
        <v>42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692</v>
      </c>
      <c r="C204" s="4" t="s">
        <v>43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692</v>
      </c>
      <c r="C205" s="4" t="s">
        <v>44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692</v>
      </c>
      <c r="C206" s="4" t="s">
        <v>45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692</v>
      </c>
      <c r="C207" s="4" t="s">
        <v>46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692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693</v>
      </c>
      <c r="C209" s="4" t="s">
        <v>36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693</v>
      </c>
      <c r="C210" s="4" t="s">
        <v>37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693</v>
      </c>
      <c r="C211" s="4" t="s">
        <v>38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693</v>
      </c>
      <c r="C212" s="4" t="s">
        <v>39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693</v>
      </c>
      <c r="C213" s="4" t="s">
        <v>40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693</v>
      </c>
      <c r="C214" s="4" t="s">
        <v>41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693</v>
      </c>
      <c r="C215" s="4" t="s">
        <v>42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693</v>
      </c>
      <c r="C216" s="4" t="s">
        <v>43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693</v>
      </c>
      <c r="C217" s="4" t="s">
        <v>44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693</v>
      </c>
      <c r="C218" s="4" t="s">
        <v>45</v>
      </c>
    </row>
    <row r="219" spans="2:43" s="4" customFormat="1" ht="11.25" x14ac:dyDescent="0.2">
      <c r="B219" s="4" t="s">
        <v>693</v>
      </c>
      <c r="C219" s="4" t="s">
        <v>46</v>
      </c>
    </row>
    <row r="220" spans="2:43" s="8" customFormat="1" ht="11.25" x14ac:dyDescent="0.2">
      <c r="B220" s="8" t="s">
        <v>693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24</v>
      </c>
      <c r="C221" s="4" t="s">
        <v>36</v>
      </c>
    </row>
    <row r="222" spans="2:43" s="4" customFormat="1" ht="11.25" x14ac:dyDescent="0.2">
      <c r="B222" s="4" t="s">
        <v>24</v>
      </c>
      <c r="C222" s="4" t="s">
        <v>37</v>
      </c>
    </row>
    <row r="223" spans="2:43" s="4" customFormat="1" ht="11.25" x14ac:dyDescent="0.2">
      <c r="B223" s="4" t="s">
        <v>24</v>
      </c>
      <c r="C223" s="4" t="s">
        <v>38</v>
      </c>
    </row>
    <row r="224" spans="2:43" s="4" customFormat="1" ht="11.25" x14ac:dyDescent="0.2">
      <c r="B224" s="4" t="s">
        <v>24</v>
      </c>
      <c r="C224" s="4" t="s">
        <v>39</v>
      </c>
    </row>
    <row r="225" spans="2:43" s="4" customFormat="1" ht="11.25" x14ac:dyDescent="0.2">
      <c r="B225" s="4" t="s">
        <v>24</v>
      </c>
      <c r="C225" s="4" t="s">
        <v>40</v>
      </c>
    </row>
    <row r="226" spans="2:43" s="4" customFormat="1" ht="11.25" x14ac:dyDescent="0.2">
      <c r="B226" s="4" t="s">
        <v>24</v>
      </c>
      <c r="C226" s="4" t="s">
        <v>41</v>
      </c>
    </row>
    <row r="227" spans="2:43" s="4" customFormat="1" ht="11.25" x14ac:dyDescent="0.2">
      <c r="B227" s="4" t="s">
        <v>24</v>
      </c>
      <c r="C227" s="4" t="s">
        <v>42</v>
      </c>
    </row>
    <row r="228" spans="2:43" s="4" customFormat="1" ht="11.25" x14ac:dyDescent="0.2">
      <c r="B228" s="4" t="s">
        <v>24</v>
      </c>
      <c r="C228" s="4" t="s">
        <v>43</v>
      </c>
    </row>
    <row r="229" spans="2:43" s="4" customFormat="1" ht="11.25" x14ac:dyDescent="0.2">
      <c r="B229" s="4" t="s">
        <v>24</v>
      </c>
      <c r="C229" s="4" t="s">
        <v>44</v>
      </c>
    </row>
    <row r="230" spans="2:43" s="4" customFormat="1" ht="11.25" x14ac:dyDescent="0.2">
      <c r="B230" s="4" t="s">
        <v>24</v>
      </c>
      <c r="C230" s="4" t="s">
        <v>45</v>
      </c>
    </row>
    <row r="231" spans="2:43" s="4" customFormat="1" ht="11.25" x14ac:dyDescent="0.2">
      <c r="B231" s="4" t="s">
        <v>24</v>
      </c>
      <c r="C231" s="4" t="s">
        <v>46</v>
      </c>
    </row>
    <row r="232" spans="2:43" s="8" customFormat="1" ht="11.25" x14ac:dyDescent="0.2">
      <c r="B232" s="8" t="s">
        <v>24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36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35761.040000000001</v>
      </c>
      <c r="S233" s="4">
        <v>35761.040000000001</v>
      </c>
      <c r="T233" s="4">
        <v>36293.839999999997</v>
      </c>
      <c r="U233" s="4">
        <v>36812.839999999997</v>
      </c>
      <c r="V233" s="4">
        <v>36812.839999999997</v>
      </c>
      <c r="W233" s="4">
        <v>36812.839999999997</v>
      </c>
      <c r="X233" s="4">
        <v>36812.839999999997</v>
      </c>
      <c r="Y233" s="4">
        <v>36812.839999999997</v>
      </c>
      <c r="Z233" s="4">
        <v>36812.839999999997</v>
      </c>
      <c r="AA233" s="4">
        <v>36812.839999999997</v>
      </c>
      <c r="AB233" s="4">
        <v>36812.839999999997</v>
      </c>
      <c r="AC233" s="4">
        <v>36812.839999999997</v>
      </c>
      <c r="AD233" s="4">
        <v>36812.839999999997</v>
      </c>
      <c r="AE233" s="4">
        <v>36812.839999999997</v>
      </c>
      <c r="AF233" s="4">
        <v>36812.839999999997</v>
      </c>
      <c r="AG233" s="4">
        <v>36812.839999999997</v>
      </c>
      <c r="AH233" s="4">
        <v>36812.839999999997</v>
      </c>
      <c r="AI233" s="4">
        <v>36812.839999999997</v>
      </c>
      <c r="AJ233" s="4">
        <v>36812.839999999997</v>
      </c>
      <c r="AK233" s="4">
        <v>36812.839999999997</v>
      </c>
      <c r="AL233" s="4">
        <v>36812.839999999997</v>
      </c>
      <c r="AM233" s="4">
        <v>36812.839999999997</v>
      </c>
      <c r="AN233" s="4">
        <v>36812.839999999997</v>
      </c>
      <c r="AO233" s="4">
        <v>36812.839999999997</v>
      </c>
      <c r="AP233" s="4">
        <v>36812.839999999997</v>
      </c>
    </row>
    <row r="234" spans="2:43" s="4" customFormat="1" ht="11.25" x14ac:dyDescent="0.2">
      <c r="B234" s="4" t="s">
        <v>1</v>
      </c>
      <c r="C234" s="4" t="s">
        <v>37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15873.032999999999</v>
      </c>
      <c r="P234" s="4">
        <v>15966.233</v>
      </c>
      <c r="Q234" s="4">
        <v>16053.333000000001</v>
      </c>
      <c r="R234" s="4">
        <v>16053.333000000001</v>
      </c>
      <c r="S234" s="4">
        <v>16053.333000000001</v>
      </c>
      <c r="T234" s="4">
        <v>16802.201349999999</v>
      </c>
      <c r="U234" s="4">
        <v>17331.742999999999</v>
      </c>
      <c r="V234" s="4">
        <v>17331.742999999999</v>
      </c>
      <c r="W234" s="4">
        <v>17331.742999999999</v>
      </c>
      <c r="X234" s="4">
        <v>17331.742999999999</v>
      </c>
      <c r="Y234" s="4">
        <v>17331.742999999999</v>
      </c>
      <c r="Z234" s="4">
        <v>17331.742999999999</v>
      </c>
      <c r="AA234" s="4">
        <v>17331.742999999999</v>
      </c>
      <c r="AB234" s="4">
        <v>17331.742999999999</v>
      </c>
      <c r="AC234" s="4">
        <v>17331.742999999999</v>
      </c>
      <c r="AD234" s="4">
        <v>17331.742999999999</v>
      </c>
      <c r="AE234" s="4">
        <v>17331.742999999999</v>
      </c>
      <c r="AF234" s="4">
        <v>17331.742999999999</v>
      </c>
      <c r="AG234" s="4">
        <v>17331.742999999999</v>
      </c>
      <c r="AH234" s="4">
        <v>17331.742999999999</v>
      </c>
      <c r="AI234" s="4">
        <v>17331.742999999999</v>
      </c>
      <c r="AJ234" s="4">
        <v>17331.742999999999</v>
      </c>
      <c r="AK234" s="4">
        <v>17331.742999999999</v>
      </c>
      <c r="AL234" s="4">
        <v>17331.742999999999</v>
      </c>
      <c r="AM234" s="4">
        <v>17331.742999999999</v>
      </c>
      <c r="AN234" s="4">
        <v>17331.742999999999</v>
      </c>
      <c r="AO234" s="4">
        <v>17331.742999999999</v>
      </c>
      <c r="AP234" s="4">
        <v>17331.742999999999</v>
      </c>
    </row>
    <row r="235" spans="2:43" s="4" customFormat="1" ht="11.25" x14ac:dyDescent="0.2">
      <c r="B235" s="4" t="s">
        <v>1</v>
      </c>
      <c r="C235" s="4" t="s">
        <v>38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10914.168</v>
      </c>
      <c r="U235" s="4">
        <v>10914.168</v>
      </c>
      <c r="V235" s="4">
        <v>10914.168</v>
      </c>
      <c r="W235" s="4">
        <v>10914.168</v>
      </c>
      <c r="X235" s="4">
        <v>10914.168</v>
      </c>
      <c r="Y235" s="4">
        <v>10914.168</v>
      </c>
      <c r="Z235" s="4">
        <v>10914.168</v>
      </c>
      <c r="AA235" s="4">
        <v>10914.168</v>
      </c>
      <c r="AB235" s="4">
        <v>10914.168</v>
      </c>
      <c r="AC235" s="4">
        <v>10914.168</v>
      </c>
      <c r="AD235" s="4">
        <v>10914.168</v>
      </c>
      <c r="AE235" s="4">
        <v>10914.168</v>
      </c>
      <c r="AF235" s="4">
        <v>10914.168</v>
      </c>
      <c r="AG235" s="4">
        <v>10914.168</v>
      </c>
      <c r="AH235" s="4">
        <v>10914.168</v>
      </c>
      <c r="AI235" s="4">
        <v>10914.168</v>
      </c>
      <c r="AJ235" s="4">
        <v>10914.168</v>
      </c>
      <c r="AK235" s="4">
        <v>10914.168</v>
      </c>
      <c r="AL235" s="4">
        <v>10914.168</v>
      </c>
      <c r="AM235" s="4">
        <v>10914.168</v>
      </c>
      <c r="AN235" s="4">
        <v>10914.168</v>
      </c>
      <c r="AO235" s="4">
        <v>10914.168</v>
      </c>
      <c r="AP235" s="4">
        <v>10914.168</v>
      </c>
    </row>
    <row r="236" spans="2:43" s="4" customFormat="1" ht="11.25" x14ac:dyDescent="0.2">
      <c r="B236" s="4" t="s">
        <v>1</v>
      </c>
      <c r="C236" s="4" t="s">
        <v>39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21539.35</v>
      </c>
      <c r="X236" s="4">
        <v>21539.35</v>
      </c>
      <c r="Y236" s="4">
        <v>21539.35</v>
      </c>
      <c r="Z236" s="4">
        <v>21539.35</v>
      </c>
      <c r="AA236" s="4">
        <v>21539.35</v>
      </c>
      <c r="AB236" s="4">
        <v>21539.35</v>
      </c>
      <c r="AC236" s="4">
        <v>21539.35</v>
      </c>
      <c r="AD236" s="4">
        <v>21539.35</v>
      </c>
      <c r="AE236" s="4">
        <v>21539.35</v>
      </c>
      <c r="AF236" s="4">
        <v>21539.35</v>
      </c>
      <c r="AG236" s="4">
        <v>21539.35</v>
      </c>
      <c r="AH236" s="4">
        <v>21539.35</v>
      </c>
      <c r="AI236" s="4">
        <v>21539.35</v>
      </c>
      <c r="AJ236" s="4">
        <v>21539.35</v>
      </c>
      <c r="AK236" s="4">
        <v>21539.35</v>
      </c>
      <c r="AL236" s="4">
        <v>21539.35</v>
      </c>
      <c r="AM236" s="4">
        <v>21539.35</v>
      </c>
      <c r="AN236" s="4">
        <v>21539.35</v>
      </c>
      <c r="AO236" s="4">
        <v>21539.35</v>
      </c>
      <c r="AP236" s="4">
        <v>21539.35</v>
      </c>
    </row>
    <row r="237" spans="2:43" s="4" customFormat="1" ht="11.25" x14ac:dyDescent="0.2">
      <c r="B237" s="4" t="s">
        <v>1</v>
      </c>
      <c r="C237" s="4" t="s">
        <v>40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41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 x14ac:dyDescent="0.2">
      <c r="B239" s="4" t="s">
        <v>1</v>
      </c>
      <c r="C239" s="4" t="s">
        <v>42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620.25</v>
      </c>
      <c r="S239" s="4">
        <v>620.25</v>
      </c>
      <c r="T239" s="4">
        <v>620.25</v>
      </c>
      <c r="U239" s="4">
        <v>620.25</v>
      </c>
      <c r="V239" s="4">
        <v>620.25</v>
      </c>
      <c r="W239" s="4">
        <v>620.25</v>
      </c>
      <c r="X239" s="4">
        <v>620.25</v>
      </c>
      <c r="Y239" s="4">
        <v>620.25</v>
      </c>
      <c r="Z239" s="4">
        <v>620.25</v>
      </c>
      <c r="AA239" s="4">
        <v>620.25</v>
      </c>
      <c r="AB239" s="4">
        <v>620.25</v>
      </c>
      <c r="AC239" s="4">
        <v>620.25</v>
      </c>
      <c r="AD239" s="4">
        <v>620.25</v>
      </c>
      <c r="AE239" s="4">
        <v>620.25</v>
      </c>
      <c r="AF239" s="4">
        <v>620.25</v>
      </c>
      <c r="AG239" s="4">
        <v>620.25</v>
      </c>
      <c r="AH239" s="4">
        <v>620.25</v>
      </c>
      <c r="AI239" s="4">
        <v>620.25</v>
      </c>
      <c r="AJ239" s="4">
        <v>620.25</v>
      </c>
      <c r="AK239" s="4">
        <v>620.25</v>
      </c>
      <c r="AL239" s="4">
        <v>620.25</v>
      </c>
      <c r="AM239" s="4">
        <v>620.25</v>
      </c>
      <c r="AN239" s="4">
        <v>620.25</v>
      </c>
      <c r="AO239" s="4">
        <v>620.25</v>
      </c>
      <c r="AP239" s="4">
        <v>620.25</v>
      </c>
    </row>
    <row r="240" spans="2:43" s="4" customFormat="1" ht="11.25" x14ac:dyDescent="0.2">
      <c r="B240" s="4" t="s">
        <v>1</v>
      </c>
      <c r="C240" s="4" t="s">
        <v>43</v>
      </c>
    </row>
    <row r="241" spans="2:43" s="4" customFormat="1" ht="11.25" x14ac:dyDescent="0.2">
      <c r="B241" s="4" t="s">
        <v>1</v>
      </c>
      <c r="C241" s="4" t="s">
        <v>44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3273.88</v>
      </c>
      <c r="U241" s="4">
        <v>3503.88</v>
      </c>
      <c r="V241" s="4">
        <v>3503.88</v>
      </c>
      <c r="W241" s="4">
        <v>3503.88</v>
      </c>
      <c r="X241" s="4">
        <v>3503.88</v>
      </c>
      <c r="Y241" s="4">
        <v>3503.88</v>
      </c>
      <c r="Z241" s="4">
        <v>3503.88</v>
      </c>
      <c r="AA241" s="4">
        <v>3503.88</v>
      </c>
      <c r="AB241" s="4">
        <v>3503.88</v>
      </c>
      <c r="AC241" s="4">
        <v>3503.88</v>
      </c>
      <c r="AD241" s="4">
        <v>3503.88</v>
      </c>
      <c r="AE241" s="4">
        <v>3503.88</v>
      </c>
      <c r="AF241" s="4">
        <v>3503.88</v>
      </c>
      <c r="AG241" s="4">
        <v>3503.88</v>
      </c>
      <c r="AH241" s="4">
        <v>3503.88</v>
      </c>
      <c r="AI241" s="4">
        <v>3503.88</v>
      </c>
      <c r="AJ241" s="4">
        <v>3503.88</v>
      </c>
      <c r="AK241" s="4">
        <v>3503.88</v>
      </c>
      <c r="AL241" s="4">
        <v>3503.88</v>
      </c>
      <c r="AM241" s="4">
        <v>3503.88</v>
      </c>
      <c r="AN241" s="4">
        <v>3503.88</v>
      </c>
      <c r="AO241" s="4">
        <v>3503.88</v>
      </c>
      <c r="AP241" s="4">
        <v>3503.88</v>
      </c>
    </row>
    <row r="242" spans="2:43" s="4" customFormat="1" ht="11.25" x14ac:dyDescent="0.2">
      <c r="B242" s="4" t="s">
        <v>1</v>
      </c>
      <c r="C242" s="4" t="s">
        <v>45</v>
      </c>
    </row>
    <row r="243" spans="2:43" s="4" customFormat="1" ht="11.25" x14ac:dyDescent="0.2">
      <c r="B243" s="4" t="s">
        <v>1</v>
      </c>
      <c r="C243" s="4" t="s">
        <v>46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109516.77099999999</v>
      </c>
      <c r="P244" s="39">
        <v>109609.97100000001</v>
      </c>
      <c r="Q244" s="39">
        <v>109697.071</v>
      </c>
      <c r="R244" s="39">
        <v>109697.071</v>
      </c>
      <c r="S244" s="39">
        <v>109697.071</v>
      </c>
      <c r="T244" s="39">
        <v>110978.7393</v>
      </c>
      <c r="U244" s="39">
        <v>112257.281</v>
      </c>
      <c r="V244" s="39">
        <v>112257.281</v>
      </c>
      <c r="W244" s="39">
        <v>112257.281</v>
      </c>
      <c r="X244" s="39">
        <v>112257.281</v>
      </c>
      <c r="Y244" s="39">
        <v>112257.281</v>
      </c>
      <c r="Z244" s="39">
        <v>112257.281</v>
      </c>
      <c r="AA244" s="39">
        <v>112257.281</v>
      </c>
      <c r="AB244" s="39">
        <v>112257.281</v>
      </c>
      <c r="AC244" s="39">
        <v>112257.281</v>
      </c>
      <c r="AD244" s="39">
        <v>112257.281</v>
      </c>
      <c r="AE244" s="39">
        <v>112257.281</v>
      </c>
      <c r="AF244" s="39">
        <v>112257.281</v>
      </c>
      <c r="AG244" s="39">
        <v>112257.281</v>
      </c>
      <c r="AH244" s="39">
        <v>112257.281</v>
      </c>
      <c r="AI244" s="39">
        <v>112257.281</v>
      </c>
      <c r="AJ244" s="39">
        <v>112257.281</v>
      </c>
      <c r="AK244" s="39">
        <v>112257.281</v>
      </c>
      <c r="AL244" s="39">
        <v>112257.281</v>
      </c>
      <c r="AM244" s="39">
        <v>112257.281</v>
      </c>
      <c r="AN244" s="39">
        <v>112257.281</v>
      </c>
      <c r="AO244" s="39">
        <v>112257.281</v>
      </c>
      <c r="AP244" s="39">
        <v>112257.281</v>
      </c>
      <c r="AQ244" s="5">
        <v>25387.629000000001</v>
      </c>
    </row>
    <row r="245" spans="2:43" s="4" customFormat="1" ht="11.25" x14ac:dyDescent="0.2">
      <c r="B245" s="4" t="s">
        <v>25</v>
      </c>
      <c r="C245" s="4" t="s">
        <v>36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8378.3729999999996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10838.373</v>
      </c>
      <c r="V245" s="4">
        <v>10838.373</v>
      </c>
      <c r="W245" s="4">
        <v>10838.373</v>
      </c>
      <c r="X245" s="4">
        <v>10838.373</v>
      </c>
      <c r="Y245" s="4">
        <v>10838.373</v>
      </c>
      <c r="Z245" s="4">
        <v>10838.373</v>
      </c>
      <c r="AA245" s="4">
        <v>10838.373</v>
      </c>
      <c r="AB245" s="4">
        <v>10838.373</v>
      </c>
      <c r="AC245" s="4">
        <v>10838.373</v>
      </c>
      <c r="AD245" s="4">
        <v>10838.373</v>
      </c>
      <c r="AE245" s="4">
        <v>10838.373</v>
      </c>
      <c r="AF245" s="4">
        <v>10838.373</v>
      </c>
      <c r="AG245" s="4">
        <v>10838.373</v>
      </c>
      <c r="AH245" s="4">
        <v>10838.373</v>
      </c>
      <c r="AI245" s="4">
        <v>10838.373</v>
      </c>
      <c r="AJ245" s="4">
        <v>10838.373</v>
      </c>
      <c r="AK245" s="4">
        <v>10838.373</v>
      </c>
      <c r="AL245" s="4">
        <v>10838.373</v>
      </c>
      <c r="AM245" s="4">
        <v>10838.373</v>
      </c>
      <c r="AN245" s="4">
        <v>10838.373</v>
      </c>
      <c r="AO245" s="4">
        <v>10838.373</v>
      </c>
      <c r="AP245" s="4">
        <v>10838.373</v>
      </c>
    </row>
    <row r="246" spans="2:43" s="4" customFormat="1" ht="11.25" x14ac:dyDescent="0.2">
      <c r="B246" s="4" t="s">
        <v>25</v>
      </c>
      <c r="C246" s="4" t="s">
        <v>37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1924.991</v>
      </c>
      <c r="Q246" s="4">
        <v>1924.991</v>
      </c>
      <c r="R246" s="4">
        <v>1924.991</v>
      </c>
      <c r="S246" s="4">
        <v>1924.991</v>
      </c>
      <c r="T246" s="4">
        <v>1924.991</v>
      </c>
      <c r="U246" s="4">
        <v>1924.991</v>
      </c>
      <c r="V246" s="4">
        <v>1924.991</v>
      </c>
      <c r="W246" s="4">
        <v>1924.991</v>
      </c>
      <c r="X246" s="4">
        <v>1924.991</v>
      </c>
      <c r="Y246" s="4">
        <v>1924.991</v>
      </c>
      <c r="Z246" s="4">
        <v>1924.991</v>
      </c>
      <c r="AA246" s="4">
        <v>1924.991</v>
      </c>
      <c r="AB246" s="4">
        <v>1924.991</v>
      </c>
      <c r="AC246" s="4">
        <v>1924.991</v>
      </c>
      <c r="AD246" s="4">
        <v>1924.991</v>
      </c>
      <c r="AE246" s="4">
        <v>1924.991</v>
      </c>
      <c r="AF246" s="4">
        <v>1924.991</v>
      </c>
      <c r="AG246" s="4">
        <v>1924.991</v>
      </c>
      <c r="AH246" s="4">
        <v>1924.991</v>
      </c>
      <c r="AI246" s="4">
        <v>1924.991</v>
      </c>
      <c r="AJ246" s="4">
        <v>1924.991</v>
      </c>
      <c r="AK246" s="4">
        <v>1924.991</v>
      </c>
      <c r="AL246" s="4">
        <v>1924.991</v>
      </c>
      <c r="AM246" s="4">
        <v>1924.991</v>
      </c>
      <c r="AN246" s="4">
        <v>1924.991</v>
      </c>
      <c r="AO246" s="4">
        <v>1924.991</v>
      </c>
      <c r="AP246" s="4">
        <v>1924.991</v>
      </c>
    </row>
    <row r="247" spans="2:43" s="4" customFormat="1" ht="11.25" x14ac:dyDescent="0.2">
      <c r="B247" s="4" t="s">
        <v>25</v>
      </c>
      <c r="C247" s="4" t="s">
        <v>38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25</v>
      </c>
      <c r="C248" s="4" t="s">
        <v>39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25</v>
      </c>
      <c r="C249" s="4" t="s">
        <v>40</v>
      </c>
    </row>
    <row r="250" spans="2:43" s="4" customFormat="1" ht="11.25" x14ac:dyDescent="0.2">
      <c r="B250" s="4" t="s">
        <v>25</v>
      </c>
      <c r="C250" s="4" t="s">
        <v>41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25</v>
      </c>
      <c r="C251" s="4" t="s">
        <v>42</v>
      </c>
    </row>
    <row r="252" spans="2:43" s="4" customFormat="1" ht="11.25" x14ac:dyDescent="0.2">
      <c r="B252" s="4" t="s">
        <v>25</v>
      </c>
      <c r="C252" s="4" t="s">
        <v>43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25</v>
      </c>
      <c r="C253" s="4" t="s">
        <v>44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25</v>
      </c>
      <c r="C254" s="4" t="s">
        <v>45</v>
      </c>
    </row>
    <row r="255" spans="2:43" s="4" customFormat="1" ht="11.25" x14ac:dyDescent="0.2">
      <c r="B255" s="4" t="s">
        <v>25</v>
      </c>
      <c r="C255" s="4" t="s">
        <v>46</v>
      </c>
    </row>
    <row r="256" spans="2:43" s="8" customFormat="1" ht="11.25" x14ac:dyDescent="0.2">
      <c r="B256" s="8" t="s">
        <v>25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11201.325999999999</v>
      </c>
      <c r="N256" s="39">
        <v>11201.325999999999</v>
      </c>
      <c r="O256" s="39">
        <v>11201.325999999999</v>
      </c>
      <c r="P256" s="39">
        <v>11201.325999999999</v>
      </c>
      <c r="Q256" s="39">
        <v>11201.325999999999</v>
      </c>
      <c r="R256" s="39">
        <v>11201.325999999999</v>
      </c>
      <c r="S256" s="39">
        <v>11201.325999999999</v>
      </c>
      <c r="T256" s="39">
        <v>11201.325999999999</v>
      </c>
      <c r="U256" s="39">
        <v>13661.325999999999</v>
      </c>
      <c r="V256" s="39">
        <v>13661.325999999999</v>
      </c>
      <c r="W256" s="39">
        <v>13661.325999999999</v>
      </c>
      <c r="X256" s="39">
        <v>13661.325999999999</v>
      </c>
      <c r="Y256" s="39">
        <v>13661.325999999999</v>
      </c>
      <c r="Z256" s="39">
        <v>13661.325999999999</v>
      </c>
      <c r="AA256" s="39">
        <v>13661.325999999999</v>
      </c>
      <c r="AB256" s="39">
        <v>13661.325999999999</v>
      </c>
      <c r="AC256" s="39">
        <v>13661.325999999999</v>
      </c>
      <c r="AD256" s="39">
        <v>13661.325999999999</v>
      </c>
      <c r="AE256" s="39">
        <v>13661.325999999999</v>
      </c>
      <c r="AF256" s="39">
        <v>13661.325999999999</v>
      </c>
      <c r="AG256" s="39">
        <v>13661.325999999999</v>
      </c>
      <c r="AH256" s="39">
        <v>13661.325999999999</v>
      </c>
      <c r="AI256" s="39">
        <v>13661.325999999999</v>
      </c>
      <c r="AJ256" s="39">
        <v>13661.325999999999</v>
      </c>
      <c r="AK256" s="39">
        <v>13661.325999999999</v>
      </c>
      <c r="AL256" s="39">
        <v>13661.325999999999</v>
      </c>
      <c r="AM256" s="39">
        <v>13661.325999999999</v>
      </c>
      <c r="AN256" s="39">
        <v>13661.325999999999</v>
      </c>
      <c r="AO256" s="39">
        <v>13661.325999999999</v>
      </c>
      <c r="AP256" s="39">
        <v>13661.325999999999</v>
      </c>
      <c r="AQ256" s="5">
        <v>16181.8</v>
      </c>
    </row>
    <row r="257" spans="2:43" s="4" customFormat="1" ht="11.25" x14ac:dyDescent="0.2">
      <c r="B257" s="4" t="s">
        <v>26</v>
      </c>
      <c r="C257" s="4" t="s">
        <v>36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26</v>
      </c>
      <c r="C258" s="4" t="s">
        <v>37</v>
      </c>
    </row>
    <row r="259" spans="2:43" s="4" customFormat="1" ht="11.25" x14ac:dyDescent="0.2">
      <c r="B259" s="4" t="s">
        <v>26</v>
      </c>
      <c r="C259" s="4" t="s">
        <v>38</v>
      </c>
    </row>
    <row r="260" spans="2:43" s="4" customFormat="1" ht="11.25" x14ac:dyDescent="0.2">
      <c r="B260" s="4" t="s">
        <v>26</v>
      </c>
      <c r="C260" s="4" t="s">
        <v>39</v>
      </c>
    </row>
    <row r="261" spans="2:43" s="4" customFormat="1" ht="11.25" x14ac:dyDescent="0.2">
      <c r="B261" s="4" t="s">
        <v>26</v>
      </c>
      <c r="C261" s="4" t="s">
        <v>40</v>
      </c>
    </row>
    <row r="262" spans="2:43" s="4" customFormat="1" ht="11.25" x14ac:dyDescent="0.2">
      <c r="B262" s="4" t="s">
        <v>26</v>
      </c>
      <c r="C262" s="4" t="s">
        <v>41</v>
      </c>
    </row>
    <row r="263" spans="2:43" s="4" customFormat="1" ht="11.25" x14ac:dyDescent="0.2">
      <c r="B263" s="4" t="s">
        <v>26</v>
      </c>
      <c r="C263" s="4" t="s">
        <v>42</v>
      </c>
    </row>
    <row r="264" spans="2:43" s="4" customFormat="1" ht="11.25" x14ac:dyDescent="0.2">
      <c r="B264" s="4" t="s">
        <v>26</v>
      </c>
      <c r="C264" s="4" t="s">
        <v>43</v>
      </c>
    </row>
    <row r="265" spans="2:43" s="4" customFormat="1" ht="11.25" x14ac:dyDescent="0.2">
      <c r="B265" s="4" t="s">
        <v>26</v>
      </c>
      <c r="C265" s="4" t="s">
        <v>44</v>
      </c>
    </row>
    <row r="266" spans="2:43" s="4" customFormat="1" ht="11.25" x14ac:dyDescent="0.2">
      <c r="B266" s="4" t="s">
        <v>26</v>
      </c>
      <c r="C266" s="4" t="s">
        <v>45</v>
      </c>
    </row>
    <row r="267" spans="2:43" s="4" customFormat="1" ht="11.25" x14ac:dyDescent="0.2">
      <c r="B267" s="4" t="s">
        <v>26</v>
      </c>
      <c r="C267" s="4" t="s">
        <v>46</v>
      </c>
    </row>
    <row r="268" spans="2:43" s="4" customFormat="1" ht="11.25" x14ac:dyDescent="0.2">
      <c r="B268" s="4" t="s">
        <v>26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60</v>
      </c>
      <c r="C269" s="4" t="s">
        <v>36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60</v>
      </c>
      <c r="C270" s="4" t="s">
        <v>37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60</v>
      </c>
      <c r="C271" s="4" t="s">
        <v>38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60</v>
      </c>
      <c r="C272" s="4" t="s">
        <v>39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60</v>
      </c>
      <c r="C273" s="4" t="s">
        <v>40</v>
      </c>
    </row>
    <row r="274" spans="2:43" s="4" customFormat="1" ht="11.25" x14ac:dyDescent="0.2">
      <c r="B274" s="4" t="s">
        <v>60</v>
      </c>
      <c r="C274" s="4" t="s">
        <v>41</v>
      </c>
    </row>
    <row r="275" spans="2:43" s="4" customFormat="1" ht="11.25" x14ac:dyDescent="0.2">
      <c r="B275" s="4" t="s">
        <v>60</v>
      </c>
      <c r="C275" s="4" t="s">
        <v>42</v>
      </c>
    </row>
    <row r="276" spans="2:43" s="4" customFormat="1" ht="11.25" x14ac:dyDescent="0.2">
      <c r="B276" s="4" t="s">
        <v>60</v>
      </c>
      <c r="C276" s="4" t="s">
        <v>43</v>
      </c>
    </row>
    <row r="277" spans="2:43" s="4" customFormat="1" ht="11.25" x14ac:dyDescent="0.2">
      <c r="B277" s="4" t="s">
        <v>60</v>
      </c>
      <c r="C277" s="4" t="s">
        <v>44</v>
      </c>
    </row>
    <row r="278" spans="2:43" s="4" customFormat="1" ht="11.25" x14ac:dyDescent="0.2">
      <c r="B278" s="4" t="s">
        <v>60</v>
      </c>
      <c r="C278" s="4" t="s">
        <v>45</v>
      </c>
    </row>
    <row r="279" spans="2:43" s="4" customFormat="1" ht="11.25" x14ac:dyDescent="0.2">
      <c r="B279" s="4" t="s">
        <v>60</v>
      </c>
      <c r="C279" s="4" t="s">
        <v>46</v>
      </c>
    </row>
    <row r="280" spans="2:43" s="4" customFormat="1" ht="11.25" x14ac:dyDescent="0.2">
      <c r="B280" s="4" t="s">
        <v>60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61</v>
      </c>
      <c r="C281" s="4" t="s">
        <v>36</v>
      </c>
      <c r="Q281" s="4">
        <v>1469.6142319999999</v>
      </c>
      <c r="R281" s="4">
        <v>5446.5503419999995</v>
      </c>
      <c r="S281" s="4">
        <v>5446.5503419999995</v>
      </c>
      <c r="T281" s="4">
        <v>5446.5503419999995</v>
      </c>
      <c r="U281" s="4">
        <v>5446.5503419999995</v>
      </c>
      <c r="V281" s="4">
        <v>5446.5503419999995</v>
      </c>
      <c r="W281" s="4">
        <v>5446.5503419999995</v>
      </c>
      <c r="X281" s="4">
        <v>5446.5503419999995</v>
      </c>
      <c r="Y281" s="4">
        <v>5446.5503419999995</v>
      </c>
      <c r="Z281" s="4">
        <v>5446.5503419999995</v>
      </c>
      <c r="AA281" s="4">
        <v>5446.5503419999995</v>
      </c>
      <c r="AB281" s="4">
        <v>5446.5503419999995</v>
      </c>
      <c r="AC281" s="4">
        <v>5446.5503419999995</v>
      </c>
      <c r="AD281" s="4">
        <v>5446.5503419999995</v>
      </c>
      <c r="AE281" s="4">
        <v>5446.5503419999995</v>
      </c>
      <c r="AF281" s="4">
        <v>5446.5503419999995</v>
      </c>
      <c r="AG281" s="4">
        <v>5446.5503419999995</v>
      </c>
      <c r="AH281" s="4">
        <v>5446.5503419999995</v>
      </c>
      <c r="AI281" s="4">
        <v>5446.5503419999995</v>
      </c>
      <c r="AJ281" s="4">
        <v>5446.5503419999995</v>
      </c>
      <c r="AK281" s="4">
        <v>5446.5503419999995</v>
      </c>
      <c r="AL281" s="4">
        <v>5446.5503419999995</v>
      </c>
      <c r="AM281" s="4">
        <v>5446.5503419999995</v>
      </c>
      <c r="AN281" s="4">
        <v>5446.5503419999995</v>
      </c>
      <c r="AO281" s="4">
        <v>5446.5503419999995</v>
      </c>
      <c r="AP281" s="4">
        <v>5446.5503419999995</v>
      </c>
    </row>
    <row r="282" spans="2:43" s="4" customFormat="1" ht="11.25" x14ac:dyDescent="0.2">
      <c r="B282" s="4" t="s">
        <v>61</v>
      </c>
      <c r="C282" s="4" t="s">
        <v>37</v>
      </c>
    </row>
    <row r="283" spans="2:43" s="4" customFormat="1" ht="11.25" x14ac:dyDescent="0.2">
      <c r="B283" s="4" t="s">
        <v>61</v>
      </c>
      <c r="C283" s="4" t="s">
        <v>38</v>
      </c>
    </row>
    <row r="284" spans="2:43" s="4" customFormat="1" ht="11.25" x14ac:dyDescent="0.2">
      <c r="B284" s="4" t="s">
        <v>61</v>
      </c>
      <c r="C284" s="4" t="s">
        <v>39</v>
      </c>
    </row>
    <row r="285" spans="2:43" s="4" customFormat="1" ht="11.25" x14ac:dyDescent="0.2">
      <c r="B285" s="4" t="s">
        <v>61</v>
      </c>
      <c r="C285" s="4" t="s">
        <v>40</v>
      </c>
    </row>
    <row r="286" spans="2:43" s="4" customFormat="1" ht="11.25" x14ac:dyDescent="0.2">
      <c r="B286" s="4" t="s">
        <v>61</v>
      </c>
      <c r="C286" s="4" t="s">
        <v>41</v>
      </c>
    </row>
    <row r="287" spans="2:43" s="4" customFormat="1" ht="11.25" x14ac:dyDescent="0.2">
      <c r="B287" s="4" t="s">
        <v>61</v>
      </c>
      <c r="C287" s="4" t="s">
        <v>42</v>
      </c>
    </row>
    <row r="288" spans="2:43" s="4" customFormat="1" ht="11.25" x14ac:dyDescent="0.2">
      <c r="B288" s="4" t="s">
        <v>61</v>
      </c>
      <c r="C288" s="4" t="s">
        <v>43</v>
      </c>
    </row>
    <row r="289" spans="2:43" s="4" customFormat="1" ht="11.25" x14ac:dyDescent="0.2">
      <c r="B289" s="4" t="s">
        <v>61</v>
      </c>
      <c r="C289" s="4" t="s">
        <v>44</v>
      </c>
    </row>
    <row r="290" spans="2:43" s="4" customFormat="1" ht="11.25" x14ac:dyDescent="0.2">
      <c r="B290" s="4" t="s">
        <v>61</v>
      </c>
      <c r="C290" s="4" t="s">
        <v>45</v>
      </c>
    </row>
    <row r="291" spans="2:43" s="4" customFormat="1" ht="11.25" x14ac:dyDescent="0.2">
      <c r="B291" s="4" t="s">
        <v>61</v>
      </c>
      <c r="C291" s="4" t="s">
        <v>46</v>
      </c>
    </row>
    <row r="292" spans="2:43" s="4" customFormat="1" ht="11.25" x14ac:dyDescent="0.2">
      <c r="B292" s="4" t="s">
        <v>61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1469.6142319999999</v>
      </c>
      <c r="R292" s="37">
        <v>5446.5503419999995</v>
      </c>
      <c r="S292" s="37">
        <v>5446.5503419999995</v>
      </c>
      <c r="T292" s="37">
        <v>5446.5503419999995</v>
      </c>
      <c r="U292" s="37">
        <v>5446.5503419999995</v>
      </c>
      <c r="V292" s="37">
        <v>5446.5503419999995</v>
      </c>
      <c r="W292" s="37">
        <v>5446.5503419999995</v>
      </c>
      <c r="X292" s="37">
        <v>5446.5503419999995</v>
      </c>
      <c r="Y292" s="37">
        <v>5446.5503419999995</v>
      </c>
      <c r="Z292" s="37">
        <v>5446.5503419999995</v>
      </c>
      <c r="AA292" s="37">
        <v>5446.5503419999995</v>
      </c>
      <c r="AB292" s="37">
        <v>5446.5503419999995</v>
      </c>
      <c r="AC292" s="37">
        <v>5446.5503419999995</v>
      </c>
      <c r="AD292" s="37">
        <v>5446.5503419999995</v>
      </c>
      <c r="AE292" s="37">
        <v>5446.5503419999995</v>
      </c>
      <c r="AF292" s="37">
        <v>5446.5503419999995</v>
      </c>
      <c r="AG292" s="37">
        <v>5446.5503419999995</v>
      </c>
      <c r="AH292" s="37">
        <v>5446.5503419999995</v>
      </c>
      <c r="AI292" s="37">
        <v>5446.5503419999995</v>
      </c>
      <c r="AJ292" s="37">
        <v>5446.5503419999995</v>
      </c>
      <c r="AK292" s="37">
        <v>5446.5503419999995</v>
      </c>
      <c r="AL292" s="37">
        <v>5446.5503419999995</v>
      </c>
      <c r="AM292" s="37">
        <v>5446.5503419999995</v>
      </c>
      <c r="AN292" s="37">
        <v>5446.5503419999995</v>
      </c>
      <c r="AO292" s="37">
        <v>5446.5503419999995</v>
      </c>
      <c r="AP292" s="37">
        <v>5446.5503419999995</v>
      </c>
      <c r="AQ292" s="5">
        <v>0</v>
      </c>
    </row>
    <row r="293" spans="2:43" s="4" customFormat="1" ht="11.25" x14ac:dyDescent="0.2">
      <c r="B293" s="4" t="s">
        <v>62</v>
      </c>
      <c r="C293" s="4" t="s">
        <v>36</v>
      </c>
      <c r="V293" s="4">
        <v>4182.7532600000004</v>
      </c>
      <c r="W293" s="4">
        <v>8625.8583280000003</v>
      </c>
      <c r="X293" s="4">
        <v>13189.921249999999</v>
      </c>
      <c r="Y293" s="4">
        <v>17743.183260000002</v>
      </c>
      <c r="Z293" s="4">
        <v>22419.985479999999</v>
      </c>
      <c r="AA293" s="4">
        <v>27241.299930000001</v>
      </c>
      <c r="AB293" s="4">
        <v>32362.656800000001</v>
      </c>
      <c r="AC293" s="4">
        <v>36085.728419999999</v>
      </c>
      <c r="AD293" s="4">
        <v>36085.728419999999</v>
      </c>
      <c r="AE293" s="4">
        <v>36085.728419999999</v>
      </c>
      <c r="AF293" s="4">
        <v>36085.728419999999</v>
      </c>
      <c r="AG293" s="4">
        <v>36085.728419999999</v>
      </c>
      <c r="AH293" s="4">
        <v>36085.728419999999</v>
      </c>
      <c r="AI293" s="4">
        <v>36085.728419999999</v>
      </c>
      <c r="AJ293" s="4">
        <v>36085.728419999999</v>
      </c>
      <c r="AK293" s="4">
        <v>36085.728419999999</v>
      </c>
      <c r="AL293" s="4">
        <v>36085.728419999999</v>
      </c>
      <c r="AM293" s="4">
        <v>36085.728419999999</v>
      </c>
      <c r="AN293" s="4">
        <v>36085.728419999999</v>
      </c>
      <c r="AO293" s="4">
        <v>36085.728419999999</v>
      </c>
      <c r="AP293" s="4">
        <v>36085.728419999999</v>
      </c>
    </row>
    <row r="294" spans="2:43" s="4" customFormat="1" ht="11.25" x14ac:dyDescent="0.2">
      <c r="B294" s="4" t="s">
        <v>62</v>
      </c>
      <c r="C294" s="4" t="s">
        <v>37</v>
      </c>
    </row>
    <row r="295" spans="2:43" s="4" customFormat="1" ht="11.25" x14ac:dyDescent="0.2">
      <c r="B295" s="4" t="s">
        <v>62</v>
      </c>
      <c r="C295" s="4" t="s">
        <v>38</v>
      </c>
    </row>
    <row r="296" spans="2:43" s="4" customFormat="1" ht="11.25" x14ac:dyDescent="0.2">
      <c r="B296" s="4" t="s">
        <v>62</v>
      </c>
      <c r="C296" s="4" t="s">
        <v>39</v>
      </c>
    </row>
    <row r="297" spans="2:43" s="4" customFormat="1" ht="11.25" x14ac:dyDescent="0.2">
      <c r="B297" s="4" t="s">
        <v>62</v>
      </c>
      <c r="C297" s="4" t="s">
        <v>40</v>
      </c>
    </row>
    <row r="298" spans="2:43" s="4" customFormat="1" ht="11.25" x14ac:dyDescent="0.2">
      <c r="B298" s="4" t="s">
        <v>62</v>
      </c>
      <c r="C298" s="4" t="s">
        <v>41</v>
      </c>
    </row>
    <row r="299" spans="2:43" s="4" customFormat="1" ht="11.25" x14ac:dyDescent="0.2">
      <c r="B299" s="4" t="s">
        <v>62</v>
      </c>
      <c r="C299" s="4" t="s">
        <v>42</v>
      </c>
    </row>
    <row r="300" spans="2:43" s="4" customFormat="1" ht="11.25" x14ac:dyDescent="0.2">
      <c r="B300" s="4" t="s">
        <v>62</v>
      </c>
      <c r="C300" s="4" t="s">
        <v>43</v>
      </c>
    </row>
    <row r="301" spans="2:43" s="4" customFormat="1" ht="11.25" x14ac:dyDescent="0.2">
      <c r="B301" s="4" t="s">
        <v>62</v>
      </c>
      <c r="C301" s="4" t="s">
        <v>44</v>
      </c>
    </row>
    <row r="302" spans="2:43" s="4" customFormat="1" ht="11.25" x14ac:dyDescent="0.2">
      <c r="B302" s="4" t="s">
        <v>62</v>
      </c>
      <c r="C302" s="4" t="s">
        <v>45</v>
      </c>
    </row>
    <row r="303" spans="2:43" s="4" customFormat="1" ht="11.25" x14ac:dyDescent="0.2">
      <c r="B303" s="4" t="s">
        <v>62</v>
      </c>
      <c r="C303" s="4" t="s">
        <v>46</v>
      </c>
    </row>
    <row r="304" spans="2:43" s="4" customFormat="1" ht="11.25" x14ac:dyDescent="0.2">
      <c r="B304" s="4" t="s">
        <v>62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4182.7532600000004</v>
      </c>
      <c r="W304" s="37">
        <v>8625.8583280000003</v>
      </c>
      <c r="X304" s="37">
        <v>13189.921249999999</v>
      </c>
      <c r="Y304" s="37">
        <v>17743.183260000002</v>
      </c>
      <c r="Z304" s="37">
        <v>22419.985479999999</v>
      </c>
      <c r="AA304" s="37">
        <v>27241.299930000001</v>
      </c>
      <c r="AB304" s="37">
        <v>32362.656800000001</v>
      </c>
      <c r="AC304" s="37">
        <v>36085.728419999999</v>
      </c>
      <c r="AD304" s="37">
        <v>36085.728419999999</v>
      </c>
      <c r="AE304" s="37">
        <v>36085.728419999999</v>
      </c>
      <c r="AF304" s="37">
        <v>36085.728419999999</v>
      </c>
      <c r="AG304" s="37">
        <v>36085.728419999999</v>
      </c>
      <c r="AH304" s="37">
        <v>36085.728419999999</v>
      </c>
      <c r="AI304" s="37">
        <v>36085.728419999999</v>
      </c>
      <c r="AJ304" s="37">
        <v>36085.728419999999</v>
      </c>
      <c r="AK304" s="37">
        <v>36085.728419999999</v>
      </c>
      <c r="AL304" s="37">
        <v>36085.728419999999</v>
      </c>
      <c r="AM304" s="37">
        <v>36085.728419999999</v>
      </c>
      <c r="AN304" s="37">
        <v>36085.728419999999</v>
      </c>
      <c r="AO304" s="37">
        <v>36085.728419999999</v>
      </c>
      <c r="AP304" s="37">
        <v>36085.728419999999</v>
      </c>
      <c r="AQ304" s="5">
        <v>38500</v>
      </c>
    </row>
    <row r="305" spans="2:43" s="4" customFormat="1" ht="11.25" x14ac:dyDescent="0.2">
      <c r="B305" s="4" t="s">
        <v>63</v>
      </c>
      <c r="C305" s="4" t="s">
        <v>36</v>
      </c>
      <c r="AF305" s="4">
        <v>4718.6206780000002</v>
      </c>
      <c r="AG305" s="4">
        <v>8854.7208050000008</v>
      </c>
      <c r="AH305" s="4">
        <v>13011.251619999999</v>
      </c>
      <c r="AI305" s="4">
        <v>17154.474730000002</v>
      </c>
      <c r="AJ305" s="4">
        <v>21364.105240000001</v>
      </c>
      <c r="AK305" s="4">
        <v>25634.926820000001</v>
      </c>
      <c r="AL305" s="4">
        <v>29913.148249999998</v>
      </c>
      <c r="AM305" s="4">
        <v>34140.969100000002</v>
      </c>
      <c r="AN305" s="4">
        <v>38834.119339999997</v>
      </c>
      <c r="AO305" s="4">
        <v>43310.4715</v>
      </c>
      <c r="AP305" s="4">
        <v>47676.703399999999</v>
      </c>
    </row>
    <row r="306" spans="2:43" s="4" customFormat="1" ht="11.25" x14ac:dyDescent="0.2">
      <c r="B306" s="4" t="s">
        <v>63</v>
      </c>
      <c r="C306" s="4" t="s">
        <v>37</v>
      </c>
    </row>
    <row r="307" spans="2:43" s="4" customFormat="1" ht="11.25" x14ac:dyDescent="0.2">
      <c r="B307" s="4" t="s">
        <v>63</v>
      </c>
      <c r="C307" s="4" t="s">
        <v>38</v>
      </c>
    </row>
    <row r="308" spans="2:43" s="4" customFormat="1" ht="11.25" x14ac:dyDescent="0.2">
      <c r="B308" s="4" t="s">
        <v>63</v>
      </c>
      <c r="C308" s="4" t="s">
        <v>39</v>
      </c>
    </row>
    <row r="309" spans="2:43" s="4" customFormat="1" ht="11.25" x14ac:dyDescent="0.2">
      <c r="B309" s="4" t="s">
        <v>63</v>
      </c>
      <c r="C309" s="4" t="s">
        <v>40</v>
      </c>
    </row>
    <row r="310" spans="2:43" s="4" customFormat="1" ht="11.25" x14ac:dyDescent="0.2">
      <c r="B310" s="4" t="s">
        <v>63</v>
      </c>
      <c r="C310" s="4" t="s">
        <v>41</v>
      </c>
    </row>
    <row r="311" spans="2:43" s="4" customFormat="1" ht="11.25" x14ac:dyDescent="0.2">
      <c r="B311" s="4" t="s">
        <v>63</v>
      </c>
      <c r="C311" s="4" t="s">
        <v>42</v>
      </c>
    </row>
    <row r="312" spans="2:43" s="4" customFormat="1" ht="11.25" x14ac:dyDescent="0.2">
      <c r="B312" s="4" t="s">
        <v>63</v>
      </c>
      <c r="C312" s="4" t="s">
        <v>43</v>
      </c>
    </row>
    <row r="313" spans="2:43" s="4" customFormat="1" ht="11.25" x14ac:dyDescent="0.2">
      <c r="B313" s="4" t="s">
        <v>63</v>
      </c>
      <c r="C313" s="4" t="s">
        <v>44</v>
      </c>
    </row>
    <row r="314" spans="2:43" s="4" customFormat="1" ht="11.25" x14ac:dyDescent="0.2">
      <c r="B314" s="4" t="s">
        <v>63</v>
      </c>
      <c r="C314" s="4" t="s">
        <v>45</v>
      </c>
    </row>
    <row r="315" spans="2:43" s="4" customFormat="1" ht="11.25" x14ac:dyDescent="0.2">
      <c r="B315" s="4" t="s">
        <v>63</v>
      </c>
      <c r="C315" s="4" t="s">
        <v>46</v>
      </c>
    </row>
    <row r="316" spans="2:43" s="4" customFormat="1" ht="11.25" x14ac:dyDescent="0.2">
      <c r="B316" s="4" t="s">
        <v>63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4718.6206780000002</v>
      </c>
      <c r="AG316" s="37">
        <v>8854.7208050000008</v>
      </c>
      <c r="AH316" s="37">
        <v>13011.251619999999</v>
      </c>
      <c r="AI316" s="37">
        <v>17154.474730000002</v>
      </c>
      <c r="AJ316" s="37">
        <v>21364.105240000001</v>
      </c>
      <c r="AK316" s="37">
        <v>25634.926820000001</v>
      </c>
      <c r="AL316" s="37">
        <v>29913.148249999998</v>
      </c>
      <c r="AM316" s="37">
        <v>34140.969100000002</v>
      </c>
      <c r="AN316" s="37">
        <v>38834.119339999997</v>
      </c>
      <c r="AO316" s="37">
        <v>43310.4715</v>
      </c>
      <c r="AP316" s="37">
        <v>47676.703399999999</v>
      </c>
      <c r="AQ316" s="5">
        <v>44000</v>
      </c>
    </row>
    <row r="317" spans="2:43" s="4" customFormat="1" ht="11.25" x14ac:dyDescent="0.2">
      <c r="B317" s="4" t="s">
        <v>64</v>
      </c>
      <c r="C317" s="4" t="s">
        <v>36</v>
      </c>
    </row>
    <row r="318" spans="2:43" s="4" customFormat="1" ht="11.25" x14ac:dyDescent="0.2">
      <c r="B318" s="4" t="s">
        <v>64</v>
      </c>
      <c r="C318" s="4" t="s">
        <v>37</v>
      </c>
    </row>
    <row r="319" spans="2:43" s="4" customFormat="1" ht="11.25" x14ac:dyDescent="0.2">
      <c r="B319" s="4" t="s">
        <v>64</v>
      </c>
      <c r="C319" s="4" t="s">
        <v>38</v>
      </c>
    </row>
    <row r="320" spans="2:43" s="4" customFormat="1" ht="11.25" x14ac:dyDescent="0.2">
      <c r="B320" s="4" t="s">
        <v>64</v>
      </c>
      <c r="C320" s="4" t="s">
        <v>39</v>
      </c>
    </row>
    <row r="321" spans="2:43" s="4" customFormat="1" ht="11.25" x14ac:dyDescent="0.2">
      <c r="B321" s="4" t="s">
        <v>64</v>
      </c>
      <c r="C321" s="4" t="s">
        <v>40</v>
      </c>
    </row>
    <row r="322" spans="2:43" s="4" customFormat="1" ht="11.25" x14ac:dyDescent="0.2">
      <c r="B322" s="4" t="s">
        <v>64</v>
      </c>
      <c r="C322" s="4" t="s">
        <v>41</v>
      </c>
    </row>
    <row r="323" spans="2:43" s="4" customFormat="1" ht="11.25" x14ac:dyDescent="0.2">
      <c r="B323" s="4" t="s">
        <v>64</v>
      </c>
      <c r="C323" s="4" t="s">
        <v>42</v>
      </c>
    </row>
    <row r="324" spans="2:43" s="4" customFormat="1" ht="11.25" x14ac:dyDescent="0.2">
      <c r="B324" s="4" t="s">
        <v>64</v>
      </c>
      <c r="C324" s="4" t="s">
        <v>43</v>
      </c>
    </row>
    <row r="325" spans="2:43" s="4" customFormat="1" ht="11.25" x14ac:dyDescent="0.2">
      <c r="B325" s="4" t="s">
        <v>64</v>
      </c>
      <c r="C325" s="4" t="s">
        <v>44</v>
      </c>
    </row>
    <row r="326" spans="2:43" s="4" customFormat="1" ht="11.25" x14ac:dyDescent="0.2">
      <c r="B326" s="4" t="s">
        <v>64</v>
      </c>
      <c r="C326" s="4" t="s">
        <v>45</v>
      </c>
    </row>
    <row r="327" spans="2:43" s="4" customFormat="1" ht="11.25" x14ac:dyDescent="0.2">
      <c r="B327" s="4" t="s">
        <v>64</v>
      </c>
      <c r="C327" s="4" t="s">
        <v>46</v>
      </c>
    </row>
    <row r="328" spans="2:43" s="4" customFormat="1" ht="11.25" x14ac:dyDescent="0.2">
      <c r="B328" s="4" t="s">
        <v>64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65</v>
      </c>
      <c r="C329" s="4" t="s">
        <v>36</v>
      </c>
    </row>
    <row r="330" spans="2:43" s="4" customFormat="1" ht="11.25" x14ac:dyDescent="0.2">
      <c r="B330" s="4" t="s">
        <v>65</v>
      </c>
      <c r="C330" s="4" t="s">
        <v>37</v>
      </c>
    </row>
    <row r="331" spans="2:43" s="4" customFormat="1" ht="11.25" x14ac:dyDescent="0.2">
      <c r="B331" s="4" t="s">
        <v>65</v>
      </c>
      <c r="C331" s="4" t="s">
        <v>38</v>
      </c>
    </row>
    <row r="332" spans="2:43" s="4" customFormat="1" ht="11.25" x14ac:dyDescent="0.2">
      <c r="B332" s="4" t="s">
        <v>65</v>
      </c>
      <c r="C332" s="4" t="s">
        <v>39</v>
      </c>
    </row>
    <row r="333" spans="2:43" s="4" customFormat="1" ht="11.25" x14ac:dyDescent="0.2">
      <c r="B333" s="4" t="s">
        <v>65</v>
      </c>
      <c r="C333" s="4" t="s">
        <v>40</v>
      </c>
    </row>
    <row r="334" spans="2:43" s="4" customFormat="1" ht="11.25" x14ac:dyDescent="0.2">
      <c r="B334" s="4" t="s">
        <v>65</v>
      </c>
      <c r="C334" s="4" t="s">
        <v>41</v>
      </c>
    </row>
    <row r="335" spans="2:43" s="4" customFormat="1" ht="11.25" x14ac:dyDescent="0.2">
      <c r="B335" s="4" t="s">
        <v>65</v>
      </c>
      <c r="C335" s="4" t="s">
        <v>42</v>
      </c>
    </row>
    <row r="336" spans="2:43" s="4" customFormat="1" ht="11.25" x14ac:dyDescent="0.2">
      <c r="B336" s="4" t="s">
        <v>65</v>
      </c>
      <c r="C336" s="4" t="s">
        <v>43</v>
      </c>
    </row>
    <row r="337" spans="2:43" s="4" customFormat="1" ht="11.25" x14ac:dyDescent="0.2">
      <c r="B337" s="4" t="s">
        <v>65</v>
      </c>
      <c r="C337" s="4" t="s">
        <v>44</v>
      </c>
    </row>
    <row r="338" spans="2:43" s="4" customFormat="1" ht="11.25" x14ac:dyDescent="0.2">
      <c r="B338" s="4" t="s">
        <v>65</v>
      </c>
      <c r="C338" s="4" t="s">
        <v>45</v>
      </c>
    </row>
    <row r="339" spans="2:43" s="4" customFormat="1" ht="11.25" x14ac:dyDescent="0.2">
      <c r="B339" s="4" t="s">
        <v>65</v>
      </c>
      <c r="C339" s="4" t="s">
        <v>46</v>
      </c>
    </row>
    <row r="340" spans="2:43" s="4" customFormat="1" ht="11.25" x14ac:dyDescent="0.2">
      <c r="B340" s="4" t="s">
        <v>65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66</v>
      </c>
      <c r="C341" s="4" t="s">
        <v>36</v>
      </c>
    </row>
    <row r="342" spans="2:43" s="33" customFormat="1" x14ac:dyDescent="0.25">
      <c r="B342" s="4" t="s">
        <v>66</v>
      </c>
      <c r="C342" s="4" t="s">
        <v>37</v>
      </c>
    </row>
    <row r="343" spans="2:43" s="33" customFormat="1" x14ac:dyDescent="0.25">
      <c r="B343" s="4" t="s">
        <v>66</v>
      </c>
      <c r="C343" s="4" t="s">
        <v>38</v>
      </c>
    </row>
    <row r="344" spans="2:43" s="33" customFormat="1" x14ac:dyDescent="0.25">
      <c r="B344" s="4" t="s">
        <v>66</v>
      </c>
      <c r="C344" s="4" t="s">
        <v>39</v>
      </c>
    </row>
    <row r="345" spans="2:43" s="33" customFormat="1" x14ac:dyDescent="0.25">
      <c r="B345" s="4" t="s">
        <v>66</v>
      </c>
      <c r="C345" s="4" t="s">
        <v>40</v>
      </c>
    </row>
    <row r="346" spans="2:43" s="33" customFormat="1" x14ac:dyDescent="0.25">
      <c r="B346" s="4" t="s">
        <v>66</v>
      </c>
      <c r="C346" s="4" t="s">
        <v>41</v>
      </c>
    </row>
    <row r="347" spans="2:43" s="33" customFormat="1" x14ac:dyDescent="0.25">
      <c r="B347" s="4" t="s">
        <v>66</v>
      </c>
      <c r="C347" s="4" t="s">
        <v>42</v>
      </c>
    </row>
    <row r="348" spans="2:43" s="33" customFormat="1" x14ac:dyDescent="0.25">
      <c r="B348" s="4" t="s">
        <v>66</v>
      </c>
      <c r="C348" s="4" t="s">
        <v>43</v>
      </c>
    </row>
    <row r="349" spans="2:43" s="33" customFormat="1" x14ac:dyDescent="0.25">
      <c r="B349" s="4" t="s">
        <v>66</v>
      </c>
      <c r="C349" s="4" t="s">
        <v>44</v>
      </c>
    </row>
    <row r="350" spans="2:43" s="33" customFormat="1" x14ac:dyDescent="0.25">
      <c r="B350" s="4" t="s">
        <v>66</v>
      </c>
      <c r="C350" s="4" t="s">
        <v>45</v>
      </c>
    </row>
    <row r="351" spans="2:43" s="33" customFormat="1" x14ac:dyDescent="0.25">
      <c r="B351" s="4" t="s">
        <v>66</v>
      </c>
      <c r="C351" s="4" t="s">
        <v>46</v>
      </c>
    </row>
    <row r="352" spans="2:43" s="33" customFormat="1" x14ac:dyDescent="0.25">
      <c r="B352" s="4" t="s">
        <v>66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67</v>
      </c>
      <c r="C353" s="4" t="s">
        <v>36</v>
      </c>
    </row>
    <row r="354" spans="2:43" s="33" customFormat="1" x14ac:dyDescent="0.25">
      <c r="B354" s="4" t="s">
        <v>67</v>
      </c>
      <c r="C354" s="33" t="s">
        <v>37</v>
      </c>
    </row>
    <row r="355" spans="2:43" s="33" customFormat="1" x14ac:dyDescent="0.25">
      <c r="B355" s="4" t="s">
        <v>67</v>
      </c>
      <c r="C355" s="33" t="s">
        <v>38</v>
      </c>
    </row>
    <row r="356" spans="2:43" s="33" customFormat="1" x14ac:dyDescent="0.25">
      <c r="B356" s="4" t="s">
        <v>67</v>
      </c>
      <c r="C356" s="33" t="s">
        <v>39</v>
      </c>
    </row>
    <row r="357" spans="2:43" s="33" customFormat="1" x14ac:dyDescent="0.25">
      <c r="B357" s="4" t="s">
        <v>67</v>
      </c>
      <c r="C357" s="33" t="s">
        <v>40</v>
      </c>
    </row>
    <row r="358" spans="2:43" s="33" customFormat="1" x14ac:dyDescent="0.25">
      <c r="B358" s="4" t="s">
        <v>67</v>
      </c>
      <c r="C358" s="33" t="s">
        <v>41</v>
      </c>
    </row>
    <row r="359" spans="2:43" s="33" customFormat="1" x14ac:dyDescent="0.25">
      <c r="B359" s="4" t="s">
        <v>67</v>
      </c>
      <c r="C359" s="33" t="s">
        <v>42</v>
      </c>
    </row>
    <row r="360" spans="2:43" s="33" customFormat="1" x14ac:dyDescent="0.25">
      <c r="B360" s="4" t="s">
        <v>67</v>
      </c>
      <c r="C360" s="33" t="s">
        <v>43</v>
      </c>
    </row>
    <row r="361" spans="2:43" s="33" customFormat="1" x14ac:dyDescent="0.25">
      <c r="B361" s="4" t="s">
        <v>67</v>
      </c>
      <c r="C361" s="33" t="s">
        <v>44</v>
      </c>
    </row>
    <row r="362" spans="2:43" s="33" customFormat="1" x14ac:dyDescent="0.25">
      <c r="B362" s="4" t="s">
        <v>67</v>
      </c>
      <c r="C362" s="33" t="s">
        <v>45</v>
      </c>
    </row>
    <row r="363" spans="2:43" s="33" customFormat="1" x14ac:dyDescent="0.25">
      <c r="B363" s="4" t="s">
        <v>67</v>
      </c>
      <c r="C363" s="33" t="s">
        <v>46</v>
      </c>
    </row>
    <row r="364" spans="2:43" s="33" customFormat="1" x14ac:dyDescent="0.25">
      <c r="B364" s="33" t="s">
        <v>67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27</v>
      </c>
      <c r="C365" s="33" t="s">
        <v>36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820.25024989999997</v>
      </c>
      <c r="S365" s="33">
        <v>4760.3999999999996</v>
      </c>
      <c r="T365" s="33">
        <v>4760.3999999999996</v>
      </c>
      <c r="U365" s="33">
        <v>4760.3999999999996</v>
      </c>
      <c r="V365" s="33">
        <v>4760.3999999999996</v>
      </c>
      <c r="W365" s="33">
        <v>4719</v>
      </c>
      <c r="X365" s="33">
        <v>4719</v>
      </c>
      <c r="Y365" s="33">
        <v>4719</v>
      </c>
      <c r="Z365" s="33">
        <v>4719</v>
      </c>
      <c r="AA365" s="33">
        <v>4719</v>
      </c>
      <c r="AB365" s="33">
        <v>4719</v>
      </c>
      <c r="AC365" s="33">
        <v>4719</v>
      </c>
      <c r="AD365" s="33">
        <v>4719</v>
      </c>
      <c r="AE365" s="33">
        <v>4719</v>
      </c>
      <c r="AF365" s="33">
        <v>4719</v>
      </c>
      <c r="AG365" s="33">
        <v>4719</v>
      </c>
      <c r="AH365" s="33">
        <v>4719</v>
      </c>
      <c r="AI365" s="33">
        <v>4719</v>
      </c>
      <c r="AJ365" s="33">
        <v>4719</v>
      </c>
      <c r="AK365" s="33">
        <v>4719</v>
      </c>
      <c r="AL365" s="33">
        <v>4500</v>
      </c>
      <c r="AM365" s="33">
        <v>4500</v>
      </c>
      <c r="AN365" s="33">
        <v>4500</v>
      </c>
      <c r="AO365" s="33">
        <v>4500</v>
      </c>
      <c r="AP365" s="33">
        <v>4500</v>
      </c>
    </row>
    <row r="366" spans="2:43" s="33" customFormat="1" x14ac:dyDescent="0.25">
      <c r="B366" s="33" t="s">
        <v>27</v>
      </c>
      <c r="C366" s="33" t="s">
        <v>37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322.70204280000002</v>
      </c>
      <c r="S366" s="33">
        <v>712</v>
      </c>
      <c r="T366" s="33">
        <v>712</v>
      </c>
      <c r="U366" s="33">
        <v>712</v>
      </c>
      <c r="V366" s="33">
        <v>712</v>
      </c>
      <c r="W366" s="33">
        <v>708</v>
      </c>
      <c r="X366" s="33">
        <v>708</v>
      </c>
      <c r="Y366" s="33">
        <v>708</v>
      </c>
      <c r="Z366" s="33">
        <v>708</v>
      </c>
      <c r="AA366" s="33">
        <v>708</v>
      </c>
      <c r="AB366" s="33">
        <v>700</v>
      </c>
      <c r="AC366" s="33">
        <v>700</v>
      </c>
      <c r="AD366" s="33">
        <v>700</v>
      </c>
      <c r="AE366" s="33">
        <v>700</v>
      </c>
      <c r="AF366" s="33">
        <v>700</v>
      </c>
      <c r="AG366" s="33">
        <v>700</v>
      </c>
      <c r="AH366" s="33">
        <v>700</v>
      </c>
      <c r="AI366" s="33">
        <v>700</v>
      </c>
      <c r="AJ366" s="33">
        <v>700</v>
      </c>
      <c r="AK366" s="33">
        <v>700</v>
      </c>
      <c r="AL366" s="33">
        <v>700</v>
      </c>
      <c r="AM366" s="33">
        <v>700</v>
      </c>
      <c r="AN366" s="33">
        <v>700</v>
      </c>
      <c r="AO366" s="33">
        <v>700</v>
      </c>
      <c r="AP366" s="33">
        <v>700</v>
      </c>
    </row>
    <row r="367" spans="2:43" s="33" customFormat="1" x14ac:dyDescent="0.25">
      <c r="B367" s="33" t="s">
        <v>27</v>
      </c>
      <c r="C367" s="33" t="s">
        <v>38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27</v>
      </c>
      <c r="C368" s="33" t="s">
        <v>39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271.9011524</v>
      </c>
      <c r="T368" s="33">
        <v>3230.6793339999999</v>
      </c>
      <c r="U368" s="33">
        <v>5654.8</v>
      </c>
      <c r="V368" s="33">
        <v>5654.8</v>
      </c>
      <c r="W368" s="33">
        <v>5400</v>
      </c>
      <c r="X368" s="33">
        <v>5400</v>
      </c>
      <c r="Y368" s="33">
        <v>5400</v>
      </c>
      <c r="Z368" s="33">
        <v>5400</v>
      </c>
      <c r="AA368" s="33">
        <v>5400</v>
      </c>
      <c r="AB368" s="33">
        <v>5400</v>
      </c>
      <c r="AC368" s="33">
        <v>5400</v>
      </c>
      <c r="AD368" s="33">
        <v>5400</v>
      </c>
      <c r="AE368" s="33">
        <v>5400</v>
      </c>
      <c r="AF368" s="33">
        <v>5400</v>
      </c>
      <c r="AG368" s="33">
        <v>5400</v>
      </c>
      <c r="AH368" s="33">
        <v>5400</v>
      </c>
      <c r="AI368" s="33">
        <v>5400</v>
      </c>
      <c r="AJ368" s="33">
        <v>5400</v>
      </c>
      <c r="AK368" s="33">
        <v>5400</v>
      </c>
      <c r="AL368" s="33">
        <v>5400</v>
      </c>
      <c r="AM368" s="33">
        <v>5400</v>
      </c>
      <c r="AN368" s="33">
        <v>5400</v>
      </c>
      <c r="AO368" s="33">
        <v>5400</v>
      </c>
      <c r="AP368" s="33">
        <v>5400</v>
      </c>
    </row>
    <row r="369" spans="2:43" s="33" customFormat="1" x14ac:dyDescent="0.25">
      <c r="B369" s="33" t="s">
        <v>27</v>
      </c>
      <c r="C369" s="33" t="s">
        <v>40</v>
      </c>
    </row>
    <row r="370" spans="2:43" s="33" customFormat="1" x14ac:dyDescent="0.25">
      <c r="B370" s="33" t="s">
        <v>27</v>
      </c>
      <c r="C370" s="33" t="s">
        <v>41</v>
      </c>
    </row>
    <row r="371" spans="2:43" s="33" customFormat="1" x14ac:dyDescent="0.25">
      <c r="B371" s="33" t="s">
        <v>27</v>
      </c>
      <c r="C371" s="33" t="s">
        <v>42</v>
      </c>
    </row>
    <row r="372" spans="2:43" s="33" customFormat="1" x14ac:dyDescent="0.25">
      <c r="B372" s="33" t="s">
        <v>27</v>
      </c>
      <c r="C372" s="33" t="s">
        <v>43</v>
      </c>
    </row>
    <row r="373" spans="2:43" s="33" customFormat="1" x14ac:dyDescent="0.25">
      <c r="B373" s="33" t="s">
        <v>27</v>
      </c>
      <c r="C373" s="33" t="s">
        <v>44</v>
      </c>
    </row>
    <row r="374" spans="2:43" s="33" customFormat="1" x14ac:dyDescent="0.25">
      <c r="B374" s="33" t="s">
        <v>27</v>
      </c>
      <c r="C374" s="33" t="s">
        <v>45</v>
      </c>
    </row>
    <row r="375" spans="2:43" s="33" customFormat="1" x14ac:dyDescent="0.25">
      <c r="B375" s="33" t="s">
        <v>27</v>
      </c>
      <c r="C375" s="33" t="s">
        <v>46</v>
      </c>
    </row>
    <row r="376" spans="2:43" s="33" customFormat="1" x14ac:dyDescent="0.25">
      <c r="B376" s="33" t="s">
        <v>27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1564.552293</v>
      </c>
      <c r="S376" s="34">
        <v>5911.1011520000002</v>
      </c>
      <c r="T376" s="34">
        <v>8869.8793339999993</v>
      </c>
      <c r="U376" s="34">
        <v>11294</v>
      </c>
      <c r="V376" s="34">
        <v>11294</v>
      </c>
      <c r="W376" s="34">
        <v>10993.8</v>
      </c>
      <c r="X376" s="34">
        <v>10993.8</v>
      </c>
      <c r="Y376" s="34">
        <v>10993.8</v>
      </c>
      <c r="Z376" s="34">
        <v>10993.8</v>
      </c>
      <c r="AA376" s="34">
        <v>10993.8</v>
      </c>
      <c r="AB376" s="34">
        <v>10985.8</v>
      </c>
      <c r="AC376" s="34">
        <v>10985.8</v>
      </c>
      <c r="AD376" s="34">
        <v>10985.8</v>
      </c>
      <c r="AE376" s="34">
        <v>10985.8</v>
      </c>
      <c r="AF376" s="34">
        <v>10985.8</v>
      </c>
      <c r="AG376" s="34">
        <v>10985.8</v>
      </c>
      <c r="AH376" s="34">
        <v>10985.8</v>
      </c>
      <c r="AI376" s="34">
        <v>10985.8</v>
      </c>
      <c r="AJ376" s="34">
        <v>10985.8</v>
      </c>
      <c r="AK376" s="34">
        <v>10985.8</v>
      </c>
      <c r="AL376" s="34">
        <v>10600</v>
      </c>
      <c r="AM376" s="34">
        <v>10600</v>
      </c>
      <c r="AN376" s="34">
        <v>10600</v>
      </c>
      <c r="AO376" s="34">
        <v>10600</v>
      </c>
      <c r="AP376" s="34">
        <v>10600</v>
      </c>
      <c r="AQ376" s="5">
        <v>11191</v>
      </c>
    </row>
    <row r="377" spans="2:43" s="33" customFormat="1" x14ac:dyDescent="0.25">
      <c r="B377" s="33" t="s">
        <v>28</v>
      </c>
      <c r="C377" s="33" t="s">
        <v>36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28</v>
      </c>
      <c r="C378" s="33" t="s">
        <v>37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28</v>
      </c>
      <c r="C379" s="33" t="s">
        <v>38</v>
      </c>
    </row>
    <row r="380" spans="2:43" s="33" customFormat="1" x14ac:dyDescent="0.25">
      <c r="B380" s="33" t="s">
        <v>28</v>
      </c>
      <c r="C380" s="33" t="s">
        <v>39</v>
      </c>
    </row>
    <row r="381" spans="2:43" s="33" customFormat="1" x14ac:dyDescent="0.25">
      <c r="B381" s="33" t="s">
        <v>28</v>
      </c>
      <c r="C381" s="33" t="s">
        <v>40</v>
      </c>
    </row>
    <row r="382" spans="2:43" s="33" customFormat="1" x14ac:dyDescent="0.25">
      <c r="B382" s="33" t="s">
        <v>28</v>
      </c>
      <c r="C382" s="33" t="s">
        <v>41</v>
      </c>
    </row>
    <row r="383" spans="2:43" s="33" customFormat="1" x14ac:dyDescent="0.25">
      <c r="B383" s="33" t="s">
        <v>28</v>
      </c>
      <c r="C383" s="33" t="s">
        <v>42</v>
      </c>
    </row>
    <row r="384" spans="2:43" s="33" customFormat="1" x14ac:dyDescent="0.25">
      <c r="B384" s="33" t="s">
        <v>28</v>
      </c>
      <c r="C384" s="33" t="s">
        <v>43</v>
      </c>
    </row>
    <row r="385" spans="2:43" s="33" customFormat="1" x14ac:dyDescent="0.25">
      <c r="B385" s="33" t="s">
        <v>28</v>
      </c>
      <c r="C385" s="33" t="s">
        <v>44</v>
      </c>
    </row>
    <row r="386" spans="2:43" s="33" customFormat="1" x14ac:dyDescent="0.25">
      <c r="B386" s="33" t="s">
        <v>28</v>
      </c>
      <c r="C386" s="33" t="s">
        <v>45</v>
      </c>
    </row>
    <row r="387" spans="2:43" s="33" customFormat="1" x14ac:dyDescent="0.25">
      <c r="B387" s="33" t="s">
        <v>28</v>
      </c>
      <c r="C387" s="33" t="s">
        <v>46</v>
      </c>
    </row>
    <row r="388" spans="2:43" s="33" customFormat="1" x14ac:dyDescent="0.25">
      <c r="B388" s="33" t="s">
        <v>28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29</v>
      </c>
      <c r="C389" s="33" t="s">
        <v>36</v>
      </c>
    </row>
    <row r="390" spans="2:43" s="33" customFormat="1" x14ac:dyDescent="0.25">
      <c r="B390" s="33" t="s">
        <v>29</v>
      </c>
      <c r="C390" s="33" t="s">
        <v>37</v>
      </c>
    </row>
    <row r="391" spans="2:43" s="33" customFormat="1" x14ac:dyDescent="0.25">
      <c r="B391" s="33" t="s">
        <v>29</v>
      </c>
      <c r="C391" s="33" t="s">
        <v>38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14596.948539999999</v>
      </c>
      <c r="L391" s="33">
        <v>14701.948539999999</v>
      </c>
      <c r="M391" s="33">
        <v>14701.948539999999</v>
      </c>
      <c r="N391" s="33">
        <v>14701.948539999999</v>
      </c>
      <c r="O391" s="33">
        <v>14701.948539999999</v>
      </c>
      <c r="P391" s="33">
        <v>14701.948539999999</v>
      </c>
      <c r="Q391" s="33">
        <v>14701.948539999999</v>
      </c>
      <c r="R391" s="33">
        <v>14701.948539999999</v>
      </c>
      <c r="S391" s="33">
        <v>14652.64854</v>
      </c>
      <c r="T391" s="33">
        <v>14638.198539999999</v>
      </c>
      <c r="U391" s="33">
        <v>14539.998540000001</v>
      </c>
      <c r="V391" s="33">
        <v>14283.268539999999</v>
      </c>
      <c r="W391" s="33">
        <v>14010.21854</v>
      </c>
      <c r="X391" s="33">
        <v>13878.21854</v>
      </c>
      <c r="Y391" s="33">
        <v>12280.62854</v>
      </c>
      <c r="Z391" s="33">
        <v>11107.04054</v>
      </c>
      <c r="AA391" s="33">
        <v>10203.03254</v>
      </c>
      <c r="AB391" s="33">
        <v>9707.5325360000006</v>
      </c>
      <c r="AC391" s="33">
        <v>6557.4175359999999</v>
      </c>
      <c r="AD391" s="33">
        <v>6469.413536</v>
      </c>
      <c r="AE391" s="33">
        <v>1886.5135359999999</v>
      </c>
      <c r="AF391" s="33">
        <v>666.5135358</v>
      </c>
      <c r="AG391" s="33">
        <v>551.5135358</v>
      </c>
      <c r="AH391" s="33">
        <v>551.5135358</v>
      </c>
      <c r="AI391" s="33">
        <v>551.5135358</v>
      </c>
      <c r="AJ391" s="33">
        <v>551.5135358</v>
      </c>
      <c r="AK391" s="33">
        <v>551.5135358</v>
      </c>
      <c r="AL391" s="33">
        <v>551.5135358</v>
      </c>
      <c r="AM391" s="33">
        <v>551.5135358</v>
      </c>
      <c r="AN391" s="33">
        <v>551.5135358</v>
      </c>
      <c r="AO391" s="33">
        <v>551.5135358</v>
      </c>
      <c r="AP391" s="33">
        <v>551.5135358</v>
      </c>
    </row>
    <row r="392" spans="2:43" s="33" customFormat="1" x14ac:dyDescent="0.25">
      <c r="B392" s="33" t="s">
        <v>29</v>
      </c>
      <c r="C392" s="33" t="s">
        <v>39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29</v>
      </c>
      <c r="C393" s="33" t="s">
        <v>40</v>
      </c>
    </row>
    <row r="394" spans="2:43" s="33" customFormat="1" x14ac:dyDescent="0.25">
      <c r="B394" s="33" t="s">
        <v>29</v>
      </c>
      <c r="C394" s="33" t="s">
        <v>41</v>
      </c>
    </row>
    <row r="395" spans="2:43" s="33" customFormat="1" x14ac:dyDescent="0.25">
      <c r="B395" s="33" t="s">
        <v>29</v>
      </c>
      <c r="C395" s="33" t="s">
        <v>42</v>
      </c>
    </row>
    <row r="396" spans="2:43" s="33" customFormat="1" x14ac:dyDescent="0.25">
      <c r="B396" s="33" t="s">
        <v>29</v>
      </c>
      <c r="C396" s="33" t="s">
        <v>43</v>
      </c>
    </row>
    <row r="397" spans="2:43" s="33" customFormat="1" x14ac:dyDescent="0.25">
      <c r="B397" s="33" t="s">
        <v>29</v>
      </c>
      <c r="C397" s="33" t="s">
        <v>44</v>
      </c>
    </row>
    <row r="398" spans="2:43" s="33" customFormat="1" x14ac:dyDescent="0.25">
      <c r="B398" s="33" t="s">
        <v>29</v>
      </c>
      <c r="C398" s="33" t="s">
        <v>45</v>
      </c>
    </row>
    <row r="399" spans="2:43" s="33" customFormat="1" x14ac:dyDescent="0.25">
      <c r="B399" s="33" t="s">
        <v>29</v>
      </c>
      <c r="C399" s="33" t="s">
        <v>46</v>
      </c>
    </row>
    <row r="400" spans="2:43" s="33" customFormat="1" x14ac:dyDescent="0.25">
      <c r="B400" s="33" t="s">
        <v>29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14836.948539999999</v>
      </c>
      <c r="L400" s="34">
        <v>14941.948539999999</v>
      </c>
      <c r="M400" s="34">
        <v>14941.948539999999</v>
      </c>
      <c r="N400" s="34">
        <v>14941.948539999999</v>
      </c>
      <c r="O400" s="34">
        <v>14941.948539999999</v>
      </c>
      <c r="P400" s="34">
        <v>14941.948539999999</v>
      </c>
      <c r="Q400" s="34">
        <v>14941.948539999999</v>
      </c>
      <c r="R400" s="34">
        <v>14941.948539999999</v>
      </c>
      <c r="S400" s="34">
        <v>14892.64854</v>
      </c>
      <c r="T400" s="34">
        <v>14878.198539999999</v>
      </c>
      <c r="U400" s="34">
        <v>14779.998540000001</v>
      </c>
      <c r="V400" s="34">
        <v>14523.268539999999</v>
      </c>
      <c r="W400" s="34">
        <v>14250.21854</v>
      </c>
      <c r="X400" s="34">
        <v>14118.21854</v>
      </c>
      <c r="Y400" s="34">
        <v>12520.62854</v>
      </c>
      <c r="Z400" s="34">
        <v>11347.04054</v>
      </c>
      <c r="AA400" s="34">
        <v>10443.03254</v>
      </c>
      <c r="AB400" s="34">
        <v>9947.5325360000006</v>
      </c>
      <c r="AC400" s="34">
        <v>6797.4175359999999</v>
      </c>
      <c r="AD400" s="34">
        <v>6709.413536</v>
      </c>
      <c r="AE400" s="34">
        <v>1886.5135359999999</v>
      </c>
      <c r="AF400" s="34">
        <v>666.5135358</v>
      </c>
      <c r="AG400" s="34">
        <v>551.5135358</v>
      </c>
      <c r="AH400" s="34">
        <v>551.5135358</v>
      </c>
      <c r="AI400" s="34">
        <v>551.5135358</v>
      </c>
      <c r="AJ400" s="34">
        <v>551.5135358</v>
      </c>
      <c r="AK400" s="34">
        <v>551.5135358</v>
      </c>
      <c r="AL400" s="34">
        <v>551.5135358</v>
      </c>
      <c r="AM400" s="34">
        <v>551.5135358</v>
      </c>
      <c r="AN400" s="34">
        <v>551.5135358</v>
      </c>
      <c r="AO400" s="34">
        <v>551.5135358</v>
      </c>
      <c r="AP400" s="34">
        <v>551.5135358</v>
      </c>
      <c r="AQ400" s="5">
        <v>9334.8050000000003</v>
      </c>
    </row>
    <row r="401" spans="2:43" s="33" customFormat="1" x14ac:dyDescent="0.25">
      <c r="B401" s="33" t="s">
        <v>30</v>
      </c>
      <c r="C401" s="33" t="s">
        <v>36</v>
      </c>
    </row>
    <row r="402" spans="2:43" s="33" customFormat="1" x14ac:dyDescent="0.25">
      <c r="B402" s="33" t="s">
        <v>30</v>
      </c>
      <c r="C402" s="33" t="s">
        <v>37</v>
      </c>
      <c r="N402" s="33">
        <v>1010.269532</v>
      </c>
      <c r="O402" s="33">
        <v>1010.269532</v>
      </c>
      <c r="P402" s="33">
        <v>1010.269532</v>
      </c>
      <c r="Q402" s="33">
        <v>1010.269532</v>
      </c>
      <c r="R402" s="33">
        <v>1010.269532</v>
      </c>
      <c r="S402" s="33">
        <v>1010.269532</v>
      </c>
      <c r="T402" s="33">
        <v>1010.269532</v>
      </c>
      <c r="U402" s="33">
        <v>1010.269532</v>
      </c>
      <c r="V402" s="33">
        <v>1010.269532</v>
      </c>
      <c r="W402" s="33">
        <v>1010.269532</v>
      </c>
      <c r="X402" s="33">
        <v>1010.269532</v>
      </c>
      <c r="Y402" s="33">
        <v>1010.269532</v>
      </c>
      <c r="Z402" s="33">
        <v>1010.269532</v>
      </c>
      <c r="AA402" s="33">
        <v>1010.269532</v>
      </c>
      <c r="AB402" s="33">
        <v>1010.269532</v>
      </c>
      <c r="AC402" s="33">
        <v>1010.269532</v>
      </c>
      <c r="AD402" s="33">
        <v>1010.269532</v>
      </c>
      <c r="AE402" s="33">
        <v>1010.269532</v>
      </c>
      <c r="AF402" s="33">
        <v>1010.269532</v>
      </c>
      <c r="AG402" s="33">
        <v>1010.269532</v>
      </c>
      <c r="AH402" s="33">
        <v>1010.269532</v>
      </c>
      <c r="AI402" s="33">
        <v>1010.269532</v>
      </c>
      <c r="AJ402" s="33">
        <v>1010.269532</v>
      </c>
      <c r="AK402" s="33">
        <v>1010.269532</v>
      </c>
      <c r="AL402" s="33">
        <v>1010.269532</v>
      </c>
      <c r="AM402" s="33">
        <v>1010.269532</v>
      </c>
      <c r="AN402" s="33">
        <v>1010.269532</v>
      </c>
      <c r="AO402" s="33">
        <v>1010.269532</v>
      </c>
      <c r="AP402" s="33">
        <v>1010.269532</v>
      </c>
    </row>
    <row r="403" spans="2:43" s="33" customFormat="1" x14ac:dyDescent="0.25">
      <c r="B403" s="33" t="s">
        <v>30</v>
      </c>
      <c r="C403" s="33" t="s">
        <v>38</v>
      </c>
    </row>
    <row r="404" spans="2:43" s="33" customFormat="1" x14ac:dyDescent="0.25">
      <c r="B404" s="33" t="s">
        <v>30</v>
      </c>
      <c r="C404" s="33" t="s">
        <v>39</v>
      </c>
    </row>
    <row r="405" spans="2:43" s="33" customFormat="1" x14ac:dyDescent="0.25">
      <c r="B405" s="33" t="s">
        <v>30</v>
      </c>
      <c r="C405" s="33" t="s">
        <v>40</v>
      </c>
    </row>
    <row r="406" spans="2:43" s="33" customFormat="1" x14ac:dyDescent="0.25">
      <c r="B406" s="33" t="s">
        <v>30</v>
      </c>
      <c r="C406" s="33" t="s">
        <v>41</v>
      </c>
    </row>
    <row r="407" spans="2:43" s="33" customFormat="1" x14ac:dyDescent="0.25">
      <c r="B407" s="33" t="s">
        <v>30</v>
      </c>
      <c r="C407" s="33" t="s">
        <v>42</v>
      </c>
    </row>
    <row r="408" spans="2:43" s="33" customFormat="1" x14ac:dyDescent="0.25">
      <c r="B408" s="33" t="s">
        <v>30</v>
      </c>
      <c r="C408" s="33" t="s">
        <v>43</v>
      </c>
    </row>
    <row r="409" spans="2:43" s="33" customFormat="1" x14ac:dyDescent="0.25">
      <c r="B409" s="33" t="s">
        <v>30</v>
      </c>
      <c r="C409" s="33" t="s">
        <v>44</v>
      </c>
    </row>
    <row r="410" spans="2:43" s="33" customFormat="1" x14ac:dyDescent="0.25">
      <c r="B410" s="33" t="s">
        <v>30</v>
      </c>
      <c r="C410" s="33" t="s">
        <v>45</v>
      </c>
    </row>
    <row r="411" spans="2:43" s="33" customFormat="1" x14ac:dyDescent="0.25">
      <c r="B411" s="33" t="s">
        <v>30</v>
      </c>
      <c r="C411" s="33" t="s">
        <v>46</v>
      </c>
    </row>
    <row r="412" spans="2:43" s="33" customFormat="1" x14ac:dyDescent="0.25">
      <c r="B412" s="33" t="s">
        <v>30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1010.269532</v>
      </c>
      <c r="O412" s="34">
        <v>1010.269532</v>
      </c>
      <c r="P412" s="34">
        <v>1010.269532</v>
      </c>
      <c r="Q412" s="34">
        <v>1010.269532</v>
      </c>
      <c r="R412" s="34">
        <v>1010.269532</v>
      </c>
      <c r="S412" s="34">
        <v>1010.269532</v>
      </c>
      <c r="T412" s="34">
        <v>1010.269532</v>
      </c>
      <c r="U412" s="34">
        <v>1010.269532</v>
      </c>
      <c r="V412" s="34">
        <v>1010.269532</v>
      </c>
      <c r="W412" s="34">
        <v>1010.269532</v>
      </c>
      <c r="X412" s="34">
        <v>1010.269532</v>
      </c>
      <c r="Y412" s="34">
        <v>1010.269532</v>
      </c>
      <c r="Z412" s="34">
        <v>1010.269532</v>
      </c>
      <c r="AA412" s="34">
        <v>1010.269532</v>
      </c>
      <c r="AB412" s="34">
        <v>1010.269532</v>
      </c>
      <c r="AC412" s="34">
        <v>1010.269532</v>
      </c>
      <c r="AD412" s="34">
        <v>1010.269532</v>
      </c>
      <c r="AE412" s="34">
        <v>1010.269532</v>
      </c>
      <c r="AF412" s="34">
        <v>1010.269532</v>
      </c>
      <c r="AG412" s="34">
        <v>1010.269532</v>
      </c>
      <c r="AH412" s="34">
        <v>1010.269532</v>
      </c>
      <c r="AI412" s="34">
        <v>1010.269532</v>
      </c>
      <c r="AJ412" s="34">
        <v>1010.269532</v>
      </c>
      <c r="AK412" s="34">
        <v>1010.269532</v>
      </c>
      <c r="AL412" s="34">
        <v>1010.269532</v>
      </c>
      <c r="AM412" s="34">
        <v>1010.269532</v>
      </c>
      <c r="AN412" s="34">
        <v>1010.269532</v>
      </c>
      <c r="AO412" s="34">
        <v>1010.269532</v>
      </c>
      <c r="AP412" s="34">
        <v>1010.269532</v>
      </c>
      <c r="AQ412" s="5">
        <v>0</v>
      </c>
    </row>
    <row r="413" spans="2:43" s="33" customFormat="1" x14ac:dyDescent="0.25">
      <c r="B413" s="33" t="s">
        <v>31</v>
      </c>
      <c r="C413" s="33" t="s">
        <v>36</v>
      </c>
    </row>
    <row r="414" spans="2:43" s="33" customFormat="1" x14ac:dyDescent="0.25">
      <c r="B414" s="33" t="s">
        <v>31</v>
      </c>
      <c r="C414" s="33" t="s">
        <v>37</v>
      </c>
    </row>
    <row r="415" spans="2:43" s="33" customFormat="1" x14ac:dyDescent="0.25">
      <c r="B415" s="33" t="s">
        <v>31</v>
      </c>
      <c r="C415" s="33" t="s">
        <v>38</v>
      </c>
      <c r="L415" s="33">
        <v>130.214102</v>
      </c>
      <c r="M415" s="33">
        <v>3981.4048600000001</v>
      </c>
      <c r="N415" s="33">
        <v>7107.613456</v>
      </c>
      <c r="O415" s="33">
        <v>17027.475119999999</v>
      </c>
      <c r="P415" s="33">
        <v>25400.661919999999</v>
      </c>
      <c r="Q415" s="33">
        <v>31773.51324</v>
      </c>
      <c r="R415" s="33">
        <v>31773.51324</v>
      </c>
      <c r="S415" s="33">
        <v>31773.51324</v>
      </c>
      <c r="T415" s="33">
        <v>31773.51324</v>
      </c>
      <c r="U415" s="33">
        <v>31773.51324</v>
      </c>
      <c r="V415" s="33">
        <v>31773.51324</v>
      </c>
      <c r="W415" s="33">
        <v>31773.51324</v>
      </c>
      <c r="X415" s="33">
        <v>31773.51324</v>
      </c>
      <c r="Y415" s="33">
        <v>31773.51324</v>
      </c>
      <c r="Z415" s="33">
        <v>31773.51324</v>
      </c>
      <c r="AA415" s="33">
        <v>31773.51324</v>
      </c>
      <c r="AB415" s="33">
        <v>31773.51324</v>
      </c>
      <c r="AC415" s="33">
        <v>31773.51324</v>
      </c>
      <c r="AD415" s="33">
        <v>31773.51324</v>
      </c>
      <c r="AE415" s="33">
        <v>31773.51324</v>
      </c>
      <c r="AF415" s="33">
        <v>31773.51324</v>
      </c>
      <c r="AG415" s="33">
        <v>31773.51324</v>
      </c>
      <c r="AH415" s="33">
        <v>31773.51324</v>
      </c>
      <c r="AI415" s="33">
        <v>31773.51324</v>
      </c>
      <c r="AJ415" s="33">
        <v>31773.51324</v>
      </c>
      <c r="AK415" s="33">
        <v>31773.51324</v>
      </c>
      <c r="AL415" s="33">
        <v>31773.51324</v>
      </c>
      <c r="AM415" s="33">
        <v>31773.51324</v>
      </c>
      <c r="AN415" s="33">
        <v>31773.51324</v>
      </c>
      <c r="AO415" s="33">
        <v>31773.51324</v>
      </c>
      <c r="AP415" s="33">
        <v>31773.51324</v>
      </c>
    </row>
    <row r="416" spans="2:43" s="33" customFormat="1" x14ac:dyDescent="0.25">
      <c r="B416" s="33" t="s">
        <v>31</v>
      </c>
      <c r="C416" s="33" t="s">
        <v>39</v>
      </c>
    </row>
    <row r="417" spans="2:43" s="33" customFormat="1" x14ac:dyDescent="0.25">
      <c r="B417" s="33" t="s">
        <v>31</v>
      </c>
      <c r="C417" s="33" t="s">
        <v>40</v>
      </c>
    </row>
    <row r="418" spans="2:43" s="33" customFormat="1" x14ac:dyDescent="0.25">
      <c r="B418" s="33" t="s">
        <v>31</v>
      </c>
      <c r="C418" s="33" t="s">
        <v>41</v>
      </c>
    </row>
    <row r="419" spans="2:43" s="33" customFormat="1" x14ac:dyDescent="0.25">
      <c r="B419" s="33" t="s">
        <v>31</v>
      </c>
      <c r="C419" s="33" t="s">
        <v>42</v>
      </c>
    </row>
    <row r="420" spans="2:43" s="33" customFormat="1" x14ac:dyDescent="0.25">
      <c r="B420" s="33" t="s">
        <v>31</v>
      </c>
      <c r="C420" s="33" t="s">
        <v>43</v>
      </c>
    </row>
    <row r="421" spans="2:43" s="33" customFormat="1" x14ac:dyDescent="0.25">
      <c r="B421" s="33" t="s">
        <v>31</v>
      </c>
      <c r="C421" s="33" t="s">
        <v>44</v>
      </c>
    </row>
    <row r="422" spans="2:43" s="33" customFormat="1" x14ac:dyDescent="0.25">
      <c r="B422" s="33" t="s">
        <v>31</v>
      </c>
      <c r="C422" s="33" t="s">
        <v>45</v>
      </c>
    </row>
    <row r="423" spans="2:43" s="33" customFormat="1" x14ac:dyDescent="0.25">
      <c r="B423" s="33" t="s">
        <v>31</v>
      </c>
      <c r="C423" s="33" t="s">
        <v>46</v>
      </c>
    </row>
    <row r="424" spans="2:43" s="33" customFormat="1" x14ac:dyDescent="0.25">
      <c r="B424" s="33" t="s">
        <v>31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130.214102</v>
      </c>
      <c r="M424" s="34">
        <v>3981.4048600000001</v>
      </c>
      <c r="N424" s="34">
        <v>7107.613456</v>
      </c>
      <c r="O424" s="34">
        <v>17027.475119999999</v>
      </c>
      <c r="P424" s="34">
        <v>25400.661919999999</v>
      </c>
      <c r="Q424" s="34">
        <v>31773.51324</v>
      </c>
      <c r="R424" s="34">
        <v>31773.51324</v>
      </c>
      <c r="S424" s="34">
        <v>31773.51324</v>
      </c>
      <c r="T424" s="34">
        <v>31773.51324</v>
      </c>
      <c r="U424" s="34">
        <v>31773.51324</v>
      </c>
      <c r="V424" s="34">
        <v>31773.51324</v>
      </c>
      <c r="W424" s="34">
        <v>31773.51324</v>
      </c>
      <c r="X424" s="34">
        <v>31773.51324</v>
      </c>
      <c r="Y424" s="34">
        <v>31773.51324</v>
      </c>
      <c r="Z424" s="34">
        <v>31773.51324</v>
      </c>
      <c r="AA424" s="34">
        <v>31773.51324</v>
      </c>
      <c r="AB424" s="34">
        <v>31773.51324</v>
      </c>
      <c r="AC424" s="34">
        <v>31773.51324</v>
      </c>
      <c r="AD424" s="34">
        <v>31773.51324</v>
      </c>
      <c r="AE424" s="34">
        <v>31773.51324</v>
      </c>
      <c r="AF424" s="34">
        <v>31773.51324</v>
      </c>
      <c r="AG424" s="34">
        <v>31773.51324</v>
      </c>
      <c r="AH424" s="34">
        <v>31773.51324</v>
      </c>
      <c r="AI424" s="34">
        <v>31773.51324</v>
      </c>
      <c r="AJ424" s="34">
        <v>31773.51324</v>
      </c>
      <c r="AK424" s="34">
        <v>31773.51324</v>
      </c>
      <c r="AL424" s="34">
        <v>31773.51324</v>
      </c>
      <c r="AM424" s="34">
        <v>31773.51324</v>
      </c>
      <c r="AN424" s="34">
        <v>31773.51324</v>
      </c>
      <c r="AO424" s="34">
        <v>31773.51324</v>
      </c>
      <c r="AP424" s="34">
        <v>31773.51324</v>
      </c>
      <c r="AQ424" s="5">
        <v>0</v>
      </c>
    </row>
    <row r="425" spans="2:43" s="33" customFormat="1" x14ac:dyDescent="0.25">
      <c r="B425" s="33" t="s">
        <v>32</v>
      </c>
      <c r="C425" s="33" t="s">
        <v>36</v>
      </c>
    </row>
    <row r="426" spans="2:43" s="33" customFormat="1" x14ac:dyDescent="0.25">
      <c r="B426" s="33" t="s">
        <v>32</v>
      </c>
      <c r="C426" s="33" t="s">
        <v>37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>
        <v>1979.262827</v>
      </c>
      <c r="Y426" s="34">
        <v>3882.4846210000001</v>
      </c>
      <c r="Z426" s="34">
        <v>4866.2564869999997</v>
      </c>
      <c r="AA426" s="34">
        <v>7317.9275040000002</v>
      </c>
      <c r="AB426" s="34">
        <v>9439.5530660000004</v>
      </c>
      <c r="AC426" s="34">
        <v>11768.74157</v>
      </c>
      <c r="AD426" s="34">
        <v>13849.566559999999</v>
      </c>
      <c r="AE426" s="34">
        <v>22968.971580000001</v>
      </c>
      <c r="AF426" s="34">
        <v>22968.971580000001</v>
      </c>
      <c r="AG426" s="34">
        <v>22968.971580000001</v>
      </c>
      <c r="AH426" s="34">
        <v>22968.971580000001</v>
      </c>
      <c r="AI426" s="34">
        <v>22968.971580000001</v>
      </c>
      <c r="AJ426" s="34">
        <v>22968.971580000001</v>
      </c>
      <c r="AK426" s="34">
        <v>22968.971580000001</v>
      </c>
      <c r="AL426" s="34">
        <v>22968.971580000001</v>
      </c>
      <c r="AM426" s="34">
        <v>22968.971580000001</v>
      </c>
      <c r="AN426" s="34">
        <v>22968.971580000001</v>
      </c>
      <c r="AO426" s="34">
        <v>22968.971580000001</v>
      </c>
      <c r="AP426" s="34">
        <v>22968.971580000001</v>
      </c>
    </row>
    <row r="427" spans="2:43" s="33" customFormat="1" x14ac:dyDescent="0.25">
      <c r="B427" s="33" t="s">
        <v>32</v>
      </c>
      <c r="C427" s="33" t="s">
        <v>38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32</v>
      </c>
      <c r="C428" s="33" t="s">
        <v>39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32</v>
      </c>
      <c r="C429" s="33" t="s">
        <v>40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32</v>
      </c>
      <c r="C430" s="33" t="s">
        <v>41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32</v>
      </c>
      <c r="C431" s="33" t="s">
        <v>42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32</v>
      </c>
      <c r="C432" s="33" t="s">
        <v>43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32</v>
      </c>
      <c r="C433" s="33" t="s">
        <v>44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32</v>
      </c>
      <c r="C434" s="33" t="s">
        <v>45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32</v>
      </c>
      <c r="C435" s="33" t="s">
        <v>46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32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1979.262827</v>
      </c>
      <c r="Y436" s="34">
        <v>3882.4846210000001</v>
      </c>
      <c r="Z436" s="34">
        <v>4866.2564869999997</v>
      </c>
      <c r="AA436" s="34">
        <v>7317.9275040000002</v>
      </c>
      <c r="AB436" s="34">
        <v>9439.5530660000004</v>
      </c>
      <c r="AC436" s="34">
        <v>11768.74157</v>
      </c>
      <c r="AD436" s="34">
        <v>13849.566559999999</v>
      </c>
      <c r="AE436" s="34">
        <v>22968.971580000001</v>
      </c>
      <c r="AF436" s="34">
        <v>22968.971580000001</v>
      </c>
      <c r="AG436" s="34">
        <v>22968.971580000001</v>
      </c>
      <c r="AH436" s="34">
        <v>22968.971580000001</v>
      </c>
      <c r="AI436" s="34">
        <v>22968.971580000001</v>
      </c>
      <c r="AJ436" s="34">
        <v>22968.971580000001</v>
      </c>
      <c r="AK436" s="34">
        <v>22968.971580000001</v>
      </c>
      <c r="AL436" s="34">
        <v>22968.971580000001</v>
      </c>
      <c r="AM436" s="34">
        <v>22968.971580000001</v>
      </c>
      <c r="AN436" s="34">
        <v>22968.971580000001</v>
      </c>
      <c r="AO436" s="34">
        <v>22968.971580000001</v>
      </c>
      <c r="AP436" s="34">
        <v>22968.971580000001</v>
      </c>
    </row>
    <row r="437" spans="2:42" s="33" customFormat="1" x14ac:dyDescent="0.25">
      <c r="B437" s="33" t="s">
        <v>33</v>
      </c>
      <c r="C437" s="33" t="s">
        <v>36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33</v>
      </c>
      <c r="C438" s="33" t="s">
        <v>37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33</v>
      </c>
      <c r="C439" s="33" t="s">
        <v>38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6239.623439</v>
      </c>
      <c r="W439" s="34">
        <v>14272.89741</v>
      </c>
      <c r="X439" s="34">
        <v>18475.376039999999</v>
      </c>
      <c r="Y439" s="34">
        <v>24119.323909999999</v>
      </c>
      <c r="Z439" s="34">
        <v>30527.04075</v>
      </c>
      <c r="AA439" s="34">
        <v>35759.223579999998</v>
      </c>
      <c r="AB439" s="34">
        <v>38989.366540000003</v>
      </c>
      <c r="AC439" s="34">
        <v>45772.818930000001</v>
      </c>
      <c r="AD439" s="34">
        <v>53053.06566</v>
      </c>
      <c r="AE439" s="34">
        <v>60000</v>
      </c>
      <c r="AF439" s="34">
        <v>60000</v>
      </c>
      <c r="AG439" s="34">
        <v>60000</v>
      </c>
      <c r="AH439" s="34">
        <v>60000</v>
      </c>
      <c r="AI439" s="34">
        <v>60000</v>
      </c>
      <c r="AJ439" s="34">
        <v>60000</v>
      </c>
      <c r="AK439" s="34">
        <v>60000</v>
      </c>
      <c r="AL439" s="34">
        <v>60000</v>
      </c>
      <c r="AM439" s="34">
        <v>60000</v>
      </c>
      <c r="AN439" s="34">
        <v>60000</v>
      </c>
      <c r="AO439" s="34">
        <v>60000</v>
      </c>
      <c r="AP439" s="34">
        <v>60000</v>
      </c>
    </row>
    <row r="440" spans="2:42" s="33" customFormat="1" x14ac:dyDescent="0.25">
      <c r="B440" s="33" t="s">
        <v>33</v>
      </c>
      <c r="C440" s="33" t="s">
        <v>39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33</v>
      </c>
      <c r="C441" s="33" t="s">
        <v>40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33</v>
      </c>
      <c r="C442" s="33" t="s">
        <v>41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33</v>
      </c>
      <c r="C443" s="33" t="s">
        <v>42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33</v>
      </c>
      <c r="C444" s="33" t="s">
        <v>43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33</v>
      </c>
      <c r="C445" s="33" t="s">
        <v>44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33</v>
      </c>
      <c r="C446" s="33" t="s">
        <v>45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33</v>
      </c>
      <c r="C447" s="33" t="s">
        <v>46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33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6239.623439</v>
      </c>
      <c r="W448" s="34">
        <v>14272.89741</v>
      </c>
      <c r="X448" s="34">
        <v>18475.376039999999</v>
      </c>
      <c r="Y448" s="34">
        <v>24119.323909999999</v>
      </c>
      <c r="Z448" s="34">
        <v>30527.04075</v>
      </c>
      <c r="AA448" s="34">
        <v>35759.223579999998</v>
      </c>
      <c r="AB448" s="34">
        <v>38989.366540000003</v>
      </c>
      <c r="AC448" s="34">
        <v>45772.818930000001</v>
      </c>
      <c r="AD448" s="34">
        <v>53053.06566</v>
      </c>
      <c r="AE448" s="34">
        <v>60000</v>
      </c>
      <c r="AF448" s="34">
        <v>60000</v>
      </c>
      <c r="AG448" s="34">
        <v>60000</v>
      </c>
      <c r="AH448" s="34">
        <v>60000</v>
      </c>
      <c r="AI448" s="34">
        <v>60000</v>
      </c>
      <c r="AJ448" s="34">
        <v>60000</v>
      </c>
      <c r="AK448" s="34">
        <v>60000</v>
      </c>
      <c r="AL448" s="34">
        <v>60000</v>
      </c>
      <c r="AM448" s="34">
        <v>60000</v>
      </c>
      <c r="AN448" s="34">
        <v>60000</v>
      </c>
      <c r="AO448" s="34">
        <v>60000</v>
      </c>
      <c r="AP448" s="34">
        <v>60000</v>
      </c>
    </row>
    <row r="449" spans="2:42" s="33" customFormat="1" x14ac:dyDescent="0.25">
      <c r="B449" s="33" t="s">
        <v>34</v>
      </c>
      <c r="C449" s="33" t="s">
        <v>36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34</v>
      </c>
      <c r="C450" s="33" t="s">
        <v>37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>
        <v>2753.0488</v>
      </c>
      <c r="AK450" s="34">
        <v>5614.1529179999998</v>
      </c>
      <c r="AL450" s="34">
        <v>6462.924325</v>
      </c>
      <c r="AM450" s="34">
        <v>6462.924325</v>
      </c>
      <c r="AN450" s="34">
        <v>6462.924325</v>
      </c>
      <c r="AO450" s="34">
        <v>6462.924325</v>
      </c>
      <c r="AP450" s="34">
        <v>6462.924325</v>
      </c>
    </row>
    <row r="451" spans="2:42" s="33" customFormat="1" x14ac:dyDescent="0.25">
      <c r="B451" s="33" t="s">
        <v>34</v>
      </c>
      <c r="C451" s="33" t="s">
        <v>38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34</v>
      </c>
      <c r="C452" s="33" t="s">
        <v>39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34</v>
      </c>
      <c r="C453" s="33" t="s">
        <v>40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34</v>
      </c>
      <c r="C454" s="33" t="s">
        <v>41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34</v>
      </c>
      <c r="C455" s="33" t="s">
        <v>42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34</v>
      </c>
      <c r="C456" s="33" t="s">
        <v>43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34</v>
      </c>
      <c r="C457" s="33" t="s">
        <v>44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34</v>
      </c>
      <c r="C458" s="33" t="s">
        <v>45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34</v>
      </c>
      <c r="C459" s="33" t="s">
        <v>46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34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2753.0488</v>
      </c>
      <c r="AK460" s="34">
        <v>5614.1529179999998</v>
      </c>
      <c r="AL460" s="34">
        <v>6462.924325</v>
      </c>
      <c r="AM460" s="34">
        <v>6462.924325</v>
      </c>
      <c r="AN460" s="34">
        <v>6462.924325</v>
      </c>
      <c r="AO460" s="34">
        <v>6462.924325</v>
      </c>
      <c r="AP460" s="34">
        <v>6462.924325</v>
      </c>
    </row>
    <row r="461" spans="2:42" s="33" customFormat="1" x14ac:dyDescent="0.25">
      <c r="B461" s="33" t="s">
        <v>35</v>
      </c>
      <c r="C461" s="33" t="s">
        <v>36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35</v>
      </c>
      <c r="C462" s="33" t="s">
        <v>37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35</v>
      </c>
      <c r="C463" s="33" t="s">
        <v>38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8416.8298240000004</v>
      </c>
      <c r="AG463" s="34">
        <v>14809.378119999999</v>
      </c>
      <c r="AH463" s="34">
        <v>21016.230909999998</v>
      </c>
      <c r="AI463" s="34">
        <v>27271.067330000002</v>
      </c>
      <c r="AJ463" s="34">
        <v>30883.429980000001</v>
      </c>
      <c r="AK463" s="34">
        <v>36251.07935</v>
      </c>
      <c r="AL463" s="34">
        <v>42930.576029999997</v>
      </c>
      <c r="AM463" s="34">
        <v>49479.428090000001</v>
      </c>
      <c r="AN463" s="34">
        <v>56636.186419999998</v>
      </c>
      <c r="AO463" s="34">
        <v>63540.582829999999</v>
      </c>
      <c r="AP463" s="34">
        <v>70409.064750000005</v>
      </c>
    </row>
    <row r="464" spans="2:42" s="33" customFormat="1" x14ac:dyDescent="0.25">
      <c r="B464" s="33" t="s">
        <v>35</v>
      </c>
      <c r="C464" s="33" t="s">
        <v>39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35</v>
      </c>
      <c r="C465" s="33" t="s">
        <v>40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35</v>
      </c>
      <c r="C466" s="33" t="s">
        <v>41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35</v>
      </c>
      <c r="C467" s="33" t="s">
        <v>42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35</v>
      </c>
      <c r="C468" s="33" t="s">
        <v>43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35</v>
      </c>
      <c r="C469" s="33" t="s">
        <v>44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35</v>
      </c>
      <c r="C470" s="33" t="s">
        <v>45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35</v>
      </c>
      <c r="C471" s="33" t="s">
        <v>46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35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8416.8298240000004</v>
      </c>
      <c r="AG472" s="34">
        <v>14809.378119999999</v>
      </c>
      <c r="AH472" s="34">
        <v>21016.230909999998</v>
      </c>
      <c r="AI472" s="34">
        <v>27271.067330000002</v>
      </c>
      <c r="AJ472" s="34">
        <v>30883.429980000001</v>
      </c>
      <c r="AK472" s="34">
        <v>36251.07935</v>
      </c>
      <c r="AL472" s="34">
        <v>42930.576029999997</v>
      </c>
      <c r="AM472" s="34">
        <v>49479.428090000001</v>
      </c>
      <c r="AN472" s="34">
        <v>56636.186419999998</v>
      </c>
      <c r="AO472" s="34">
        <v>63540.582829999999</v>
      </c>
      <c r="AP472" s="34">
        <v>70409.064750000005</v>
      </c>
    </row>
    <row r="473" spans="2:42" s="33" customFormat="1" x14ac:dyDescent="0.25">
      <c r="B473" s="33" t="s">
        <v>228</v>
      </c>
      <c r="C473" s="33" t="s">
        <v>36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228</v>
      </c>
      <c r="C474" s="33" t="s">
        <v>37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228</v>
      </c>
      <c r="C475" s="33" t="s">
        <v>38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228</v>
      </c>
      <c r="C476" s="33" t="s">
        <v>39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228</v>
      </c>
      <c r="C477" s="33" t="s">
        <v>40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228</v>
      </c>
      <c r="C478" s="33" t="s">
        <v>41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228</v>
      </c>
      <c r="C479" s="33" t="s">
        <v>42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228</v>
      </c>
      <c r="C480" s="33" t="s">
        <v>43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228</v>
      </c>
      <c r="C481" s="33" t="s">
        <v>44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228</v>
      </c>
      <c r="C482" s="33" t="s">
        <v>45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228</v>
      </c>
      <c r="C483" s="33" t="s">
        <v>46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228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229</v>
      </c>
      <c r="C485" s="33" t="s">
        <v>36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229</v>
      </c>
      <c r="C486" s="33" t="s">
        <v>37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229</v>
      </c>
      <c r="C487" s="33" t="s">
        <v>38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229</v>
      </c>
      <c r="C488" s="33" t="s">
        <v>39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229</v>
      </c>
      <c r="C489" s="33" t="s">
        <v>40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229</v>
      </c>
      <c r="C490" s="33" t="s">
        <v>41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229</v>
      </c>
      <c r="C491" s="33" t="s">
        <v>42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229</v>
      </c>
      <c r="C492" s="33" t="s">
        <v>43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229</v>
      </c>
      <c r="C493" s="33" t="s">
        <v>44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229</v>
      </c>
      <c r="C494" s="33" t="s">
        <v>45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229</v>
      </c>
      <c r="C495" s="33" t="s">
        <v>46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229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230</v>
      </c>
      <c r="C497" s="33" t="s">
        <v>36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230</v>
      </c>
      <c r="C498" s="33" t="s">
        <v>37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230</v>
      </c>
      <c r="C499" s="33" t="s">
        <v>38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230</v>
      </c>
      <c r="C500" s="33" t="s">
        <v>39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230</v>
      </c>
      <c r="C501" s="33" t="s">
        <v>40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230</v>
      </c>
      <c r="C502" s="33" t="s">
        <v>41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230</v>
      </c>
      <c r="C503" s="33" t="s">
        <v>42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230</v>
      </c>
      <c r="C504" s="33" t="s">
        <v>43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230</v>
      </c>
      <c r="C505" s="33" t="s">
        <v>44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230</v>
      </c>
      <c r="C506" s="33" t="s">
        <v>45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230</v>
      </c>
      <c r="C507" s="33" t="s">
        <v>46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230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231</v>
      </c>
      <c r="C509" s="33" t="s">
        <v>36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231</v>
      </c>
      <c r="C510" s="33" t="s">
        <v>37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231</v>
      </c>
      <c r="C511" s="33" t="s">
        <v>38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231</v>
      </c>
      <c r="C512" s="33" t="s">
        <v>39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231</v>
      </c>
      <c r="C513" s="33" t="s">
        <v>40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231</v>
      </c>
      <c r="C514" s="33" t="s">
        <v>41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231</v>
      </c>
      <c r="C515" s="33" t="s">
        <v>42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231</v>
      </c>
      <c r="C516" s="33" t="s">
        <v>43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231</v>
      </c>
      <c r="C517" s="33" t="s">
        <v>44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231</v>
      </c>
      <c r="C518" s="33" t="s">
        <v>45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231</v>
      </c>
      <c r="C519" s="33" t="s">
        <v>46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231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232</v>
      </c>
      <c r="C521" s="33" t="s">
        <v>36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232</v>
      </c>
      <c r="C522" s="33" t="s">
        <v>37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232</v>
      </c>
      <c r="C523" s="33" t="s">
        <v>38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232</v>
      </c>
      <c r="C524" s="33" t="s">
        <v>39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232</v>
      </c>
      <c r="C525" s="33" t="s">
        <v>40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232</v>
      </c>
      <c r="C526" s="33" t="s">
        <v>41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232</v>
      </c>
      <c r="C527" s="33" t="s">
        <v>42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232</v>
      </c>
      <c r="C528" s="33" t="s">
        <v>43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232</v>
      </c>
      <c r="C529" s="33" t="s">
        <v>44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232</v>
      </c>
      <c r="C530" s="33" t="s">
        <v>45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232</v>
      </c>
      <c r="C531" s="33" t="s">
        <v>46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232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233</v>
      </c>
      <c r="C533" s="33" t="s">
        <v>36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233</v>
      </c>
      <c r="C534" s="33" t="s">
        <v>37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233</v>
      </c>
      <c r="C535" s="33" t="s">
        <v>38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233</v>
      </c>
      <c r="C536" s="33" t="s">
        <v>39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233</v>
      </c>
      <c r="C537" s="33" t="s">
        <v>40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233</v>
      </c>
      <c r="C538" s="33" t="s">
        <v>41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233</v>
      </c>
      <c r="C539" s="33" t="s">
        <v>42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233</v>
      </c>
      <c r="C540" s="33" t="s">
        <v>43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233</v>
      </c>
      <c r="C541" s="33" t="s">
        <v>44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233</v>
      </c>
      <c r="C542" s="33" t="s">
        <v>45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233</v>
      </c>
      <c r="C543" s="33" t="s">
        <v>46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233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234</v>
      </c>
      <c r="C545" s="33" t="s">
        <v>36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234</v>
      </c>
      <c r="C546" s="33" t="s">
        <v>37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234</v>
      </c>
      <c r="C547" s="33" t="s">
        <v>38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234</v>
      </c>
      <c r="C548" s="33" t="s">
        <v>39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234</v>
      </c>
      <c r="C549" s="33" t="s">
        <v>40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234</v>
      </c>
      <c r="C550" s="33" t="s">
        <v>41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234</v>
      </c>
      <c r="C551" s="33" t="s">
        <v>42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234</v>
      </c>
      <c r="C552" s="33" t="s">
        <v>43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234</v>
      </c>
      <c r="C553" s="33" t="s">
        <v>44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234</v>
      </c>
      <c r="C554" s="33" t="s">
        <v>45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234</v>
      </c>
      <c r="C555" s="33" t="s">
        <v>46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234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235</v>
      </c>
      <c r="C557" s="33" t="s">
        <v>36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235</v>
      </c>
      <c r="C558" s="33" t="s">
        <v>37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235</v>
      </c>
      <c r="C559" s="33" t="s">
        <v>38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235</v>
      </c>
      <c r="C560" s="33" t="s">
        <v>39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235</v>
      </c>
      <c r="C561" s="33" t="s">
        <v>40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235</v>
      </c>
      <c r="C562" s="33" t="s">
        <v>41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235</v>
      </c>
      <c r="C563" s="33" t="s">
        <v>42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235</v>
      </c>
      <c r="C564" s="33" t="s">
        <v>43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235</v>
      </c>
      <c r="C565" s="33" t="s">
        <v>44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235</v>
      </c>
      <c r="C566" s="33" t="s">
        <v>45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235</v>
      </c>
      <c r="C567" s="33" t="s">
        <v>46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235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236</v>
      </c>
      <c r="C569" s="33" t="s">
        <v>36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236</v>
      </c>
      <c r="C570" s="33" t="s">
        <v>37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236</v>
      </c>
      <c r="C571" s="33" t="s">
        <v>38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236</v>
      </c>
      <c r="C572" s="33" t="s">
        <v>39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236</v>
      </c>
      <c r="C573" s="33" t="s">
        <v>40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236</v>
      </c>
      <c r="C574" s="33" t="s">
        <v>41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236</v>
      </c>
      <c r="C575" s="33" t="s">
        <v>42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236</v>
      </c>
      <c r="C576" s="33" t="s">
        <v>43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236</v>
      </c>
      <c r="C577" s="33" t="s">
        <v>44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236</v>
      </c>
      <c r="C578" s="33" t="s">
        <v>45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236</v>
      </c>
      <c r="C579" s="33" t="s">
        <v>46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236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237</v>
      </c>
      <c r="C581" s="33" t="s">
        <v>36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237</v>
      </c>
      <c r="C582" s="33" t="s">
        <v>37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237</v>
      </c>
      <c r="C583" s="33" t="s">
        <v>38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237</v>
      </c>
      <c r="C584" s="33" t="s">
        <v>39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237</v>
      </c>
      <c r="C585" s="33" t="s">
        <v>40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237</v>
      </c>
      <c r="C586" s="33" t="s">
        <v>41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237</v>
      </c>
      <c r="C587" s="33" t="s">
        <v>42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237</v>
      </c>
      <c r="C588" s="33" t="s">
        <v>43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237</v>
      </c>
      <c r="C589" s="33" t="s">
        <v>44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237</v>
      </c>
      <c r="C590" s="33" t="s">
        <v>45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237</v>
      </c>
      <c r="C591" s="33" t="s">
        <v>46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237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238</v>
      </c>
      <c r="C593" s="33" t="s">
        <v>36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238</v>
      </c>
      <c r="C594" s="33" t="s">
        <v>37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238</v>
      </c>
      <c r="C595" s="33" t="s">
        <v>38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238</v>
      </c>
      <c r="C596" s="33" t="s">
        <v>39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238</v>
      </c>
      <c r="C597" s="33" t="s">
        <v>40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238</v>
      </c>
      <c r="C598" s="33" t="s">
        <v>41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238</v>
      </c>
      <c r="C599" s="33" t="s">
        <v>42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238</v>
      </c>
      <c r="C600" s="33" t="s">
        <v>43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238</v>
      </c>
      <c r="C601" s="33" t="s">
        <v>44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238</v>
      </c>
      <c r="C602" s="33" t="s">
        <v>45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238</v>
      </c>
      <c r="C603" s="33" t="s">
        <v>46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238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239</v>
      </c>
      <c r="C605" s="33" t="s">
        <v>36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239</v>
      </c>
      <c r="C606" s="33" t="s">
        <v>37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239</v>
      </c>
      <c r="C607" s="33" t="s">
        <v>38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239</v>
      </c>
      <c r="C608" s="33" t="s">
        <v>39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239</v>
      </c>
      <c r="C609" s="33" t="s">
        <v>40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239</v>
      </c>
      <c r="C610" s="33" t="s">
        <v>41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239</v>
      </c>
      <c r="C611" s="33" t="s">
        <v>42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239</v>
      </c>
      <c r="C612" s="33" t="s">
        <v>43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239</v>
      </c>
      <c r="C613" s="33" t="s">
        <v>44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239</v>
      </c>
      <c r="C614" s="33" t="s">
        <v>45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239</v>
      </c>
      <c r="C615" s="33" t="s">
        <v>46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239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647</v>
      </c>
      <c r="C617" s="33" t="s">
        <v>36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647</v>
      </c>
      <c r="C618" s="33" t="s">
        <v>37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647</v>
      </c>
      <c r="C619" s="33" t="s">
        <v>38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647</v>
      </c>
      <c r="C620" s="33" t="s">
        <v>39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647</v>
      </c>
      <c r="C621" s="33" t="s">
        <v>40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647</v>
      </c>
      <c r="C622" s="33" t="s">
        <v>41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647</v>
      </c>
      <c r="C623" s="33" t="s">
        <v>42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647</v>
      </c>
      <c r="C624" s="33" t="s">
        <v>43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647</v>
      </c>
      <c r="C625" s="33" t="s">
        <v>44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647</v>
      </c>
      <c r="C626" s="33" t="s">
        <v>45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647</v>
      </c>
      <c r="C627" s="33" t="s">
        <v>46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647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767</v>
      </c>
      <c r="C629" s="33" t="s">
        <v>36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767</v>
      </c>
      <c r="C630" s="33" t="s">
        <v>37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767</v>
      </c>
      <c r="C631" s="33" t="s">
        <v>38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767</v>
      </c>
      <c r="C632" s="33" t="s">
        <v>39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767</v>
      </c>
      <c r="C633" s="33" t="s">
        <v>40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767</v>
      </c>
      <c r="C634" s="33" t="s">
        <v>41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767</v>
      </c>
      <c r="C635" s="33" t="s">
        <v>42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767</v>
      </c>
      <c r="C636" s="33" t="s">
        <v>43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767</v>
      </c>
      <c r="C637" s="33" t="s">
        <v>44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767</v>
      </c>
      <c r="C638" s="33" t="s">
        <v>45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767</v>
      </c>
      <c r="C639" s="33" t="s">
        <v>46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767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674</v>
      </c>
      <c r="C641" s="33" t="s">
        <v>36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>
        <v>2209.241137</v>
      </c>
      <c r="W641" s="34">
        <v>5721.7826709999999</v>
      </c>
      <c r="X641" s="34">
        <v>6858.8523340000002</v>
      </c>
      <c r="Y641" s="34">
        <v>9347.4619500000008</v>
      </c>
      <c r="Z641" s="34">
        <v>10826.741190000001</v>
      </c>
      <c r="AA641" s="34">
        <v>10826.741190000001</v>
      </c>
      <c r="AB641" s="34">
        <v>12519.726860000001</v>
      </c>
      <c r="AC641" s="34">
        <v>14655.051310000001</v>
      </c>
      <c r="AD641" s="34">
        <v>17842.99408</v>
      </c>
      <c r="AE641" s="34">
        <v>22499.82836</v>
      </c>
      <c r="AF641" s="34">
        <v>24410.749640000002</v>
      </c>
      <c r="AG641" s="34">
        <v>25775.036479999999</v>
      </c>
      <c r="AH641" s="34">
        <v>28396.79119</v>
      </c>
      <c r="AI641" s="34">
        <v>30498.14861</v>
      </c>
      <c r="AJ641" s="34">
        <v>34040.107349999998</v>
      </c>
      <c r="AK641" s="34">
        <v>36084.996160000002</v>
      </c>
      <c r="AL641" s="34">
        <v>38874.947569999997</v>
      </c>
      <c r="AM641" s="34">
        <v>40381.117660000004</v>
      </c>
      <c r="AN641" s="34">
        <v>42428.852039999998</v>
      </c>
      <c r="AO641" s="34">
        <v>45514.547859999999</v>
      </c>
      <c r="AP641" s="34">
        <v>45514.547859999999</v>
      </c>
    </row>
    <row r="642" spans="2:42" s="33" customFormat="1" x14ac:dyDescent="0.25">
      <c r="B642" s="33" t="s">
        <v>674</v>
      </c>
      <c r="C642" s="33" t="s">
        <v>37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>
        <v>947.21595090000005</v>
      </c>
      <c r="X642" s="34">
        <v>2321.5778970000001</v>
      </c>
      <c r="Y642" s="34">
        <v>2321.5778970000001</v>
      </c>
      <c r="Z642" s="34">
        <v>3253.9155179999998</v>
      </c>
      <c r="AA642" s="34">
        <v>5937.5803539999997</v>
      </c>
      <c r="AB642" s="34">
        <v>6856.7112010000001</v>
      </c>
      <c r="AC642" s="34">
        <v>7461.9584409999998</v>
      </c>
      <c r="AD642" s="34">
        <v>7461.9584409999998</v>
      </c>
      <c r="AE642" s="34">
        <v>7461.9584409999998</v>
      </c>
      <c r="AF642" s="34">
        <v>8203.5982779999995</v>
      </c>
      <c r="AG642" s="34">
        <v>8203.5982779999995</v>
      </c>
      <c r="AH642" s="34">
        <v>8518.2326919999996</v>
      </c>
      <c r="AI642" s="34">
        <v>9506.1935269999994</v>
      </c>
      <c r="AJ642" s="34">
        <v>9735.0887760000005</v>
      </c>
      <c r="AK642" s="34">
        <v>11611.243640000001</v>
      </c>
      <c r="AL642" s="34">
        <v>12170.800209999999</v>
      </c>
      <c r="AM642" s="34">
        <v>13509.92913</v>
      </c>
      <c r="AN642" s="34">
        <v>14621.776110000001</v>
      </c>
      <c r="AO642" s="34">
        <v>14829.95448</v>
      </c>
      <c r="AP642" s="34">
        <v>14829.95448</v>
      </c>
    </row>
    <row r="643" spans="2:42" s="33" customFormat="1" x14ac:dyDescent="0.25">
      <c r="B643" s="33" t="s">
        <v>674</v>
      </c>
      <c r="C643" s="33" t="s">
        <v>38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>
        <v>2793.10293</v>
      </c>
    </row>
    <row r="644" spans="2:42" s="33" customFormat="1" x14ac:dyDescent="0.25">
      <c r="B644" s="33" t="s">
        <v>674</v>
      </c>
      <c r="C644" s="33" t="s">
        <v>39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/>
      <c r="AA644" s="34"/>
      <c r="AB644" s="34"/>
      <c r="AC644" s="34"/>
      <c r="AD644" s="34"/>
      <c r="AE644" s="34"/>
      <c r="AF644" s="34"/>
      <c r="AG644" s="34"/>
      <c r="AH644" s="34"/>
      <c r="AI644" s="34"/>
      <c r="AJ644" s="34"/>
      <c r="AK644" s="34"/>
      <c r="AL644" s="34"/>
      <c r="AM644" s="34">
        <v>397.24405919999998</v>
      </c>
      <c r="AN644" s="34">
        <v>819.05492219999996</v>
      </c>
      <c r="AO644" s="34">
        <v>991.42654930000003</v>
      </c>
      <c r="AP644" s="34">
        <v>991.42654930000003</v>
      </c>
    </row>
    <row r="645" spans="2:42" s="33" customFormat="1" x14ac:dyDescent="0.25">
      <c r="B645" s="33" t="s">
        <v>674</v>
      </c>
      <c r="C645" s="33" t="s">
        <v>40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674</v>
      </c>
      <c r="C646" s="33" t="s">
        <v>41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>
        <v>967.11391040000001</v>
      </c>
      <c r="AH646" s="34">
        <v>1079.960423</v>
      </c>
      <c r="AI646" s="34">
        <v>1079.960423</v>
      </c>
      <c r="AJ646" s="34">
        <v>1104.2774850000001</v>
      </c>
      <c r="AK646" s="34">
        <v>1216.7971339999999</v>
      </c>
      <c r="AL646" s="34">
        <v>1297.7920899999999</v>
      </c>
      <c r="AM646" s="34">
        <v>1339.224837</v>
      </c>
      <c r="AN646" s="34">
        <v>1381.185039</v>
      </c>
      <c r="AO646" s="34">
        <v>1418.484502</v>
      </c>
      <c r="AP646" s="34">
        <v>1456.1383080000001</v>
      </c>
    </row>
    <row r="647" spans="2:42" s="33" customFormat="1" x14ac:dyDescent="0.25">
      <c r="B647" s="33" t="s">
        <v>674</v>
      </c>
      <c r="C647" s="33" t="s">
        <v>42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674</v>
      </c>
      <c r="C648" s="33" t="s">
        <v>43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674</v>
      </c>
      <c r="C649" s="33" t="s">
        <v>44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674</v>
      </c>
      <c r="C650" s="33" t="s">
        <v>45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674</v>
      </c>
      <c r="C651" s="33" t="s">
        <v>46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674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2209.241137</v>
      </c>
      <c r="W652" s="34">
        <v>6668.9986209999997</v>
      </c>
      <c r="X652" s="34">
        <v>9180.4302299999999</v>
      </c>
      <c r="Y652" s="34">
        <v>11669.039849999999</v>
      </c>
      <c r="Z652" s="34">
        <v>14080.656709999999</v>
      </c>
      <c r="AA652" s="34">
        <v>16764.321550000001</v>
      </c>
      <c r="AB652" s="34">
        <v>19376.43806</v>
      </c>
      <c r="AC652" s="34">
        <v>22117.009750000001</v>
      </c>
      <c r="AD652" s="34">
        <v>25304.952519999999</v>
      </c>
      <c r="AE652" s="34">
        <v>29961.786800000002</v>
      </c>
      <c r="AF652" s="34">
        <v>32614.34792</v>
      </c>
      <c r="AG652" s="34">
        <v>34945.748670000001</v>
      </c>
      <c r="AH652" s="34">
        <v>37994.984299999996</v>
      </c>
      <c r="AI652" s="34">
        <v>41084.302559999996</v>
      </c>
      <c r="AJ652" s="34">
        <v>44879.473610000001</v>
      </c>
      <c r="AK652" s="34">
        <v>48913.036930000002</v>
      </c>
      <c r="AL652" s="34">
        <v>52343.539870000001</v>
      </c>
      <c r="AM652" s="34">
        <v>55627.51569</v>
      </c>
      <c r="AN652" s="34">
        <v>59250.868119999999</v>
      </c>
      <c r="AO652" s="34">
        <v>62754.413390000002</v>
      </c>
      <c r="AP652" s="34">
        <v>65585.170119999995</v>
      </c>
    </row>
    <row r="653" spans="2:42" s="33" customFormat="1" x14ac:dyDescent="0.25">
      <c r="B653" s="33" t="s">
        <v>768</v>
      </c>
      <c r="C653" s="33" t="s">
        <v>36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768</v>
      </c>
      <c r="C654" s="33" t="s">
        <v>37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768</v>
      </c>
      <c r="C655" s="33" t="s">
        <v>38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768</v>
      </c>
      <c r="C656" s="33" t="s">
        <v>39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768</v>
      </c>
      <c r="C657" s="33" t="s">
        <v>40</v>
      </c>
    </row>
    <row r="658" spans="1:42" x14ac:dyDescent="0.25">
      <c r="A658" s="33"/>
      <c r="B658" s="33" t="s">
        <v>768</v>
      </c>
      <c r="C658" s="33" t="s">
        <v>41</v>
      </c>
    </row>
    <row r="659" spans="1:42" x14ac:dyDescent="0.25">
      <c r="A659" s="33"/>
      <c r="B659" s="33" t="s">
        <v>768</v>
      </c>
      <c r="C659" s="33" t="s">
        <v>42</v>
      </c>
    </row>
    <row r="660" spans="1:42" x14ac:dyDescent="0.25">
      <c r="A660" s="33"/>
      <c r="B660" s="33" t="s">
        <v>768</v>
      </c>
      <c r="C660" s="33" t="s">
        <v>43</v>
      </c>
    </row>
    <row r="661" spans="1:42" x14ac:dyDescent="0.25">
      <c r="A661" s="33"/>
      <c r="B661" s="33" t="s">
        <v>768</v>
      </c>
      <c r="C661" s="33" t="s">
        <v>44</v>
      </c>
    </row>
    <row r="662" spans="1:42" x14ac:dyDescent="0.25">
      <c r="A662" s="33"/>
      <c r="B662" s="33" t="s">
        <v>768</v>
      </c>
      <c r="C662" s="33" t="s">
        <v>45</v>
      </c>
    </row>
    <row r="663" spans="1:42" x14ac:dyDescent="0.25">
      <c r="A663" s="33"/>
      <c r="B663" s="33" t="s">
        <v>768</v>
      </c>
      <c r="C663" s="33" t="s">
        <v>46</v>
      </c>
    </row>
    <row r="664" spans="1:42" x14ac:dyDescent="0.25">
      <c r="A664" s="4">
        <v>4</v>
      </c>
      <c r="B664" s="33" t="s">
        <v>768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769</v>
      </c>
      <c r="C665" s="33" t="s">
        <v>36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769</v>
      </c>
      <c r="C666" s="33" t="s">
        <v>37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769</v>
      </c>
      <c r="C667" s="33" t="s">
        <v>38</v>
      </c>
      <c r="N667" s="34">
        <v>554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769</v>
      </c>
      <c r="C668" s="33" t="s">
        <v>39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769</v>
      </c>
      <c r="C669" s="33" t="s">
        <v>40</v>
      </c>
    </row>
    <row r="670" spans="1:42" x14ac:dyDescent="0.25">
      <c r="A670" s="33"/>
      <c r="B670" s="33" t="s">
        <v>769</v>
      </c>
      <c r="C670" s="33" t="s">
        <v>41</v>
      </c>
    </row>
    <row r="671" spans="1:42" x14ac:dyDescent="0.25">
      <c r="A671" s="33"/>
      <c r="B671" s="33" t="s">
        <v>769</v>
      </c>
      <c r="C671" s="33" t="s">
        <v>42</v>
      </c>
    </row>
    <row r="672" spans="1:42" x14ac:dyDescent="0.25">
      <c r="A672" s="33"/>
      <c r="B672" s="33" t="s">
        <v>769</v>
      </c>
      <c r="C672" s="33" t="s">
        <v>43</v>
      </c>
    </row>
    <row r="673" spans="1:42" x14ac:dyDescent="0.25">
      <c r="A673" s="33"/>
      <c r="B673" s="33" t="s">
        <v>769</v>
      </c>
      <c r="C673" s="33" t="s">
        <v>44</v>
      </c>
    </row>
    <row r="674" spans="1:42" x14ac:dyDescent="0.25">
      <c r="A674" s="33"/>
      <c r="B674" s="33" t="s">
        <v>769</v>
      </c>
      <c r="C674" s="33" t="s">
        <v>45</v>
      </c>
    </row>
    <row r="675" spans="1:42" x14ac:dyDescent="0.25">
      <c r="A675" s="33"/>
      <c r="B675" s="33" t="s">
        <v>769</v>
      </c>
      <c r="C675" s="33" t="s">
        <v>46</v>
      </c>
    </row>
    <row r="676" spans="1:42" x14ac:dyDescent="0.25">
      <c r="A676" s="4">
        <v>8</v>
      </c>
      <c r="B676" s="33" t="s">
        <v>769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770</v>
      </c>
      <c r="C677" s="33" t="s">
        <v>36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770</v>
      </c>
      <c r="C678" s="33" t="s">
        <v>37</v>
      </c>
    </row>
    <row r="679" spans="1:42" x14ac:dyDescent="0.25">
      <c r="A679" s="33"/>
      <c r="B679" s="33" t="s">
        <v>770</v>
      </c>
      <c r="C679" s="33" t="s">
        <v>38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770</v>
      </c>
      <c r="C680" s="33" t="s">
        <v>39</v>
      </c>
    </row>
    <row r="681" spans="1:42" x14ac:dyDescent="0.25">
      <c r="A681" s="33"/>
      <c r="B681" s="33" t="s">
        <v>770</v>
      </c>
      <c r="C681" s="33" t="s">
        <v>40</v>
      </c>
    </row>
    <row r="682" spans="1:42" x14ac:dyDescent="0.25">
      <c r="A682" s="33"/>
      <c r="B682" s="33" t="s">
        <v>770</v>
      </c>
      <c r="C682" s="33" t="s">
        <v>41</v>
      </c>
    </row>
    <row r="683" spans="1:42" x14ac:dyDescent="0.25">
      <c r="A683" s="33"/>
      <c r="B683" s="33" t="s">
        <v>770</v>
      </c>
      <c r="C683" s="33" t="s">
        <v>42</v>
      </c>
    </row>
    <row r="684" spans="1:42" x14ac:dyDescent="0.25">
      <c r="A684" s="33"/>
      <c r="B684" s="33" t="s">
        <v>770</v>
      </c>
      <c r="C684" s="33" t="s">
        <v>43</v>
      </c>
    </row>
    <row r="685" spans="1:42" x14ac:dyDescent="0.25">
      <c r="A685" s="33"/>
      <c r="B685" s="33" t="s">
        <v>770</v>
      </c>
      <c r="C685" s="33" t="s">
        <v>44</v>
      </c>
    </row>
    <row r="686" spans="1:42" x14ac:dyDescent="0.25">
      <c r="A686" s="33"/>
      <c r="B686" s="33" t="s">
        <v>770</v>
      </c>
      <c r="C686" s="33" t="s">
        <v>45</v>
      </c>
    </row>
    <row r="687" spans="1:42" x14ac:dyDescent="0.25">
      <c r="A687" s="33"/>
      <c r="B687" s="33" t="s">
        <v>770</v>
      </c>
      <c r="C687" s="33" t="s">
        <v>46</v>
      </c>
    </row>
    <row r="688" spans="1:42" x14ac:dyDescent="0.25">
      <c r="A688" s="4">
        <v>10</v>
      </c>
      <c r="B688" s="33" t="s">
        <v>770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696</v>
      </c>
      <c r="C689" s="33" t="s">
        <v>36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696</v>
      </c>
      <c r="C690" s="33" t="s">
        <v>37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696</v>
      </c>
      <c r="C691" s="33" t="s">
        <v>38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696</v>
      </c>
      <c r="C692" s="33" t="s">
        <v>39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696</v>
      </c>
      <c r="C693" s="33" t="s">
        <v>40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696</v>
      </c>
      <c r="C694" s="33" t="s">
        <v>41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696</v>
      </c>
      <c r="C695" s="33" t="s">
        <v>42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696</v>
      </c>
      <c r="C696" s="33" t="s">
        <v>43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696</v>
      </c>
      <c r="C697" s="33" t="s">
        <v>44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696</v>
      </c>
      <c r="C698" s="33" t="s">
        <v>45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696</v>
      </c>
      <c r="C699" s="33" t="s">
        <v>46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696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695</v>
      </c>
      <c r="C701" s="33" t="s">
        <v>36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695</v>
      </c>
      <c r="C702" s="33" t="s">
        <v>37</v>
      </c>
    </row>
    <row r="703" spans="2:42" x14ac:dyDescent="0.25">
      <c r="B703" s="33" t="s">
        <v>695</v>
      </c>
      <c r="C703" s="33" t="s">
        <v>38</v>
      </c>
    </row>
    <row r="704" spans="2:42" x14ac:dyDescent="0.25">
      <c r="B704" s="33" t="s">
        <v>695</v>
      </c>
      <c r="C704" s="33" t="s">
        <v>39</v>
      </c>
    </row>
    <row r="705" spans="2:42" x14ac:dyDescent="0.25">
      <c r="B705" s="33" t="s">
        <v>695</v>
      </c>
      <c r="C705" s="33" t="s">
        <v>40</v>
      </c>
    </row>
    <row r="706" spans="2:42" x14ac:dyDescent="0.25">
      <c r="B706" s="33" t="s">
        <v>695</v>
      </c>
      <c r="C706" s="33" t="s">
        <v>41</v>
      </c>
    </row>
    <row r="707" spans="2:42" x14ac:dyDescent="0.25">
      <c r="B707" s="33" t="s">
        <v>695</v>
      </c>
      <c r="C707" s="33" t="s">
        <v>42</v>
      </c>
    </row>
    <row r="708" spans="2:42" x14ac:dyDescent="0.25">
      <c r="B708" s="33" t="s">
        <v>695</v>
      </c>
      <c r="C708" s="33" t="s">
        <v>43</v>
      </c>
    </row>
    <row r="709" spans="2:42" x14ac:dyDescent="0.25">
      <c r="B709" s="33" t="s">
        <v>695</v>
      </c>
      <c r="C709" s="33" t="s">
        <v>44</v>
      </c>
    </row>
    <row r="710" spans="2:42" x14ac:dyDescent="0.25">
      <c r="B710" s="33" t="s">
        <v>695</v>
      </c>
      <c r="C710" s="33" t="s">
        <v>45</v>
      </c>
    </row>
    <row r="711" spans="2:42" x14ac:dyDescent="0.25">
      <c r="B711" s="33" t="s">
        <v>695</v>
      </c>
      <c r="C711" s="33" t="s">
        <v>46</v>
      </c>
    </row>
    <row r="712" spans="2:42" x14ac:dyDescent="0.25">
      <c r="B712" s="33" t="s">
        <v>695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771</v>
      </c>
      <c r="C713" s="33" t="s">
        <v>36</v>
      </c>
    </row>
    <row r="714" spans="2:42" x14ac:dyDescent="0.25">
      <c r="B714" s="33" t="s">
        <v>771</v>
      </c>
      <c r="C714" s="33" t="s">
        <v>37</v>
      </c>
    </row>
    <row r="715" spans="2:42" x14ac:dyDescent="0.25">
      <c r="B715" s="33" t="s">
        <v>771</v>
      </c>
      <c r="C715" s="33" t="s">
        <v>38</v>
      </c>
    </row>
    <row r="716" spans="2:42" x14ac:dyDescent="0.25">
      <c r="B716" s="33" t="s">
        <v>771</v>
      </c>
      <c r="C716" s="33" t="s">
        <v>39</v>
      </c>
    </row>
    <row r="717" spans="2:42" x14ac:dyDescent="0.25">
      <c r="B717" s="33" t="s">
        <v>771</v>
      </c>
      <c r="C717" s="33" t="s">
        <v>40</v>
      </c>
    </row>
    <row r="718" spans="2:42" x14ac:dyDescent="0.25">
      <c r="B718" s="33" t="s">
        <v>771</v>
      </c>
      <c r="C718" s="33" t="s">
        <v>41</v>
      </c>
    </row>
    <row r="719" spans="2:42" x14ac:dyDescent="0.25">
      <c r="B719" s="33" t="s">
        <v>771</v>
      </c>
      <c r="C719" s="33" t="s">
        <v>42</v>
      </c>
    </row>
    <row r="720" spans="2:42" x14ac:dyDescent="0.25">
      <c r="B720" s="33" t="s">
        <v>771</v>
      </c>
      <c r="C720" s="33" t="s">
        <v>43</v>
      </c>
    </row>
    <row r="721" spans="1:42" x14ac:dyDescent="0.25">
      <c r="B721" s="33" t="s">
        <v>771</v>
      </c>
      <c r="C721" s="33" t="s">
        <v>44</v>
      </c>
    </row>
    <row r="722" spans="1:42" x14ac:dyDescent="0.25">
      <c r="B722" s="33" t="s">
        <v>771</v>
      </c>
      <c r="C722" s="33" t="s">
        <v>45</v>
      </c>
    </row>
    <row r="723" spans="1:42" x14ac:dyDescent="0.25">
      <c r="B723" s="33" t="s">
        <v>771</v>
      </c>
      <c r="C723" s="33" t="s">
        <v>46</v>
      </c>
    </row>
    <row r="724" spans="1:42" x14ac:dyDescent="0.25">
      <c r="A724" s="4">
        <v>6</v>
      </c>
      <c r="B724" s="33" t="s">
        <v>771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25">
      <c r="B725" s="33" t="s">
        <v>707</v>
      </c>
      <c r="C725" s="33" t="s">
        <v>36</v>
      </c>
    </row>
    <row r="726" spans="1:42" x14ac:dyDescent="0.25">
      <c r="B726" s="33" t="s">
        <v>707</v>
      </c>
      <c r="C726" s="33" t="s">
        <v>37</v>
      </c>
    </row>
    <row r="727" spans="1:42" x14ac:dyDescent="0.25">
      <c r="B727" s="33" t="s">
        <v>707</v>
      </c>
      <c r="C727" s="33" t="s">
        <v>38</v>
      </c>
    </row>
    <row r="728" spans="1:42" x14ac:dyDescent="0.25">
      <c r="B728" s="33" t="s">
        <v>707</v>
      </c>
      <c r="C728" s="33" t="s">
        <v>39</v>
      </c>
    </row>
    <row r="729" spans="1:42" x14ac:dyDescent="0.25">
      <c r="B729" s="33" t="s">
        <v>707</v>
      </c>
      <c r="C729" s="33" t="s">
        <v>40</v>
      </c>
    </row>
    <row r="730" spans="1:42" x14ac:dyDescent="0.25">
      <c r="B730" s="33" t="s">
        <v>707</v>
      </c>
      <c r="C730" s="33" t="s">
        <v>41</v>
      </c>
    </row>
    <row r="731" spans="1:42" x14ac:dyDescent="0.25">
      <c r="B731" s="33" t="s">
        <v>707</v>
      </c>
      <c r="C731" s="33" t="s">
        <v>42</v>
      </c>
    </row>
    <row r="732" spans="1:42" x14ac:dyDescent="0.25">
      <c r="B732" s="33" t="s">
        <v>707</v>
      </c>
      <c r="C732" s="33" t="s">
        <v>43</v>
      </c>
    </row>
    <row r="733" spans="1:42" x14ac:dyDescent="0.25">
      <c r="B733" s="33" t="s">
        <v>707</v>
      </c>
      <c r="C733" s="33" t="s">
        <v>44</v>
      </c>
    </row>
    <row r="734" spans="1:42" x14ac:dyDescent="0.25">
      <c r="B734" s="33" t="s">
        <v>707</v>
      </c>
      <c r="C734" s="33" t="s">
        <v>45</v>
      </c>
    </row>
    <row r="735" spans="1:42" x14ac:dyDescent="0.25">
      <c r="B735" s="33" t="s">
        <v>707</v>
      </c>
      <c r="C735" s="33" t="s">
        <v>46</v>
      </c>
    </row>
    <row r="736" spans="1:42" x14ac:dyDescent="0.25">
      <c r="B736" s="33" t="s">
        <v>707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720</v>
      </c>
      <c r="C737" s="33" t="s">
        <v>36</v>
      </c>
    </row>
    <row r="738" spans="2:42" x14ac:dyDescent="0.25">
      <c r="B738" s="33" t="s">
        <v>720</v>
      </c>
      <c r="C738" s="33" t="s">
        <v>37</v>
      </c>
    </row>
    <row r="739" spans="2:42" x14ac:dyDescent="0.25">
      <c r="B739" s="33" t="s">
        <v>720</v>
      </c>
      <c r="C739" s="33" t="s">
        <v>38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720</v>
      </c>
      <c r="C740" s="33" t="s">
        <v>39</v>
      </c>
    </row>
    <row r="741" spans="2:42" x14ac:dyDescent="0.25">
      <c r="B741" s="33" t="s">
        <v>720</v>
      </c>
      <c r="C741" s="33" t="s">
        <v>40</v>
      </c>
    </row>
    <row r="742" spans="2:42" x14ac:dyDescent="0.25">
      <c r="B742" s="33" t="s">
        <v>720</v>
      </c>
      <c r="C742" s="33" t="s">
        <v>41</v>
      </c>
      <c r="P742" s="277"/>
    </row>
    <row r="743" spans="2:42" x14ac:dyDescent="0.25">
      <c r="B743" s="33" t="s">
        <v>720</v>
      </c>
      <c r="C743" s="33" t="s">
        <v>42</v>
      </c>
    </row>
    <row r="744" spans="2:42" x14ac:dyDescent="0.25">
      <c r="B744" s="33" t="s">
        <v>720</v>
      </c>
      <c r="C744" s="33" t="s">
        <v>43</v>
      </c>
    </row>
    <row r="745" spans="2:42" x14ac:dyDescent="0.25">
      <c r="B745" s="33" t="s">
        <v>720</v>
      </c>
      <c r="C745" s="33" t="s">
        <v>44</v>
      </c>
    </row>
    <row r="746" spans="2:42" x14ac:dyDescent="0.25">
      <c r="B746" s="33" t="s">
        <v>720</v>
      </c>
      <c r="C746" s="33" t="s">
        <v>45</v>
      </c>
    </row>
    <row r="747" spans="2:42" x14ac:dyDescent="0.25">
      <c r="B747" s="33" t="s">
        <v>720</v>
      </c>
      <c r="C747" s="33" t="s">
        <v>46</v>
      </c>
    </row>
    <row r="748" spans="2:42" x14ac:dyDescent="0.25">
      <c r="B748" s="33" t="s">
        <v>720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772</v>
      </c>
      <c r="C749" s="33" t="s">
        <v>36</v>
      </c>
    </row>
    <row r="750" spans="2:42" x14ac:dyDescent="0.25">
      <c r="B750" s="33" t="s">
        <v>772</v>
      </c>
      <c r="C750" s="33" t="s">
        <v>37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1800</v>
      </c>
      <c r="AF750" s="34">
        <v>1800</v>
      </c>
      <c r="AG750" s="34">
        <v>1800</v>
      </c>
      <c r="AH750" s="34">
        <v>1800</v>
      </c>
      <c r="AI750" s="34">
        <v>1800</v>
      </c>
      <c r="AJ750" s="34">
        <v>1800</v>
      </c>
      <c r="AK750" s="34">
        <v>1800</v>
      </c>
      <c r="AL750" s="34">
        <v>1800</v>
      </c>
      <c r="AM750" s="34">
        <v>1800</v>
      </c>
      <c r="AN750" s="34">
        <v>1800</v>
      </c>
      <c r="AO750" s="34">
        <v>1800</v>
      </c>
      <c r="AP750" s="34">
        <v>1800</v>
      </c>
    </row>
    <row r="751" spans="2:42" x14ac:dyDescent="0.25">
      <c r="B751" s="33" t="s">
        <v>772</v>
      </c>
      <c r="C751" s="33" t="s">
        <v>38</v>
      </c>
    </row>
    <row r="752" spans="2:42" x14ac:dyDescent="0.25">
      <c r="B752" s="33" t="s">
        <v>772</v>
      </c>
      <c r="C752" s="33" t="s">
        <v>39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1251</v>
      </c>
      <c r="AH752" s="34">
        <v>1251</v>
      </c>
      <c r="AI752" s="34">
        <v>1251</v>
      </c>
      <c r="AJ752" s="34">
        <v>1251</v>
      </c>
      <c r="AK752" s="34">
        <v>1251</v>
      </c>
      <c r="AL752" s="34">
        <v>1251</v>
      </c>
      <c r="AM752" s="34">
        <v>1251</v>
      </c>
      <c r="AN752" s="34">
        <v>1251</v>
      </c>
      <c r="AO752" s="34">
        <v>1251</v>
      </c>
      <c r="AP752" s="34">
        <v>1251</v>
      </c>
    </row>
    <row r="753" spans="2:43" x14ac:dyDescent="0.25">
      <c r="B753" s="33" t="s">
        <v>772</v>
      </c>
      <c r="C753" s="33" t="s">
        <v>40</v>
      </c>
    </row>
    <row r="754" spans="2:43" x14ac:dyDescent="0.25">
      <c r="B754" s="33" t="s">
        <v>772</v>
      </c>
      <c r="C754" s="33" t="s">
        <v>41</v>
      </c>
    </row>
    <row r="755" spans="2:43" x14ac:dyDescent="0.25">
      <c r="B755" s="33" t="s">
        <v>772</v>
      </c>
      <c r="C755" s="33" t="s">
        <v>42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772</v>
      </c>
      <c r="C756" s="33" t="s">
        <v>43</v>
      </c>
    </row>
    <row r="757" spans="2:43" x14ac:dyDescent="0.25">
      <c r="B757" s="33" t="s">
        <v>772</v>
      </c>
      <c r="C757" s="33" t="s">
        <v>44</v>
      </c>
    </row>
    <row r="758" spans="2:43" x14ac:dyDescent="0.25">
      <c r="B758" s="33" t="s">
        <v>772</v>
      </c>
      <c r="C758" s="33" t="s">
        <v>45</v>
      </c>
    </row>
    <row r="759" spans="2:43" x14ac:dyDescent="0.25">
      <c r="B759" s="33" t="s">
        <v>772</v>
      </c>
      <c r="C759" s="33" t="s">
        <v>46</v>
      </c>
    </row>
    <row r="760" spans="2:43" x14ac:dyDescent="0.25">
      <c r="B760" s="33" t="s">
        <v>772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4029</v>
      </c>
      <c r="AF760" s="34">
        <v>4029</v>
      </c>
      <c r="AG760" s="34">
        <v>4029</v>
      </c>
      <c r="AH760" s="34">
        <v>4029</v>
      </c>
      <c r="AI760" s="34">
        <v>4029</v>
      </c>
      <c r="AJ760" s="34">
        <v>4029</v>
      </c>
      <c r="AK760" s="34">
        <v>4029</v>
      </c>
      <c r="AL760" s="34">
        <v>4029</v>
      </c>
      <c r="AM760" s="34">
        <v>4029</v>
      </c>
      <c r="AN760" s="34">
        <v>4029</v>
      </c>
      <c r="AO760" s="34">
        <v>4029</v>
      </c>
      <c r="AP760" s="34">
        <v>4029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161826.32459999999</v>
      </c>
      <c r="K761" s="34">
        <v>171162.27900000001</v>
      </c>
      <c r="L761" s="34">
        <v>176762.12729999999</v>
      </c>
      <c r="M761" s="34">
        <v>186190.39490000001</v>
      </c>
      <c r="N761" s="34">
        <v>192437.5472</v>
      </c>
      <c r="O761" s="34">
        <v>202422.20879999999</v>
      </c>
      <c r="P761" s="34">
        <v>211432.31049999999</v>
      </c>
      <c r="Q761" s="34">
        <v>220055.44279999999</v>
      </c>
      <c r="R761" s="34">
        <v>226245.27720000001</v>
      </c>
      <c r="S761" s="34">
        <v>228315.42610000001</v>
      </c>
      <c r="T761" s="34">
        <v>232338.3236</v>
      </c>
      <c r="U761" s="34">
        <v>237139.34400000001</v>
      </c>
      <c r="V761" s="34">
        <v>249514.23180000001</v>
      </c>
      <c r="W761" s="34">
        <v>263364.79869999998</v>
      </c>
      <c r="X761" s="34">
        <v>276400.03470000002</v>
      </c>
      <c r="Y761" s="34">
        <v>289394.38589999999</v>
      </c>
      <c r="Z761" s="34">
        <v>302655.80570000003</v>
      </c>
      <c r="AA761" s="34">
        <v>316564.43489999999</v>
      </c>
      <c r="AB761" s="34">
        <v>330004.84889999998</v>
      </c>
      <c r="AC761" s="34">
        <v>343052.04399999999</v>
      </c>
      <c r="AD761" s="34">
        <v>355595.82410000003</v>
      </c>
      <c r="AE761" s="34">
        <v>370460.5258</v>
      </c>
      <c r="AF761" s="34">
        <v>384754.03739999997</v>
      </c>
      <c r="AG761" s="34">
        <v>397493.38660000003</v>
      </c>
      <c r="AH761" s="34">
        <v>410906.00579999998</v>
      </c>
      <c r="AI761" s="34">
        <v>424393.3836</v>
      </c>
      <c r="AJ761" s="34">
        <v>438763.59659999999</v>
      </c>
      <c r="AK761" s="34">
        <v>454593.53499999997</v>
      </c>
      <c r="AL761" s="34">
        <v>469830.72749999998</v>
      </c>
      <c r="AM761" s="34">
        <v>483891.3762</v>
      </c>
      <c r="AN761" s="34">
        <v>499364.6372</v>
      </c>
      <c r="AO761" s="34">
        <v>514248.93099999998</v>
      </c>
      <c r="AP761" s="34">
        <v>528314.40159999998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5" priority="9" operator="beginsWith" text="sum">
      <formula>LEFT(C5,LEN("sum"))="sum"</formula>
    </cfRule>
  </conditionalFormatting>
  <conditionalFormatting sqref="C166:C208">
    <cfRule type="beginsWith" dxfId="14" priority="8" operator="beginsWith" text="sum">
      <formula>LEFT(C166,LEN("sum"))="sum"</formula>
    </cfRule>
  </conditionalFormatting>
  <conditionalFormatting sqref="C88:C165">
    <cfRule type="beginsWith" dxfId="13" priority="7" operator="beginsWith" text="sum">
      <formula>LEFT(C88,LEN("sum"))="sum"</formula>
    </cfRule>
  </conditionalFormatting>
  <conditionalFormatting sqref="C209:C340">
    <cfRule type="beginsWith" dxfId="12" priority="6" operator="beginsWith" text="sum">
      <formula>LEFT(C209,LEN("sum"))="sum"</formula>
    </cfRule>
  </conditionalFormatting>
  <conditionalFormatting sqref="C341:C353">
    <cfRule type="beginsWith" dxfId="11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257</v>
      </c>
      <c r="L1" s="1">
        <f t="shared" si="0"/>
        <v>93.200000000011642</v>
      </c>
      <c r="M1" s="1">
        <f t="shared" si="0"/>
        <v>87.099999999991269</v>
      </c>
      <c r="N1" s="1">
        <f t="shared" si="0"/>
        <v>0</v>
      </c>
      <c r="O1" s="1">
        <f t="shared" ref="O1:Z1" si="1">O4-N4</f>
        <v>0</v>
      </c>
      <c r="P1" s="1">
        <f t="shared" si="1"/>
        <v>1281.6683000000048</v>
      </c>
      <c r="Q1" s="1">
        <f t="shared" si="1"/>
        <v>1278.5417000000016</v>
      </c>
      <c r="R1" s="1">
        <f t="shared" si="1"/>
        <v>0</v>
      </c>
      <c r="S1" s="1">
        <f t="shared" si="1"/>
        <v>0</v>
      </c>
      <c r="T1" s="1">
        <f t="shared" si="1"/>
        <v>0</v>
      </c>
      <c r="U1" s="1">
        <f t="shared" si="1"/>
        <v>0</v>
      </c>
      <c r="V1" s="1">
        <f t="shared" si="1"/>
        <v>0</v>
      </c>
      <c r="W1" s="1">
        <f t="shared" si="1"/>
        <v>0</v>
      </c>
      <c r="X1" s="1">
        <f t="shared" si="1"/>
        <v>0</v>
      </c>
      <c r="Y1" s="1">
        <f t="shared" si="1"/>
        <v>0</v>
      </c>
      <c r="Z1" s="1">
        <f t="shared" si="1"/>
        <v>0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242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240</v>
      </c>
      <c r="AT3" s="94" t="s">
        <v>241</v>
      </c>
      <c r="AU3" s="94" t="s">
        <v>243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109516.77099999999</v>
      </c>
      <c r="L4" s="1">
        <f>Planel_Pot_Resultado!P244+Planel_Pot_Resultado!P748</f>
        <v>109609.97100000001</v>
      </c>
      <c r="M4" s="1">
        <f>Planel_Pot_Resultado!Q244+Planel_Pot_Resultado!Q748</f>
        <v>109697.071</v>
      </c>
      <c r="N4" s="1">
        <f>Planel_Pot_Resultado!R244+Planel_Pot_Resultado!R748</f>
        <v>109697.071</v>
      </c>
      <c r="O4" s="1">
        <f>Planel_Pot_Resultado!S244+Planel_Pot_Resultado!S748</f>
        <v>109697.071</v>
      </c>
      <c r="P4" s="1">
        <f>Planel_Pot_Resultado!T244+Planel_Pot_Resultado!T748</f>
        <v>110978.7393</v>
      </c>
      <c r="Q4" s="1">
        <f>Planel_Pot_Resultado!U244+Planel_Pot_Resultado!U748</f>
        <v>112257.281</v>
      </c>
      <c r="R4" s="1">
        <f>Planel_Pot_Resultado!V244+Planel_Pot_Resultado!V748</f>
        <v>112257.281</v>
      </c>
      <c r="S4" s="1">
        <f>Planel_Pot_Resultado!W244+Planel_Pot_Resultado!W748</f>
        <v>112257.281</v>
      </c>
      <c r="T4" s="1">
        <f>Planel_Pot_Resultado!X244+Planel_Pot_Resultado!X748</f>
        <v>112257.281</v>
      </c>
      <c r="U4" s="1">
        <f>Planel_Pot_Resultado!Y244+Planel_Pot_Resultado!Y748</f>
        <v>112257.281</v>
      </c>
      <c r="V4" s="1">
        <f>Planel_Pot_Resultado!Z244+Planel_Pot_Resultado!Z748</f>
        <v>112257.281</v>
      </c>
      <c r="W4" s="1">
        <f>Planel_Pot_Resultado!AA244+Planel_Pot_Resultado!AA748</f>
        <v>112257.281</v>
      </c>
      <c r="X4" s="1">
        <f>Planel_Pot_Resultado!AB244+Planel_Pot_Resultado!AB748</f>
        <v>112257.281</v>
      </c>
      <c r="Y4" s="1">
        <f>Planel_Pot_Resultado!AC244+Planel_Pot_Resultado!AC748</f>
        <v>112257.281</v>
      </c>
      <c r="Z4" s="1">
        <f>Planel_Pot_Resultado!AD244+Planel_Pot_Resultado!AD748</f>
        <v>112257.281</v>
      </c>
      <c r="AA4" s="1">
        <f>Planel_Pot_Resultado!AE244+Planel_Pot_Resultado!AE748</f>
        <v>112257.281</v>
      </c>
      <c r="AB4" s="1">
        <f>Planel_Pot_Resultado!AF244+Planel_Pot_Resultado!AF748</f>
        <v>112257.281</v>
      </c>
      <c r="AC4" s="1">
        <f>Planel_Pot_Resultado!AG244+Planel_Pot_Resultado!AG748</f>
        <v>112257.281</v>
      </c>
      <c r="AD4" s="1">
        <f>Planel_Pot_Resultado!AH244+Planel_Pot_Resultado!AH748</f>
        <v>112257.281</v>
      </c>
      <c r="AE4" s="1">
        <f>Planel_Pot_Resultado!AI244+Planel_Pot_Resultado!AI748</f>
        <v>112257.281</v>
      </c>
      <c r="AF4" s="1">
        <f>Planel_Pot_Resultado!AJ244+Planel_Pot_Resultado!AJ748</f>
        <v>112257.281</v>
      </c>
      <c r="AG4" s="1">
        <f>Planel_Pot_Resultado!AK244+Planel_Pot_Resultado!AK748</f>
        <v>112257.281</v>
      </c>
      <c r="AH4" s="1">
        <f>Planel_Pot_Resultado!AL244+Planel_Pot_Resultado!AL748</f>
        <v>112257.281</v>
      </c>
      <c r="AI4" s="1">
        <f>Planel_Pot_Resultado!AM244+Planel_Pot_Resultado!AM748</f>
        <v>112257.281</v>
      </c>
      <c r="AJ4" s="1">
        <f>Planel_Pot_Resultado!AN244+Planel_Pot_Resultado!AN748</f>
        <v>112257.281</v>
      </c>
      <c r="AK4" s="1">
        <f>Planel_Pot_Resultado!AO244+Planel_Pot_Resultado!AO748</f>
        <v>112257.281</v>
      </c>
      <c r="AL4" s="1">
        <f>Planel_Pot_Resultado!AP244+Planel_Pot_Resultado!AP748</f>
        <v>112257.281</v>
      </c>
      <c r="AM4" s="1">
        <f>AL4-C4</f>
        <v>22520.789000000004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11201.325999999999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11201.325999999999</v>
      </c>
      <c r="M5" s="1">
        <f>Planel_Pot_Resultado!Q256</f>
        <v>11201.325999999999</v>
      </c>
      <c r="N5" s="1">
        <f>Planel_Pot_Resultado!R256</f>
        <v>11201.325999999999</v>
      </c>
      <c r="O5" s="1">
        <f>Planel_Pot_Resultado!S256</f>
        <v>11201.325999999999</v>
      </c>
      <c r="P5" s="1">
        <f>Planel_Pot_Resultado!T256</f>
        <v>11201.325999999999</v>
      </c>
      <c r="Q5" s="1">
        <f>Planel_Pot_Resultado!U256</f>
        <v>13661.325999999999</v>
      </c>
      <c r="R5" s="1">
        <f>Planel_Pot_Resultado!V256</f>
        <v>13661.325999999999</v>
      </c>
      <c r="S5" s="1">
        <f>Planel_Pot_Resultado!W256</f>
        <v>13661.325999999999</v>
      </c>
      <c r="T5" s="1">
        <f>Planel_Pot_Resultado!X256</f>
        <v>13661.325999999999</v>
      </c>
      <c r="U5" s="1">
        <f>Planel_Pot_Resultado!Y256</f>
        <v>13661.325999999999</v>
      </c>
      <c r="V5" s="1">
        <f>Planel_Pot_Resultado!Z256</f>
        <v>13661.325999999999</v>
      </c>
      <c r="W5" s="1">
        <f>Planel_Pot_Resultado!AA256</f>
        <v>13661.325999999999</v>
      </c>
      <c r="X5" s="1">
        <f>Planel_Pot_Resultado!AB256</f>
        <v>13661.325999999999</v>
      </c>
      <c r="Y5" s="1">
        <f>Planel_Pot_Resultado!AC256</f>
        <v>13661.325999999999</v>
      </c>
      <c r="Z5" s="1">
        <f>Planel_Pot_Resultado!AD256</f>
        <v>13661.325999999999</v>
      </c>
      <c r="AA5" s="1">
        <f>Planel_Pot_Resultado!AE256</f>
        <v>13661.325999999999</v>
      </c>
      <c r="AB5" s="1">
        <f>Planel_Pot_Resultado!AF256</f>
        <v>13661.325999999999</v>
      </c>
      <c r="AC5" s="1">
        <f>Planel_Pot_Resultado!AG256</f>
        <v>13661.325999999999</v>
      </c>
      <c r="AD5" s="1">
        <f>Planel_Pot_Resultado!AH256</f>
        <v>13661.325999999999</v>
      </c>
      <c r="AE5" s="1">
        <f>Planel_Pot_Resultado!AI256</f>
        <v>13661.325999999999</v>
      </c>
      <c r="AF5" s="1">
        <f>Planel_Pot_Resultado!AJ256</f>
        <v>13661.325999999999</v>
      </c>
      <c r="AG5" s="1">
        <f>Planel_Pot_Resultado!AK256</f>
        <v>13661.325999999999</v>
      </c>
      <c r="AH5" s="1">
        <f>Planel_Pot_Resultado!AL256</f>
        <v>13661.325999999999</v>
      </c>
      <c r="AI5" s="1">
        <f>Planel_Pot_Resultado!AM256</f>
        <v>13661.325999999999</v>
      </c>
      <c r="AJ5" s="1">
        <f>Planel_Pot_Resultado!AN256</f>
        <v>13661.325999999999</v>
      </c>
      <c r="AK5" s="1">
        <f>Planel_Pot_Resultado!AO256</f>
        <v>13661.325999999999</v>
      </c>
      <c r="AL5" s="1">
        <f>Planel_Pot_Resultado!AP256</f>
        <v>13661.325999999999</v>
      </c>
      <c r="AM5" s="1">
        <f t="shared" ref="AM5:AM24" si="2">AL5-C5</f>
        <v>8161.2999999999993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700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14265.803416999999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15880.06374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17093.763740000002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18097.340559999997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20066.114710000002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20066.014709999999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21592.95016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23823.916860000001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23967.86292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23967.86292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23967.662920000002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23967.662920000002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23967.662920000002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23103.11927368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23303.11927368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23503.11927368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23703.319273679997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23903.319273679997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24806.929765100002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25691.845720999998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26714.285326999998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26914.285326999998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26914.285326999998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26908.585327000001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26908.585327000001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26908.585327000001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26908.585327000001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26545.385327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26545.385327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26545.385327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26545.385327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26545.385327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26545.385327</v>
      </c>
      <c r="AM7" s="1">
        <f t="shared" si="2"/>
        <v>15303.185326999999</v>
      </c>
      <c r="AN7" s="1">
        <v>363.20000000000073</v>
      </c>
      <c r="AR7" s="17" t="s">
        <v>48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49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49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50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50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57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57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51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12670.364949999999</v>
      </c>
      <c r="K14" s="24">
        <f>Planel_Pot_Resultado!O16+Planel_Pot_Resultado!O28+Planel_Pot_Resultado!O628+Planel_Pot_Resultado!O712</f>
        <v>12670.364949999999</v>
      </c>
      <c r="L14" s="24">
        <f>Planel_Pot_Resultado!P16+Planel_Pot_Resultado!P28+Planel_Pot_Resultado!P628+Planel_Pot_Resultado!P712</f>
        <v>12700.744381</v>
      </c>
      <c r="M14" s="24">
        <f>Planel_Pot_Resultado!Q16+Planel_Pot_Resultado!Q28+Planel_Pot_Resultado!Q628+Planel_Pot_Resultado!Q712</f>
        <v>12700.744381</v>
      </c>
      <c r="N14" s="24">
        <f>Planel_Pot_Resultado!R16+Planel_Pot_Resultado!R28+Planel_Pot_Resultado!R628+Planel_Pot_Resultado!R712</f>
        <v>12700.744381</v>
      </c>
      <c r="O14" s="24">
        <f>Planel_Pot_Resultado!S16+Planel_Pot_Resultado!S28+Planel_Pot_Resultado!S628+Planel_Pot_Resultado!S712</f>
        <v>12700.744381</v>
      </c>
      <c r="P14" s="24">
        <f>Planel_Pot_Resultado!T16+Planel_Pot_Resultado!T28+Planel_Pot_Resultado!T628+Planel_Pot_Resultado!T712</f>
        <v>12700.744381</v>
      </c>
      <c r="Q14" s="24">
        <f>Planel_Pot_Resultado!U16+Planel_Pot_Resultado!U28+Planel_Pot_Resultado!U628+Planel_Pot_Resultado!U712</f>
        <v>12700.744381</v>
      </c>
      <c r="R14" s="24">
        <f>Planel_Pot_Resultado!V16+Planel_Pot_Resultado!V28+Planel_Pot_Resultado!V628+Planel_Pot_Resultado!V712</f>
        <v>12700.744381</v>
      </c>
      <c r="S14" s="24">
        <f>Planel_Pot_Resultado!W16+Planel_Pot_Resultado!W28+Planel_Pot_Resultado!W628+Planel_Pot_Resultado!W712</f>
        <v>13000.838383</v>
      </c>
      <c r="T14" s="24">
        <f>Planel_Pot_Resultado!X16+Planel_Pot_Resultado!X28+Planel_Pot_Resultado!X628+Planel_Pot_Resultado!X712</f>
        <v>13000.838383</v>
      </c>
      <c r="U14" s="24">
        <f>Planel_Pot_Resultado!Y16+Planel_Pot_Resultado!Y28+Planel_Pot_Resultado!Y628+Planel_Pot_Resultado!Y712</f>
        <v>13000.838383</v>
      </c>
      <c r="V14" s="24">
        <f>Planel_Pot_Resultado!Z16+Planel_Pot_Resultado!Z28+Planel_Pot_Resultado!Z628+Planel_Pot_Resultado!Z712</f>
        <v>13000.838383</v>
      </c>
      <c r="W14" s="24">
        <f>Planel_Pot_Resultado!AA16+Planel_Pot_Resultado!AA28+Planel_Pot_Resultado!AA628+Planel_Pot_Resultado!AA712</f>
        <v>13000.838383</v>
      </c>
      <c r="X14" s="24">
        <f>Planel_Pot_Resultado!AB16+Planel_Pot_Resultado!AB28+Planel_Pot_Resultado!AB628+Planel_Pot_Resultado!AB712</f>
        <v>13009</v>
      </c>
      <c r="Y14" s="24">
        <f>Planel_Pot_Resultado!AC16+Planel_Pot_Resultado!AC28+Planel_Pot_Resultado!AC628+Planel_Pot_Resultado!AC712</f>
        <v>13009</v>
      </c>
      <c r="Z14" s="24">
        <f>Planel_Pot_Resultado!AD16+Planel_Pot_Resultado!AD28+Planel_Pot_Resultado!AD628+Planel_Pot_Resultado!AD712</f>
        <v>13009</v>
      </c>
      <c r="AA14" s="24">
        <f>Planel_Pot_Resultado!AE16+Planel_Pot_Resultado!AE28+Planel_Pot_Resultado!AE628+Planel_Pot_Resultado!AE712</f>
        <v>13009</v>
      </c>
      <c r="AB14" s="24">
        <f>Planel_Pot_Resultado!AF16+Planel_Pot_Resultado!AF28+Planel_Pot_Resultado!AF628+Planel_Pot_Resultado!AF712</f>
        <v>13009</v>
      </c>
      <c r="AC14" s="24">
        <f>Planel_Pot_Resultado!AG16+Planel_Pot_Resultado!AG28+Planel_Pot_Resultado!AG628+Planel_Pot_Resultado!AG712</f>
        <v>13009</v>
      </c>
      <c r="AD14" s="24">
        <f>Planel_Pot_Resultado!AH16+Planel_Pot_Resultado!AH28+Planel_Pot_Resultado!AH628+Planel_Pot_Resultado!AH712</f>
        <v>13009</v>
      </c>
      <c r="AE14" s="24">
        <f>Planel_Pot_Resultado!AI16+Planel_Pot_Resultado!AI28+Planel_Pot_Resultado!AI628+Planel_Pot_Resultado!AI712</f>
        <v>13009</v>
      </c>
      <c r="AF14" s="24">
        <f>Planel_Pot_Resultado!AJ16+Planel_Pot_Resultado!AJ28+Planel_Pot_Resultado!AJ628+Planel_Pot_Resultado!AJ712</f>
        <v>13009</v>
      </c>
      <c r="AG14" s="24">
        <f>Planel_Pot_Resultado!AK16+Planel_Pot_Resultado!AK28+Planel_Pot_Resultado!AK628+Planel_Pot_Resultado!AK712</f>
        <v>13009</v>
      </c>
      <c r="AH14" s="24">
        <f>Planel_Pot_Resultado!AL16+Planel_Pot_Resultado!AL28+Planel_Pot_Resultado!AL628+Planel_Pot_Resultado!AL712</f>
        <v>13395</v>
      </c>
      <c r="AI14" s="24">
        <f>Planel_Pot_Resultado!AM16+Planel_Pot_Resultado!AM28+Planel_Pot_Resultado!AM628+Planel_Pot_Resultado!AM712</f>
        <v>13395</v>
      </c>
      <c r="AJ14" s="24">
        <f>Planel_Pot_Resultado!AN16+Planel_Pot_Resultado!AN28+Planel_Pot_Resultado!AN628+Planel_Pot_Resultado!AN712</f>
        <v>13395</v>
      </c>
      <c r="AK14" s="24">
        <f>Planel_Pot_Resultado!AO16+Planel_Pot_Resultado!AO28+Planel_Pot_Resultado!AO628+Planel_Pot_Resultado!AO712</f>
        <v>13395</v>
      </c>
      <c r="AL14" s="24">
        <f>Planel_Pot_Resultado!AP16+Planel_Pot_Resultado!AP28+Planel_Pot_Resultado!AP628+Planel_Pot_Resultado!AP712</f>
        <v>13395</v>
      </c>
      <c r="AM14" s="1">
        <f t="shared" si="2"/>
        <v>1725.5325799999991</v>
      </c>
      <c r="AN14" s="1">
        <v>16497.98</v>
      </c>
      <c r="AR14" s="21" t="s">
        <v>51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52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1564.552293</v>
      </c>
      <c r="O15" s="24">
        <f>Planel_Pot_Resultado!S376</f>
        <v>5911.1011520000002</v>
      </c>
      <c r="P15" s="24">
        <f>Planel_Pot_Resultado!T376</f>
        <v>8869.8793339999993</v>
      </c>
      <c r="Q15" s="24">
        <f>Planel_Pot_Resultado!U376</f>
        <v>11294</v>
      </c>
      <c r="R15" s="24">
        <f>Planel_Pot_Resultado!V376</f>
        <v>11294</v>
      </c>
      <c r="S15" s="24">
        <f>Planel_Pot_Resultado!W376</f>
        <v>10993.8</v>
      </c>
      <c r="T15" s="24">
        <f>Planel_Pot_Resultado!X376</f>
        <v>10993.8</v>
      </c>
      <c r="U15" s="24">
        <f>Planel_Pot_Resultado!Y376</f>
        <v>10993.8</v>
      </c>
      <c r="V15" s="24">
        <f>Planel_Pot_Resultado!Z376</f>
        <v>10993.8</v>
      </c>
      <c r="W15" s="24">
        <f>Planel_Pot_Resultado!AA376</f>
        <v>10993.8</v>
      </c>
      <c r="X15" s="24">
        <f>Planel_Pot_Resultado!AB376</f>
        <v>10985.8</v>
      </c>
      <c r="Y15" s="24">
        <f>Planel_Pot_Resultado!AC376</f>
        <v>10985.8</v>
      </c>
      <c r="Z15" s="24">
        <f>Planel_Pot_Resultado!AD376</f>
        <v>10985.8</v>
      </c>
      <c r="AA15" s="24">
        <f>Planel_Pot_Resultado!AE376</f>
        <v>10985.8</v>
      </c>
      <c r="AB15" s="24">
        <f>Planel_Pot_Resultado!AF376</f>
        <v>10985.8</v>
      </c>
      <c r="AC15" s="24">
        <f>Planel_Pot_Resultado!AG376</f>
        <v>10985.8</v>
      </c>
      <c r="AD15" s="24">
        <f>Planel_Pot_Resultado!AH376</f>
        <v>10985.8</v>
      </c>
      <c r="AE15" s="24">
        <f>Planel_Pot_Resultado!AI376</f>
        <v>10985.8</v>
      </c>
      <c r="AF15" s="24">
        <f>Planel_Pot_Resultado!AJ376</f>
        <v>10985.8</v>
      </c>
      <c r="AG15" s="24">
        <f>Planel_Pot_Resultado!AK376</f>
        <v>10985.8</v>
      </c>
      <c r="AH15" s="24">
        <f>Planel_Pot_Resultado!AL376</f>
        <v>10600</v>
      </c>
      <c r="AI15" s="24">
        <f>Planel_Pot_Resultado!AM376</f>
        <v>10600</v>
      </c>
      <c r="AJ15" s="24">
        <f>Planel_Pot_Resultado!AN376</f>
        <v>10600</v>
      </c>
      <c r="AK15" s="24">
        <f>Planel_Pot_Resultado!AO376</f>
        <v>10600</v>
      </c>
      <c r="AL15" s="24">
        <f>Planel_Pot_Resultado!AP376</f>
        <v>10600</v>
      </c>
      <c r="AM15" s="1">
        <f t="shared" si="2"/>
        <v>10269.799999999999</v>
      </c>
      <c r="AN15" s="1">
        <v>-214</v>
      </c>
      <c r="AR15" s="21" t="s">
        <v>52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58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16946.682539999998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17179.396642</v>
      </c>
      <c r="I17" s="30">
        <f>Planel_Pot_Resultado!M388+Planel_Pot_Resultado!M400+Planel_Pot_Resultado!M412+Planel_Pot_Resultado!M424+Planel_Pot_Resultado!M436+Planel_Pot_Resultado!M448+Planel_Pot_Resultado!M460+Planel_Pot_Resultado!M472</f>
        <v>21030.587399999997</v>
      </c>
      <c r="J17" s="30">
        <f>Planel_Pot_Resultado!N388+Planel_Pot_Resultado!N400+Planel_Pot_Resultado!N412+Planel_Pot_Resultado!N424+Planel_Pot_Resultado!N436+Planel_Pot_Resultado!N448+Planel_Pot_Resultado!N460+Planel_Pot_Resultado!N472</f>
        <v>25167.065527999996</v>
      </c>
      <c r="K17" s="30">
        <f>Planel_Pot_Resultado!O388+Planel_Pot_Resultado!O400+Planel_Pot_Resultado!O412+Planel_Pot_Resultado!O424+Planel_Pot_Resultado!O436+Planel_Pot_Resultado!O448+Planel_Pot_Resultado!O460+Planel_Pot_Resultado!O472</f>
        <v>35086.927191999996</v>
      </c>
      <c r="L17" s="30">
        <f>Planel_Pot_Resultado!P388+Planel_Pot_Resultado!P400+Planel_Pot_Resultado!P412+Planel_Pot_Resultado!P424+Planel_Pot_Resultado!P436+Planel_Pot_Resultado!P448+Planel_Pot_Resultado!P460+Planel_Pot_Resultado!P472</f>
        <v>43460.113991999999</v>
      </c>
      <c r="M17" s="30">
        <f>Planel_Pot_Resultado!Q388+Planel_Pot_Resultado!Q400+Planel_Pot_Resultado!Q412+Planel_Pot_Resultado!Q424+Planel_Pot_Resultado!Q436+Planel_Pot_Resultado!Q448+Planel_Pot_Resultado!Q460+Planel_Pot_Resultado!Q472</f>
        <v>49828.165311999997</v>
      </c>
      <c r="N17" s="30">
        <f>Planel_Pot_Resultado!R388+Planel_Pot_Resultado!R400+Planel_Pot_Resultado!R412+Planel_Pot_Resultado!R424+Planel_Pot_Resultado!R436+Planel_Pot_Resultado!R448+Planel_Pot_Resultado!R460+Planel_Pot_Resultado!R472</f>
        <v>49828.165311999997</v>
      </c>
      <c r="O17" s="30">
        <f>Planel_Pot_Resultado!S388+Planel_Pot_Resultado!S400+Planel_Pot_Resultado!S412+Planel_Pot_Resultado!S424+Planel_Pot_Resultado!S436+Planel_Pot_Resultado!S448+Planel_Pot_Resultado!S460+Planel_Pot_Resultado!S472</f>
        <v>49619.865311999994</v>
      </c>
      <c r="P17" s="30">
        <f>Planel_Pot_Resultado!T388+Planel_Pot_Resultado!T400+Planel_Pot_Resultado!T412+Planel_Pot_Resultado!T424+Planel_Pot_Resultado!T436+Planel_Pot_Resultado!T448+Planel_Pot_Resultado!T460+Planel_Pot_Resultado!T472</f>
        <v>49603.316311999995</v>
      </c>
      <c r="Q17" s="30">
        <f>Planel_Pot_Resultado!U388+Planel_Pot_Resultado!U400+Planel_Pot_Resultado!U412+Planel_Pot_Resultado!U424+Planel_Pot_Resultado!U436+Planel_Pot_Resultado!U448+Planel_Pot_Resultado!U460+Planel_Pot_Resultado!U472</f>
        <v>49505.116311999998</v>
      </c>
      <c r="R17" s="30">
        <f>Planel_Pot_Resultado!V388+Planel_Pot_Resultado!V400+Planel_Pot_Resultado!V412+Planel_Pot_Resultado!V424+Planel_Pot_Resultado!V436+Planel_Pot_Resultado!V448+Planel_Pot_Resultado!V460+Planel_Pot_Resultado!V472</f>
        <v>55488.009751000005</v>
      </c>
      <c r="S17" s="30">
        <f>Planel_Pot_Resultado!W388+Planel_Pot_Resultado!W400+Planel_Pot_Resultado!W412+Planel_Pot_Resultado!W424+Planel_Pot_Resultado!W436+Planel_Pot_Resultado!W448+Planel_Pot_Resultado!W460+Planel_Pot_Resultado!W472</f>
        <v>63211.763721999996</v>
      </c>
      <c r="T17" s="30">
        <f>Planel_Pot_Resultado!X388+Planel_Pot_Resultado!X400+Planel_Pot_Resultado!X412+Planel_Pot_Resultado!X424+Planel_Pot_Resultado!X436+Planel_Pot_Resultado!X448+Planel_Pot_Resultado!X460+Planel_Pot_Resultado!X472</f>
        <v>68972.505179</v>
      </c>
      <c r="U17" s="30">
        <f>Planel_Pot_Resultado!Y388+Planel_Pot_Resultado!Y400+Planel_Pot_Resultado!Y412+Planel_Pot_Resultado!Y424+Planel_Pot_Resultado!Y436+Planel_Pot_Resultado!Y448+Planel_Pot_Resultado!Y460+Planel_Pot_Resultado!Y472</f>
        <v>74724.984842999998</v>
      </c>
      <c r="V17" s="30">
        <f>Planel_Pot_Resultado!Z388+Planel_Pot_Resultado!Z400+Planel_Pot_Resultado!Z412+Planel_Pot_Resultado!Z424+Planel_Pot_Resultado!Z436+Planel_Pot_Resultado!Z448+Planel_Pot_Resultado!Z460+Planel_Pot_Resultado!Z472</f>
        <v>80697.785548999993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86910.056396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91723.224914000006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97421.860807999998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106694.928528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117657.267888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124836.0977118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131113.64600780001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137320.49879779998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143575.33521779999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149940.74666780001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158169.50015580002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165697.7682428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172246.6203028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179403.37863280001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186307.7750428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193176.25696279999</v>
      </c>
      <c r="AM17" s="1">
        <f t="shared" si="2"/>
        <v>186620.09696279999</v>
      </c>
      <c r="AN17" s="1">
        <v>-1394.8465099999958</v>
      </c>
      <c r="AR17" s="29" t="s">
        <v>58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59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59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53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3640.9592319999997</v>
      </c>
      <c r="N20" s="26">
        <f>Planel_Pot_Resultado!R280+Planel_Pot_Resultado!R292+Planel_Pot_Resultado!R304+Planel_Pot_Resultado!R316+Planel_Pot_Resultado!R328+Planel_Pot_Resultado!R340+Planel_Pot_Resultado!R352+Planel_Pot_Resultado!R364</f>
        <v>7617.8953419999998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7617.8953419999998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7617.8953419999998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7616.8133419999995</v>
      </c>
      <c r="R20" s="26">
        <f>Planel_Pot_Resultado!V280+Planel_Pot_Resultado!V292+Planel_Pot_Resultado!V304+Planel_Pot_Resultado!V316+Planel_Pot_Resultado!V328+Planel_Pot_Resultado!V340+Planel_Pot_Resultado!V352+Planel_Pot_Resultado!V364</f>
        <v>11799.566601999999</v>
      </c>
      <c r="S20" s="26">
        <f>Planel_Pot_Resultado!W280+Planel_Pot_Resultado!W292+Planel_Pot_Resultado!W304+Planel_Pot_Resultado!W316+Planel_Pot_Resultado!W328+Planel_Pot_Resultado!W340+Planel_Pot_Resultado!W352+Planel_Pot_Resultado!W364</f>
        <v>16242.67167</v>
      </c>
      <c r="T20" s="26">
        <f>Planel_Pot_Resultado!X280+Planel_Pot_Resultado!X292+Planel_Pot_Resultado!X304+Planel_Pot_Resultado!X316+Planel_Pot_Resultado!X328+Planel_Pot_Resultado!X340+Planel_Pot_Resultado!X352+Planel_Pot_Resultado!X364</f>
        <v>20805.734592000001</v>
      </c>
      <c r="U20" s="26">
        <f>Planel_Pot_Resultado!Y280+Planel_Pot_Resultado!Y292+Planel_Pot_Resultado!Y304+Planel_Pot_Resultado!Y316+Planel_Pot_Resultado!Y328+Planel_Pot_Resultado!Y340+Planel_Pot_Resultado!Y352+Planel_Pot_Resultado!Y364</f>
        <v>25358.996601999999</v>
      </c>
      <c r="V20" s="26">
        <f>Planel_Pot_Resultado!Z280+Planel_Pot_Resultado!Z292+Planel_Pot_Resultado!Z304+Planel_Pot_Resultado!Z316+Planel_Pot_Resultado!Z328+Planel_Pot_Resultado!Z340+Planel_Pot_Resultado!Z352+Planel_Pot_Resultado!Z364</f>
        <v>30035.798821999997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34848.492272000003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39959.849141999999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43682.920762000002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42743.250761999996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41788.778762000002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46250.899440000001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50386.999567000006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54543.530381999997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58686.753492000003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62896.384002000006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67167.205581999995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71445.427012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75673.247862000004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80366.398102000006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84842.750262000001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89208.982162</v>
      </c>
      <c r="AM20" s="1">
        <f t="shared" si="2"/>
        <v>89188.279162000006</v>
      </c>
      <c r="AN20" s="1">
        <v>-123377.24182</v>
      </c>
      <c r="AR20" s="23" t="s">
        <v>53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694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54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55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55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56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0</v>
      </c>
      <c r="M23" s="32">
        <f>Planel_Pot_Resultado!Q100+Planel_Pot_Resultado!Q652</f>
        <v>0</v>
      </c>
      <c r="N23" s="32">
        <f>Planel_Pot_Resultado!R100+Planel_Pot_Resultado!R652</f>
        <v>0</v>
      </c>
      <c r="O23" s="32">
        <f>Planel_Pot_Resultado!S100+Planel_Pot_Resultado!S652</f>
        <v>0</v>
      </c>
      <c r="P23" s="32">
        <f>Planel_Pot_Resultado!T100+Planel_Pot_Resultado!T652</f>
        <v>0</v>
      </c>
      <c r="Q23" s="32">
        <f>Planel_Pot_Resultado!U100+Planel_Pot_Resultado!U652</f>
        <v>0</v>
      </c>
      <c r="R23" s="32">
        <f>Planel_Pot_Resultado!V100+Planel_Pot_Resultado!V652</f>
        <v>2209.241137</v>
      </c>
      <c r="S23" s="32">
        <f>Planel_Pot_Resultado!W100+Planel_Pot_Resultado!W652</f>
        <v>6668.9986209999997</v>
      </c>
      <c r="T23" s="32">
        <f>Planel_Pot_Resultado!X100+Planel_Pot_Resultado!X652</f>
        <v>9180.4302299999999</v>
      </c>
      <c r="U23" s="32">
        <f>Planel_Pot_Resultado!Y100+Planel_Pot_Resultado!Y652</f>
        <v>11669.039849999999</v>
      </c>
      <c r="V23" s="32">
        <f>Planel_Pot_Resultado!Z100+Planel_Pot_Resultado!Z652</f>
        <v>14080.656709999999</v>
      </c>
      <c r="W23" s="32">
        <f>Planel_Pot_Resultado!AA100+Planel_Pot_Resultado!AA652</f>
        <v>16764.321550000001</v>
      </c>
      <c r="X23" s="32">
        <f>Planel_Pot_Resultado!AB100+Planel_Pot_Resultado!AB652</f>
        <v>19376.43806</v>
      </c>
      <c r="Y23" s="32">
        <f>Planel_Pot_Resultado!AC100+Planel_Pot_Resultado!AC652</f>
        <v>22117.009750000001</v>
      </c>
      <c r="Z23" s="32">
        <f>Planel_Pot_Resultado!AD100+Planel_Pot_Resultado!AD652</f>
        <v>25304.952519999999</v>
      </c>
      <c r="AA23" s="32">
        <f>Planel_Pot_Resultado!AE100+Planel_Pot_Resultado!AE652</f>
        <v>29961.786800000002</v>
      </c>
      <c r="AB23" s="32">
        <f>Planel_Pot_Resultado!AF100+Planel_Pot_Resultado!AF652</f>
        <v>32614.34792</v>
      </c>
      <c r="AC23" s="32">
        <f>Planel_Pot_Resultado!AG100+Planel_Pot_Resultado!AG652</f>
        <v>34945.748670000001</v>
      </c>
      <c r="AD23" s="32">
        <f>Planel_Pot_Resultado!AH100+Planel_Pot_Resultado!AH652</f>
        <v>37994.984299999996</v>
      </c>
      <c r="AE23" s="32">
        <f>Planel_Pot_Resultado!AI100+Planel_Pot_Resultado!AI652</f>
        <v>41084.302559999996</v>
      </c>
      <c r="AF23" s="32">
        <f>Planel_Pot_Resultado!AJ100+Planel_Pot_Resultado!AJ652</f>
        <v>44879.473610000001</v>
      </c>
      <c r="AG23" s="32">
        <f>Planel_Pot_Resultado!AK100+Planel_Pot_Resultado!AK652</f>
        <v>48913.036930000002</v>
      </c>
      <c r="AH23" s="32">
        <f>Planel_Pot_Resultado!AL100+Planel_Pot_Resultado!AL652</f>
        <v>52343.539870000001</v>
      </c>
      <c r="AI23" s="32">
        <f>Planel_Pot_Resultado!AM100+Planel_Pot_Resultado!AM652</f>
        <v>55627.51569</v>
      </c>
      <c r="AJ23" s="32">
        <f>Planel_Pot_Resultado!AN100+Planel_Pot_Resultado!AN652</f>
        <v>59250.868119999999</v>
      </c>
      <c r="AK23" s="32">
        <f>Planel_Pot_Resultado!AO100+Planel_Pot_Resultado!AO652</f>
        <v>62754.413390000002</v>
      </c>
      <c r="AL23" s="32">
        <f>Planel_Pot_Resultado!AP100+Planel_Pot_Resultado!AP652</f>
        <v>65585.170119999995</v>
      </c>
      <c r="AM23" s="1">
        <f t="shared" si="2"/>
        <v>65585.170119999995</v>
      </c>
      <c r="AN23" s="1">
        <v>-77919.371499999994</v>
      </c>
      <c r="AR23" s="31" t="s">
        <v>56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161826.32456699997</v>
      </c>
      <c r="G24" s="28">
        <f t="shared" si="4"/>
        <v>169172.27902999998</v>
      </c>
      <c r="H24" s="28">
        <f t="shared" si="4"/>
        <v>176762.12733199997</v>
      </c>
      <c r="I24" s="28">
        <f t="shared" si="4"/>
        <v>186190.39490999994</v>
      </c>
      <c r="J24" s="28">
        <f t="shared" si="4"/>
        <v>192437.54718799997</v>
      </c>
      <c r="K24" s="28">
        <f t="shared" si="4"/>
        <v>202422.20885199998</v>
      </c>
      <c r="L24" s="28">
        <f t="shared" si="4"/>
        <v>211432.31053299998</v>
      </c>
      <c r="M24" s="28">
        <f t="shared" si="4"/>
        <v>220055.44278499996</v>
      </c>
      <c r="N24" s="28">
        <f t="shared" si="4"/>
        <v>226245.27724799994</v>
      </c>
      <c r="O24" s="28">
        <f t="shared" si="4"/>
        <v>228315.42610699992</v>
      </c>
      <c r="P24" s="28">
        <f t="shared" si="4"/>
        <v>232338.32358899998</v>
      </c>
      <c r="Q24" s="28">
        <f t="shared" si="4"/>
        <v>237139.34395499999</v>
      </c>
      <c r="R24" s="28">
        <f t="shared" si="4"/>
        <v>249514.231791</v>
      </c>
      <c r="S24" s="28">
        <f t="shared" si="4"/>
        <v>263364.79866967996</v>
      </c>
      <c r="T24" s="28">
        <f t="shared" si="4"/>
        <v>276400.03465767996</v>
      </c>
      <c r="U24" s="28">
        <f t="shared" si="4"/>
        <v>289394.38595167996</v>
      </c>
      <c r="V24" s="28">
        <f t="shared" si="4"/>
        <v>302655.80573768</v>
      </c>
      <c r="W24" s="28">
        <f t="shared" si="4"/>
        <v>316564.43487467995</v>
      </c>
      <c r="X24" s="28">
        <f t="shared" si="4"/>
        <v>330004.84888110001</v>
      </c>
      <c r="Y24" s="28">
        <f t="shared" si="4"/>
        <v>343052.04404100002</v>
      </c>
      <c r="Z24" s="28">
        <f t="shared" si="4"/>
        <v>355595.82413699996</v>
      </c>
      <c r="AA24" s="28">
        <f t="shared" si="4"/>
        <v>370460.525777</v>
      </c>
      <c r="AB24" s="28">
        <f t="shared" si="4"/>
        <v>384754.03739880002</v>
      </c>
      <c r="AC24" s="28">
        <f t="shared" si="4"/>
        <v>397493.38657180005</v>
      </c>
      <c r="AD24" s="28">
        <f t="shared" si="4"/>
        <v>410906.00580679998</v>
      </c>
      <c r="AE24" s="28">
        <f t="shared" si="4"/>
        <v>424393.38359679998</v>
      </c>
      <c r="AF24" s="28">
        <f t="shared" si="4"/>
        <v>438763.59660679998</v>
      </c>
      <c r="AG24" s="28">
        <f t="shared" si="4"/>
        <v>454593.53499480005</v>
      </c>
      <c r="AH24" s="28">
        <f t="shared" si="4"/>
        <v>469830.72745180002</v>
      </c>
      <c r="AI24" s="28">
        <f t="shared" si="4"/>
        <v>483891.37618180003</v>
      </c>
      <c r="AJ24" s="28">
        <f t="shared" si="4"/>
        <v>499364.63718180003</v>
      </c>
      <c r="AK24" s="28">
        <f t="shared" si="4"/>
        <v>514248.93102180003</v>
      </c>
      <c r="AL24" s="28">
        <f t="shared" si="4"/>
        <v>528314.4015718</v>
      </c>
      <c r="AM24" s="1">
        <f t="shared" si="2"/>
        <v>392421.59315179999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68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257</v>
      </c>
      <c r="L29" s="1">
        <f t="shared" si="5"/>
        <v>93.200000000011642</v>
      </c>
      <c r="M29" s="1">
        <f t="shared" si="5"/>
        <v>87.099999999991269</v>
      </c>
      <c r="N29" s="1">
        <f t="shared" si="5"/>
        <v>0</v>
      </c>
      <c r="O29" s="1">
        <f t="shared" si="5"/>
        <v>0</v>
      </c>
      <c r="P29" s="1">
        <f t="shared" si="5"/>
        <v>1281.6683000000048</v>
      </c>
      <c r="Q29" s="1">
        <f t="shared" si="5"/>
        <v>1278.5417000000016</v>
      </c>
      <c r="R29" s="1">
        <f t="shared" si="5"/>
        <v>0</v>
      </c>
      <c r="S29" s="1">
        <f t="shared" si="5"/>
        <v>0</v>
      </c>
      <c r="T29" s="1">
        <f t="shared" si="5"/>
        <v>0</v>
      </c>
      <c r="U29" s="1">
        <f t="shared" si="5"/>
        <v>0</v>
      </c>
      <c r="V29" s="1">
        <f t="shared" si="5"/>
        <v>0</v>
      </c>
      <c r="W29" s="1">
        <f t="shared" si="5"/>
        <v>0</v>
      </c>
      <c r="X29" s="1">
        <f t="shared" si="5"/>
        <v>0</v>
      </c>
      <c r="Y29" s="1">
        <f t="shared" si="5"/>
        <v>0</v>
      </c>
      <c r="Z29" s="1">
        <f t="shared" si="5"/>
        <v>0</v>
      </c>
      <c r="AA29" s="1">
        <f t="shared" si="5"/>
        <v>0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0</v>
      </c>
      <c r="AH29" s="1">
        <f t="shared" si="5"/>
        <v>0</v>
      </c>
      <c r="AI29" s="1">
        <f t="shared" si="5"/>
        <v>0</v>
      </c>
      <c r="AJ29" s="1">
        <f t="shared" si="5"/>
        <v>0</v>
      </c>
      <c r="AK29" s="1">
        <f t="shared" si="5"/>
        <v>0</v>
      </c>
      <c r="AL29" s="1">
        <f t="shared" si="5"/>
        <v>0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4568.4999999999991</v>
      </c>
      <c r="J30" s="1">
        <f t="shared" si="6"/>
        <v>0</v>
      </c>
      <c r="K30" s="1">
        <f t="shared" si="6"/>
        <v>0</v>
      </c>
      <c r="L30" s="1">
        <f t="shared" si="6"/>
        <v>0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2460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1914.0034169999999</v>
      </c>
      <c r="G32" s="18">
        <f t="shared" si="7"/>
        <v>1614.2603230000004</v>
      </c>
      <c r="H32" s="18">
        <f t="shared" si="7"/>
        <v>1213.7000000000025</v>
      </c>
      <c r="I32" s="18">
        <f t="shared" si="7"/>
        <v>1003.5768199999948</v>
      </c>
      <c r="J32" s="18">
        <f t="shared" si="7"/>
        <v>1968.7741500000047</v>
      </c>
      <c r="K32" s="18">
        <f t="shared" si="7"/>
        <v>-0.10000000000218279</v>
      </c>
      <c r="L32" s="18">
        <f t="shared" si="7"/>
        <v>1526.9354500000009</v>
      </c>
      <c r="M32" s="18">
        <f t="shared" si="7"/>
        <v>2230.9667000000009</v>
      </c>
      <c r="N32" s="18">
        <f t="shared" si="7"/>
        <v>143.9460599999984</v>
      </c>
      <c r="O32" s="18">
        <f t="shared" si="7"/>
        <v>0</v>
      </c>
      <c r="P32" s="18">
        <f t="shared" si="7"/>
        <v>-0.19999999999708962</v>
      </c>
      <c r="Q32" s="18">
        <f t="shared" si="7"/>
        <v>0</v>
      </c>
      <c r="R32" s="18">
        <f t="shared" si="7"/>
        <v>0</v>
      </c>
      <c r="S32" s="18">
        <f t="shared" si="7"/>
        <v>-864.54364632000215</v>
      </c>
      <c r="T32" s="18">
        <f t="shared" si="7"/>
        <v>200</v>
      </c>
      <c r="U32" s="18">
        <f t="shared" si="7"/>
        <v>200</v>
      </c>
      <c r="V32" s="18">
        <f t="shared" si="7"/>
        <v>200.19999999999709</v>
      </c>
      <c r="W32" s="18">
        <f t="shared" si="7"/>
        <v>200</v>
      </c>
      <c r="X32" s="18">
        <f t="shared" si="7"/>
        <v>903.61049142000411</v>
      </c>
      <c r="Y32" s="18">
        <f t="shared" si="7"/>
        <v>884.91595589999633</v>
      </c>
      <c r="Z32" s="18">
        <f t="shared" si="7"/>
        <v>1022.4396059999999</v>
      </c>
      <c r="AA32" s="18">
        <f t="shared" si="7"/>
        <v>200</v>
      </c>
      <c r="AB32" s="18">
        <f t="shared" si="7"/>
        <v>0</v>
      </c>
      <c r="AC32" s="18">
        <f t="shared" si="7"/>
        <v>-5.6999999999970896</v>
      </c>
      <c r="AD32" s="18">
        <f t="shared" si="7"/>
        <v>0</v>
      </c>
      <c r="AE32" s="18">
        <f t="shared" si="7"/>
        <v>0</v>
      </c>
      <c r="AF32" s="18">
        <f t="shared" si="7"/>
        <v>0</v>
      </c>
      <c r="AG32" s="18">
        <f t="shared" si="7"/>
        <v>-363.20000000000073</v>
      </c>
      <c r="AH32" s="18">
        <f t="shared" si="7"/>
        <v>0</v>
      </c>
      <c r="AI32" s="18">
        <f t="shared" si="7"/>
        <v>0</v>
      </c>
      <c r="AJ32" s="18">
        <f t="shared" si="7"/>
        <v>0</v>
      </c>
      <c r="AK32" s="18">
        <f t="shared" si="7"/>
        <v>0</v>
      </c>
      <c r="AL32" s="18">
        <f t="shared" si="7"/>
        <v>0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49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50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57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51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0</v>
      </c>
      <c r="K39" s="24">
        <f t="shared" si="10"/>
        <v>0</v>
      </c>
      <c r="L39" s="24">
        <f t="shared" si="10"/>
        <v>30.379431000001205</v>
      </c>
      <c r="M39" s="24">
        <f t="shared" si="10"/>
        <v>0</v>
      </c>
      <c r="N39" s="24">
        <f t="shared" si="10"/>
        <v>0</v>
      </c>
      <c r="O39" s="24">
        <f t="shared" si="10"/>
        <v>0</v>
      </c>
      <c r="P39" s="24">
        <f t="shared" si="10"/>
        <v>0</v>
      </c>
      <c r="Q39" s="24">
        <f t="shared" si="10"/>
        <v>0</v>
      </c>
      <c r="R39" s="24">
        <f t="shared" si="10"/>
        <v>0</v>
      </c>
      <c r="S39" s="24">
        <f t="shared" si="10"/>
        <v>300.09400199999982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8.161616999999751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386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52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870.55229299999996</v>
      </c>
      <c r="O40" s="24">
        <f t="shared" si="11"/>
        <v>4346.5488590000004</v>
      </c>
      <c r="P40" s="24">
        <f t="shared" si="11"/>
        <v>2958.7781819999991</v>
      </c>
      <c r="Q40" s="24">
        <f t="shared" si="11"/>
        <v>2424.1206660000007</v>
      </c>
      <c r="R40" s="24">
        <f t="shared" si="11"/>
        <v>0</v>
      </c>
      <c r="S40" s="24">
        <f t="shared" si="11"/>
        <v>-300.20000000000073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-385.79999999999927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58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1784.5135399999981</v>
      </c>
      <c r="H42" s="30">
        <f t="shared" si="12"/>
        <v>232.71410200000173</v>
      </c>
      <c r="I42" s="30">
        <f t="shared" si="12"/>
        <v>3851.190757999997</v>
      </c>
      <c r="J42" s="30">
        <f t="shared" si="12"/>
        <v>4136.4781279999988</v>
      </c>
      <c r="K42" s="30">
        <f t="shared" si="12"/>
        <v>9919.861664</v>
      </c>
      <c r="L42" s="30">
        <f t="shared" si="12"/>
        <v>8373.1868000000031</v>
      </c>
      <c r="M42" s="30">
        <f t="shared" si="12"/>
        <v>6368.0513199999987</v>
      </c>
      <c r="N42" s="30">
        <f t="shared" si="12"/>
        <v>0</v>
      </c>
      <c r="O42" s="30">
        <f t="shared" si="12"/>
        <v>-208.30000000000291</v>
      </c>
      <c r="P42" s="30">
        <f t="shared" si="12"/>
        <v>-16.548999999999069</v>
      </c>
      <c r="Q42" s="30">
        <f t="shared" si="12"/>
        <v>-98.19999999999709</v>
      </c>
      <c r="R42" s="30">
        <f t="shared" si="12"/>
        <v>5982.8934390000068</v>
      </c>
      <c r="S42" s="30">
        <f t="shared" si="12"/>
        <v>7723.753970999991</v>
      </c>
      <c r="T42" s="30">
        <f t="shared" si="12"/>
        <v>5760.7414570000037</v>
      </c>
      <c r="U42" s="30">
        <f t="shared" si="12"/>
        <v>5752.4796639999986</v>
      </c>
      <c r="V42" s="30">
        <f t="shared" si="12"/>
        <v>5972.8007059999945</v>
      </c>
      <c r="W42" s="30">
        <f t="shared" si="12"/>
        <v>6212.2708470000071</v>
      </c>
      <c r="X42" s="30">
        <f t="shared" si="12"/>
        <v>4813.1685180000059</v>
      </c>
      <c r="Y42" s="30">
        <f t="shared" si="12"/>
        <v>5698.6358939999918</v>
      </c>
      <c r="Z42" s="30">
        <f t="shared" si="12"/>
        <v>9273.0677200000064</v>
      </c>
      <c r="AA42" s="30">
        <f t="shared" si="12"/>
        <v>10962.339359999998</v>
      </c>
      <c r="AB42" s="30">
        <f t="shared" si="12"/>
        <v>7178.8298237999988</v>
      </c>
      <c r="AC42" s="30">
        <f t="shared" si="12"/>
        <v>6277.5482960000081</v>
      </c>
      <c r="AD42" s="30">
        <f t="shared" si="12"/>
        <v>6206.8527899999754</v>
      </c>
      <c r="AE42" s="30">
        <f t="shared" si="12"/>
        <v>6254.8364200000069</v>
      </c>
      <c r="AF42" s="30">
        <f t="shared" si="12"/>
        <v>6365.4114500000142</v>
      </c>
      <c r="AG42" s="30">
        <f t="shared" si="12"/>
        <v>8228.7534880000167</v>
      </c>
      <c r="AH42" s="30">
        <f t="shared" si="12"/>
        <v>7528.2680869999749</v>
      </c>
      <c r="AI42" s="30">
        <f t="shared" si="12"/>
        <v>6548.8520600000047</v>
      </c>
      <c r="AJ42" s="30">
        <f t="shared" si="12"/>
        <v>7156.7583300000115</v>
      </c>
      <c r="AK42" s="30">
        <f t="shared" si="12"/>
        <v>6904.3964099999866</v>
      </c>
      <c r="AL42" s="30">
        <f t="shared" si="12"/>
        <v>6868.4819199999911</v>
      </c>
    </row>
    <row r="43" spans="2:38" x14ac:dyDescent="0.25">
      <c r="B43" s="29" t="s">
        <v>59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53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1469.6142319999999</v>
      </c>
      <c r="N45" s="26">
        <f t="shared" si="14"/>
        <v>3976.9361100000001</v>
      </c>
      <c r="O45" s="26">
        <f t="shared" si="14"/>
        <v>0</v>
      </c>
      <c r="P45" s="26">
        <f t="shared" si="14"/>
        <v>0</v>
      </c>
      <c r="Q45" s="26">
        <f t="shared" si="14"/>
        <v>-1.0820000000003347</v>
      </c>
      <c r="R45" s="26">
        <f t="shared" si="14"/>
        <v>4182.7532599999995</v>
      </c>
      <c r="S45" s="26">
        <f t="shared" si="14"/>
        <v>4443.1050680000008</v>
      </c>
      <c r="T45" s="26">
        <f t="shared" ref="E45:AL49" si="15">T20-S20</f>
        <v>4563.062922000001</v>
      </c>
      <c r="U45" s="26">
        <f t="shared" si="15"/>
        <v>4553.2620099999986</v>
      </c>
      <c r="V45" s="26">
        <f t="shared" si="15"/>
        <v>4676.8022199999978</v>
      </c>
      <c r="W45" s="26">
        <f t="shared" si="15"/>
        <v>4812.6934500000061</v>
      </c>
      <c r="X45" s="26">
        <f t="shared" si="15"/>
        <v>5111.356869999996</v>
      </c>
      <c r="Y45" s="26">
        <f t="shared" si="15"/>
        <v>3723.0716200000024</v>
      </c>
      <c r="Z45" s="26">
        <f t="shared" si="15"/>
        <v>-939.67000000000553</v>
      </c>
      <c r="AA45" s="26">
        <f t="shared" si="15"/>
        <v>-954.4719999999943</v>
      </c>
      <c r="AB45" s="26">
        <f t="shared" si="15"/>
        <v>4462.1206779999993</v>
      </c>
      <c r="AC45" s="26">
        <f t="shared" si="15"/>
        <v>4136.1001270000052</v>
      </c>
      <c r="AD45" s="26">
        <f t="shared" si="15"/>
        <v>4156.530814999991</v>
      </c>
      <c r="AE45" s="26">
        <f t="shared" si="15"/>
        <v>4143.2231100000063</v>
      </c>
      <c r="AF45" s="26">
        <f t="shared" si="15"/>
        <v>4209.6305100000027</v>
      </c>
      <c r="AG45" s="26">
        <f t="shared" si="15"/>
        <v>4270.8215799999889</v>
      </c>
      <c r="AH45" s="26">
        <f t="shared" si="15"/>
        <v>4278.2214300000051</v>
      </c>
      <c r="AI45" s="26">
        <f t="shared" si="15"/>
        <v>4227.8208500000037</v>
      </c>
      <c r="AJ45" s="26">
        <f t="shared" si="15"/>
        <v>4693.1502400000027</v>
      </c>
      <c r="AK45" s="26">
        <f t="shared" si="15"/>
        <v>4476.3521599999949</v>
      </c>
      <c r="AL45" s="26">
        <f t="shared" si="15"/>
        <v>4366.2318999999989</v>
      </c>
    </row>
    <row r="46" spans="2:38" x14ac:dyDescent="0.25">
      <c r="B46" s="25" t="s">
        <v>694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55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56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0</v>
      </c>
      <c r="M48" s="32">
        <f t="shared" si="15"/>
        <v>0</v>
      </c>
      <c r="N48" s="32">
        <f t="shared" si="15"/>
        <v>0</v>
      </c>
      <c r="O48" s="32">
        <f t="shared" si="15"/>
        <v>0</v>
      </c>
      <c r="P48" s="32">
        <f t="shared" si="15"/>
        <v>0</v>
      </c>
      <c r="Q48" s="32">
        <f t="shared" si="15"/>
        <v>0</v>
      </c>
      <c r="R48" s="32">
        <f t="shared" si="15"/>
        <v>2209.241137</v>
      </c>
      <c r="S48" s="32">
        <f t="shared" si="15"/>
        <v>4459.7574839999997</v>
      </c>
      <c r="T48" s="32">
        <f t="shared" si="15"/>
        <v>2511.4316090000002</v>
      </c>
      <c r="U48" s="32">
        <f t="shared" si="15"/>
        <v>2488.6096199999993</v>
      </c>
      <c r="V48" s="32">
        <f t="shared" si="15"/>
        <v>2411.6168600000001</v>
      </c>
      <c r="W48" s="32">
        <f t="shared" si="15"/>
        <v>2683.6648400000013</v>
      </c>
      <c r="X48" s="32">
        <f t="shared" si="15"/>
        <v>2612.1165099999998</v>
      </c>
      <c r="Y48" s="32">
        <f t="shared" si="15"/>
        <v>2740.5716900000007</v>
      </c>
      <c r="Z48" s="32">
        <f t="shared" si="15"/>
        <v>3187.9427699999978</v>
      </c>
      <c r="AA48" s="32">
        <f t="shared" si="15"/>
        <v>4656.8342800000028</v>
      </c>
      <c r="AB48" s="32">
        <f t="shared" si="15"/>
        <v>2652.5611199999985</v>
      </c>
      <c r="AC48" s="32">
        <f t="shared" si="15"/>
        <v>2331.4007500000007</v>
      </c>
      <c r="AD48" s="32">
        <f t="shared" si="15"/>
        <v>3049.2356299999956</v>
      </c>
      <c r="AE48" s="32">
        <f t="shared" si="15"/>
        <v>3089.31826</v>
      </c>
      <c r="AF48" s="32">
        <f t="shared" si="15"/>
        <v>3795.1710500000045</v>
      </c>
      <c r="AG48" s="32">
        <f t="shared" si="15"/>
        <v>4033.5633200000011</v>
      </c>
      <c r="AH48" s="32">
        <f t="shared" si="15"/>
        <v>3430.5029399999985</v>
      </c>
      <c r="AI48" s="32">
        <f t="shared" si="15"/>
        <v>3283.9758199999997</v>
      </c>
      <c r="AJ48" s="32">
        <f t="shared" si="15"/>
        <v>3623.352429999999</v>
      </c>
      <c r="AK48" s="32">
        <f t="shared" si="15"/>
        <v>3503.5452700000023</v>
      </c>
      <c r="AL48" s="32">
        <f t="shared" si="15"/>
        <v>2830.7567299999937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18914.864146999957</v>
      </c>
      <c r="G49" s="28">
        <f t="shared" si="14"/>
        <v>7345.9544630000019</v>
      </c>
      <c r="H49" s="28">
        <f t="shared" si="14"/>
        <v>7589.8483019999985</v>
      </c>
      <c r="I49" s="28">
        <f t="shared" si="14"/>
        <v>9428.2675779999699</v>
      </c>
      <c r="J49" s="28">
        <f t="shared" si="14"/>
        <v>6247.1522780000232</v>
      </c>
      <c r="K49" s="28">
        <f t="shared" si="14"/>
        <v>9984.6616640000138</v>
      </c>
      <c r="L49" s="28">
        <f t="shared" si="14"/>
        <v>9010.1016810000001</v>
      </c>
      <c r="M49" s="28">
        <f t="shared" si="14"/>
        <v>8623.1322519999812</v>
      </c>
      <c r="N49" s="28">
        <f t="shared" si="14"/>
        <v>6189.8344629999774</v>
      </c>
      <c r="O49" s="28">
        <f t="shared" si="14"/>
        <v>2070.148858999979</v>
      </c>
      <c r="P49" s="28">
        <f t="shared" si="14"/>
        <v>4022.8974820000585</v>
      </c>
      <c r="Q49" s="28">
        <f t="shared" si="14"/>
        <v>4801.0203660000116</v>
      </c>
      <c r="R49" s="28">
        <f t="shared" si="14"/>
        <v>12374.887836000009</v>
      </c>
      <c r="S49" s="28">
        <f t="shared" si="14"/>
        <v>13850.566878679965</v>
      </c>
      <c r="T49" s="28">
        <f t="shared" si="15"/>
        <v>13035.235988</v>
      </c>
      <c r="U49" s="28">
        <f t="shared" si="15"/>
        <v>12994.351293999993</v>
      </c>
      <c r="V49" s="28">
        <f t="shared" si="15"/>
        <v>13261.419786000042</v>
      </c>
      <c r="W49" s="28">
        <f t="shared" si="15"/>
        <v>13908.629136999953</v>
      </c>
      <c r="X49" s="28">
        <f t="shared" si="15"/>
        <v>13440.414006420062</v>
      </c>
      <c r="Y49" s="28">
        <f t="shared" si="15"/>
        <v>13047.195159900002</v>
      </c>
      <c r="Z49" s="28">
        <f t="shared" si="15"/>
        <v>12543.780095999944</v>
      </c>
      <c r="AA49" s="28">
        <f t="shared" si="15"/>
        <v>14864.701640000043</v>
      </c>
      <c r="AB49" s="28">
        <f t="shared" si="15"/>
        <v>14293.511621800018</v>
      </c>
      <c r="AC49" s="28">
        <f t="shared" si="15"/>
        <v>12739.349173000024</v>
      </c>
      <c r="AD49" s="28">
        <f t="shared" si="15"/>
        <v>13412.619234999933</v>
      </c>
      <c r="AE49" s="28">
        <f t="shared" si="15"/>
        <v>13487.377789999999</v>
      </c>
      <c r="AF49" s="28">
        <f t="shared" si="15"/>
        <v>14370.213010000007</v>
      </c>
      <c r="AG49" s="28">
        <f t="shared" si="15"/>
        <v>15829.938388000068</v>
      </c>
      <c r="AH49" s="28">
        <f t="shared" si="15"/>
        <v>15237.192456999968</v>
      </c>
      <c r="AI49" s="28">
        <f t="shared" si="15"/>
        <v>14060.648730000015</v>
      </c>
      <c r="AJ49" s="28">
        <f t="shared" si="15"/>
        <v>15473.260999999999</v>
      </c>
      <c r="AK49" s="28">
        <f t="shared" si="15"/>
        <v>14884.293839999998</v>
      </c>
      <c r="AL49" s="28">
        <f t="shared" si="15"/>
        <v>14065.470549999969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U1" activePane="topRight" state="frozen"/>
      <selection activeCell="F28" sqref="F28"/>
      <selection pane="topRight" activeCell="AL39" sqref="AL39"/>
    </sheetView>
  </sheetViews>
  <sheetFormatPr defaultColWidth="9.140625" defaultRowHeight="15" x14ac:dyDescent="0.25"/>
  <cols>
    <col min="1" max="1" width="9.140625" style="33"/>
    <col min="2" max="2" width="3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666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697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698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9721.4034169999995</v>
      </c>
      <c r="G4" s="58">
        <f>Planel_Pot_Resultado!K112+Planel_Pot_Resultado!K676</f>
        <v>11335.66374</v>
      </c>
      <c r="H4" s="58">
        <f>Planel_Pot_Resultado!L112+Planel_Pot_Resultado!L676</f>
        <v>12549.363740000001</v>
      </c>
      <c r="I4" s="58">
        <f>Planel_Pot_Resultado!M112+Planel_Pot_Resultado!M676</f>
        <v>13552.940559999999</v>
      </c>
      <c r="J4" s="58">
        <f>Planel_Pot_Resultado!N112+Planel_Pot_Resultado!N676</f>
        <v>15521.71471</v>
      </c>
      <c r="K4" s="58">
        <f>Planel_Pot_Resultado!O112+Planel_Pot_Resultado!O676</f>
        <v>15521.61471</v>
      </c>
      <c r="L4" s="58">
        <f>Planel_Pot_Resultado!P112+Planel_Pot_Resultado!P676</f>
        <v>17048.45016</v>
      </c>
      <c r="M4" s="58">
        <f>Planel_Pot_Resultado!Q112+Planel_Pot_Resultado!Q676</f>
        <v>19279.21686</v>
      </c>
      <c r="N4" s="58">
        <f>Planel_Pot_Resultado!R112+Planel_Pot_Resultado!R676</f>
        <v>19422.86292</v>
      </c>
      <c r="O4" s="58">
        <f>Planel_Pot_Resultado!S112+Planel_Pot_Resultado!S676</f>
        <v>19422.86292</v>
      </c>
      <c r="P4" s="58">
        <f>Planel_Pot_Resultado!T112+Planel_Pot_Resultado!T676</f>
        <v>19422.662920000002</v>
      </c>
      <c r="Q4" s="58">
        <f>Planel_Pot_Resultado!U112+Planel_Pot_Resultado!U676</f>
        <v>19422.662920000002</v>
      </c>
      <c r="R4" s="58">
        <f>Planel_Pot_Resultado!V112+Planel_Pot_Resultado!V676</f>
        <v>19422.662920000002</v>
      </c>
      <c r="S4" s="58">
        <f>Planel_Pot_Resultado!W112+Planel_Pot_Resultado!W676</f>
        <v>18098.06292</v>
      </c>
      <c r="T4" s="58">
        <f>Planel_Pot_Resultado!X112+Planel_Pot_Resultado!X676</f>
        <v>18098.06292</v>
      </c>
      <c r="U4" s="58">
        <f>Planel_Pot_Resultado!Y112+Planel_Pot_Resultado!Y676</f>
        <v>18098.06292</v>
      </c>
      <c r="V4" s="58">
        <f>Planel_Pot_Resultado!Z112+Planel_Pot_Resultado!Z676</f>
        <v>17049.262920000001</v>
      </c>
      <c r="W4" s="58">
        <f>Planel_Pot_Resultado!AA112+Planel_Pot_Resultado!AA676</f>
        <v>17049.262920000001</v>
      </c>
      <c r="X4" s="58">
        <f>Planel_Pot_Resultado!AB112+Planel_Pot_Resultado!AB676</f>
        <v>17049.262920000001</v>
      </c>
      <c r="Y4" s="58">
        <f>Planel_Pot_Resultado!AC112+Planel_Pot_Resultado!AC676</f>
        <v>16458.462919999998</v>
      </c>
      <c r="Z4" s="58">
        <f>Planel_Pot_Resultado!AD112+Planel_Pot_Resultado!AD676</f>
        <v>16458.462919999998</v>
      </c>
      <c r="AA4" s="58">
        <f>Planel_Pot_Resultado!AE112+Planel_Pot_Resultado!AE676</f>
        <v>16430.462919999998</v>
      </c>
      <c r="AB4" s="58">
        <f>Planel_Pot_Resultado!AF112+Planel_Pot_Resultado!AF676</f>
        <v>16430.462919999998</v>
      </c>
      <c r="AC4" s="58">
        <f>Planel_Pot_Resultado!AG112+Planel_Pot_Resultado!AG676</f>
        <v>15216.762919999999</v>
      </c>
      <c r="AD4" s="58">
        <f>Planel_Pot_Resultado!AH112+Planel_Pot_Resultado!AH676</f>
        <v>15216.762919999999</v>
      </c>
      <c r="AE4" s="58">
        <f>Planel_Pot_Resultado!AI112+Planel_Pot_Resultado!AI676</f>
        <v>15216.762919999999</v>
      </c>
      <c r="AF4" s="58">
        <f>Planel_Pot_Resultado!AJ112+Planel_Pot_Resultado!AJ676</f>
        <v>15216.762919999999</v>
      </c>
      <c r="AG4" s="58">
        <f>Planel_Pot_Resultado!AK112+Planel_Pot_Resultado!AK676</f>
        <v>14853.56292</v>
      </c>
      <c r="AH4" s="58">
        <f>Planel_Pot_Resultado!AL112+Planel_Pot_Resultado!AL676</f>
        <v>14853.56292</v>
      </c>
      <c r="AI4" s="58">
        <f>Planel_Pot_Resultado!AM112+Planel_Pot_Resultado!AM676</f>
        <v>14853.56292</v>
      </c>
      <c r="AJ4" s="58">
        <f>Planel_Pot_Resultado!AN112+Planel_Pot_Resultado!AN676</f>
        <v>14853.56292</v>
      </c>
      <c r="AK4" s="58">
        <f>Planel_Pot_Resultado!AO112+Planel_Pot_Resultado!AO676</f>
        <v>14853.56292</v>
      </c>
      <c r="AL4" s="58">
        <f>Planel_Pot_Resultado!AP112+Planel_Pot_Resultado!AP676</f>
        <v>14853.56292</v>
      </c>
    </row>
    <row r="5" spans="2:38" x14ac:dyDescent="0.25">
      <c r="B5" s="33" t="s">
        <v>699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1495.05635368</v>
      </c>
      <c r="T5" s="58">
        <f>Planel_Pot_Resultado!X124+Planel_Pot_Resultado!X136+Planel_Pot_Resultado!X664</f>
        <v>1495.05635368</v>
      </c>
      <c r="U5" s="58">
        <f>Planel_Pot_Resultado!Y124+Planel_Pot_Resultado!Y136+Planel_Pot_Resultado!Y664</f>
        <v>1495.05635368</v>
      </c>
      <c r="V5" s="58">
        <f>Planel_Pot_Resultado!Z124+Planel_Pot_Resultado!Z136+Planel_Pot_Resultado!Z664</f>
        <v>2025.05635368</v>
      </c>
      <c r="W5" s="58">
        <f>Planel_Pot_Resultado!AA124+Planel_Pot_Resultado!AA136+Planel_Pot_Resultado!AA664</f>
        <v>2025.05635368</v>
      </c>
      <c r="X5" s="58">
        <f>Planel_Pot_Resultado!AB124+Planel_Pot_Resultado!AB136+Planel_Pot_Resultado!AB664</f>
        <v>2728.6668451</v>
      </c>
      <c r="Y5" s="58">
        <f>Planel_Pot_Resultado!AC124+Planel_Pot_Resultado!AC136+Planel_Pot_Resultado!AC664</f>
        <v>3413.3828009999997</v>
      </c>
      <c r="Z5" s="58">
        <f>Planel_Pot_Resultado!AD124+Planel_Pot_Resultado!AD136+Planel_Pot_Resultado!AD664</f>
        <v>4235.8224069999997</v>
      </c>
      <c r="AA5" s="58">
        <f>Planel_Pot_Resultado!AE124+Planel_Pot_Resultado!AE136+Planel_Pot_Resultado!AE664</f>
        <v>4263.8224069999997</v>
      </c>
      <c r="AB5" s="58">
        <f>Planel_Pot_Resultado!AF124+Planel_Pot_Resultado!AF136+Planel_Pot_Resultado!AF664</f>
        <v>4263.8224069999997</v>
      </c>
      <c r="AC5" s="58">
        <f>Planel_Pot_Resultado!AG124+Planel_Pot_Resultado!AG136+Planel_Pot_Resultado!AG664</f>
        <v>5471.8224069999997</v>
      </c>
      <c r="AD5" s="58">
        <f>Planel_Pot_Resultado!AH124+Planel_Pot_Resultado!AH136+Planel_Pot_Resultado!AH664</f>
        <v>5471.8224069999997</v>
      </c>
      <c r="AE5" s="58">
        <f>Planel_Pot_Resultado!AI124+Planel_Pot_Resultado!AI136+Planel_Pot_Resultado!AI664</f>
        <v>5471.8224069999997</v>
      </c>
      <c r="AF5" s="58">
        <f>Planel_Pot_Resultado!AJ124+Planel_Pot_Resultado!AJ136+Planel_Pot_Resultado!AJ664</f>
        <v>5471.8224069999997</v>
      </c>
      <c r="AG5" s="58">
        <f>Planel_Pot_Resultado!AK124+Planel_Pot_Resultado!AK136+Planel_Pot_Resultado!AK664</f>
        <v>5471.8224069999997</v>
      </c>
      <c r="AH5" s="58">
        <f>Planel_Pot_Resultado!AL124+Planel_Pot_Resultado!AL136+Planel_Pot_Resultado!AL664</f>
        <v>5471.8224069999997</v>
      </c>
      <c r="AI5" s="58">
        <f>Planel_Pot_Resultado!AM124+Planel_Pot_Resultado!AM136+Planel_Pot_Resultado!AM664</f>
        <v>5471.8224069999997</v>
      </c>
      <c r="AJ5" s="58">
        <f>Planel_Pot_Resultado!AN124+Planel_Pot_Resultado!AN136+Planel_Pot_Resultado!AN664</f>
        <v>5471.8224069999997</v>
      </c>
      <c r="AK5" s="58">
        <f>Planel_Pot_Resultado!AO124+Planel_Pot_Resultado!AO136+Planel_Pot_Resultado!AO664</f>
        <v>5471.8224069999997</v>
      </c>
      <c r="AL5" s="58">
        <f>Planel_Pot_Resultado!AP124+Planel_Pot_Resultado!AP136+Planel_Pot_Resultado!AP664</f>
        <v>5471.8224069999997</v>
      </c>
    </row>
    <row r="6" spans="2:38" x14ac:dyDescent="0.25">
      <c r="B6" s="33" t="s">
        <v>702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1319</v>
      </c>
      <c r="T6" s="58">
        <f>Planel_Pot_Resultado!X724+Planel_Pot_Resultado!X760</f>
        <v>1519</v>
      </c>
      <c r="U6" s="58">
        <f>Planel_Pot_Resultado!Y724+Planel_Pot_Resultado!Y760</f>
        <v>1719</v>
      </c>
      <c r="V6" s="58">
        <f>Planel_Pot_Resultado!Z724+Planel_Pot_Resultado!Z760</f>
        <v>2438</v>
      </c>
      <c r="W6" s="58">
        <f>Planel_Pot_Resultado!AA724+Planel_Pot_Resultado!AA760</f>
        <v>2638</v>
      </c>
      <c r="X6" s="58">
        <f>Planel_Pot_Resultado!AB724+Planel_Pot_Resultado!AB760</f>
        <v>2838</v>
      </c>
      <c r="Y6" s="58">
        <f>Planel_Pot_Resultado!AC724+Planel_Pot_Resultado!AC760</f>
        <v>3629</v>
      </c>
      <c r="Z6" s="58">
        <f>Planel_Pot_Resultado!AD724+Planel_Pot_Resultado!AD760</f>
        <v>3829</v>
      </c>
      <c r="AA6" s="58">
        <f>Planel_Pot_Resultado!AE724+Planel_Pot_Resultado!AE760</f>
        <v>4029</v>
      </c>
      <c r="AB6" s="58">
        <f>Planel_Pot_Resultado!AF724+Planel_Pot_Resultado!AF760</f>
        <v>4029</v>
      </c>
      <c r="AC6" s="58">
        <f>Planel_Pot_Resultado!AG724+Planel_Pot_Resultado!AG760</f>
        <v>4029</v>
      </c>
      <c r="AD6" s="58">
        <f>Planel_Pot_Resultado!AH724+Planel_Pot_Resultado!AH760</f>
        <v>4029</v>
      </c>
      <c r="AE6" s="58">
        <f>Planel_Pot_Resultado!AI724+Planel_Pot_Resultado!AI760</f>
        <v>4029</v>
      </c>
      <c r="AF6" s="58">
        <f>Planel_Pot_Resultado!AJ724+Planel_Pot_Resultado!AJ760</f>
        <v>4029</v>
      </c>
      <c r="AG6" s="58">
        <f>Planel_Pot_Resultado!AK724+Planel_Pot_Resultado!AK760</f>
        <v>4029</v>
      </c>
      <c r="AH6" s="58">
        <f>Planel_Pot_Resultado!AL724+Planel_Pot_Resultado!AL760</f>
        <v>4029</v>
      </c>
      <c r="AI6" s="58">
        <f>Planel_Pot_Resultado!AM724+Planel_Pot_Resultado!AM760</f>
        <v>4029</v>
      </c>
      <c r="AJ6" s="58">
        <f>Planel_Pot_Resultado!AN724+Planel_Pot_Resultado!AN760</f>
        <v>4029</v>
      </c>
      <c r="AK6" s="58">
        <f>Planel_Pot_Resultado!AO724+Planel_Pot_Resultado!AO760</f>
        <v>4029</v>
      </c>
      <c r="AL6" s="58">
        <f>Planel_Pot_Resultado!AP724+Planel_Pot_Resultado!AP760</f>
        <v>4029</v>
      </c>
    </row>
    <row r="7" spans="2:38" x14ac:dyDescent="0.25">
      <c r="B7" s="278" t="s">
        <v>708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14265.803416999999</v>
      </c>
      <c r="G7" s="279">
        <f t="shared" si="0"/>
        <v>15880.06374</v>
      </c>
      <c r="H7" s="279">
        <f t="shared" si="0"/>
        <v>17093.763740000002</v>
      </c>
      <c r="I7" s="279">
        <f t="shared" si="0"/>
        <v>18097.340559999997</v>
      </c>
      <c r="J7" s="279">
        <f t="shared" si="0"/>
        <v>20066.114710000002</v>
      </c>
      <c r="K7" s="279">
        <f t="shared" si="0"/>
        <v>20066.014709999999</v>
      </c>
      <c r="L7" s="279">
        <f t="shared" si="0"/>
        <v>21592.95016</v>
      </c>
      <c r="M7" s="279">
        <f t="shared" si="0"/>
        <v>23823.916860000001</v>
      </c>
      <c r="N7" s="279">
        <f t="shared" si="0"/>
        <v>23967.86292</v>
      </c>
      <c r="O7" s="279">
        <f t="shared" si="0"/>
        <v>23967.86292</v>
      </c>
      <c r="P7" s="279">
        <f t="shared" si="0"/>
        <v>23967.662920000002</v>
      </c>
      <c r="Q7" s="279">
        <f t="shared" si="0"/>
        <v>23967.662920000002</v>
      </c>
      <c r="R7" s="279">
        <f t="shared" si="0"/>
        <v>23967.662920000002</v>
      </c>
      <c r="S7" s="279">
        <f t="shared" si="0"/>
        <v>23103.11927368</v>
      </c>
      <c r="T7" s="279">
        <f t="shared" si="0"/>
        <v>23303.11927368</v>
      </c>
      <c r="U7" s="279">
        <f t="shared" si="0"/>
        <v>23503.11927368</v>
      </c>
      <c r="V7" s="279">
        <f t="shared" si="0"/>
        <v>23703.319273680001</v>
      </c>
      <c r="W7" s="279">
        <f t="shared" si="0"/>
        <v>23903.319273680001</v>
      </c>
      <c r="X7" s="279">
        <f t="shared" si="0"/>
        <v>24806.929765100002</v>
      </c>
      <c r="Y7" s="279">
        <f t="shared" si="0"/>
        <v>25691.845720999998</v>
      </c>
      <c r="Z7" s="279">
        <f t="shared" si="0"/>
        <v>26714.285326999998</v>
      </c>
      <c r="AA7" s="279">
        <f t="shared" si="0"/>
        <v>26914.285326999998</v>
      </c>
      <c r="AB7" s="279">
        <f t="shared" si="0"/>
        <v>26914.285326999998</v>
      </c>
      <c r="AC7" s="279">
        <f t="shared" si="0"/>
        <v>26908.585327000001</v>
      </c>
      <c r="AD7" s="279">
        <f t="shared" si="0"/>
        <v>26908.585327000001</v>
      </c>
      <c r="AE7" s="279">
        <f t="shared" si="0"/>
        <v>26908.585327000001</v>
      </c>
      <c r="AF7" s="279">
        <f t="shared" si="0"/>
        <v>26908.585327000001</v>
      </c>
      <c r="AG7" s="279">
        <f t="shared" si="0"/>
        <v>26545.385327</v>
      </c>
      <c r="AH7" s="279">
        <f t="shared" si="0"/>
        <v>26545.385327</v>
      </c>
      <c r="AI7" s="279">
        <f t="shared" si="0"/>
        <v>26545.385327</v>
      </c>
      <c r="AJ7" s="279">
        <f t="shared" si="0"/>
        <v>26545.385327</v>
      </c>
      <c r="AK7" s="279">
        <f t="shared" si="0"/>
        <v>26545.385327</v>
      </c>
      <c r="AL7" s="279">
        <f t="shared" si="0"/>
        <v>26545.385327</v>
      </c>
    </row>
    <row r="9" spans="2:38" x14ac:dyDescent="0.25">
      <c r="B9" s="12" t="s">
        <v>705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697</v>
      </c>
      <c r="C11" s="58">
        <f>PLANEL_GerMed_Resultado!G148+PLANEL_GerMed_Resultado!G688</f>
        <v>1646.778949</v>
      </c>
      <c r="D11" s="58">
        <f>PLANEL_GerMed_Resultado!H148+PLANEL_GerMed_Resultado!H688</f>
        <v>77.36237199</v>
      </c>
      <c r="E11" s="58">
        <f>PLANEL_GerMed_Resultado!I148+PLANEL_GerMed_Resultado!I688</f>
        <v>165.01327749999999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123.8839025</v>
      </c>
      <c r="J11" s="58">
        <f>PLANEL_GerMed_Resultado!N148+PLANEL_GerMed_Resultado!N688</f>
        <v>165.01327749999999</v>
      </c>
      <c r="K11" s="58">
        <f>PLANEL_GerMed_Resultado!O148+PLANEL_GerMed_Resultado!O688</f>
        <v>165.01327749999999</v>
      </c>
      <c r="L11" s="58">
        <f>PLANEL_GerMed_Resultado!P148+PLANEL_GerMed_Resultado!P688</f>
        <v>165.01327749999999</v>
      </c>
      <c r="M11" s="58">
        <f>PLANEL_GerMed_Resultado!Q148+PLANEL_GerMed_Resultado!Q688</f>
        <v>103.319215</v>
      </c>
      <c r="N11" s="58">
        <f>PLANEL_GerMed_Resultado!R148+PLANEL_GerMed_Resultado!R688</f>
        <v>103.319215</v>
      </c>
      <c r="O11" s="58">
        <f>PLANEL_GerMed_Resultado!S148+PLANEL_GerMed_Resultado!S688</f>
        <v>103.319215</v>
      </c>
      <c r="P11" s="58">
        <f>PLANEL_GerMed_Resultado!T148+PLANEL_GerMed_Resultado!T688</f>
        <v>103.319215</v>
      </c>
      <c r="Q11" s="58">
        <f>PLANEL_GerMed_Resultado!U148+PLANEL_GerMed_Resultado!U688</f>
        <v>103.319215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698</v>
      </c>
      <c r="C12" s="58">
        <f>PLANEL_GerMed_Resultado!G112+PLANEL_GerMed_Resultado!G676</f>
        <v>5065.3484539999999</v>
      </c>
      <c r="D12" s="58">
        <f>PLANEL_GerMed_Resultado!H112+PLANEL_GerMed_Resultado!H676</f>
        <v>4278.6878919999999</v>
      </c>
      <c r="E12" s="58">
        <f>PLANEL_GerMed_Resultado!I112+PLANEL_GerMed_Resultado!I676</f>
        <v>4344.270055</v>
      </c>
      <c r="F12" s="58">
        <f>PLANEL_GerMed_Resultado!J112+PLANEL_GerMed_Resultado!J676</f>
        <v>3994.6023970000001</v>
      </c>
      <c r="G12" s="58">
        <f>PLANEL_GerMed_Resultado!K112+PLANEL_GerMed_Resultado!K676</f>
        <v>4144.3820969999997</v>
      </c>
      <c r="H12" s="58">
        <f>PLANEL_GerMed_Resultado!L112+PLANEL_GerMed_Resultado!L676</f>
        <v>4947.533015</v>
      </c>
      <c r="I12" s="58">
        <f>PLANEL_GerMed_Resultado!M112+PLANEL_GerMed_Resultado!M676</f>
        <v>5020.8739830000004</v>
      </c>
      <c r="J12" s="58">
        <f>PLANEL_GerMed_Resultado!N112+PLANEL_GerMed_Resultado!N676</f>
        <v>5003.1955699999999</v>
      </c>
      <c r="K12" s="58">
        <f>PLANEL_GerMed_Resultado!O112+PLANEL_GerMed_Resultado!O676</f>
        <v>4632.4584500000001</v>
      </c>
      <c r="L12" s="58">
        <f>PLANEL_GerMed_Resultado!P112+PLANEL_GerMed_Resultado!P676</f>
        <v>4407.4426960000001</v>
      </c>
      <c r="M12" s="58">
        <f>PLANEL_GerMed_Resultado!Q112+PLANEL_GerMed_Resultado!Q676</f>
        <v>3363.8329824299999</v>
      </c>
      <c r="N12" s="58">
        <f>PLANEL_GerMed_Resultado!R112+PLANEL_GerMed_Resultado!R676</f>
        <v>3264.6962426099999</v>
      </c>
      <c r="O12" s="58">
        <f>PLANEL_GerMed_Resultado!S112+PLANEL_GerMed_Resultado!S676</f>
        <v>3047.351228</v>
      </c>
      <c r="P12" s="58">
        <f>PLANEL_GerMed_Resultado!T112+PLANEL_GerMed_Resultado!T676</f>
        <v>2900.4669690000001</v>
      </c>
      <c r="Q12" s="58">
        <f>PLANEL_GerMed_Resultado!U112+PLANEL_GerMed_Resultado!U676</f>
        <v>2999.1009389999999</v>
      </c>
      <c r="R12" s="58">
        <f>PLANEL_GerMed_Resultado!V112+PLANEL_GerMed_Resultado!V676</f>
        <v>2688.6843290000002</v>
      </c>
      <c r="S12" s="58">
        <f>PLANEL_GerMed_Resultado!W112+PLANEL_GerMed_Resultado!W676</f>
        <v>1914.6780160000001</v>
      </c>
      <c r="T12" s="58">
        <f>PLANEL_GerMed_Resultado!X112+PLANEL_GerMed_Resultado!X676</f>
        <v>1906.1282490000001</v>
      </c>
      <c r="U12" s="58">
        <f>PLANEL_GerMed_Resultado!Y112+PLANEL_GerMed_Resultado!Y676</f>
        <v>1958.2880190000001</v>
      </c>
      <c r="V12" s="58">
        <f>PLANEL_GerMed_Resultado!Z112+PLANEL_GerMed_Resultado!Z676</f>
        <v>1456.373118</v>
      </c>
      <c r="W12" s="58">
        <f>PLANEL_GerMed_Resultado!AA112+PLANEL_GerMed_Resultado!AA676</f>
        <v>1436.368753</v>
      </c>
      <c r="X12" s="58">
        <f>PLANEL_GerMed_Resultado!AB112+PLANEL_GerMed_Resultado!AB676</f>
        <v>1436.368753</v>
      </c>
      <c r="Y12" s="58">
        <f>PLANEL_GerMed_Resultado!AC112+PLANEL_GerMed_Resultado!AC676</f>
        <v>1040.457269</v>
      </c>
      <c r="Z12" s="58">
        <f>PLANEL_GerMed_Resultado!AD112+PLANEL_GerMed_Resultado!AD676</f>
        <v>1040.457269</v>
      </c>
      <c r="AA12" s="58">
        <f>PLANEL_GerMed_Resultado!AE112+PLANEL_GerMed_Resultado!AE676</f>
        <v>1024.1612689999999</v>
      </c>
      <c r="AB12" s="58">
        <f>PLANEL_GerMed_Resultado!AF112+PLANEL_GerMed_Resultado!AF676</f>
        <v>1024.1612689999999</v>
      </c>
      <c r="AC12" s="58">
        <f>PLANEL_GerMed_Resultado!AG112+PLANEL_GerMed_Resultado!AG676</f>
        <v>143.85065729999999</v>
      </c>
      <c r="AD12" s="58">
        <f>PLANEL_GerMed_Resultado!AH112+PLANEL_GerMed_Resultado!AH676</f>
        <v>143.85065729999999</v>
      </c>
      <c r="AE12" s="58">
        <f>PLANEL_GerMed_Resultado!AI112+PLANEL_GerMed_Resultado!AI676</f>
        <v>143.85065729999999</v>
      </c>
      <c r="AF12" s="58">
        <f>PLANEL_GerMed_Resultado!AJ112+PLANEL_GerMed_Resultado!AJ676</f>
        <v>143.85065729999999</v>
      </c>
      <c r="AG12" s="58">
        <f>PLANEL_GerMed_Resultado!AK112+PLANEL_GerMed_Resultado!AK676</f>
        <v>0</v>
      </c>
      <c r="AH12" s="58">
        <f>PLANEL_GerMed_Resultado!AL112+PLANEL_GerMed_Resultado!AL676</f>
        <v>0</v>
      </c>
      <c r="AI12" s="58">
        <f>PLANEL_GerMed_Resultado!AM112+PLANEL_GerMed_Resultado!AM676</f>
        <v>0</v>
      </c>
      <c r="AJ12" s="58">
        <f>PLANEL_GerMed_Resultado!AN112+PLANEL_GerMed_Resultado!AN676</f>
        <v>57.179209559999997</v>
      </c>
      <c r="AK12" s="58">
        <f>PLANEL_GerMed_Resultado!AO112+PLANEL_GerMed_Resultado!AO676</f>
        <v>242.02104100999998</v>
      </c>
      <c r="AL12" s="58">
        <f>PLANEL_GerMed_Resultado!AP112+PLANEL_GerMed_Resultado!AP676</f>
        <v>427.57398160000002</v>
      </c>
    </row>
    <row r="13" spans="2:38" x14ac:dyDescent="0.25">
      <c r="B13" s="33" t="s">
        <v>699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354.13084387999999</v>
      </c>
      <c r="T13" s="58">
        <f>PLANEL_GerMed_Resultado!X124+PLANEL_GerMed_Resultado!X136+PLANEL_GerMed_Resultado!X664</f>
        <v>354.13084387999999</v>
      </c>
      <c r="U13" s="58">
        <f>PLANEL_GerMed_Resultado!Y124+PLANEL_GerMed_Resultado!Y136+PLANEL_GerMed_Resultado!Y664</f>
        <v>354.13084387999999</v>
      </c>
      <c r="V13" s="58">
        <f>PLANEL_GerMed_Resultado!Z124+PLANEL_GerMed_Resultado!Z136+PLANEL_GerMed_Resultado!Z664</f>
        <v>479.67082557999998</v>
      </c>
      <c r="W13" s="58">
        <f>PLANEL_GerMed_Resultado!AA124+PLANEL_GerMed_Resultado!AA136+PLANEL_GerMed_Resultado!AA664</f>
        <v>525.75543058000005</v>
      </c>
      <c r="X13" s="58">
        <f>PLANEL_GerMed_Resultado!AB124+PLANEL_GerMed_Resultado!AB136+PLANEL_GerMed_Resultado!AB664</f>
        <v>907.39137529999994</v>
      </c>
      <c r="Y13" s="58">
        <f>PLANEL_GerMed_Resultado!AC124+PLANEL_GerMed_Resultado!AC136+PLANEL_GerMed_Resultado!AC664</f>
        <v>1421.4393838000001</v>
      </c>
      <c r="Z13" s="58">
        <f>PLANEL_GerMed_Resultado!AD124+PLANEL_GerMed_Resultado!AD136+PLANEL_GerMed_Resultado!AD664</f>
        <v>1860.9794095</v>
      </c>
      <c r="AA13" s="58">
        <f>PLANEL_GerMed_Resultado!AE124+PLANEL_GerMed_Resultado!AE136+PLANEL_GerMed_Resultado!AE664</f>
        <v>2019.9252335000001</v>
      </c>
      <c r="AB13" s="58">
        <f>PLANEL_GerMed_Resultado!AF124+PLANEL_GerMed_Resultado!AF136+PLANEL_GerMed_Resultado!AF664</f>
        <v>2019.9252335000001</v>
      </c>
      <c r="AC13" s="58">
        <f>PLANEL_GerMed_Resultado!AG124+PLANEL_GerMed_Resultado!AG136+PLANEL_GerMed_Resultado!AG664</f>
        <v>2592.1980560000002</v>
      </c>
      <c r="AD13" s="58">
        <f>PLANEL_GerMed_Resultado!AH124+PLANEL_GerMed_Resultado!AH136+PLANEL_GerMed_Resultado!AH664</f>
        <v>2592.1980560000002</v>
      </c>
      <c r="AE13" s="58">
        <f>PLANEL_GerMed_Resultado!AI124+PLANEL_GerMed_Resultado!AI136+PLANEL_GerMed_Resultado!AI664</f>
        <v>2424.654168</v>
      </c>
      <c r="AF13" s="58">
        <f>PLANEL_GerMed_Resultado!AJ124+PLANEL_GerMed_Resultado!AJ136+PLANEL_GerMed_Resultado!AJ664</f>
        <v>2397.133034</v>
      </c>
      <c r="AG13" s="58">
        <f>PLANEL_GerMed_Resultado!AK124+PLANEL_GerMed_Resultado!AK136+PLANEL_GerMed_Resultado!AK664</f>
        <v>2116.7675509999999</v>
      </c>
      <c r="AH13" s="58">
        <f>PLANEL_GerMed_Resultado!AL124+PLANEL_GerMed_Resultado!AL136+PLANEL_GerMed_Resultado!AL664</f>
        <v>1765.4367827999999</v>
      </c>
      <c r="AI13" s="58">
        <f>PLANEL_GerMed_Resultado!AM124+PLANEL_GerMed_Resultado!AM136+PLANEL_GerMed_Resultado!AM664</f>
        <v>1379.9172068</v>
      </c>
      <c r="AJ13" s="58">
        <f>PLANEL_GerMed_Resultado!AN124+PLANEL_GerMed_Resultado!AN136+PLANEL_GerMed_Resultado!AN664</f>
        <v>942.13049590000003</v>
      </c>
      <c r="AK13" s="58">
        <f>PLANEL_GerMed_Resultado!AO124+PLANEL_GerMed_Resultado!AO136+PLANEL_GerMed_Resultado!AO664</f>
        <v>515.08058129999995</v>
      </c>
      <c r="AL13" s="58">
        <f>PLANEL_GerMed_Resultado!AP124+PLANEL_GerMed_Resultado!AP136+PLANEL_GerMed_Resultado!AP664</f>
        <v>314.10875931999999</v>
      </c>
    </row>
    <row r="14" spans="2:38" x14ac:dyDescent="0.25">
      <c r="B14" s="33" t="s">
        <v>702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0</v>
      </c>
      <c r="T14" s="58">
        <f>PLANEL_GerMed_Resultado!X724+PLANEL_GerMed_Resultado!X760</f>
        <v>0</v>
      </c>
      <c r="U14" s="58">
        <f>PLANEL_GerMed_Resultado!Y724+PLANEL_GerMed_Resultado!Y760</f>
        <v>0</v>
      </c>
      <c r="V14" s="58">
        <f>PLANEL_GerMed_Resultado!Z724+PLANEL_GerMed_Resultado!Z760</f>
        <v>3.282695259</v>
      </c>
      <c r="W14" s="58">
        <f>PLANEL_GerMed_Resultado!AA724+PLANEL_GerMed_Resultado!AA760</f>
        <v>0</v>
      </c>
      <c r="X14" s="58">
        <f>PLANEL_GerMed_Resultado!AB724+PLANEL_GerMed_Resultado!AB760</f>
        <v>0</v>
      </c>
      <c r="Y14" s="58">
        <f>PLANEL_GerMed_Resultado!AC724+PLANEL_GerMed_Resultado!AC760</f>
        <v>30.689789019999999</v>
      </c>
      <c r="Z14" s="58">
        <f>PLANEL_GerMed_Resultado!AD724+PLANEL_GerMed_Resultado!AD760</f>
        <v>30.573817770000002</v>
      </c>
      <c r="AA14" s="58">
        <f>PLANEL_GerMed_Resultado!AE724+PLANEL_GerMed_Resultado!AE760</f>
        <v>30.45732293</v>
      </c>
      <c r="AB14" s="58">
        <f>PLANEL_GerMed_Resultado!AF724+PLANEL_GerMed_Resultado!AF760</f>
        <v>30.340571560000001</v>
      </c>
      <c r="AC14" s="58">
        <f>PLANEL_GerMed_Resultado!AG724+PLANEL_GerMed_Resultado!AG760</f>
        <v>30.223840809999999</v>
      </c>
      <c r="AD14" s="58">
        <f>PLANEL_GerMed_Resultado!AH724+PLANEL_GerMed_Resultado!AH760</f>
        <v>30.107416529999998</v>
      </c>
      <c r="AE14" s="58">
        <f>PLANEL_GerMed_Resultado!AI724+PLANEL_GerMed_Resultado!AI760</f>
        <v>107.5414596</v>
      </c>
      <c r="AF14" s="58">
        <f>PLANEL_GerMed_Resultado!AJ724+PLANEL_GerMed_Resultado!AJ760</f>
        <v>29.876665209999999</v>
      </c>
      <c r="AG14" s="58">
        <f>PLANEL_GerMed_Resultado!AK724+PLANEL_GerMed_Resultado!AK760</f>
        <v>29.762939070000002</v>
      </c>
      <c r="AH14" s="58">
        <f>PLANEL_GerMed_Resultado!AL724+PLANEL_GerMed_Resultado!AL760</f>
        <v>130.82002460000001</v>
      </c>
      <c r="AI14" s="58">
        <f>PLANEL_GerMed_Resultado!AM724+PLANEL_GerMed_Resultado!AM760</f>
        <v>306.46987999999999</v>
      </c>
      <c r="AJ14" s="58">
        <f>PLANEL_GerMed_Resultado!AN724+PLANEL_GerMed_Resultado!AN760</f>
        <v>455.79420440000001</v>
      </c>
      <c r="AK14" s="58">
        <f>PLANEL_GerMed_Resultado!AO724+PLANEL_GerMed_Resultado!AO760</f>
        <v>494.79866770000001</v>
      </c>
      <c r="AL14" s="58">
        <f>PLANEL_GerMed_Resultado!AP724+PLANEL_GerMed_Resultado!AP760</f>
        <v>560.5345489</v>
      </c>
    </row>
    <row r="16" spans="2:38" x14ac:dyDescent="0.25">
      <c r="B16" s="12" t="s">
        <v>706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697</v>
      </c>
      <c r="C18" s="58">
        <f>PLANEL_GerCrit_Resultado!G148+PLANEL_GerCrit_Resultado!G688</f>
        <v>2332.6552069999998</v>
      </c>
      <c r="D18" s="58">
        <f>PLANEL_GerCrit_Resultado!H148+PLANEL_GerCrit_Resultado!H688</f>
        <v>2048.0576190000002</v>
      </c>
      <c r="E18" s="58">
        <f>PLANEL_GerCrit_Resultado!I148+PLANEL_GerCrit_Resultado!I688</f>
        <v>2117.3288170000001</v>
      </c>
      <c r="F18" s="58">
        <f>PLANEL_GerCrit_Resultado!J148+PLANEL_GerCrit_Resultado!J688</f>
        <v>1193.5993639999999</v>
      </c>
      <c r="G18" s="58">
        <f>PLANEL_GerCrit_Resultado!K148+PLANEL_GerCrit_Resultado!K688</f>
        <v>1496.3541580000001</v>
      </c>
      <c r="H18" s="58">
        <f>PLANEL_GerCrit_Resultado!L148+PLANEL_GerCrit_Resultado!L688</f>
        <v>1496.3541580000001</v>
      </c>
      <c r="I18" s="58">
        <f>PLANEL_GerCrit_Resultado!M148+PLANEL_GerCrit_Resultado!M688</f>
        <v>1496.3541580000001</v>
      </c>
      <c r="J18" s="58">
        <f>PLANEL_GerCrit_Resultado!N148+PLANEL_GerCrit_Resultado!N688</f>
        <v>1496.3541580000001</v>
      </c>
      <c r="K18" s="58">
        <f>PLANEL_GerCrit_Resultado!O148+PLANEL_GerCrit_Resultado!O688</f>
        <v>1501.7937143000001</v>
      </c>
      <c r="L18" s="58">
        <f>PLANEL_GerCrit_Resultado!P148+PLANEL_GerCrit_Resultado!P688</f>
        <v>1301.2585243999999</v>
      </c>
      <c r="M18" s="58">
        <f>PLANEL_GerCrit_Resultado!Q148+PLANEL_GerCrit_Resultado!Q688</f>
        <v>927.53052709999997</v>
      </c>
      <c r="N18" s="58">
        <f>PLANEL_GerCrit_Resultado!R148+PLANEL_GerCrit_Resultado!R688</f>
        <v>932.2544069999999</v>
      </c>
      <c r="O18" s="58">
        <f>PLANEL_GerCrit_Resultado!S148+PLANEL_GerCrit_Resultado!S688</f>
        <v>932.2544069999999</v>
      </c>
      <c r="P18" s="58">
        <f>PLANEL_GerCrit_Resultado!T148+PLANEL_GerCrit_Resultado!T688</f>
        <v>932.2544069999999</v>
      </c>
      <c r="Q18" s="58">
        <f>PLANEL_GerCrit_Resultado!U148+PLANEL_GerCrit_Resultado!U688</f>
        <v>932.2544069999999</v>
      </c>
      <c r="R18" s="58">
        <f>PLANEL_GerCrit_Resultado!V148+PLANEL_GerCrit_Resultado!V688</f>
        <v>932.2544069999999</v>
      </c>
      <c r="S18" s="58">
        <f>PLANEL_GerCrit_Resultado!W148+PLANEL_GerCrit_Resultado!W688</f>
        <v>518.97754699999996</v>
      </c>
      <c r="T18" s="58">
        <f>PLANEL_GerCrit_Resultado!X148+PLANEL_GerCrit_Resultado!X688</f>
        <v>518.97754699999996</v>
      </c>
      <c r="U18" s="58">
        <f>PLANEL_GerCrit_Resultado!Y148+PLANEL_GerCrit_Resultado!Y688</f>
        <v>518.97754699999996</v>
      </c>
      <c r="V18" s="58">
        <f>PLANEL_GerCrit_Resultado!Z148+PLANEL_GerCrit_Resultado!Z688</f>
        <v>518.97754699999996</v>
      </c>
      <c r="W18" s="58">
        <f>PLANEL_GerCrit_Resultado!AA148+PLANEL_GerCrit_Resultado!AA688</f>
        <v>518.97754699999996</v>
      </c>
      <c r="X18" s="58">
        <f>PLANEL_GerCrit_Resultado!AB148+PLANEL_GerCrit_Resultado!AB688</f>
        <v>518.97754699999996</v>
      </c>
      <c r="Y18" s="58">
        <f>PLANEL_GerCrit_Resultado!AC148+PLANEL_GerCrit_Resultado!AC688</f>
        <v>518.97754699999996</v>
      </c>
      <c r="Z18" s="58">
        <f>PLANEL_GerCrit_Resultado!AD148+PLANEL_GerCrit_Resultado!AD688</f>
        <v>518.97754699999996</v>
      </c>
      <c r="AA18" s="58">
        <f>PLANEL_GerCrit_Resultado!AE148+PLANEL_GerCrit_Resultado!AE688</f>
        <v>518.97754699999996</v>
      </c>
      <c r="AB18" s="58">
        <f>PLANEL_GerCrit_Resultado!AF148+PLANEL_GerCrit_Resultado!AF688</f>
        <v>518.97754699999996</v>
      </c>
      <c r="AC18" s="58">
        <f>PLANEL_GerCrit_Resultado!AG148+PLANEL_GerCrit_Resultado!AG688</f>
        <v>518.97754699999996</v>
      </c>
      <c r="AD18" s="58">
        <f>PLANEL_GerCrit_Resultado!AH148+PLANEL_GerCrit_Resultado!AH688</f>
        <v>518.97754699999996</v>
      </c>
      <c r="AE18" s="58">
        <f>PLANEL_GerCrit_Resultado!AI148+PLANEL_GerCrit_Resultado!AI688</f>
        <v>518.97754699999996</v>
      </c>
      <c r="AF18" s="58">
        <f>PLANEL_GerCrit_Resultado!AJ148+PLANEL_GerCrit_Resultado!AJ688</f>
        <v>518.97754699999996</v>
      </c>
      <c r="AG18" s="58">
        <f>PLANEL_GerCrit_Resultado!AK148+PLANEL_GerCrit_Resultado!AK688</f>
        <v>518.97754699999996</v>
      </c>
      <c r="AH18" s="58">
        <f>PLANEL_GerCrit_Resultado!AL148+PLANEL_GerCrit_Resultado!AL688</f>
        <v>518.97754699999996</v>
      </c>
      <c r="AI18" s="58">
        <f>PLANEL_GerCrit_Resultado!AM148+PLANEL_GerCrit_Resultado!AM688</f>
        <v>518.97754699999996</v>
      </c>
      <c r="AJ18" s="58">
        <f>PLANEL_GerCrit_Resultado!AN148+PLANEL_GerCrit_Resultado!AN688</f>
        <v>518.97754699999996</v>
      </c>
      <c r="AK18" s="58">
        <f>PLANEL_GerCrit_Resultado!AO148+PLANEL_GerCrit_Resultado!AO688</f>
        <v>518.97754699999996</v>
      </c>
      <c r="AL18" s="58">
        <f>PLANEL_GerCrit_Resultado!AP148+PLANEL_GerCrit_Resultado!AP688</f>
        <v>518.97754699999996</v>
      </c>
    </row>
    <row r="19" spans="2:38" x14ac:dyDescent="0.25">
      <c r="B19" s="33" t="s">
        <v>698</v>
      </c>
      <c r="C19" s="58">
        <f>PLANEL_GerCrit_Resultado!G112+PLANEL_GerCrit_Resultado!G676</f>
        <v>5818.9624780000004</v>
      </c>
      <c r="D19" s="58">
        <f>PLANEL_GerCrit_Resultado!H112+PLANEL_GerCrit_Resultado!H676</f>
        <v>6870.3759849999997</v>
      </c>
      <c r="E19" s="58">
        <f>PLANEL_GerCrit_Resultado!I112+PLANEL_GerCrit_Resultado!I676</f>
        <v>6949.5645219999997</v>
      </c>
      <c r="F19" s="58">
        <f>PLANEL_GerCrit_Resultado!J112+PLANEL_GerCrit_Resultado!J676</f>
        <v>6991.794742</v>
      </c>
      <c r="G19" s="58">
        <f>PLANEL_GerCrit_Resultado!K112+PLANEL_GerCrit_Resultado!K676</f>
        <v>8413.3516209999998</v>
      </c>
      <c r="H19" s="58">
        <f>PLANEL_GerCrit_Resultado!L112+PLANEL_GerCrit_Resultado!L676</f>
        <v>10112.677890000001</v>
      </c>
      <c r="I19" s="58">
        <f>PLANEL_GerCrit_Resultado!M112+PLANEL_GerCrit_Resultado!M676</f>
        <v>11037.63241</v>
      </c>
      <c r="J19" s="58">
        <f>PLANEL_GerCrit_Resultado!N112+PLANEL_GerCrit_Resultado!N676</f>
        <v>12628.3843459</v>
      </c>
      <c r="K19" s="58">
        <f>PLANEL_GerCrit_Resultado!O112+PLANEL_GerCrit_Resultado!O676</f>
        <v>11450.747561700002</v>
      </c>
      <c r="L19" s="58">
        <f>PLANEL_GerCrit_Resultado!P112+PLANEL_GerCrit_Resultado!P676</f>
        <v>12016.489087400001</v>
      </c>
      <c r="M19" s="58">
        <f>PLANEL_GerCrit_Resultado!Q112+PLANEL_GerCrit_Resultado!Q676</f>
        <v>13810.086967000001</v>
      </c>
      <c r="N19" s="58">
        <f>PLANEL_GerCrit_Resultado!R112+PLANEL_GerCrit_Resultado!R676</f>
        <v>13581.462045999999</v>
      </c>
      <c r="O19" s="58">
        <f>PLANEL_GerCrit_Resultado!S112+PLANEL_GerCrit_Resultado!S676</f>
        <v>12453.999782999999</v>
      </c>
      <c r="P19" s="58">
        <f>PLANEL_GerCrit_Resultado!T112+PLANEL_GerCrit_Resultado!T676</f>
        <v>12004.855383</v>
      </c>
      <c r="Q19" s="58">
        <f>PLANEL_GerCrit_Resultado!U112+PLANEL_GerCrit_Resultado!U676</f>
        <v>11681.232086</v>
      </c>
      <c r="R19" s="58">
        <f>PLANEL_GerCrit_Resultado!V112+PLANEL_GerCrit_Resultado!V676</f>
        <v>11180.881932</v>
      </c>
      <c r="S19" s="58">
        <f>PLANEL_GerCrit_Resultado!W112+PLANEL_GerCrit_Resultado!W676</f>
        <v>9319.0748320000002</v>
      </c>
      <c r="T19" s="58">
        <f>PLANEL_GerCrit_Resultado!X112+PLANEL_GerCrit_Resultado!X676</f>
        <v>9030.6667689999995</v>
      </c>
      <c r="U19" s="58">
        <f>PLANEL_GerCrit_Resultado!Y112+PLANEL_GerCrit_Resultado!Y676</f>
        <v>8753.876495999999</v>
      </c>
      <c r="V19" s="58">
        <f>PLANEL_GerCrit_Resultado!Z112+PLANEL_GerCrit_Resultado!Z676</f>
        <v>7438.2421520000007</v>
      </c>
      <c r="W19" s="58">
        <f>PLANEL_GerCrit_Resultado!AA112+PLANEL_GerCrit_Resultado!AA676</f>
        <v>7197.7139289999996</v>
      </c>
      <c r="X19" s="58">
        <f>PLANEL_GerCrit_Resultado!AB112+PLANEL_GerCrit_Resultado!AB676</f>
        <v>7075.363507</v>
      </c>
      <c r="Y19" s="58">
        <f>PLANEL_GerCrit_Resultado!AC112+PLANEL_GerCrit_Resultado!AC676</f>
        <v>6402.2595209999999</v>
      </c>
      <c r="Z19" s="58">
        <f>PLANEL_GerCrit_Resultado!AD112+PLANEL_GerCrit_Resultado!AD676</f>
        <v>6145.207523</v>
      </c>
      <c r="AA19" s="58">
        <f>PLANEL_GerCrit_Resultado!AE112+PLANEL_GerCrit_Resultado!AE676</f>
        <v>5935.8090540000003</v>
      </c>
      <c r="AB19" s="58">
        <f>PLANEL_GerCrit_Resultado!AF112+PLANEL_GerCrit_Resultado!AF676</f>
        <v>5707.0009250000003</v>
      </c>
      <c r="AC19" s="58">
        <f>PLANEL_GerCrit_Resultado!AG112+PLANEL_GerCrit_Resultado!AG676</f>
        <v>4478.4387040000001</v>
      </c>
      <c r="AD19" s="58">
        <f>PLANEL_GerCrit_Resultado!AH112+PLANEL_GerCrit_Resultado!AH676</f>
        <v>4279.0035710000002</v>
      </c>
      <c r="AE19" s="58">
        <f>PLANEL_GerCrit_Resultado!AI112+PLANEL_GerCrit_Resultado!AI676</f>
        <v>4078.0144599999999</v>
      </c>
      <c r="AF19" s="58">
        <f>PLANEL_GerCrit_Resultado!AJ112+PLANEL_GerCrit_Resultado!AJ676</f>
        <v>3919.754191</v>
      </c>
      <c r="AG19" s="58">
        <f>PLANEL_GerCrit_Resultado!AK112+PLANEL_GerCrit_Resultado!AK676</f>
        <v>3518.3321089999999</v>
      </c>
      <c r="AH19" s="58">
        <f>PLANEL_GerCrit_Resultado!AL112+PLANEL_GerCrit_Resultado!AL676</f>
        <v>3518.3321089999999</v>
      </c>
      <c r="AI19" s="58">
        <f>PLANEL_GerCrit_Resultado!AM112+PLANEL_GerCrit_Resultado!AM676</f>
        <v>3518.3321089999999</v>
      </c>
      <c r="AJ19" s="58">
        <f>PLANEL_GerCrit_Resultado!AN112+PLANEL_GerCrit_Resultado!AN676</f>
        <v>3518.3321089999999</v>
      </c>
      <c r="AK19" s="58">
        <f>PLANEL_GerCrit_Resultado!AO112+PLANEL_GerCrit_Resultado!AO676</f>
        <v>3565.231342</v>
      </c>
      <c r="AL19" s="58">
        <f>PLANEL_GerCrit_Resultado!AP112+PLANEL_GerCrit_Resultado!AP676</f>
        <v>3726.5473910000001</v>
      </c>
    </row>
    <row r="20" spans="2:38" x14ac:dyDescent="0.25">
      <c r="B20" s="33" t="s">
        <v>699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1416.5233761100001</v>
      </c>
      <c r="T20" s="58">
        <f>PLANEL_GerCrit_Resultado!X124+PLANEL_GerCrit_Resultado!X136+PLANEL_GerCrit_Resultado!X664</f>
        <v>1416.5233761100001</v>
      </c>
      <c r="U20" s="58">
        <f>PLANEL_GerCrit_Resultado!Y124+PLANEL_GerCrit_Resultado!Y136+PLANEL_GerCrit_Resultado!Y664</f>
        <v>1416.5233761100001</v>
      </c>
      <c r="V20" s="58">
        <f>PLANEL_GerCrit_Resultado!Z124+PLANEL_GerCrit_Resultado!Z136+PLANEL_GerCrit_Resultado!Z664</f>
        <v>1918.6833021100001</v>
      </c>
      <c r="W20" s="58">
        <f>PLANEL_GerCrit_Resultado!AA124+PLANEL_GerCrit_Resultado!AA136+PLANEL_GerCrit_Resultado!AA664</f>
        <v>1918.6833021100001</v>
      </c>
      <c r="X20" s="58">
        <f>PLANEL_GerCrit_Resultado!AB124+PLANEL_GerCrit_Resultado!AB136+PLANEL_GerCrit_Resultado!AB664</f>
        <v>2585.3342320000002</v>
      </c>
      <c r="Y20" s="58">
        <f>PLANEL_GerCrit_Resultado!AC124+PLANEL_GerCrit_Resultado!AC136+PLANEL_GerCrit_Resultado!AC664</f>
        <v>3234.083126</v>
      </c>
      <c r="Z20" s="58">
        <f>PLANEL_GerCrit_Resultado!AD124+PLANEL_GerCrit_Resultado!AD136+PLANEL_GerCrit_Resultado!AD664</f>
        <v>4013.3212629999998</v>
      </c>
      <c r="AA20" s="58">
        <f>PLANEL_GerCrit_Resultado!AE124+PLANEL_GerCrit_Resultado!AE136+PLANEL_GerCrit_Resultado!AE664</f>
        <v>4033.2181659999997</v>
      </c>
      <c r="AB20" s="58">
        <f>PLANEL_GerCrit_Resultado!AF124+PLANEL_GerCrit_Resultado!AF136+PLANEL_GerCrit_Resultado!AF664</f>
        <v>4033.2181659999997</v>
      </c>
      <c r="AC20" s="58">
        <f>PLANEL_GerCrit_Resultado!AG124+PLANEL_GerCrit_Resultado!AG136+PLANEL_GerCrit_Resultado!AG664</f>
        <v>4736.6880409999994</v>
      </c>
      <c r="AD20" s="58">
        <f>PLANEL_GerCrit_Resultado!AH124+PLANEL_GerCrit_Resultado!AH136+PLANEL_GerCrit_Resultado!AH664</f>
        <v>4354.969505</v>
      </c>
      <c r="AE20" s="58">
        <f>PLANEL_GerCrit_Resultado!AI124+PLANEL_GerCrit_Resultado!AI136+PLANEL_GerCrit_Resultado!AI664</f>
        <v>3970.17247</v>
      </c>
      <c r="AF20" s="58">
        <f>PLANEL_GerCrit_Resultado!AJ124+PLANEL_GerCrit_Resultado!AJ136+PLANEL_GerCrit_Resultado!AJ664</f>
        <v>3888.2970839999998</v>
      </c>
      <c r="AG20" s="58">
        <f>PLANEL_GerCrit_Resultado!AK124+PLANEL_GerCrit_Resultado!AK136+PLANEL_GerCrit_Resultado!AK664</f>
        <v>3888.2970839999998</v>
      </c>
      <c r="AH20" s="58">
        <f>PLANEL_GerCrit_Resultado!AL124+PLANEL_GerCrit_Resultado!AL136+PLANEL_GerCrit_Resultado!AL664</f>
        <v>3888.2970839999998</v>
      </c>
      <c r="AI20" s="58">
        <f>PLANEL_GerCrit_Resultado!AM124+PLANEL_GerCrit_Resultado!AM136+PLANEL_GerCrit_Resultado!AM664</f>
        <v>3888.2970839999998</v>
      </c>
      <c r="AJ20" s="58">
        <f>PLANEL_GerCrit_Resultado!AN124+PLANEL_GerCrit_Resultado!AN136+PLANEL_GerCrit_Resultado!AN664</f>
        <v>3754.470816</v>
      </c>
      <c r="AK20" s="58">
        <f>PLANEL_GerCrit_Resultado!AO124+PLANEL_GerCrit_Resultado!AO136+PLANEL_GerCrit_Resultado!AO664</f>
        <v>3375.3859739999998</v>
      </c>
      <c r="AL20" s="58">
        <f>PLANEL_GerCrit_Resultado!AP124+PLANEL_GerCrit_Resultado!AP136+PLANEL_GerCrit_Resultado!AP664</f>
        <v>2997.7192919999998</v>
      </c>
    </row>
    <row r="21" spans="2:38" x14ac:dyDescent="0.25">
      <c r="B21" s="33" t="s">
        <v>702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937.28624070000001</v>
      </c>
      <c r="T21" s="58">
        <f>PLANEL_GerCrit_Resultado!X724+PLANEL_GerCrit_Resultado!X760</f>
        <v>1079.4069750000001</v>
      </c>
      <c r="U21" s="58">
        <f>PLANEL_GerCrit_Resultado!Y724+PLANEL_GerCrit_Resultado!Y760</f>
        <v>1221.527709</v>
      </c>
      <c r="V21" s="58">
        <f>PLANEL_GerCrit_Resultado!Z724+PLANEL_GerCrit_Resultado!Z760</f>
        <v>1732.4517470000001</v>
      </c>
      <c r="W21" s="58">
        <f>PLANEL_GerCrit_Resultado!AA724+PLANEL_GerCrit_Resultado!AA760</f>
        <v>1808.0809059999999</v>
      </c>
      <c r="X21" s="58">
        <f>PLANEL_GerCrit_Resultado!AB724+PLANEL_GerCrit_Resultado!AB760</f>
        <v>1843.5108809999999</v>
      </c>
      <c r="Y21" s="58">
        <f>PLANEL_GerCrit_Resultado!AC724+PLANEL_GerCrit_Resultado!AC760</f>
        <v>2302.887694</v>
      </c>
      <c r="Z21" s="58">
        <f>PLANEL_GerCrit_Resultado!AD724+PLANEL_GerCrit_Resultado!AD760</f>
        <v>2225.773396</v>
      </c>
      <c r="AA21" s="58">
        <f>PLANEL_GerCrit_Resultado!AE724+PLANEL_GerCrit_Resultado!AE760</f>
        <v>2251.8669420000001</v>
      </c>
      <c r="AB21" s="58">
        <f>PLANEL_GerCrit_Resultado!AF724+PLANEL_GerCrit_Resultado!AF760</f>
        <v>2046.2748610000001</v>
      </c>
      <c r="AC21" s="58">
        <f>PLANEL_GerCrit_Resultado!AG724+PLANEL_GerCrit_Resultado!AG760</f>
        <v>1963.808538</v>
      </c>
      <c r="AD21" s="58">
        <f>PLANEL_GerCrit_Resultado!AH724+PLANEL_GerCrit_Resultado!AH760</f>
        <v>1963.261796</v>
      </c>
      <c r="AE21" s="58">
        <f>PLANEL_GerCrit_Resultado!AI724+PLANEL_GerCrit_Resultado!AI760</f>
        <v>1976.113724</v>
      </c>
      <c r="AF21" s="58">
        <f>PLANEL_GerCrit_Resultado!AJ724+PLANEL_GerCrit_Resultado!AJ760</f>
        <v>1962.1781590000001</v>
      </c>
      <c r="AG21" s="58">
        <f>PLANEL_GerCrit_Resultado!AK724+PLANEL_GerCrit_Resultado!AK760</f>
        <v>1937.601259</v>
      </c>
      <c r="AH21" s="58">
        <f>PLANEL_GerCrit_Resultado!AL724+PLANEL_GerCrit_Resultado!AL760</f>
        <v>1685.406508</v>
      </c>
      <c r="AI21" s="58">
        <f>PLANEL_GerCrit_Resultado!AM724+PLANEL_GerCrit_Resultado!AM760</f>
        <v>1606.3379950000001</v>
      </c>
      <c r="AJ21" s="58">
        <f>PLANEL_GerCrit_Resultado!AN724+PLANEL_GerCrit_Resultado!AN760</f>
        <v>1553.306728</v>
      </c>
      <c r="AK21" s="58">
        <f>PLANEL_GerCrit_Resultado!AO724+PLANEL_GerCrit_Resultado!AO760</f>
        <v>1535.0370869999999</v>
      </c>
      <c r="AL21" s="58">
        <f>PLANEL_GerCrit_Resultado!AP724+PLANEL_GerCrit_Resultado!AP760</f>
        <v>1702.6554180000001</v>
      </c>
    </row>
    <row r="23" spans="2:38" x14ac:dyDescent="0.25">
      <c r="B23" s="12" t="s">
        <v>703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697</v>
      </c>
      <c r="C25" s="35">
        <f t="shared" ref="C25:AL25" si="1">IF(C3&lt;&gt;0,C11/C3,0)</f>
        <v>0.36237543988205267</v>
      </c>
      <c r="D25" s="35">
        <f t="shared" si="1"/>
        <v>1.7023671329548455E-2</v>
      </c>
      <c r="E25" s="35">
        <f t="shared" si="1"/>
        <v>3.6311345282105445E-2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2.726078305166799E-2</v>
      </c>
      <c r="J25" s="35">
        <f t="shared" si="1"/>
        <v>3.6311345282105445E-2</v>
      </c>
      <c r="K25" s="35">
        <f t="shared" si="1"/>
        <v>3.6311345282105445E-2</v>
      </c>
      <c r="L25" s="35">
        <f t="shared" si="1"/>
        <v>3.6310546264715589E-2</v>
      </c>
      <c r="M25" s="35">
        <f t="shared" si="1"/>
        <v>2.2734001144189938E-2</v>
      </c>
      <c r="N25" s="35">
        <f t="shared" si="1"/>
        <v>2.2732500550055004E-2</v>
      </c>
      <c r="O25" s="35">
        <f t="shared" si="1"/>
        <v>2.2732500550055004E-2</v>
      </c>
      <c r="P25" s="35">
        <f t="shared" si="1"/>
        <v>2.2732500550055004E-2</v>
      </c>
      <c r="Q25" s="35">
        <f t="shared" si="1"/>
        <v>2.2732500550055004E-2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698</v>
      </c>
      <c r="C26" s="35">
        <f t="shared" ref="C26:AL26" si="2">IF(C4&lt;&gt;0,C12/C4,0)</f>
        <v>0.75627048493535187</v>
      </c>
      <c r="D26" s="35">
        <f t="shared" si="2"/>
        <v>0.54802980403207213</v>
      </c>
      <c r="E26" s="35">
        <f t="shared" si="2"/>
        <v>0.55642980441632295</v>
      </c>
      <c r="F26" s="35">
        <f t="shared" si="2"/>
        <v>0.41090799606305445</v>
      </c>
      <c r="G26" s="35">
        <f t="shared" si="2"/>
        <v>0.36560559593663455</v>
      </c>
      <c r="H26" s="35">
        <f t="shared" si="2"/>
        <v>0.39424572571995586</v>
      </c>
      <c r="I26" s="35">
        <f t="shared" si="2"/>
        <v>0.37046380899939552</v>
      </c>
      <c r="J26" s="35">
        <f t="shared" si="2"/>
        <v>0.32233523573118167</v>
      </c>
      <c r="K26" s="35">
        <f t="shared" si="2"/>
        <v>0.29845209641851755</v>
      </c>
      <c r="L26" s="35">
        <f t="shared" si="2"/>
        <v>0.2585245376932257</v>
      </c>
      <c r="M26" s="35">
        <f t="shared" si="2"/>
        <v>0.17447975230825843</v>
      </c>
      <c r="N26" s="35">
        <f t="shared" si="2"/>
        <v>0.16808522286631059</v>
      </c>
      <c r="O26" s="35">
        <f t="shared" si="2"/>
        <v>0.15689505921715066</v>
      </c>
      <c r="P26" s="35">
        <f t="shared" si="2"/>
        <v>0.14933415572039385</v>
      </c>
      <c r="Q26" s="35">
        <f t="shared" si="2"/>
        <v>0.15441244855831537</v>
      </c>
      <c r="R26" s="35">
        <f t="shared" si="2"/>
        <v>0.13843026263053737</v>
      </c>
      <c r="S26" s="35">
        <f t="shared" si="2"/>
        <v>0.10579463804847906</v>
      </c>
      <c r="T26" s="35">
        <f t="shared" si="2"/>
        <v>0.10532222467265022</v>
      </c>
      <c r="U26" s="35">
        <f t="shared" si="2"/>
        <v>0.10820428836259124</v>
      </c>
      <c r="V26" s="35">
        <f t="shared" si="2"/>
        <v>8.5421470994594753E-2</v>
      </c>
      <c r="W26" s="35">
        <f t="shared" si="2"/>
        <v>8.4248143731482789E-2</v>
      </c>
      <c r="X26" s="35">
        <f t="shared" si="2"/>
        <v>8.4248143731482789E-2</v>
      </c>
      <c r="Y26" s="35">
        <f t="shared" si="2"/>
        <v>6.3217159102728654E-2</v>
      </c>
      <c r="Z26" s="35">
        <f t="shared" si="2"/>
        <v>6.3217159102728654E-2</v>
      </c>
      <c r="AA26" s="35">
        <f t="shared" si="2"/>
        <v>6.2333074484063292E-2</v>
      </c>
      <c r="AB26" s="35">
        <f t="shared" si="2"/>
        <v>6.2333074484063292E-2</v>
      </c>
      <c r="AC26" s="35">
        <f t="shared" si="2"/>
        <v>9.4534335624649399E-3</v>
      </c>
      <c r="AD26" s="35">
        <f t="shared" si="2"/>
        <v>9.4534335624649399E-3</v>
      </c>
      <c r="AE26" s="35">
        <f t="shared" si="2"/>
        <v>9.4534335624649399E-3</v>
      </c>
      <c r="AF26" s="35">
        <f t="shared" si="2"/>
        <v>9.4534335624649399E-3</v>
      </c>
      <c r="AG26" s="35">
        <f t="shared" si="2"/>
        <v>0</v>
      </c>
      <c r="AH26" s="35">
        <f t="shared" si="2"/>
        <v>0</v>
      </c>
      <c r="AI26" s="35">
        <f t="shared" si="2"/>
        <v>0</v>
      </c>
      <c r="AJ26" s="35">
        <f t="shared" si="2"/>
        <v>3.8495282154162105E-3</v>
      </c>
      <c r="AK26" s="35">
        <f t="shared" si="2"/>
        <v>1.6293803871401381E-2</v>
      </c>
      <c r="AL26" s="35">
        <f t="shared" si="2"/>
        <v>2.8785954178325857E-2</v>
      </c>
    </row>
    <row r="27" spans="2:38" x14ac:dyDescent="0.25">
      <c r="B27" s="33" t="s">
        <v>699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0.23686788996837888</v>
      </c>
      <c r="T27" s="35">
        <f t="shared" si="3"/>
        <v>0.23686788996837888</v>
      </c>
      <c r="U27" s="35">
        <f t="shared" si="3"/>
        <v>0.23686788996837888</v>
      </c>
      <c r="V27" s="35">
        <f t="shared" si="3"/>
        <v>0.23686788997665478</v>
      </c>
      <c r="W27" s="35">
        <f t="shared" si="3"/>
        <v>0.25962508629677378</v>
      </c>
      <c r="X27" s="35">
        <f t="shared" si="3"/>
        <v>0.3325401842036696</v>
      </c>
      <c r="Y27" s="35">
        <f t="shared" si="3"/>
        <v>0.41643128435040128</v>
      </c>
      <c r="Z27" s="35">
        <f t="shared" si="3"/>
        <v>0.43934311467463755</v>
      </c>
      <c r="AA27" s="35">
        <f t="shared" si="3"/>
        <v>0.47373577993864141</v>
      </c>
      <c r="AB27" s="35">
        <f t="shared" si="3"/>
        <v>0.47373577993864141</v>
      </c>
      <c r="AC27" s="35">
        <f t="shared" si="3"/>
        <v>0.47373577999970357</v>
      </c>
      <c r="AD27" s="35">
        <f t="shared" si="3"/>
        <v>0.47373577999970357</v>
      </c>
      <c r="AE27" s="35">
        <f t="shared" si="3"/>
        <v>0.44311638566671779</v>
      </c>
      <c r="AF27" s="35">
        <f t="shared" si="3"/>
        <v>0.43808677542849211</v>
      </c>
      <c r="AG27" s="35">
        <f t="shared" si="3"/>
        <v>0.38684873037766337</v>
      </c>
      <c r="AH27" s="35">
        <f t="shared" si="3"/>
        <v>0.32264146229261931</v>
      </c>
      <c r="AI27" s="35">
        <f t="shared" si="3"/>
        <v>0.25218603678268103</v>
      </c>
      <c r="AJ27" s="35">
        <f t="shared" si="3"/>
        <v>0.17217855877317037</v>
      </c>
      <c r="AK27" s="35">
        <f t="shared" si="3"/>
        <v>9.4133278273261761E-2</v>
      </c>
      <c r="AL27" s="35">
        <f t="shared" si="3"/>
        <v>5.7404779606546906E-2</v>
      </c>
    </row>
    <row r="28" spans="2:38" x14ac:dyDescent="0.25">
      <c r="B28" s="33" t="s">
        <v>702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</v>
      </c>
      <c r="T28" s="35">
        <f t="shared" si="4"/>
        <v>0</v>
      </c>
      <c r="U28" s="35">
        <f t="shared" si="4"/>
        <v>0</v>
      </c>
      <c r="V28" s="35">
        <f t="shared" si="4"/>
        <v>1.346470573831009E-3</v>
      </c>
      <c r="W28" s="35">
        <f t="shared" si="4"/>
        <v>0</v>
      </c>
      <c r="X28" s="35">
        <f t="shared" si="4"/>
        <v>0</v>
      </c>
      <c r="Y28" s="35">
        <f t="shared" si="4"/>
        <v>8.4568170349958657E-3</v>
      </c>
      <c r="Z28" s="35">
        <f t="shared" si="4"/>
        <v>7.9848048498302425E-3</v>
      </c>
      <c r="AA28" s="35">
        <f t="shared" si="4"/>
        <v>7.5595241821792012E-3</v>
      </c>
      <c r="AB28" s="35">
        <f t="shared" si="4"/>
        <v>7.530546428394143E-3</v>
      </c>
      <c r="AC28" s="35">
        <f t="shared" si="4"/>
        <v>7.5015737925043435E-3</v>
      </c>
      <c r="AD28" s="35">
        <f t="shared" si="4"/>
        <v>7.4726772226358894E-3</v>
      </c>
      <c r="AE28" s="35">
        <f t="shared" si="4"/>
        <v>2.6691848994787788E-2</v>
      </c>
      <c r="AF28" s="35">
        <f t="shared" si="4"/>
        <v>7.4154046190121614E-3</v>
      </c>
      <c r="AG28" s="35">
        <f t="shared" si="4"/>
        <v>7.3871777289650038E-3</v>
      </c>
      <c r="AH28" s="35">
        <f t="shared" si="4"/>
        <v>3.2469601538843387E-2</v>
      </c>
      <c r="AI28" s="35">
        <f t="shared" si="4"/>
        <v>7.6065991561181434E-2</v>
      </c>
      <c r="AJ28" s="35">
        <f t="shared" si="4"/>
        <v>0.11312837041449492</v>
      </c>
      <c r="AK28" s="35">
        <f t="shared" si="4"/>
        <v>0.12280929950359891</v>
      </c>
      <c r="AL28" s="35">
        <f t="shared" si="4"/>
        <v>0.13912498111193844</v>
      </c>
    </row>
    <row r="30" spans="2:38" x14ac:dyDescent="0.25">
      <c r="B30" s="12" t="s">
        <v>704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697</v>
      </c>
      <c r="C32" s="35">
        <f t="shared" ref="C32:AL32" si="5">IF(C3&lt;&gt;0,C18/C3,0)</f>
        <v>0.51330323188979843</v>
      </c>
      <c r="D32" s="35">
        <f t="shared" si="5"/>
        <v>0.45067723329812526</v>
      </c>
      <c r="E32" s="35">
        <f t="shared" si="5"/>
        <v>0.46592043328052113</v>
      </c>
      <c r="F32" s="35">
        <f t="shared" si="5"/>
        <v>0.26265279552856263</v>
      </c>
      <c r="G32" s="35">
        <f t="shared" si="5"/>
        <v>0.32927430639908462</v>
      </c>
      <c r="H32" s="35">
        <f t="shared" si="5"/>
        <v>0.32927430639908462</v>
      </c>
      <c r="I32" s="35">
        <f t="shared" si="5"/>
        <v>0.32927430639908462</v>
      </c>
      <c r="J32" s="35">
        <f t="shared" si="5"/>
        <v>0.32927430639908462</v>
      </c>
      <c r="K32" s="35">
        <f t="shared" si="5"/>
        <v>0.33047128648446444</v>
      </c>
      <c r="L32" s="35">
        <f t="shared" si="5"/>
        <v>0.28633700613928925</v>
      </c>
      <c r="M32" s="35">
        <f t="shared" si="5"/>
        <v>0.20409059500077012</v>
      </c>
      <c r="N32" s="35">
        <f t="shared" si="5"/>
        <v>0.20511648118811879</v>
      </c>
      <c r="O32" s="35">
        <f t="shared" si="5"/>
        <v>0.20511648118811879</v>
      </c>
      <c r="P32" s="35">
        <f t="shared" si="5"/>
        <v>0.20511648118811879</v>
      </c>
      <c r="Q32" s="35">
        <f t="shared" si="5"/>
        <v>0.20511648118811879</v>
      </c>
      <c r="R32" s="35">
        <f t="shared" si="5"/>
        <v>0.20511648118811879</v>
      </c>
      <c r="S32" s="35">
        <f t="shared" si="5"/>
        <v>0.2368678900045641</v>
      </c>
      <c r="T32" s="35">
        <f t="shared" si="5"/>
        <v>0.2368678900045641</v>
      </c>
      <c r="U32" s="35">
        <f t="shared" si="5"/>
        <v>0.2368678900045641</v>
      </c>
      <c r="V32" s="35">
        <f t="shared" si="5"/>
        <v>0.2368678900045641</v>
      </c>
      <c r="W32" s="35">
        <f t="shared" si="5"/>
        <v>0.2368678900045641</v>
      </c>
      <c r="X32" s="35">
        <f t="shared" si="5"/>
        <v>0.2368678900045641</v>
      </c>
      <c r="Y32" s="35">
        <f t="shared" si="5"/>
        <v>0.2368678900045641</v>
      </c>
      <c r="Z32" s="35">
        <f t="shared" si="5"/>
        <v>0.2368678900045641</v>
      </c>
      <c r="AA32" s="35">
        <f t="shared" si="5"/>
        <v>0.2368678900045641</v>
      </c>
      <c r="AB32" s="35">
        <f t="shared" si="5"/>
        <v>0.2368678900045641</v>
      </c>
      <c r="AC32" s="35">
        <f t="shared" si="5"/>
        <v>0.2368678900045641</v>
      </c>
      <c r="AD32" s="35">
        <f t="shared" si="5"/>
        <v>0.2368678900045641</v>
      </c>
      <c r="AE32" s="35">
        <f t="shared" si="5"/>
        <v>0.2368678900045641</v>
      </c>
      <c r="AF32" s="35">
        <f t="shared" si="5"/>
        <v>0.2368678900045641</v>
      </c>
      <c r="AG32" s="35">
        <f t="shared" si="5"/>
        <v>0.2368678900045641</v>
      </c>
      <c r="AH32" s="35">
        <f t="shared" si="5"/>
        <v>0.2368678900045641</v>
      </c>
      <c r="AI32" s="35">
        <f t="shared" si="5"/>
        <v>0.2368678900045641</v>
      </c>
      <c r="AJ32" s="35">
        <f t="shared" si="5"/>
        <v>0.2368678900045641</v>
      </c>
      <c r="AK32" s="35">
        <f t="shared" si="5"/>
        <v>0.2368678900045641</v>
      </c>
      <c r="AL32" s="35">
        <f t="shared" si="5"/>
        <v>0.2368678900045641</v>
      </c>
    </row>
    <row r="33" spans="2:38" x14ac:dyDescent="0.25">
      <c r="B33" s="33" t="s">
        <v>698</v>
      </c>
      <c r="C33" s="35">
        <f t="shared" ref="C33:AL33" si="6">IF(C4&lt;&gt;0,C19/C4,0)</f>
        <v>0.86878713577592648</v>
      </c>
      <c r="D33" s="35">
        <f t="shared" si="6"/>
        <v>0.87998257870738017</v>
      </c>
      <c r="E33" s="35">
        <f t="shared" si="6"/>
        <v>0.89012533263314286</v>
      </c>
      <c r="F33" s="35">
        <f t="shared" si="6"/>
        <v>0.71921660300336043</v>
      </c>
      <c r="G33" s="35">
        <f t="shared" si="6"/>
        <v>0.74220194017505325</v>
      </c>
      <c r="H33" s="35">
        <f t="shared" si="6"/>
        <v>0.805831921005423</v>
      </c>
      <c r="I33" s="35">
        <f t="shared" si="6"/>
        <v>0.81440867840713094</v>
      </c>
      <c r="J33" s="35">
        <f t="shared" si="6"/>
        <v>0.81359466926447588</v>
      </c>
      <c r="K33" s="35">
        <f t="shared" si="6"/>
        <v>0.7377291458164279</v>
      </c>
      <c r="L33" s="35">
        <f t="shared" si="6"/>
        <v>0.7048434886822581</v>
      </c>
      <c r="M33" s="35">
        <f t="shared" si="6"/>
        <v>0.71631991420008334</v>
      </c>
      <c r="N33" s="35">
        <f t="shared" si="6"/>
        <v>0.69925129482404846</v>
      </c>
      <c r="O33" s="35">
        <f t="shared" si="6"/>
        <v>0.64120309319466684</v>
      </c>
      <c r="P33" s="35">
        <f t="shared" si="6"/>
        <v>0.61808493677961629</v>
      </c>
      <c r="Q33" s="35">
        <f t="shared" si="6"/>
        <v>0.60142278811684169</v>
      </c>
      <c r="R33" s="35">
        <f t="shared" si="6"/>
        <v>0.57566163702953244</v>
      </c>
      <c r="S33" s="35">
        <f t="shared" si="6"/>
        <v>0.51492112018803837</v>
      </c>
      <c r="T33" s="35">
        <f t="shared" si="6"/>
        <v>0.49898526759017364</v>
      </c>
      <c r="U33" s="35">
        <f t="shared" si="6"/>
        <v>0.48369135054371881</v>
      </c>
      <c r="V33" s="35">
        <f t="shared" si="6"/>
        <v>0.43627939735004101</v>
      </c>
      <c r="W33" s="35">
        <f t="shared" si="6"/>
        <v>0.42217156030578706</v>
      </c>
      <c r="X33" s="35">
        <f t="shared" si="6"/>
        <v>0.4149952722413644</v>
      </c>
      <c r="Y33" s="35">
        <f t="shared" si="6"/>
        <v>0.3889949840467849</v>
      </c>
      <c r="Z33" s="35">
        <f t="shared" si="6"/>
        <v>0.37337675777319795</v>
      </c>
      <c r="AA33" s="35">
        <f t="shared" si="6"/>
        <v>0.36126852194618514</v>
      </c>
      <c r="AB33" s="35">
        <f t="shared" si="6"/>
        <v>0.34734267395796548</v>
      </c>
      <c r="AC33" s="35">
        <f t="shared" si="6"/>
        <v>0.2943095537168296</v>
      </c>
      <c r="AD33" s="35">
        <f t="shared" si="6"/>
        <v>0.28120327519698257</v>
      </c>
      <c r="AE33" s="35">
        <f t="shared" si="6"/>
        <v>0.26799487390580967</v>
      </c>
      <c r="AF33" s="35">
        <f t="shared" si="6"/>
        <v>0.25759448389960199</v>
      </c>
      <c r="AG33" s="35">
        <f t="shared" si="6"/>
        <v>0.23686789007791809</v>
      </c>
      <c r="AH33" s="35">
        <f t="shared" si="6"/>
        <v>0.23686789007791809</v>
      </c>
      <c r="AI33" s="35">
        <f t="shared" si="6"/>
        <v>0.23686789007791809</v>
      </c>
      <c r="AJ33" s="35">
        <f t="shared" si="6"/>
        <v>0.23686789007791809</v>
      </c>
      <c r="AK33" s="35">
        <f t="shared" si="6"/>
        <v>0.24002533003037899</v>
      </c>
      <c r="AL33" s="35">
        <f t="shared" si="6"/>
        <v>0.25088575792022833</v>
      </c>
    </row>
    <row r="34" spans="2:38" x14ac:dyDescent="0.25">
      <c r="B34" s="33" t="s">
        <v>699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0.9474715602681496</v>
      </c>
      <c r="T34" s="35">
        <f t="shared" si="7"/>
        <v>0.9474715602681496</v>
      </c>
      <c r="U34" s="35">
        <f t="shared" si="7"/>
        <v>0.9474715602681496</v>
      </c>
      <c r="V34" s="35">
        <f t="shared" si="7"/>
        <v>0.94747155980291842</v>
      </c>
      <c r="W34" s="35">
        <f t="shared" si="7"/>
        <v>0.94747155980291842</v>
      </c>
      <c r="X34" s="35">
        <f t="shared" si="7"/>
        <v>0.94747155983611953</v>
      </c>
      <c r="Y34" s="35">
        <f t="shared" si="7"/>
        <v>0.94747155960724028</v>
      </c>
      <c r="Z34" s="35">
        <f t="shared" si="7"/>
        <v>0.94747155980092534</v>
      </c>
      <c r="AA34" s="35">
        <f t="shared" si="7"/>
        <v>0.94591607740945949</v>
      </c>
      <c r="AB34" s="35">
        <f t="shared" si="7"/>
        <v>0.94591607740945949</v>
      </c>
      <c r="AC34" s="35">
        <f t="shared" si="7"/>
        <v>0.8656509090902591</v>
      </c>
      <c r="AD34" s="35">
        <f t="shared" si="7"/>
        <v>0.79589014062824281</v>
      </c>
      <c r="AE34" s="35">
        <f t="shared" si="7"/>
        <v>0.72556676271529441</v>
      </c>
      <c r="AF34" s="35">
        <f t="shared" si="7"/>
        <v>0.71060366999955527</v>
      </c>
      <c r="AG34" s="35">
        <f t="shared" si="7"/>
        <v>0.71060366999955527</v>
      </c>
      <c r="AH34" s="35">
        <f t="shared" si="7"/>
        <v>0.71060366999955527</v>
      </c>
      <c r="AI34" s="35">
        <f t="shared" si="7"/>
        <v>0.71060366999955527</v>
      </c>
      <c r="AJ34" s="35">
        <f t="shared" si="7"/>
        <v>0.68614632141514242</v>
      </c>
      <c r="AK34" s="35">
        <f t="shared" si="7"/>
        <v>0.61686687230234882</v>
      </c>
      <c r="AL34" s="35">
        <f t="shared" si="7"/>
        <v>0.54784659826771309</v>
      </c>
    </row>
    <row r="35" spans="2:38" x14ac:dyDescent="0.25">
      <c r="B35" s="33" t="s">
        <v>702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0.71060366997725555</v>
      </c>
      <c r="T35" s="35">
        <f t="shared" si="8"/>
        <v>0.71060367017774861</v>
      </c>
      <c r="U35" s="35">
        <f t="shared" si="8"/>
        <v>0.71060367015706805</v>
      </c>
      <c r="V35" s="35">
        <f t="shared" si="8"/>
        <v>0.71060366981132084</v>
      </c>
      <c r="W35" s="35">
        <f t="shared" si="8"/>
        <v>0.68539837225170586</v>
      </c>
      <c r="X35" s="35">
        <f t="shared" si="8"/>
        <v>0.64958100105708239</v>
      </c>
      <c r="Y35" s="35">
        <f t="shared" si="8"/>
        <v>0.6345791386056765</v>
      </c>
      <c r="Z35" s="35">
        <f t="shared" si="8"/>
        <v>0.58129365265082267</v>
      </c>
      <c r="AA35" s="35">
        <f t="shared" si="8"/>
        <v>0.5589146046165302</v>
      </c>
      <c r="AB35" s="35">
        <f t="shared" si="8"/>
        <v>0.50788653785058324</v>
      </c>
      <c r="AC35" s="35">
        <f t="shared" si="8"/>
        <v>0.48741835145197321</v>
      </c>
      <c r="AD35" s="35">
        <f t="shared" si="8"/>
        <v>0.48728264978902952</v>
      </c>
      <c r="AE35" s="35">
        <f t="shared" si="8"/>
        <v>0.49047250533631176</v>
      </c>
      <c r="AF35" s="35">
        <f t="shared" si="8"/>
        <v>0.48701369049391913</v>
      </c>
      <c r="AG35" s="35">
        <f t="shared" si="8"/>
        <v>0.48091369049391908</v>
      </c>
      <c r="AH35" s="35">
        <f t="shared" si="8"/>
        <v>0.4183188155869943</v>
      </c>
      <c r="AI35" s="35">
        <f t="shared" si="8"/>
        <v>0.3986939674857285</v>
      </c>
      <c r="AJ35" s="35">
        <f t="shared" si="8"/>
        <v>0.38553157805907173</v>
      </c>
      <c r="AK35" s="35">
        <f t="shared" si="8"/>
        <v>0.38099704318689498</v>
      </c>
      <c r="AL35" s="35">
        <f t="shared" si="8"/>
        <v>0.42260000446760987</v>
      </c>
    </row>
    <row r="37" spans="2:38" x14ac:dyDescent="0.25">
      <c r="B37" s="12" t="s">
        <v>654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312</v>
      </c>
      <c r="C39" s="1">
        <f>Planel_ConsumoMed_Combustível!G40/365</f>
        <v>34.169054739726029</v>
      </c>
      <c r="D39" s="1">
        <f>Planel_ConsumoMed_Combustível!H40/365</f>
        <v>21.29114217808219</v>
      </c>
      <c r="E39" s="1">
        <f>Planel_ConsumoMed_Combustível!I40/365</f>
        <v>22.012615109589042</v>
      </c>
      <c r="F39" s="1">
        <f>Planel_ConsumoMed_Combustível!J40/365</f>
        <v>19.704158558904108</v>
      </c>
      <c r="G39" s="1">
        <f>Planel_ConsumoMed_Combustível!K40/365</f>
        <v>20.450506476712327</v>
      </c>
      <c r="H39" s="1">
        <f>Planel_ConsumoMed_Combustível!L40/365</f>
        <v>23.741991824657532</v>
      </c>
      <c r="I39" s="1">
        <f>Planel_ConsumoMed_Combustível!M40/365</f>
        <v>24.523002550684929</v>
      </c>
      <c r="J39" s="1">
        <f>Planel_ConsumoMed_Combustível!N40/365</f>
        <v>24.164486693150685</v>
      </c>
      <c r="K39" s="1">
        <f>Planel_ConsumoMed_Combustível!O40/365</f>
        <v>22.482001704109589</v>
      </c>
      <c r="L39" s="1">
        <f>Planel_ConsumoMed_Combustível!P40/365</f>
        <v>21.202771315068492</v>
      </c>
      <c r="M39" s="1">
        <f>Planel_ConsumoMed_Combustível!Q40/365</f>
        <v>15.837341416438354</v>
      </c>
      <c r="N39" s="1">
        <f>Planel_ConsumoMed_Combustível!R40/365</f>
        <v>15.276178252054795</v>
      </c>
      <c r="O39" s="1">
        <f>Planel_ConsumoMed_Combustível!S40/365</f>
        <v>14.350106616438357</v>
      </c>
      <c r="P39" s="1">
        <f>Planel_ConsumoMed_Combustível!T40/365</f>
        <v>13.588148750684933</v>
      </c>
      <c r="Q39" s="1">
        <f>Planel_ConsumoMed_Combustível!U40/365</f>
        <v>14.005906208219178</v>
      </c>
      <c r="R39" s="1">
        <f>Planel_ConsumoMed_Combustível!V40/365</f>
        <v>12.684785660273972</v>
      </c>
      <c r="S39" s="1">
        <f>Planel_ConsumoMed_Combustível!W40/365</f>
        <v>9.6000053698630143</v>
      </c>
      <c r="T39" s="1">
        <f>Planel_ConsumoMed_Combustível!X40/365</f>
        <v>9.5577699671232867</v>
      </c>
      <c r="U39" s="1">
        <f>Planel_ConsumoMed_Combustível!Y40/365</f>
        <v>9.7742660904109577</v>
      </c>
      <c r="V39" s="1">
        <f>Planel_ConsumoMed_Combustível!Z40/365</f>
        <v>8.1557941972602741</v>
      </c>
      <c r="W39" s="1">
        <f>Planel_ConsumoMed_Combustível!AA40/365</f>
        <v>8.2507540246575353</v>
      </c>
      <c r="X39" s="1">
        <f>Planel_ConsumoMed_Combustível!AB40/365</f>
        <v>9.8786297808219174</v>
      </c>
      <c r="Y39" s="1">
        <f>Planel_ConsumoMed_Combustível!AC40/365</f>
        <v>10.468257057534247</v>
      </c>
      <c r="Z39" s="1">
        <f>Planel_ConsumoMed_Combustível!AD40/365</f>
        <v>12.342629150684932</v>
      </c>
      <c r="AA39" s="1">
        <f>Planel_ConsumoMed_Combustível!AE40/365</f>
        <v>12.950315353424658</v>
      </c>
      <c r="AB39" s="1">
        <f>Planel_ConsumoMed_Combustível!AF40/365</f>
        <v>12.949817347945205</v>
      </c>
      <c r="AC39" s="1">
        <f>Planel_ConsumoMed_Combustível!AG40/365</f>
        <v>11.800523057534246</v>
      </c>
      <c r="AD39" s="1">
        <f>Planel_ConsumoMed_Combustível!AH40/365</f>
        <v>11.800026446575343</v>
      </c>
      <c r="AE39" s="1">
        <f>Planel_ConsumoMed_Combustível!AI40/365</f>
        <v>11.415661101369862</v>
      </c>
      <c r="AF39" s="1">
        <f>Planel_ConsumoMed_Combustível!AJ40/365</f>
        <v>10.966988419178083</v>
      </c>
      <c r="AG39" s="1">
        <f>Planel_ConsumoMed_Combustível!AK40/365</f>
        <v>9.1560687342465759</v>
      </c>
      <c r="AH39" s="1">
        <f>Planel_ConsumoMed_Combustível!AL40/365</f>
        <v>8.0885213342465754</v>
      </c>
      <c r="AI39" s="1">
        <f>Planel_ConsumoMed_Combustível!AM40/365</f>
        <v>7.1933178465753418</v>
      </c>
      <c r="AJ39" s="1">
        <f>Planel_ConsumoMed_Combustível!AN40/365</f>
        <v>6.2067748301369861</v>
      </c>
      <c r="AK39" s="1">
        <f>Planel_ConsumoMed_Combustível!AO40/365</f>
        <v>5.3400057260273979</v>
      </c>
      <c r="AL39" s="1">
        <f>Planel_ConsumoMed_Combustível!AP40/365</f>
        <v>5.5546338931506849</v>
      </c>
    </row>
    <row r="40" spans="2:38" x14ac:dyDescent="0.25">
      <c r="B40" s="16" t="s">
        <v>313</v>
      </c>
      <c r="C40" s="1">
        <f>Planel_ConsumoCrit_Combustível!G40/365</f>
        <v>41.748058109589039</v>
      </c>
      <c r="D40" s="1">
        <f>Planel_ConsumoCrit_Combustível!H40/365</f>
        <v>44.662365534246575</v>
      </c>
      <c r="E40" s="1">
        <f>Planel_ConsumoCrit_Combustível!I40/365</f>
        <v>45.493680575342466</v>
      </c>
      <c r="F40" s="1">
        <f>Planel_ConsumoCrit_Combustível!J40/365</f>
        <v>39.708096219178081</v>
      </c>
      <c r="G40" s="1">
        <f>Planel_ConsumoCrit_Combustível!K40/365</f>
        <v>47.459857671232875</v>
      </c>
      <c r="H40" s="1">
        <f>Planel_ConsumoCrit_Combustível!L40/365</f>
        <v>54.490179972602746</v>
      </c>
      <c r="I40" s="1">
        <f>Planel_ConsumoCrit_Combustível!M40/365</f>
        <v>58.415941260273975</v>
      </c>
      <c r="J40" s="1">
        <f>Planel_ConsumoCrit_Combustível!N40/365</f>
        <v>64.449202684931507</v>
      </c>
      <c r="K40" s="1">
        <f>Planel_ConsumoCrit_Combustível!O40/365</f>
        <v>59.549334520547944</v>
      </c>
      <c r="L40" s="1">
        <f>Planel_ConsumoCrit_Combustível!P40/365</f>
        <v>60.404810191780825</v>
      </c>
      <c r="M40" s="1">
        <f>Planel_ConsumoCrit_Combustível!Q40/365</f>
        <v>65.186908986301376</v>
      </c>
      <c r="N40" s="1">
        <f>Planel_ConsumoCrit_Combustível!R40/365</f>
        <v>64.253270684931508</v>
      </c>
      <c r="O40" s="1">
        <f>Planel_ConsumoCrit_Combustível!S40/365</f>
        <v>59.444057863013697</v>
      </c>
      <c r="P40" s="1">
        <f>Planel_ConsumoCrit_Combustível!T40/365</f>
        <v>57.325255205479451</v>
      </c>
      <c r="Q40" s="1">
        <f>Planel_ConsumoCrit_Combustível!U40/365</f>
        <v>55.944833561643833</v>
      </c>
      <c r="R40" s="1">
        <f>Planel_ConsumoCrit_Combustível!V40/365</f>
        <v>53.810579972602746</v>
      </c>
      <c r="S40" s="1">
        <f>Planel_ConsumoCrit_Combustível!W40/365</f>
        <v>53.187721342465757</v>
      </c>
      <c r="T40" s="1">
        <f>Planel_ConsumoCrit_Combustível!X40/365</f>
        <v>52.563759342465758</v>
      </c>
      <c r="U40" s="1">
        <f>Planel_ConsumoCrit_Combustível!Y40/365</f>
        <v>51.988793616438358</v>
      </c>
      <c r="V40" s="1">
        <f>Planel_ConsumoCrit_Combustível!Z40/365</f>
        <v>50.650566739726024</v>
      </c>
      <c r="W40" s="1">
        <f>Planel_ConsumoCrit_Combustível!AA40/365</f>
        <v>49.947186493150681</v>
      </c>
      <c r="X40" s="1">
        <f>Planel_ConsumoCrit_Combustível!AB40/365</f>
        <v>52.420038465753429</v>
      </c>
      <c r="Y40" s="1">
        <f>Planel_ConsumoCrit_Combustível!AC40/365</f>
        <v>54.215994958904105</v>
      </c>
      <c r="Z40" s="1">
        <f>Planel_ConsumoCrit_Combustível!AD40/365</f>
        <v>56.114457808219179</v>
      </c>
      <c r="AA40" s="1">
        <f>Planel_ConsumoCrit_Combustível!AE40/365</f>
        <v>55.417028027397265</v>
      </c>
      <c r="AB40" s="1">
        <f>Planel_ConsumoCrit_Combustível!AF40/365</f>
        <v>53.56408526027397</v>
      </c>
      <c r="AC40" s="1">
        <f>Planel_ConsumoCrit_Combustível!AG40/365</f>
        <v>51.163822958904106</v>
      </c>
      <c r="AD40" s="1">
        <f>Planel_ConsumoCrit_Combustível!AH40/365</f>
        <v>48.68256821917808</v>
      </c>
      <c r="AE40" s="1">
        <f>Planel_ConsumoCrit_Combustível!AI40/365</f>
        <v>46.238705863013692</v>
      </c>
      <c r="AF40" s="1">
        <f>Planel_ConsumoCrit_Combustível!AJ40/365</f>
        <v>45.15495997260274</v>
      </c>
      <c r="AG40" s="1">
        <f>Planel_ConsumoCrit_Combustível!AK40/365</f>
        <v>43.336687616438354</v>
      </c>
      <c r="AH40" s="1">
        <f>Planel_ConsumoCrit_Combustível!AL40/365</f>
        <v>42.260945863013703</v>
      </c>
      <c r="AI40" s="1">
        <f>Planel_ConsumoCrit_Combustível!AM40/365</f>
        <v>41.923677534246572</v>
      </c>
      <c r="AJ40" s="1">
        <f>Planel_ConsumoCrit_Combustível!AN40/365</f>
        <v>41.126632986301374</v>
      </c>
      <c r="AK40" s="1">
        <f>Planel_ConsumoCrit_Combustível!AO40/365</f>
        <v>39.631759095890409</v>
      </c>
      <c r="AL40" s="1">
        <f>Planel_ConsumoCrit_Combustível!AP40/365</f>
        <v>39.423890493150687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701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652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651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653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81</v>
      </c>
      <c r="D3" s="15" t="s">
        <v>82</v>
      </c>
      <c r="E3" s="15" t="s">
        <v>83</v>
      </c>
      <c r="F3" s="15" t="s">
        <v>84</v>
      </c>
      <c r="G3" s="15" t="s">
        <v>85</v>
      </c>
      <c r="H3" s="15" t="s">
        <v>86</v>
      </c>
      <c r="I3" s="15" t="s">
        <v>87</v>
      </c>
      <c r="J3" s="15" t="s">
        <v>88</v>
      </c>
      <c r="K3" s="15" t="s">
        <v>89</v>
      </c>
      <c r="L3" s="15" t="s">
        <v>90</v>
      </c>
      <c r="M3" s="15" t="s">
        <v>91</v>
      </c>
      <c r="N3" s="15" t="s">
        <v>92</v>
      </c>
      <c r="O3" s="15" t="s">
        <v>93</v>
      </c>
      <c r="P3" s="15" t="s">
        <v>94</v>
      </c>
      <c r="Q3" s="15" t="s">
        <v>95</v>
      </c>
      <c r="R3" s="15" t="s">
        <v>96</v>
      </c>
      <c r="S3" s="15" t="s">
        <v>97</v>
      </c>
      <c r="T3" s="15" t="s">
        <v>98</v>
      </c>
      <c r="U3" s="15" t="s">
        <v>99</v>
      </c>
      <c r="V3" s="15" t="s">
        <v>100</v>
      </c>
      <c r="W3" s="15" t="s">
        <v>101</v>
      </c>
      <c r="X3" s="15" t="s">
        <v>102</v>
      </c>
      <c r="Y3" s="15" t="s">
        <v>103</v>
      </c>
      <c r="Z3" s="15" t="s">
        <v>104</v>
      </c>
      <c r="AA3" s="15" t="s">
        <v>105</v>
      </c>
      <c r="AB3" s="15" t="s">
        <v>106</v>
      </c>
      <c r="AC3" s="15" t="s">
        <v>107</v>
      </c>
      <c r="AD3" s="15" t="s">
        <v>108</v>
      </c>
      <c r="AE3" s="15" t="s">
        <v>109</v>
      </c>
      <c r="AF3" s="15" t="s">
        <v>110</v>
      </c>
      <c r="AG3" s="15" t="s">
        <v>111</v>
      </c>
      <c r="AH3" s="15" t="s">
        <v>112</v>
      </c>
      <c r="AI3" s="15" t="s">
        <v>113</v>
      </c>
      <c r="AJ3" s="15" t="s">
        <v>114</v>
      </c>
      <c r="AK3" s="15" t="s">
        <v>115</v>
      </c>
      <c r="AL3" s="15" t="s">
        <v>116</v>
      </c>
      <c r="AM3" s="15" t="s">
        <v>117</v>
      </c>
      <c r="AN3" s="15" t="s">
        <v>118</v>
      </c>
      <c r="AO3" s="15" t="s">
        <v>119</v>
      </c>
      <c r="AP3" s="15" t="s">
        <v>120</v>
      </c>
      <c r="AQ3" s="15" t="s">
        <v>121</v>
      </c>
      <c r="AR3" s="15" t="s">
        <v>122</v>
      </c>
      <c r="AS3" s="15" t="s">
        <v>123</v>
      </c>
      <c r="AT3" s="15" t="s">
        <v>124</v>
      </c>
      <c r="AU3" s="15" t="s">
        <v>125</v>
      </c>
      <c r="AV3" s="15" t="s">
        <v>126</v>
      </c>
      <c r="AW3" s="15" t="s">
        <v>127</v>
      </c>
      <c r="AX3" s="15" t="s">
        <v>128</v>
      </c>
      <c r="AY3" s="15" t="s">
        <v>129</v>
      </c>
      <c r="AZ3" s="15" t="s">
        <v>130</v>
      </c>
      <c r="BA3" s="15" t="s">
        <v>131</v>
      </c>
      <c r="BB3" s="15" t="s">
        <v>132</v>
      </c>
      <c r="BC3" s="15" t="s">
        <v>133</v>
      </c>
      <c r="BD3" s="15" t="s">
        <v>134</v>
      </c>
      <c r="BE3" s="15" t="s">
        <v>135</v>
      </c>
      <c r="BF3" s="15" t="s">
        <v>136</v>
      </c>
      <c r="BG3" s="15" t="s">
        <v>137</v>
      </c>
      <c r="BH3" s="15" t="s">
        <v>138</v>
      </c>
      <c r="BI3" s="15" t="s">
        <v>139</v>
      </c>
      <c r="BJ3" s="15" t="s">
        <v>140</v>
      </c>
      <c r="BK3" s="15" t="s">
        <v>141</v>
      </c>
      <c r="BL3" s="15" t="s">
        <v>142</v>
      </c>
      <c r="BM3" s="15" t="s">
        <v>143</v>
      </c>
      <c r="BN3" s="15" t="s">
        <v>144</v>
      </c>
      <c r="BO3" s="15" t="s">
        <v>145</v>
      </c>
      <c r="BP3" s="15" t="s">
        <v>146</v>
      </c>
      <c r="BQ3" s="15" t="s">
        <v>147</v>
      </c>
      <c r="BR3" s="15" t="s">
        <v>148</v>
      </c>
      <c r="BS3" s="15" t="s">
        <v>149</v>
      </c>
      <c r="BT3" s="15" t="s">
        <v>150</v>
      </c>
      <c r="BU3" s="15" t="s">
        <v>151</v>
      </c>
      <c r="BV3" s="15" t="s">
        <v>152</v>
      </c>
      <c r="BW3" s="15" t="s">
        <v>153</v>
      </c>
      <c r="BX3" s="15" t="s">
        <v>154</v>
      </c>
      <c r="BY3" s="15" t="s">
        <v>155</v>
      </c>
      <c r="BZ3" s="15" t="s">
        <v>156</v>
      </c>
      <c r="CA3" s="15" t="s">
        <v>157</v>
      </c>
      <c r="CB3" s="15" t="s">
        <v>158</v>
      </c>
      <c r="CC3" s="15" t="s">
        <v>159</v>
      </c>
      <c r="CD3" s="15" t="s">
        <v>160</v>
      </c>
      <c r="CE3" s="15" t="s">
        <v>161</v>
      </c>
      <c r="CF3" s="15" t="s">
        <v>162</v>
      </c>
      <c r="CG3" s="15" t="s">
        <v>163</v>
      </c>
      <c r="CH3" s="15" t="s">
        <v>164</v>
      </c>
      <c r="CI3" s="15" t="s">
        <v>165</v>
      </c>
      <c r="CJ3" s="15" t="s">
        <v>166</v>
      </c>
      <c r="CK3" s="15" t="s">
        <v>167</v>
      </c>
      <c r="CL3" s="15" t="s">
        <v>168</v>
      </c>
      <c r="CM3" s="15" t="s">
        <v>169</v>
      </c>
      <c r="CN3" s="15" t="s">
        <v>170</v>
      </c>
      <c r="CO3" s="15" t="s">
        <v>171</v>
      </c>
      <c r="CP3" s="15" t="s">
        <v>172</v>
      </c>
      <c r="CQ3" s="15" t="s">
        <v>173</v>
      </c>
      <c r="CR3" s="15" t="s">
        <v>174</v>
      </c>
      <c r="CS3" s="15" t="s">
        <v>175</v>
      </c>
      <c r="CT3" s="15" t="s">
        <v>176</v>
      </c>
      <c r="CU3" s="15" t="s">
        <v>177</v>
      </c>
      <c r="CV3" s="15" t="s">
        <v>178</v>
      </c>
      <c r="CW3" s="15" t="s">
        <v>179</v>
      </c>
      <c r="CX3" s="15" t="s">
        <v>180</v>
      </c>
      <c r="CY3" s="15" t="s">
        <v>181</v>
      </c>
      <c r="CZ3" s="15" t="s">
        <v>182</v>
      </c>
      <c r="DA3" s="15" t="s">
        <v>183</v>
      </c>
      <c r="DB3" s="15" t="s">
        <v>184</v>
      </c>
      <c r="DC3" s="15" t="s">
        <v>185</v>
      </c>
      <c r="DD3" s="15" t="s">
        <v>186</v>
      </c>
      <c r="DE3" s="15" t="s">
        <v>187</v>
      </c>
      <c r="DF3" s="15" t="s">
        <v>188</v>
      </c>
      <c r="DG3" s="15" t="s">
        <v>189</v>
      </c>
      <c r="DH3" s="15" t="s">
        <v>190</v>
      </c>
      <c r="DI3" s="15" t="s">
        <v>191</v>
      </c>
      <c r="DJ3" s="15" t="s">
        <v>192</v>
      </c>
      <c r="DK3" s="15" t="s">
        <v>193</v>
      </c>
      <c r="DL3" s="15" t="s">
        <v>194</v>
      </c>
      <c r="DM3" s="15" t="s">
        <v>195</v>
      </c>
      <c r="DN3" s="15" t="s">
        <v>196</v>
      </c>
      <c r="DO3" s="15" t="s">
        <v>197</v>
      </c>
      <c r="DP3" s="15" t="s">
        <v>198</v>
      </c>
      <c r="DQ3" s="15" t="s">
        <v>199</v>
      </c>
      <c r="DR3" s="15" t="s">
        <v>200</v>
      </c>
      <c r="DS3" s="15" t="s">
        <v>201</v>
      </c>
      <c r="DT3" s="15" t="s">
        <v>202</v>
      </c>
      <c r="DU3" s="15" t="s">
        <v>203</v>
      </c>
      <c r="DV3" s="15" t="s">
        <v>204</v>
      </c>
      <c r="DW3" s="15" t="s">
        <v>205</v>
      </c>
      <c r="DX3" s="15" t="s">
        <v>206</v>
      </c>
      <c r="DY3" s="15" t="s">
        <v>207</v>
      </c>
      <c r="DZ3" s="15" t="s">
        <v>208</v>
      </c>
      <c r="EA3" s="15" t="s">
        <v>209</v>
      </c>
      <c r="EB3" s="15" t="s">
        <v>210</v>
      </c>
      <c r="EC3" s="15" t="s">
        <v>211</v>
      </c>
      <c r="ED3" s="15" t="s">
        <v>212</v>
      </c>
      <c r="EE3" s="15" t="s">
        <v>213</v>
      </c>
      <c r="EF3" s="15" t="s">
        <v>214</v>
      </c>
      <c r="EG3" s="15" t="s">
        <v>215</v>
      </c>
      <c r="EH3" s="15" t="s">
        <v>216</v>
      </c>
      <c r="EI3" s="15" t="s">
        <v>217</v>
      </c>
      <c r="EJ3" s="15" t="s">
        <v>218</v>
      </c>
      <c r="EK3" s="15" t="s">
        <v>219</v>
      </c>
      <c r="EL3" s="15" t="s">
        <v>220</v>
      </c>
      <c r="EM3" s="15" t="s">
        <v>221</v>
      </c>
      <c r="EN3" s="15" t="s">
        <v>222</v>
      </c>
      <c r="EO3" s="15" t="s">
        <v>223</v>
      </c>
      <c r="EP3" s="15" t="s">
        <v>224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109516.77099999999</v>
      </c>
      <c r="AJ4" s="1">
        <f>HLOOKUP(AJ$2,PLANEL_Pot_anual!$C$3:$AL$23,2,TRUE)</f>
        <v>109516.77099999999</v>
      </c>
      <c r="AK4" s="1">
        <f>HLOOKUP(AK$2,PLANEL_Pot_anual!$C$3:$AL$23,2,TRUE)</f>
        <v>109516.77099999999</v>
      </c>
      <c r="AL4" s="1">
        <f>HLOOKUP(AL$2,PLANEL_Pot_anual!$C$3:$AL$23,2,TRUE)</f>
        <v>109516.77099999999</v>
      </c>
      <c r="AM4" s="1">
        <f>HLOOKUP(AM$2,PLANEL_Pot_anual!$C$3:$AL$23,2,TRUE)</f>
        <v>109609.97100000001</v>
      </c>
      <c r="AN4" s="1">
        <f>HLOOKUP(AN$2,PLANEL_Pot_anual!$C$3:$AL$23,2,TRUE)</f>
        <v>109609.97100000001</v>
      </c>
      <c r="AO4" s="1">
        <f>HLOOKUP(AO$2,PLANEL_Pot_anual!$C$3:$AL$23,2,TRUE)</f>
        <v>109609.97100000001</v>
      </c>
      <c r="AP4" s="1">
        <f>HLOOKUP(AP$2,PLANEL_Pot_anual!$C$3:$AL$23,2,TRUE)</f>
        <v>109609.97100000001</v>
      </c>
      <c r="AQ4" s="1">
        <f>HLOOKUP(AQ$2,PLANEL_Pot_anual!$C$3:$AL$23,2,TRUE)</f>
        <v>109697.071</v>
      </c>
      <c r="AR4" s="1">
        <f>HLOOKUP(AR$2,PLANEL_Pot_anual!$C$3:$AL$23,2,TRUE)</f>
        <v>109697.071</v>
      </c>
      <c r="AS4" s="1">
        <f>HLOOKUP(AS$2,PLANEL_Pot_anual!$C$3:$AL$23,2,TRUE)</f>
        <v>109697.071</v>
      </c>
      <c r="AT4" s="1">
        <f>HLOOKUP(AT$2,PLANEL_Pot_anual!$C$3:$AL$23,2,TRUE)</f>
        <v>109697.071</v>
      </c>
      <c r="AU4" s="1">
        <f>HLOOKUP(AU$2,PLANEL_Pot_anual!$C$3:$AL$23,2,TRUE)</f>
        <v>109697.071</v>
      </c>
      <c r="AV4" s="1">
        <f>HLOOKUP(AV$2,PLANEL_Pot_anual!$C$3:$AL$23,2,TRUE)</f>
        <v>109697.071</v>
      </c>
      <c r="AW4" s="1">
        <f>HLOOKUP(AW$2,PLANEL_Pot_anual!$C$3:$AL$23,2,TRUE)</f>
        <v>109697.071</v>
      </c>
      <c r="AX4" s="1">
        <f>HLOOKUP(AX$2,PLANEL_Pot_anual!$C$3:$AL$23,2,TRUE)</f>
        <v>109697.071</v>
      </c>
      <c r="AY4" s="1">
        <f>HLOOKUP(AY$2,PLANEL_Pot_anual!$C$3:$AL$23,2,TRUE)</f>
        <v>109697.071</v>
      </c>
      <c r="AZ4" s="1">
        <f>HLOOKUP(AZ$2,PLANEL_Pot_anual!$C$3:$AL$23,2,TRUE)</f>
        <v>109697.071</v>
      </c>
      <c r="BA4" s="1">
        <f>HLOOKUP(BA$2,PLANEL_Pot_anual!$C$3:$AL$23,2,TRUE)</f>
        <v>109697.071</v>
      </c>
      <c r="BB4" s="1">
        <f>HLOOKUP(BB$2,PLANEL_Pot_anual!$C$3:$AL$23,2,TRUE)</f>
        <v>109697.071</v>
      </c>
      <c r="BC4" s="1">
        <f>HLOOKUP(BC$2,PLANEL_Pot_anual!$C$3:$AL$23,2,TRUE)</f>
        <v>110978.7393</v>
      </c>
      <c r="BD4" s="1">
        <f>HLOOKUP(BD$2,PLANEL_Pot_anual!$C$3:$AL$23,2,TRUE)</f>
        <v>110978.7393</v>
      </c>
      <c r="BE4" s="1">
        <f>HLOOKUP(BE$2,PLANEL_Pot_anual!$C$3:$AL$23,2,TRUE)</f>
        <v>110978.7393</v>
      </c>
      <c r="BF4" s="1">
        <f>HLOOKUP(BF$2,PLANEL_Pot_anual!$C$3:$AL$23,2,TRUE)</f>
        <v>110978.7393</v>
      </c>
      <c r="BG4" s="1">
        <f>HLOOKUP(BG$2,PLANEL_Pot_anual!$C$3:$AL$23,2,TRUE)</f>
        <v>112257.281</v>
      </c>
      <c r="BH4" s="1">
        <f>HLOOKUP(BH$2,PLANEL_Pot_anual!$C$3:$AL$23,2,TRUE)</f>
        <v>112257.281</v>
      </c>
      <c r="BI4" s="1">
        <f>HLOOKUP(BI$2,PLANEL_Pot_anual!$C$3:$AL$23,2,TRUE)</f>
        <v>112257.281</v>
      </c>
      <c r="BJ4" s="1">
        <f>HLOOKUP(BJ$2,PLANEL_Pot_anual!$C$3:$AL$23,2,TRUE)</f>
        <v>112257.281</v>
      </c>
      <c r="BK4" s="1">
        <f>HLOOKUP(BK$2,PLANEL_Pot_anual!$C$3:$AL$23,2,TRUE)</f>
        <v>112257.281</v>
      </c>
      <c r="BL4" s="1">
        <f>HLOOKUP(BL$2,PLANEL_Pot_anual!$C$3:$AL$23,2,TRUE)</f>
        <v>112257.281</v>
      </c>
      <c r="BM4" s="1">
        <f>HLOOKUP(BM$2,PLANEL_Pot_anual!$C$3:$AL$23,2,TRUE)</f>
        <v>112257.281</v>
      </c>
      <c r="BN4" s="1">
        <f>HLOOKUP(BN$2,PLANEL_Pot_anual!$C$3:$AL$23,2,TRUE)</f>
        <v>112257.281</v>
      </c>
      <c r="BO4" s="1">
        <f>HLOOKUP(BO$2,PLANEL_Pot_anual!$C$3:$AL$23,2,TRUE)</f>
        <v>112257.281</v>
      </c>
      <c r="BP4" s="1">
        <f>HLOOKUP(BP$2,PLANEL_Pot_anual!$C$3:$AL$23,2,TRUE)</f>
        <v>112257.281</v>
      </c>
      <c r="BQ4" s="1">
        <f>HLOOKUP(BQ$2,PLANEL_Pot_anual!$C$3:$AL$23,2,TRUE)</f>
        <v>112257.281</v>
      </c>
      <c r="BR4" s="1">
        <f>HLOOKUP(BR$2,PLANEL_Pot_anual!$C$3:$AL$23,2,TRUE)</f>
        <v>112257.281</v>
      </c>
      <c r="BS4" s="1">
        <f>HLOOKUP(BS$2,PLANEL_Pot_anual!$C$3:$AL$23,2,TRUE)</f>
        <v>112257.281</v>
      </c>
      <c r="BT4" s="1">
        <f>HLOOKUP(BT$2,PLANEL_Pot_anual!$C$3:$AL$23,2,TRUE)</f>
        <v>112257.281</v>
      </c>
      <c r="BU4" s="1">
        <f>HLOOKUP(BU$2,PLANEL_Pot_anual!$C$3:$AL$23,2,TRUE)</f>
        <v>112257.281</v>
      </c>
      <c r="BV4" s="1">
        <f>HLOOKUP(BV$2,PLANEL_Pot_anual!$C$3:$AL$23,2,TRUE)</f>
        <v>112257.281</v>
      </c>
      <c r="BW4" s="1">
        <f>HLOOKUP(BW$2,PLANEL_Pot_anual!$C$3:$AL$23,2,TRUE)</f>
        <v>112257.281</v>
      </c>
      <c r="BX4" s="1">
        <f>HLOOKUP(BX$2,PLANEL_Pot_anual!$C$3:$AL$23,2,TRUE)</f>
        <v>112257.281</v>
      </c>
      <c r="BY4" s="1">
        <f>HLOOKUP(BY$2,PLANEL_Pot_anual!$C$3:$AL$23,2,TRUE)</f>
        <v>112257.281</v>
      </c>
      <c r="BZ4" s="1">
        <f>HLOOKUP(BZ$2,PLANEL_Pot_anual!$C$3:$AL$23,2,TRUE)</f>
        <v>112257.281</v>
      </c>
      <c r="CA4" s="1">
        <f>HLOOKUP(CA$2,PLANEL_Pot_anual!$C$3:$AL$23,2,TRUE)</f>
        <v>112257.281</v>
      </c>
      <c r="CB4" s="1">
        <f>HLOOKUP(CB$2,PLANEL_Pot_anual!$C$3:$AL$23,2,TRUE)</f>
        <v>112257.281</v>
      </c>
      <c r="CC4" s="1">
        <f>HLOOKUP(CC$2,PLANEL_Pot_anual!$C$3:$AL$23,2,TRUE)</f>
        <v>112257.281</v>
      </c>
      <c r="CD4" s="1">
        <f>HLOOKUP(CD$2,PLANEL_Pot_anual!$C$3:$AL$23,2,TRUE)</f>
        <v>112257.281</v>
      </c>
      <c r="CE4" s="1">
        <f>HLOOKUP(CE$2,PLANEL_Pot_anual!$C$3:$AL$23,2,TRUE)</f>
        <v>112257.281</v>
      </c>
      <c r="CF4" s="1">
        <f>HLOOKUP(CF$2,PLANEL_Pot_anual!$C$3:$AL$23,2,TRUE)</f>
        <v>112257.281</v>
      </c>
      <c r="CG4" s="1">
        <f>HLOOKUP(CG$2,PLANEL_Pot_anual!$C$3:$AL$23,2,TRUE)</f>
        <v>112257.281</v>
      </c>
      <c r="CH4" s="1">
        <f>HLOOKUP(CH$2,PLANEL_Pot_anual!$C$3:$AL$23,2,TRUE)</f>
        <v>112257.281</v>
      </c>
      <c r="CI4" s="1">
        <f>HLOOKUP(CI$2,PLANEL_Pot_anual!$C$3:$AL$23,2,TRUE)</f>
        <v>112257.281</v>
      </c>
      <c r="CJ4" s="1">
        <f>HLOOKUP(CJ$2,PLANEL_Pot_anual!$C$3:$AL$23,2,TRUE)</f>
        <v>112257.281</v>
      </c>
      <c r="CK4" s="1">
        <f>HLOOKUP(CK$2,PLANEL_Pot_anual!$C$3:$AL$23,2,TRUE)</f>
        <v>112257.281</v>
      </c>
      <c r="CL4" s="1">
        <f>HLOOKUP(CL$2,PLANEL_Pot_anual!$C$3:$AL$23,2,TRUE)</f>
        <v>112257.281</v>
      </c>
      <c r="CM4" s="1">
        <f>HLOOKUP(CM$2,PLANEL_Pot_anual!$C$3:$AL$23,2,TRUE)</f>
        <v>112257.281</v>
      </c>
      <c r="CN4" s="1">
        <f>HLOOKUP(CN$2,PLANEL_Pot_anual!$C$3:$AL$23,2,TRUE)</f>
        <v>112257.281</v>
      </c>
      <c r="CO4" s="1">
        <f>HLOOKUP(CO$2,PLANEL_Pot_anual!$C$3:$AL$23,2,TRUE)</f>
        <v>112257.281</v>
      </c>
      <c r="CP4" s="1">
        <f>HLOOKUP(CP$2,PLANEL_Pot_anual!$C$3:$AL$23,2,TRUE)</f>
        <v>112257.281</v>
      </c>
      <c r="CQ4" s="1">
        <f>HLOOKUP(CQ$2,PLANEL_Pot_anual!$C$3:$AL$23,2,TRUE)</f>
        <v>112257.281</v>
      </c>
      <c r="CR4" s="1">
        <f>HLOOKUP(CR$2,PLANEL_Pot_anual!$C$3:$AL$23,2,TRUE)</f>
        <v>112257.281</v>
      </c>
      <c r="CS4" s="1">
        <f>HLOOKUP(CS$2,PLANEL_Pot_anual!$C$3:$AL$23,2,TRUE)</f>
        <v>112257.281</v>
      </c>
      <c r="CT4" s="1">
        <f>HLOOKUP(CT$2,PLANEL_Pot_anual!$C$3:$AL$23,2,TRUE)</f>
        <v>112257.281</v>
      </c>
      <c r="CU4" s="1">
        <f>HLOOKUP(CU$2,PLANEL_Pot_anual!$C$3:$AL$23,2,TRUE)</f>
        <v>112257.281</v>
      </c>
      <c r="CV4" s="1">
        <f>HLOOKUP(CV$2,PLANEL_Pot_anual!$C$3:$AL$23,2,TRUE)</f>
        <v>112257.281</v>
      </c>
      <c r="CW4" s="1">
        <f>HLOOKUP(CW$2,PLANEL_Pot_anual!$C$3:$AL$23,2,TRUE)</f>
        <v>112257.281</v>
      </c>
      <c r="CX4" s="1">
        <f>HLOOKUP(CX$2,PLANEL_Pot_anual!$C$3:$AL$23,2,TRUE)</f>
        <v>112257.281</v>
      </c>
      <c r="CY4" s="1">
        <f>HLOOKUP(CY$2,PLANEL_Pot_anual!$C$3:$AL$23,2,TRUE)</f>
        <v>112257.281</v>
      </c>
      <c r="CZ4" s="1">
        <f>HLOOKUP(CZ$2,PLANEL_Pot_anual!$C$3:$AL$23,2,TRUE)</f>
        <v>112257.281</v>
      </c>
      <c r="DA4" s="1">
        <f>HLOOKUP(DA$2,PLANEL_Pot_anual!$C$3:$AL$23,2,TRUE)</f>
        <v>112257.281</v>
      </c>
      <c r="DB4" s="1">
        <f>HLOOKUP(DB$2,PLANEL_Pot_anual!$C$3:$AL$23,2,TRUE)</f>
        <v>112257.281</v>
      </c>
      <c r="DC4" s="1">
        <f>HLOOKUP(DC$2,PLANEL_Pot_anual!$C$3:$AL$23,2,TRUE)</f>
        <v>112257.281</v>
      </c>
      <c r="DD4" s="1">
        <f>HLOOKUP(DD$2,PLANEL_Pot_anual!$C$3:$AL$23,2,TRUE)</f>
        <v>112257.281</v>
      </c>
      <c r="DE4" s="1">
        <f>HLOOKUP(DE$2,PLANEL_Pot_anual!$C$3:$AL$23,2,TRUE)</f>
        <v>112257.281</v>
      </c>
      <c r="DF4" s="1">
        <f>HLOOKUP(DF$2,PLANEL_Pot_anual!$C$3:$AL$23,2,TRUE)</f>
        <v>112257.281</v>
      </c>
      <c r="DG4" s="1">
        <f>HLOOKUP(DG$2,PLANEL_Pot_anual!$C$3:$AL$23,2,TRUE)</f>
        <v>112257.281</v>
      </c>
      <c r="DH4" s="1">
        <f>HLOOKUP(DH$2,PLANEL_Pot_anual!$C$3:$AL$23,2,TRUE)</f>
        <v>112257.281</v>
      </c>
      <c r="DI4" s="1">
        <f>HLOOKUP(DI$2,PLANEL_Pot_anual!$C$3:$AL$23,2,TRUE)</f>
        <v>112257.281</v>
      </c>
      <c r="DJ4" s="1">
        <f>HLOOKUP(DJ$2,PLANEL_Pot_anual!$C$3:$AL$23,2,TRUE)</f>
        <v>112257.281</v>
      </c>
      <c r="DK4" s="1">
        <f>HLOOKUP(DK$2,PLANEL_Pot_anual!$C$3:$AL$23,2,TRUE)</f>
        <v>112257.281</v>
      </c>
      <c r="DL4" s="1">
        <f>HLOOKUP(DL$2,PLANEL_Pot_anual!$C$3:$AL$23,2,TRUE)</f>
        <v>112257.281</v>
      </c>
      <c r="DM4" s="1">
        <f>HLOOKUP(DM$2,PLANEL_Pot_anual!$C$3:$AL$23,2,TRUE)</f>
        <v>112257.281</v>
      </c>
      <c r="DN4" s="1">
        <f>HLOOKUP(DN$2,PLANEL_Pot_anual!$C$3:$AL$23,2,TRUE)</f>
        <v>112257.281</v>
      </c>
      <c r="DO4" s="1">
        <f>HLOOKUP(DO$2,PLANEL_Pot_anual!$C$3:$AL$23,2,TRUE)</f>
        <v>112257.281</v>
      </c>
      <c r="DP4" s="1">
        <f>HLOOKUP(DP$2,PLANEL_Pot_anual!$C$3:$AL$23,2,TRUE)</f>
        <v>112257.281</v>
      </c>
      <c r="DQ4" s="1">
        <f>HLOOKUP(DQ$2,PLANEL_Pot_anual!$C$3:$AL$23,2,TRUE)</f>
        <v>112257.281</v>
      </c>
      <c r="DR4" s="1">
        <f>HLOOKUP(DR$2,PLANEL_Pot_anual!$C$3:$AL$23,2,TRUE)</f>
        <v>112257.281</v>
      </c>
      <c r="DS4" s="1">
        <f>HLOOKUP(DS$2,PLANEL_Pot_anual!$C$3:$AL$23,2,TRUE)</f>
        <v>112257.281</v>
      </c>
      <c r="DT4" s="1">
        <f>HLOOKUP(DT$2,PLANEL_Pot_anual!$C$3:$AL$23,2,TRUE)</f>
        <v>112257.281</v>
      </c>
      <c r="DU4" s="1">
        <f>HLOOKUP(DU$2,PLANEL_Pot_anual!$C$3:$AL$23,2,TRUE)</f>
        <v>112257.281</v>
      </c>
      <c r="DV4" s="1">
        <f>HLOOKUP(DV$2,PLANEL_Pot_anual!$C$3:$AL$23,2,TRUE)</f>
        <v>112257.281</v>
      </c>
      <c r="DW4" s="1">
        <f>HLOOKUP(DW$2,PLANEL_Pot_anual!$C$3:$AL$23,2,TRUE)</f>
        <v>112257.281</v>
      </c>
      <c r="DX4" s="1">
        <f>HLOOKUP(DX$2,PLANEL_Pot_anual!$C$3:$AL$23,2,TRUE)</f>
        <v>112257.281</v>
      </c>
      <c r="DY4" s="1">
        <f>HLOOKUP(DY$2,PLANEL_Pot_anual!$C$3:$AL$23,2,TRUE)</f>
        <v>112257.281</v>
      </c>
      <c r="DZ4" s="1">
        <f>HLOOKUP(DZ$2,PLANEL_Pot_anual!$C$3:$AL$23,2,TRUE)</f>
        <v>112257.281</v>
      </c>
      <c r="EA4" s="1">
        <f>HLOOKUP(EA$2,PLANEL_Pot_anual!$C$3:$AL$23,2,TRUE)</f>
        <v>112257.281</v>
      </c>
      <c r="EB4" s="1">
        <f>HLOOKUP(EB$2,PLANEL_Pot_anual!$C$3:$AL$23,2,TRUE)</f>
        <v>112257.281</v>
      </c>
      <c r="EC4" s="1">
        <f>HLOOKUP(EC$2,PLANEL_Pot_anual!$C$3:$AL$23,2,TRUE)</f>
        <v>112257.281</v>
      </c>
      <c r="ED4" s="1">
        <f>HLOOKUP(ED$2,PLANEL_Pot_anual!$C$3:$AL$23,2,TRUE)</f>
        <v>112257.281</v>
      </c>
      <c r="EE4" s="1">
        <f>HLOOKUP(EE$2,PLANEL_Pot_anual!$C$3:$AL$23,2,TRUE)</f>
        <v>112257.281</v>
      </c>
      <c r="EF4" s="1">
        <f>HLOOKUP(EF$2,PLANEL_Pot_anual!$C$3:$AL$23,2,TRUE)</f>
        <v>112257.281</v>
      </c>
      <c r="EG4" s="1">
        <f>HLOOKUP(EG$2,PLANEL_Pot_anual!$C$3:$AL$23,2,TRUE)</f>
        <v>112257.281</v>
      </c>
      <c r="EH4" s="1">
        <f>HLOOKUP(EH$2,PLANEL_Pot_anual!$C$3:$AL$23,2,TRUE)</f>
        <v>112257.281</v>
      </c>
      <c r="EI4" s="1">
        <f>HLOOKUP(EI$2,PLANEL_Pot_anual!$C$3:$AL$23,2,TRUE)</f>
        <v>112257.281</v>
      </c>
      <c r="EJ4" s="1">
        <f>HLOOKUP(EJ$2,PLANEL_Pot_anual!$C$3:$AL$23,2,TRUE)</f>
        <v>112257.281</v>
      </c>
      <c r="EK4" s="1">
        <f>HLOOKUP(EK$2,PLANEL_Pot_anual!$C$3:$AL$23,2,TRUE)</f>
        <v>112257.281</v>
      </c>
      <c r="EL4" s="1">
        <f>HLOOKUP(EL$2,PLANEL_Pot_anual!$C$3:$AL$23,2,TRUE)</f>
        <v>112257.281</v>
      </c>
      <c r="EM4" s="1">
        <f>HLOOKUP(EM$2,PLANEL_Pot_anual!$C$3:$AL$23,2,TRUE)</f>
        <v>112257.281</v>
      </c>
      <c r="EN4" s="1">
        <f>HLOOKUP(EN$2,PLANEL_Pot_anual!$C$3:$AL$23,2,TRUE)</f>
        <v>112257.281</v>
      </c>
      <c r="EO4" s="1">
        <f>HLOOKUP(EO$2,PLANEL_Pot_anual!$C$3:$AL$23,2,TRUE)</f>
        <v>112257.281</v>
      </c>
      <c r="EP4" s="1">
        <f>HLOOKUP(EP$2,PLANEL_Pot_anual!$C$3:$AL$23,2,TRUE)</f>
        <v>112257.281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11201.325999999999</v>
      </c>
      <c r="AB5" s="1">
        <f>HLOOKUP(AB$2,PLANEL_Pot_anual!$C$3:$AL$23,3,TRUE)</f>
        <v>11201.325999999999</v>
      </c>
      <c r="AC5" s="1">
        <f>HLOOKUP(AC$2,PLANEL_Pot_anual!$C$3:$AL$23,3,TRUE)</f>
        <v>11201.325999999999</v>
      </c>
      <c r="AD5" s="1">
        <f>HLOOKUP(AD$2,PLANEL_Pot_anual!$C$3:$AL$23,3,TRUE)</f>
        <v>11201.325999999999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11201.325999999999</v>
      </c>
      <c r="AN5" s="1">
        <f>HLOOKUP(AN$2,PLANEL_Pot_anual!$C$3:$AL$23,3,TRUE)</f>
        <v>11201.325999999999</v>
      </c>
      <c r="AO5" s="1">
        <f>HLOOKUP(AO$2,PLANEL_Pot_anual!$C$3:$AL$23,3,TRUE)</f>
        <v>11201.325999999999</v>
      </c>
      <c r="AP5" s="1">
        <f>HLOOKUP(AP$2,PLANEL_Pot_anual!$C$3:$AL$23,3,TRUE)</f>
        <v>11201.325999999999</v>
      </c>
      <c r="AQ5" s="1">
        <f>HLOOKUP(AQ$2,PLANEL_Pot_anual!$C$3:$AL$23,3,TRUE)</f>
        <v>11201.325999999999</v>
      </c>
      <c r="AR5" s="1">
        <f>HLOOKUP(AR$2,PLANEL_Pot_anual!$C$3:$AL$23,3,TRUE)</f>
        <v>11201.325999999999</v>
      </c>
      <c r="AS5" s="1">
        <f>HLOOKUP(AS$2,PLANEL_Pot_anual!$C$3:$AL$23,3,TRUE)</f>
        <v>11201.325999999999</v>
      </c>
      <c r="AT5" s="1">
        <f>HLOOKUP(AT$2,PLANEL_Pot_anual!$C$3:$AL$23,3,TRUE)</f>
        <v>11201.325999999999</v>
      </c>
      <c r="AU5" s="1">
        <f>HLOOKUP(AU$2,PLANEL_Pot_anual!$C$3:$AL$23,3,TRUE)</f>
        <v>11201.325999999999</v>
      </c>
      <c r="AV5" s="1">
        <f>HLOOKUP(AV$2,PLANEL_Pot_anual!$C$3:$AL$23,3,TRUE)</f>
        <v>11201.325999999999</v>
      </c>
      <c r="AW5" s="1">
        <f>HLOOKUP(AW$2,PLANEL_Pot_anual!$C$3:$AL$23,3,TRUE)</f>
        <v>11201.325999999999</v>
      </c>
      <c r="AX5" s="1">
        <f>HLOOKUP(AX$2,PLANEL_Pot_anual!$C$3:$AL$23,3,TRUE)</f>
        <v>11201.325999999999</v>
      </c>
      <c r="AY5" s="1">
        <f>HLOOKUP(AY$2,PLANEL_Pot_anual!$C$3:$AL$23,3,TRUE)</f>
        <v>11201.325999999999</v>
      </c>
      <c r="AZ5" s="1">
        <f>HLOOKUP(AZ$2,PLANEL_Pot_anual!$C$3:$AL$23,3,TRUE)</f>
        <v>11201.325999999999</v>
      </c>
      <c r="BA5" s="1">
        <f>HLOOKUP(BA$2,PLANEL_Pot_anual!$C$3:$AL$23,3,TRUE)</f>
        <v>11201.325999999999</v>
      </c>
      <c r="BB5" s="1">
        <f>HLOOKUP(BB$2,PLANEL_Pot_anual!$C$3:$AL$23,3,TRUE)</f>
        <v>11201.325999999999</v>
      </c>
      <c r="BC5" s="1">
        <f>HLOOKUP(BC$2,PLANEL_Pot_anual!$C$3:$AL$23,3,TRUE)</f>
        <v>11201.325999999999</v>
      </c>
      <c r="BD5" s="1">
        <f>HLOOKUP(BD$2,PLANEL_Pot_anual!$C$3:$AL$23,3,TRUE)</f>
        <v>11201.325999999999</v>
      </c>
      <c r="BE5" s="1">
        <f>HLOOKUP(BE$2,PLANEL_Pot_anual!$C$3:$AL$23,3,TRUE)</f>
        <v>11201.325999999999</v>
      </c>
      <c r="BF5" s="1">
        <f>HLOOKUP(BF$2,PLANEL_Pot_anual!$C$3:$AL$23,3,TRUE)</f>
        <v>11201.325999999999</v>
      </c>
      <c r="BG5" s="1">
        <f>HLOOKUP(BG$2,PLANEL_Pot_anual!$C$3:$AL$23,3,TRUE)</f>
        <v>13661.325999999999</v>
      </c>
      <c r="BH5" s="1">
        <f>HLOOKUP(BH$2,PLANEL_Pot_anual!$C$3:$AL$23,3,TRUE)</f>
        <v>13661.325999999999</v>
      </c>
      <c r="BI5" s="1">
        <f>HLOOKUP(BI$2,PLANEL_Pot_anual!$C$3:$AL$23,3,TRUE)</f>
        <v>13661.325999999999</v>
      </c>
      <c r="BJ5" s="1">
        <f>HLOOKUP(BJ$2,PLANEL_Pot_anual!$C$3:$AL$23,3,TRUE)</f>
        <v>13661.325999999999</v>
      </c>
      <c r="BK5" s="1">
        <f>HLOOKUP(BK$2,PLANEL_Pot_anual!$C$3:$AL$23,3,TRUE)</f>
        <v>13661.325999999999</v>
      </c>
      <c r="BL5" s="1">
        <f>HLOOKUP(BL$2,PLANEL_Pot_anual!$C$3:$AL$23,3,TRUE)</f>
        <v>13661.325999999999</v>
      </c>
      <c r="BM5" s="1">
        <f>HLOOKUP(BM$2,PLANEL_Pot_anual!$C$3:$AL$23,3,TRUE)</f>
        <v>13661.325999999999</v>
      </c>
      <c r="BN5" s="1">
        <f>HLOOKUP(BN$2,PLANEL_Pot_anual!$C$3:$AL$23,3,TRUE)</f>
        <v>13661.325999999999</v>
      </c>
      <c r="BO5" s="1">
        <f>HLOOKUP(BO$2,PLANEL_Pot_anual!$C$3:$AL$23,3,TRUE)</f>
        <v>13661.325999999999</v>
      </c>
      <c r="BP5" s="1">
        <f>HLOOKUP(BP$2,PLANEL_Pot_anual!$C$3:$AL$23,3,TRUE)</f>
        <v>13661.325999999999</v>
      </c>
      <c r="BQ5" s="1">
        <f>HLOOKUP(BQ$2,PLANEL_Pot_anual!$C$3:$AL$23,3,TRUE)</f>
        <v>13661.325999999999</v>
      </c>
      <c r="BR5" s="1">
        <f>HLOOKUP(BR$2,PLANEL_Pot_anual!$C$3:$AL$23,3,TRUE)</f>
        <v>13661.325999999999</v>
      </c>
      <c r="BS5" s="1">
        <f>HLOOKUP(BS$2,PLANEL_Pot_anual!$C$3:$AL$23,3,TRUE)</f>
        <v>13661.325999999999</v>
      </c>
      <c r="BT5" s="1">
        <f>HLOOKUP(BT$2,PLANEL_Pot_anual!$C$3:$AL$23,3,TRUE)</f>
        <v>13661.325999999999</v>
      </c>
      <c r="BU5" s="1">
        <f>HLOOKUP(BU$2,PLANEL_Pot_anual!$C$3:$AL$23,3,TRUE)</f>
        <v>13661.325999999999</v>
      </c>
      <c r="BV5" s="1">
        <f>HLOOKUP(BV$2,PLANEL_Pot_anual!$C$3:$AL$23,3,TRUE)</f>
        <v>13661.325999999999</v>
      </c>
      <c r="BW5" s="1">
        <f>HLOOKUP(BW$2,PLANEL_Pot_anual!$C$3:$AL$23,3,TRUE)</f>
        <v>13661.325999999999</v>
      </c>
      <c r="BX5" s="1">
        <f>HLOOKUP(BX$2,PLANEL_Pot_anual!$C$3:$AL$23,3,TRUE)</f>
        <v>13661.325999999999</v>
      </c>
      <c r="BY5" s="1">
        <f>HLOOKUP(BY$2,PLANEL_Pot_anual!$C$3:$AL$23,3,TRUE)</f>
        <v>13661.325999999999</v>
      </c>
      <c r="BZ5" s="1">
        <f>HLOOKUP(BZ$2,PLANEL_Pot_anual!$C$3:$AL$23,3,TRUE)</f>
        <v>13661.325999999999</v>
      </c>
      <c r="CA5" s="1">
        <f>HLOOKUP(CA$2,PLANEL_Pot_anual!$C$3:$AL$23,3,TRUE)</f>
        <v>13661.325999999999</v>
      </c>
      <c r="CB5" s="1">
        <f>HLOOKUP(CB$2,PLANEL_Pot_anual!$C$3:$AL$23,3,TRUE)</f>
        <v>13661.325999999999</v>
      </c>
      <c r="CC5" s="1">
        <f>HLOOKUP(CC$2,PLANEL_Pot_anual!$C$3:$AL$23,3,TRUE)</f>
        <v>13661.325999999999</v>
      </c>
      <c r="CD5" s="1">
        <f>HLOOKUP(CD$2,PLANEL_Pot_anual!$C$3:$AL$23,3,TRUE)</f>
        <v>13661.325999999999</v>
      </c>
      <c r="CE5" s="1">
        <f>HLOOKUP(CE$2,PLANEL_Pot_anual!$C$3:$AL$23,3,TRUE)</f>
        <v>13661.325999999999</v>
      </c>
      <c r="CF5" s="1">
        <f>HLOOKUP(CF$2,PLANEL_Pot_anual!$C$3:$AL$23,3,TRUE)</f>
        <v>13661.325999999999</v>
      </c>
      <c r="CG5" s="1">
        <f>HLOOKUP(CG$2,PLANEL_Pot_anual!$C$3:$AL$23,3,TRUE)</f>
        <v>13661.325999999999</v>
      </c>
      <c r="CH5" s="1">
        <f>HLOOKUP(CH$2,PLANEL_Pot_anual!$C$3:$AL$23,3,TRUE)</f>
        <v>13661.325999999999</v>
      </c>
      <c r="CI5" s="1">
        <f>HLOOKUP(CI$2,PLANEL_Pot_anual!$C$3:$AL$23,3,TRUE)</f>
        <v>13661.325999999999</v>
      </c>
      <c r="CJ5" s="1">
        <f>HLOOKUP(CJ$2,PLANEL_Pot_anual!$C$3:$AL$23,3,TRUE)</f>
        <v>13661.325999999999</v>
      </c>
      <c r="CK5" s="1">
        <f>HLOOKUP(CK$2,PLANEL_Pot_anual!$C$3:$AL$23,3,TRUE)</f>
        <v>13661.325999999999</v>
      </c>
      <c r="CL5" s="1">
        <f>HLOOKUP(CL$2,PLANEL_Pot_anual!$C$3:$AL$23,3,TRUE)</f>
        <v>13661.325999999999</v>
      </c>
      <c r="CM5" s="1">
        <f>HLOOKUP(CM$2,PLANEL_Pot_anual!$C$3:$AL$23,3,TRUE)</f>
        <v>13661.325999999999</v>
      </c>
      <c r="CN5" s="1">
        <f>HLOOKUP(CN$2,PLANEL_Pot_anual!$C$3:$AL$23,3,TRUE)</f>
        <v>13661.325999999999</v>
      </c>
      <c r="CO5" s="1">
        <f>HLOOKUP(CO$2,PLANEL_Pot_anual!$C$3:$AL$23,3,TRUE)</f>
        <v>13661.325999999999</v>
      </c>
      <c r="CP5" s="1">
        <f>HLOOKUP(CP$2,PLANEL_Pot_anual!$C$3:$AL$23,3,TRUE)</f>
        <v>13661.325999999999</v>
      </c>
      <c r="CQ5" s="1">
        <f>HLOOKUP(CQ$2,PLANEL_Pot_anual!$C$3:$AL$23,3,TRUE)</f>
        <v>13661.325999999999</v>
      </c>
      <c r="CR5" s="1">
        <f>HLOOKUP(CR$2,PLANEL_Pot_anual!$C$3:$AL$23,3,TRUE)</f>
        <v>13661.325999999999</v>
      </c>
      <c r="CS5" s="1">
        <f>HLOOKUP(CS$2,PLANEL_Pot_anual!$C$3:$AL$23,3,TRUE)</f>
        <v>13661.325999999999</v>
      </c>
      <c r="CT5" s="1">
        <f>HLOOKUP(CT$2,PLANEL_Pot_anual!$C$3:$AL$23,3,TRUE)</f>
        <v>13661.325999999999</v>
      </c>
      <c r="CU5" s="1">
        <f>HLOOKUP(CU$2,PLANEL_Pot_anual!$C$3:$AL$23,3,TRUE)</f>
        <v>13661.325999999999</v>
      </c>
      <c r="CV5" s="1">
        <f>HLOOKUP(CV$2,PLANEL_Pot_anual!$C$3:$AL$23,3,TRUE)</f>
        <v>13661.325999999999</v>
      </c>
      <c r="CW5" s="1">
        <f>HLOOKUP(CW$2,PLANEL_Pot_anual!$C$3:$AL$23,3,TRUE)</f>
        <v>13661.325999999999</v>
      </c>
      <c r="CX5" s="1">
        <f>HLOOKUP(CX$2,PLANEL_Pot_anual!$C$3:$AL$23,3,TRUE)</f>
        <v>13661.325999999999</v>
      </c>
      <c r="CY5" s="1">
        <f>HLOOKUP(CY$2,PLANEL_Pot_anual!$C$3:$AL$23,3,TRUE)</f>
        <v>13661.325999999999</v>
      </c>
      <c r="CZ5" s="1">
        <f>HLOOKUP(CZ$2,PLANEL_Pot_anual!$C$3:$AL$23,3,TRUE)</f>
        <v>13661.325999999999</v>
      </c>
      <c r="DA5" s="1">
        <f>HLOOKUP(DA$2,PLANEL_Pot_anual!$C$3:$AL$23,3,TRUE)</f>
        <v>13661.325999999999</v>
      </c>
      <c r="DB5" s="1">
        <f>HLOOKUP(DB$2,PLANEL_Pot_anual!$C$3:$AL$23,3,TRUE)</f>
        <v>13661.325999999999</v>
      </c>
      <c r="DC5" s="1">
        <f>HLOOKUP(DC$2,PLANEL_Pot_anual!$C$3:$AL$23,3,TRUE)</f>
        <v>13661.325999999999</v>
      </c>
      <c r="DD5" s="1">
        <f>HLOOKUP(DD$2,PLANEL_Pot_anual!$C$3:$AL$23,3,TRUE)</f>
        <v>13661.325999999999</v>
      </c>
      <c r="DE5" s="1">
        <f>HLOOKUP(DE$2,PLANEL_Pot_anual!$C$3:$AL$23,3,TRUE)</f>
        <v>13661.325999999999</v>
      </c>
      <c r="DF5" s="1">
        <f>HLOOKUP(DF$2,PLANEL_Pot_anual!$C$3:$AL$23,3,TRUE)</f>
        <v>13661.325999999999</v>
      </c>
      <c r="DG5" s="1">
        <f>HLOOKUP(DG$2,PLANEL_Pot_anual!$C$3:$AL$23,3,TRUE)</f>
        <v>13661.325999999999</v>
      </c>
      <c r="DH5" s="1">
        <f>HLOOKUP(DH$2,PLANEL_Pot_anual!$C$3:$AL$23,3,TRUE)</f>
        <v>13661.325999999999</v>
      </c>
      <c r="DI5" s="1">
        <f>HLOOKUP(DI$2,PLANEL_Pot_anual!$C$3:$AL$23,3,TRUE)</f>
        <v>13661.325999999999</v>
      </c>
      <c r="DJ5" s="1">
        <f>HLOOKUP(DJ$2,PLANEL_Pot_anual!$C$3:$AL$23,3,TRUE)</f>
        <v>13661.325999999999</v>
      </c>
      <c r="DK5" s="1">
        <f>HLOOKUP(DK$2,PLANEL_Pot_anual!$C$3:$AL$23,3,TRUE)</f>
        <v>13661.325999999999</v>
      </c>
      <c r="DL5" s="1">
        <f>HLOOKUP(DL$2,PLANEL_Pot_anual!$C$3:$AL$23,3,TRUE)</f>
        <v>13661.325999999999</v>
      </c>
      <c r="DM5" s="1">
        <f>HLOOKUP(DM$2,PLANEL_Pot_anual!$C$3:$AL$23,3,TRUE)</f>
        <v>13661.325999999999</v>
      </c>
      <c r="DN5" s="1">
        <f>HLOOKUP(DN$2,PLANEL_Pot_anual!$C$3:$AL$23,3,TRUE)</f>
        <v>13661.325999999999</v>
      </c>
      <c r="DO5" s="1">
        <f>HLOOKUP(DO$2,PLANEL_Pot_anual!$C$3:$AL$23,3,TRUE)</f>
        <v>13661.325999999999</v>
      </c>
      <c r="DP5" s="1">
        <f>HLOOKUP(DP$2,PLANEL_Pot_anual!$C$3:$AL$23,3,TRUE)</f>
        <v>13661.325999999999</v>
      </c>
      <c r="DQ5" s="1">
        <f>HLOOKUP(DQ$2,PLANEL_Pot_anual!$C$3:$AL$23,3,TRUE)</f>
        <v>13661.325999999999</v>
      </c>
      <c r="DR5" s="1">
        <f>HLOOKUP(DR$2,PLANEL_Pot_anual!$C$3:$AL$23,3,TRUE)</f>
        <v>13661.325999999999</v>
      </c>
      <c r="DS5" s="1">
        <f>HLOOKUP(DS$2,PLANEL_Pot_anual!$C$3:$AL$23,3,TRUE)</f>
        <v>13661.325999999999</v>
      </c>
      <c r="DT5" s="1">
        <f>HLOOKUP(DT$2,PLANEL_Pot_anual!$C$3:$AL$23,3,TRUE)</f>
        <v>13661.325999999999</v>
      </c>
      <c r="DU5" s="1">
        <f>HLOOKUP(DU$2,PLANEL_Pot_anual!$C$3:$AL$23,3,TRUE)</f>
        <v>13661.325999999999</v>
      </c>
      <c r="DV5" s="1">
        <f>HLOOKUP(DV$2,PLANEL_Pot_anual!$C$3:$AL$23,3,TRUE)</f>
        <v>13661.325999999999</v>
      </c>
      <c r="DW5" s="1">
        <f>HLOOKUP(DW$2,PLANEL_Pot_anual!$C$3:$AL$23,3,TRUE)</f>
        <v>13661.325999999999</v>
      </c>
      <c r="DX5" s="1">
        <f>HLOOKUP(DX$2,PLANEL_Pot_anual!$C$3:$AL$23,3,TRUE)</f>
        <v>13661.325999999999</v>
      </c>
      <c r="DY5" s="1">
        <f>HLOOKUP(DY$2,PLANEL_Pot_anual!$C$3:$AL$23,3,TRUE)</f>
        <v>13661.325999999999</v>
      </c>
      <c r="DZ5" s="1">
        <f>HLOOKUP(DZ$2,PLANEL_Pot_anual!$C$3:$AL$23,3,TRUE)</f>
        <v>13661.325999999999</v>
      </c>
      <c r="EA5" s="1">
        <f>HLOOKUP(EA$2,PLANEL_Pot_anual!$C$3:$AL$23,3,TRUE)</f>
        <v>13661.325999999999</v>
      </c>
      <c r="EB5" s="1">
        <f>HLOOKUP(EB$2,PLANEL_Pot_anual!$C$3:$AL$23,3,TRUE)</f>
        <v>13661.325999999999</v>
      </c>
      <c r="EC5" s="1">
        <f>HLOOKUP(EC$2,PLANEL_Pot_anual!$C$3:$AL$23,3,TRUE)</f>
        <v>13661.325999999999</v>
      </c>
      <c r="ED5" s="1">
        <f>HLOOKUP(ED$2,PLANEL_Pot_anual!$C$3:$AL$23,3,TRUE)</f>
        <v>13661.325999999999</v>
      </c>
      <c r="EE5" s="1">
        <f>HLOOKUP(EE$2,PLANEL_Pot_anual!$C$3:$AL$23,3,TRUE)</f>
        <v>13661.325999999999</v>
      </c>
      <c r="EF5" s="1">
        <f>HLOOKUP(EF$2,PLANEL_Pot_anual!$C$3:$AL$23,3,TRUE)</f>
        <v>13661.325999999999</v>
      </c>
      <c r="EG5" s="1">
        <f>HLOOKUP(EG$2,PLANEL_Pot_anual!$C$3:$AL$23,3,TRUE)</f>
        <v>13661.325999999999</v>
      </c>
      <c r="EH5" s="1">
        <f>HLOOKUP(EH$2,PLANEL_Pot_anual!$C$3:$AL$23,3,TRUE)</f>
        <v>13661.325999999999</v>
      </c>
      <c r="EI5" s="1">
        <f>HLOOKUP(EI$2,PLANEL_Pot_anual!$C$3:$AL$23,3,TRUE)</f>
        <v>13661.325999999999</v>
      </c>
      <c r="EJ5" s="1">
        <f>HLOOKUP(EJ$2,PLANEL_Pot_anual!$C$3:$AL$23,3,TRUE)</f>
        <v>13661.325999999999</v>
      </c>
      <c r="EK5" s="1">
        <f>HLOOKUP(EK$2,PLANEL_Pot_anual!$C$3:$AL$23,3,TRUE)</f>
        <v>13661.325999999999</v>
      </c>
      <c r="EL5" s="1">
        <f>HLOOKUP(EL$2,PLANEL_Pot_anual!$C$3:$AL$23,3,TRUE)</f>
        <v>13661.325999999999</v>
      </c>
      <c r="EM5" s="1">
        <f>HLOOKUP(EM$2,PLANEL_Pot_anual!$C$3:$AL$23,3,TRUE)</f>
        <v>13661.325999999999</v>
      </c>
      <c r="EN5" s="1">
        <f>HLOOKUP(EN$2,PLANEL_Pot_anual!$C$3:$AL$23,3,TRUE)</f>
        <v>13661.325999999999</v>
      </c>
      <c r="EO5" s="1">
        <f>HLOOKUP(EO$2,PLANEL_Pot_anual!$C$3:$AL$23,3,TRUE)</f>
        <v>13661.325999999999</v>
      </c>
      <c r="EP5" s="1">
        <f>HLOOKUP(EP$2,PLANEL_Pot_anual!$C$3:$AL$23,3,TRUE)</f>
        <v>13661.325999999999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700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14265.803416999999</v>
      </c>
      <c r="P7" s="18">
        <f>HLOOKUP(P$2,PLANEL_Pot_anual!$C$3:$AL$23,5,TRUE)</f>
        <v>14265.803416999999</v>
      </c>
      <c r="Q7" s="18">
        <f>HLOOKUP(Q$2,PLANEL_Pot_anual!$C$3:$AL$23,5,TRUE)</f>
        <v>14265.803416999999</v>
      </c>
      <c r="R7" s="18">
        <f>HLOOKUP(R$2,PLANEL_Pot_anual!$C$3:$AL$23,5,TRUE)</f>
        <v>14265.803416999999</v>
      </c>
      <c r="S7" s="18">
        <f>HLOOKUP(S$2,PLANEL_Pot_anual!$C$3:$AL$23,5,TRUE)</f>
        <v>15880.06374</v>
      </c>
      <c r="T7" s="18">
        <f>HLOOKUP(T$2,PLANEL_Pot_anual!$C$3:$AL$23,5,TRUE)</f>
        <v>15880.06374</v>
      </c>
      <c r="U7" s="18">
        <f>HLOOKUP(U$2,PLANEL_Pot_anual!$C$3:$AL$23,5,TRUE)</f>
        <v>15880.06374</v>
      </c>
      <c r="V7" s="18">
        <f>HLOOKUP(V$2,PLANEL_Pot_anual!$C$3:$AL$23,5,TRUE)</f>
        <v>15880.06374</v>
      </c>
      <c r="W7" s="18">
        <f>HLOOKUP(W$2,PLANEL_Pot_anual!$C$3:$AL$23,5,TRUE)</f>
        <v>17093.763740000002</v>
      </c>
      <c r="X7" s="18">
        <f>HLOOKUP(X$2,PLANEL_Pot_anual!$C$3:$AL$23,5,TRUE)</f>
        <v>17093.763740000002</v>
      </c>
      <c r="Y7" s="18">
        <f>HLOOKUP(Y$2,PLANEL_Pot_anual!$C$3:$AL$23,5,TRUE)</f>
        <v>17093.763740000002</v>
      </c>
      <c r="Z7" s="18">
        <f>HLOOKUP(Z$2,PLANEL_Pot_anual!$C$3:$AL$23,5,TRUE)</f>
        <v>17093.763740000002</v>
      </c>
      <c r="AA7" s="18">
        <f>HLOOKUP(AA$2,PLANEL_Pot_anual!$C$3:$AL$23,5,TRUE)</f>
        <v>18097.340559999997</v>
      </c>
      <c r="AB7" s="18">
        <f>HLOOKUP(AB$2,PLANEL_Pot_anual!$C$3:$AL$23,5,TRUE)</f>
        <v>18097.340559999997</v>
      </c>
      <c r="AC7" s="18">
        <f>HLOOKUP(AC$2,PLANEL_Pot_anual!$C$3:$AL$23,5,TRUE)</f>
        <v>18097.340559999997</v>
      </c>
      <c r="AD7" s="18">
        <f>HLOOKUP(AD$2,PLANEL_Pot_anual!$C$3:$AL$23,5,TRUE)</f>
        <v>18097.340559999997</v>
      </c>
      <c r="AE7" s="18">
        <f>HLOOKUP(AE$2,PLANEL_Pot_anual!$C$3:$AL$23,5,TRUE)</f>
        <v>20066.114710000002</v>
      </c>
      <c r="AF7" s="18">
        <f>HLOOKUP(AF$2,PLANEL_Pot_anual!$C$3:$AL$23,5,TRUE)</f>
        <v>20066.114710000002</v>
      </c>
      <c r="AG7" s="18">
        <f>HLOOKUP(AG$2,PLANEL_Pot_anual!$C$3:$AL$23,5,TRUE)</f>
        <v>20066.114710000002</v>
      </c>
      <c r="AH7" s="18">
        <f>HLOOKUP(AH$2,PLANEL_Pot_anual!$C$3:$AL$23,5,TRUE)</f>
        <v>20066.114710000002</v>
      </c>
      <c r="AI7" s="18">
        <f>HLOOKUP(AI$2,PLANEL_Pot_anual!$C$3:$AL$23,5,TRUE)</f>
        <v>20066.014709999999</v>
      </c>
      <c r="AJ7" s="18">
        <f>HLOOKUP(AJ$2,PLANEL_Pot_anual!$C$3:$AL$23,5,TRUE)</f>
        <v>20066.014709999999</v>
      </c>
      <c r="AK7" s="18">
        <f>HLOOKUP(AK$2,PLANEL_Pot_anual!$C$3:$AL$23,5,TRUE)</f>
        <v>20066.014709999999</v>
      </c>
      <c r="AL7" s="18">
        <f>HLOOKUP(AL$2,PLANEL_Pot_anual!$C$3:$AL$23,5,TRUE)</f>
        <v>20066.014709999999</v>
      </c>
      <c r="AM7" s="18">
        <f>HLOOKUP(AM$2,PLANEL_Pot_anual!$C$3:$AL$23,5,TRUE)</f>
        <v>21592.95016</v>
      </c>
      <c r="AN7" s="18">
        <f>HLOOKUP(AN$2,PLANEL_Pot_anual!$C$3:$AL$23,5,TRUE)</f>
        <v>21592.95016</v>
      </c>
      <c r="AO7" s="18">
        <f>HLOOKUP(AO$2,PLANEL_Pot_anual!$C$3:$AL$23,5,TRUE)</f>
        <v>21592.95016</v>
      </c>
      <c r="AP7" s="18">
        <f>HLOOKUP(AP$2,PLANEL_Pot_anual!$C$3:$AL$23,5,TRUE)</f>
        <v>21592.95016</v>
      </c>
      <c r="AQ7" s="18">
        <f>HLOOKUP(AQ$2,PLANEL_Pot_anual!$C$3:$AL$23,5,TRUE)</f>
        <v>23823.916860000001</v>
      </c>
      <c r="AR7" s="18">
        <f>HLOOKUP(AR$2,PLANEL_Pot_anual!$C$3:$AL$23,5,TRUE)</f>
        <v>23823.916860000001</v>
      </c>
      <c r="AS7" s="18">
        <f>HLOOKUP(AS$2,PLANEL_Pot_anual!$C$3:$AL$23,5,TRUE)</f>
        <v>23823.916860000001</v>
      </c>
      <c r="AT7" s="18">
        <f>HLOOKUP(AT$2,PLANEL_Pot_anual!$C$3:$AL$23,5,TRUE)</f>
        <v>23823.916860000001</v>
      </c>
      <c r="AU7" s="18">
        <f>HLOOKUP(AU$2,PLANEL_Pot_anual!$C$3:$AL$23,5,TRUE)</f>
        <v>23967.86292</v>
      </c>
      <c r="AV7" s="18">
        <f>HLOOKUP(AV$2,PLANEL_Pot_anual!$C$3:$AL$23,5,TRUE)</f>
        <v>23967.86292</v>
      </c>
      <c r="AW7" s="18">
        <f>HLOOKUP(AW$2,PLANEL_Pot_anual!$C$3:$AL$23,5,TRUE)</f>
        <v>23967.86292</v>
      </c>
      <c r="AX7" s="18">
        <f>HLOOKUP(AX$2,PLANEL_Pot_anual!$C$3:$AL$23,5,TRUE)</f>
        <v>23967.86292</v>
      </c>
      <c r="AY7" s="18">
        <f>HLOOKUP(AY$2,PLANEL_Pot_anual!$C$3:$AL$23,5,TRUE)</f>
        <v>23967.86292</v>
      </c>
      <c r="AZ7" s="18">
        <f>HLOOKUP(AZ$2,PLANEL_Pot_anual!$C$3:$AL$23,5,TRUE)</f>
        <v>23967.86292</v>
      </c>
      <c r="BA7" s="18">
        <f>HLOOKUP(BA$2,PLANEL_Pot_anual!$C$3:$AL$23,5,TRUE)</f>
        <v>23967.86292</v>
      </c>
      <c r="BB7" s="18">
        <f>HLOOKUP(BB$2,PLANEL_Pot_anual!$C$3:$AL$23,5,TRUE)</f>
        <v>23967.86292</v>
      </c>
      <c r="BC7" s="18">
        <f>HLOOKUP(BC$2,PLANEL_Pot_anual!$C$3:$AL$23,5,TRUE)</f>
        <v>23967.662920000002</v>
      </c>
      <c r="BD7" s="18">
        <f>HLOOKUP(BD$2,PLANEL_Pot_anual!$C$3:$AL$23,5,TRUE)</f>
        <v>23967.662920000002</v>
      </c>
      <c r="BE7" s="18">
        <f>HLOOKUP(BE$2,PLANEL_Pot_anual!$C$3:$AL$23,5,TRUE)</f>
        <v>23967.662920000002</v>
      </c>
      <c r="BF7" s="18">
        <f>HLOOKUP(BF$2,PLANEL_Pot_anual!$C$3:$AL$23,5,TRUE)</f>
        <v>23967.662920000002</v>
      </c>
      <c r="BG7" s="18">
        <f>HLOOKUP(BG$2,PLANEL_Pot_anual!$C$3:$AL$23,5,TRUE)</f>
        <v>23967.662920000002</v>
      </c>
      <c r="BH7" s="18">
        <f>HLOOKUP(BH$2,PLANEL_Pot_anual!$C$3:$AL$23,5,TRUE)</f>
        <v>23967.662920000002</v>
      </c>
      <c r="BI7" s="18">
        <f>HLOOKUP(BI$2,PLANEL_Pot_anual!$C$3:$AL$23,5,TRUE)</f>
        <v>23967.662920000002</v>
      </c>
      <c r="BJ7" s="18">
        <f>HLOOKUP(BJ$2,PLANEL_Pot_anual!$C$3:$AL$23,5,TRUE)</f>
        <v>23967.662920000002</v>
      </c>
      <c r="BK7" s="18">
        <f>HLOOKUP(BK$2,PLANEL_Pot_anual!$C$3:$AL$23,5,TRUE)</f>
        <v>23967.662920000002</v>
      </c>
      <c r="BL7" s="18">
        <f>HLOOKUP(BL$2,PLANEL_Pot_anual!$C$3:$AL$23,5,TRUE)</f>
        <v>23967.662920000002</v>
      </c>
      <c r="BM7" s="18">
        <f>HLOOKUP(BM$2,PLANEL_Pot_anual!$C$3:$AL$23,5,TRUE)</f>
        <v>23967.662920000002</v>
      </c>
      <c r="BN7" s="18">
        <f>HLOOKUP(BN$2,PLANEL_Pot_anual!$C$3:$AL$23,5,TRUE)</f>
        <v>23967.662920000002</v>
      </c>
      <c r="BO7" s="18">
        <f>HLOOKUP(BO$2,PLANEL_Pot_anual!$C$3:$AL$23,5,TRUE)</f>
        <v>23103.11927368</v>
      </c>
      <c r="BP7" s="18">
        <f>HLOOKUP(BP$2,PLANEL_Pot_anual!$C$3:$AL$23,5,TRUE)</f>
        <v>23103.11927368</v>
      </c>
      <c r="BQ7" s="18">
        <f>HLOOKUP(BQ$2,PLANEL_Pot_anual!$C$3:$AL$23,5,TRUE)</f>
        <v>23103.11927368</v>
      </c>
      <c r="BR7" s="18">
        <f>HLOOKUP(BR$2,PLANEL_Pot_anual!$C$3:$AL$23,5,TRUE)</f>
        <v>23103.11927368</v>
      </c>
      <c r="BS7" s="18">
        <f>HLOOKUP(BS$2,PLANEL_Pot_anual!$C$3:$AL$23,5,TRUE)</f>
        <v>23303.11927368</v>
      </c>
      <c r="BT7" s="18">
        <f>HLOOKUP(BT$2,PLANEL_Pot_anual!$C$3:$AL$23,5,TRUE)</f>
        <v>23303.11927368</v>
      </c>
      <c r="BU7" s="18">
        <f>HLOOKUP(BU$2,PLANEL_Pot_anual!$C$3:$AL$23,5,TRUE)</f>
        <v>23303.11927368</v>
      </c>
      <c r="BV7" s="18">
        <f>HLOOKUP(BV$2,PLANEL_Pot_anual!$C$3:$AL$23,5,TRUE)</f>
        <v>23303.11927368</v>
      </c>
      <c r="BW7" s="18">
        <f>HLOOKUP(BW$2,PLANEL_Pot_anual!$C$3:$AL$23,5,TRUE)</f>
        <v>23503.11927368</v>
      </c>
      <c r="BX7" s="18">
        <f>HLOOKUP(BX$2,PLANEL_Pot_anual!$C$3:$AL$23,5,TRUE)</f>
        <v>23503.11927368</v>
      </c>
      <c r="BY7" s="18">
        <f>HLOOKUP(BY$2,PLANEL_Pot_anual!$C$3:$AL$23,5,TRUE)</f>
        <v>23503.11927368</v>
      </c>
      <c r="BZ7" s="18">
        <f>HLOOKUP(BZ$2,PLANEL_Pot_anual!$C$3:$AL$23,5,TRUE)</f>
        <v>23503.11927368</v>
      </c>
      <c r="CA7" s="18">
        <f>HLOOKUP(CA$2,PLANEL_Pot_anual!$C$3:$AL$23,5,TRUE)</f>
        <v>23703.319273679997</v>
      </c>
      <c r="CB7" s="18">
        <f>HLOOKUP(CB$2,PLANEL_Pot_anual!$C$3:$AL$23,5,TRUE)</f>
        <v>23703.319273679997</v>
      </c>
      <c r="CC7" s="18">
        <f>HLOOKUP(CC$2,PLANEL_Pot_anual!$C$3:$AL$23,5,TRUE)</f>
        <v>23703.319273679997</v>
      </c>
      <c r="CD7" s="18">
        <f>HLOOKUP(CD$2,PLANEL_Pot_anual!$C$3:$AL$23,5,TRUE)</f>
        <v>23703.319273679997</v>
      </c>
      <c r="CE7" s="18">
        <f>HLOOKUP(CE$2,PLANEL_Pot_anual!$C$3:$AL$23,5,TRUE)</f>
        <v>23903.319273679997</v>
      </c>
      <c r="CF7" s="18">
        <f>HLOOKUP(CF$2,PLANEL_Pot_anual!$C$3:$AL$23,5,TRUE)</f>
        <v>23903.319273679997</v>
      </c>
      <c r="CG7" s="18">
        <f>HLOOKUP(CG$2,PLANEL_Pot_anual!$C$3:$AL$23,5,TRUE)</f>
        <v>23903.319273679997</v>
      </c>
      <c r="CH7" s="18">
        <f>HLOOKUP(CH$2,PLANEL_Pot_anual!$C$3:$AL$23,5,TRUE)</f>
        <v>23903.319273679997</v>
      </c>
      <c r="CI7" s="18">
        <f>HLOOKUP(CI$2,PLANEL_Pot_anual!$C$3:$AL$23,5,TRUE)</f>
        <v>24806.929765100002</v>
      </c>
      <c r="CJ7" s="18">
        <f>HLOOKUP(CJ$2,PLANEL_Pot_anual!$C$3:$AL$23,5,TRUE)</f>
        <v>24806.929765100002</v>
      </c>
      <c r="CK7" s="18">
        <f>HLOOKUP(CK$2,PLANEL_Pot_anual!$C$3:$AL$23,5,TRUE)</f>
        <v>24806.929765100002</v>
      </c>
      <c r="CL7" s="18">
        <f>HLOOKUP(CL$2,PLANEL_Pot_anual!$C$3:$AL$23,5,TRUE)</f>
        <v>24806.929765100002</v>
      </c>
      <c r="CM7" s="18">
        <f>HLOOKUP(CM$2,PLANEL_Pot_anual!$C$3:$AL$23,5,TRUE)</f>
        <v>25691.845720999998</v>
      </c>
      <c r="CN7" s="18">
        <f>HLOOKUP(CN$2,PLANEL_Pot_anual!$C$3:$AL$23,5,TRUE)</f>
        <v>25691.845720999998</v>
      </c>
      <c r="CO7" s="18">
        <f>HLOOKUP(CO$2,PLANEL_Pot_anual!$C$3:$AL$23,5,TRUE)</f>
        <v>25691.845720999998</v>
      </c>
      <c r="CP7" s="18">
        <f>HLOOKUP(CP$2,PLANEL_Pot_anual!$C$3:$AL$23,5,TRUE)</f>
        <v>25691.845720999998</v>
      </c>
      <c r="CQ7" s="18">
        <f>HLOOKUP(CQ$2,PLANEL_Pot_anual!$C$3:$AL$23,5,TRUE)</f>
        <v>26714.285326999998</v>
      </c>
      <c r="CR7" s="18">
        <f>HLOOKUP(CR$2,PLANEL_Pot_anual!$C$3:$AL$23,5,TRUE)</f>
        <v>26714.285326999998</v>
      </c>
      <c r="CS7" s="18">
        <f>HLOOKUP(CS$2,PLANEL_Pot_anual!$C$3:$AL$23,5,TRUE)</f>
        <v>26714.285326999998</v>
      </c>
      <c r="CT7" s="18">
        <f>HLOOKUP(CT$2,PLANEL_Pot_anual!$C$3:$AL$23,5,TRUE)</f>
        <v>26714.285326999998</v>
      </c>
      <c r="CU7" s="18">
        <f>HLOOKUP(CU$2,PLANEL_Pot_anual!$C$3:$AL$23,5,TRUE)</f>
        <v>26914.285326999998</v>
      </c>
      <c r="CV7" s="18">
        <f>HLOOKUP(CV$2,PLANEL_Pot_anual!$C$3:$AL$23,5,TRUE)</f>
        <v>26914.285326999998</v>
      </c>
      <c r="CW7" s="18">
        <f>HLOOKUP(CW$2,PLANEL_Pot_anual!$C$3:$AL$23,5,TRUE)</f>
        <v>26914.285326999998</v>
      </c>
      <c r="CX7" s="18">
        <f>HLOOKUP(CX$2,PLANEL_Pot_anual!$C$3:$AL$23,5,TRUE)</f>
        <v>26914.285326999998</v>
      </c>
      <c r="CY7" s="18">
        <f>HLOOKUP(CY$2,PLANEL_Pot_anual!$C$3:$AL$23,5,TRUE)</f>
        <v>26914.285326999998</v>
      </c>
      <c r="CZ7" s="18">
        <f>HLOOKUP(CZ$2,PLANEL_Pot_anual!$C$3:$AL$23,5,TRUE)</f>
        <v>26914.285326999998</v>
      </c>
      <c r="DA7" s="18">
        <f>HLOOKUP(DA$2,PLANEL_Pot_anual!$C$3:$AL$23,5,TRUE)</f>
        <v>26914.285326999998</v>
      </c>
      <c r="DB7" s="18">
        <f>HLOOKUP(DB$2,PLANEL_Pot_anual!$C$3:$AL$23,5,TRUE)</f>
        <v>26914.285326999998</v>
      </c>
      <c r="DC7" s="18">
        <f>HLOOKUP(DC$2,PLANEL_Pot_anual!$C$3:$AL$23,5,TRUE)</f>
        <v>26908.585327000001</v>
      </c>
      <c r="DD7" s="18">
        <f>HLOOKUP(DD$2,PLANEL_Pot_anual!$C$3:$AL$23,5,TRUE)</f>
        <v>26908.585327000001</v>
      </c>
      <c r="DE7" s="18">
        <f>HLOOKUP(DE$2,PLANEL_Pot_anual!$C$3:$AL$23,5,TRUE)</f>
        <v>26908.585327000001</v>
      </c>
      <c r="DF7" s="18">
        <f>HLOOKUP(DF$2,PLANEL_Pot_anual!$C$3:$AL$23,5,TRUE)</f>
        <v>26908.585327000001</v>
      </c>
      <c r="DG7" s="18">
        <f>HLOOKUP(DG$2,PLANEL_Pot_anual!$C$3:$AL$23,5,TRUE)</f>
        <v>26908.585327000001</v>
      </c>
      <c r="DH7" s="18">
        <f>HLOOKUP(DH$2,PLANEL_Pot_anual!$C$3:$AL$23,5,TRUE)</f>
        <v>26908.585327000001</v>
      </c>
      <c r="DI7" s="18">
        <f>HLOOKUP(DI$2,PLANEL_Pot_anual!$C$3:$AL$23,5,TRUE)</f>
        <v>26908.585327000001</v>
      </c>
      <c r="DJ7" s="18">
        <f>HLOOKUP(DJ$2,PLANEL_Pot_anual!$C$3:$AL$23,5,TRUE)</f>
        <v>26908.585327000001</v>
      </c>
      <c r="DK7" s="18">
        <f>HLOOKUP(DK$2,PLANEL_Pot_anual!$C$3:$AL$23,5,TRUE)</f>
        <v>26908.585327000001</v>
      </c>
      <c r="DL7" s="18">
        <f>HLOOKUP(DL$2,PLANEL_Pot_anual!$C$3:$AL$23,5,TRUE)</f>
        <v>26908.585327000001</v>
      </c>
      <c r="DM7" s="18">
        <f>HLOOKUP(DM$2,PLANEL_Pot_anual!$C$3:$AL$23,5,TRUE)</f>
        <v>26908.585327000001</v>
      </c>
      <c r="DN7" s="18">
        <f>HLOOKUP(DN$2,PLANEL_Pot_anual!$C$3:$AL$23,5,TRUE)</f>
        <v>26908.585327000001</v>
      </c>
      <c r="DO7" s="18">
        <f>HLOOKUP(DO$2,PLANEL_Pot_anual!$C$3:$AL$23,5,TRUE)</f>
        <v>26908.585327000001</v>
      </c>
      <c r="DP7" s="18">
        <f>HLOOKUP(DP$2,PLANEL_Pot_anual!$C$3:$AL$23,5,TRUE)</f>
        <v>26908.585327000001</v>
      </c>
      <c r="DQ7" s="18">
        <f>HLOOKUP(DQ$2,PLANEL_Pot_anual!$C$3:$AL$23,5,TRUE)</f>
        <v>26908.585327000001</v>
      </c>
      <c r="DR7" s="18">
        <f>HLOOKUP(DR$2,PLANEL_Pot_anual!$C$3:$AL$23,5,TRUE)</f>
        <v>26908.585327000001</v>
      </c>
      <c r="DS7" s="18">
        <f>HLOOKUP(DS$2,PLANEL_Pot_anual!$C$3:$AL$23,5,TRUE)</f>
        <v>26545.385327</v>
      </c>
      <c r="DT7" s="18">
        <f>HLOOKUP(DT$2,PLANEL_Pot_anual!$C$3:$AL$23,5,TRUE)</f>
        <v>26545.385327</v>
      </c>
      <c r="DU7" s="18">
        <f>HLOOKUP(DU$2,PLANEL_Pot_anual!$C$3:$AL$23,5,TRUE)</f>
        <v>26545.385327</v>
      </c>
      <c r="DV7" s="18">
        <f>HLOOKUP(DV$2,PLANEL_Pot_anual!$C$3:$AL$23,5,TRUE)</f>
        <v>26545.385327</v>
      </c>
      <c r="DW7" s="18">
        <f>HLOOKUP(DW$2,PLANEL_Pot_anual!$C$3:$AL$23,5,TRUE)</f>
        <v>26545.385327</v>
      </c>
      <c r="DX7" s="18">
        <f>HLOOKUP(DX$2,PLANEL_Pot_anual!$C$3:$AL$23,5,TRUE)</f>
        <v>26545.385327</v>
      </c>
      <c r="DY7" s="18">
        <f>HLOOKUP(DY$2,PLANEL_Pot_anual!$C$3:$AL$23,5,TRUE)</f>
        <v>26545.385327</v>
      </c>
      <c r="DZ7" s="18">
        <f>HLOOKUP(DZ$2,PLANEL_Pot_anual!$C$3:$AL$23,5,TRUE)</f>
        <v>26545.385327</v>
      </c>
      <c r="EA7" s="18">
        <f>HLOOKUP(EA$2,PLANEL_Pot_anual!$C$3:$AL$23,5,TRUE)</f>
        <v>26545.385327</v>
      </c>
      <c r="EB7" s="18">
        <f>HLOOKUP(EB$2,PLANEL_Pot_anual!$C$3:$AL$23,5,TRUE)</f>
        <v>26545.385327</v>
      </c>
      <c r="EC7" s="18">
        <f>HLOOKUP(EC$2,PLANEL_Pot_anual!$C$3:$AL$23,5,TRUE)</f>
        <v>26545.385327</v>
      </c>
      <c r="ED7" s="18">
        <f>HLOOKUP(ED$2,PLANEL_Pot_anual!$C$3:$AL$23,5,TRUE)</f>
        <v>26545.385327</v>
      </c>
      <c r="EE7" s="18">
        <f>HLOOKUP(EE$2,PLANEL_Pot_anual!$C$3:$AL$23,5,TRUE)</f>
        <v>26545.385327</v>
      </c>
      <c r="EF7" s="18">
        <f>HLOOKUP(EF$2,PLANEL_Pot_anual!$C$3:$AL$23,5,TRUE)</f>
        <v>26545.385327</v>
      </c>
      <c r="EG7" s="18">
        <f>HLOOKUP(EG$2,PLANEL_Pot_anual!$C$3:$AL$23,5,TRUE)</f>
        <v>26545.385327</v>
      </c>
      <c r="EH7" s="18">
        <f>HLOOKUP(EH$2,PLANEL_Pot_anual!$C$3:$AL$23,5,TRUE)</f>
        <v>26545.385327</v>
      </c>
      <c r="EI7" s="18">
        <f>HLOOKUP(EI$2,PLANEL_Pot_anual!$C$3:$AL$23,5,TRUE)</f>
        <v>26545.385327</v>
      </c>
      <c r="EJ7" s="18">
        <f>HLOOKUP(EJ$2,PLANEL_Pot_anual!$C$3:$AL$23,5,TRUE)</f>
        <v>26545.385327</v>
      </c>
      <c r="EK7" s="18">
        <f>HLOOKUP(EK$2,PLANEL_Pot_anual!$C$3:$AL$23,5,TRUE)</f>
        <v>26545.385327</v>
      </c>
      <c r="EL7" s="18">
        <f>HLOOKUP(EL$2,PLANEL_Pot_anual!$C$3:$AL$23,5,TRUE)</f>
        <v>26545.385327</v>
      </c>
      <c r="EM7" s="18">
        <f>HLOOKUP(EM$2,PLANEL_Pot_anual!$C$3:$AL$23,5,TRUE)</f>
        <v>26545.385327</v>
      </c>
      <c r="EN7" s="18">
        <f>HLOOKUP(EN$2,PLANEL_Pot_anual!$C$3:$AL$23,5,TRUE)</f>
        <v>26545.385327</v>
      </c>
      <c r="EO7" s="18">
        <f>HLOOKUP(EO$2,PLANEL_Pot_anual!$C$3:$AL$23,5,TRUE)</f>
        <v>26545.385327</v>
      </c>
      <c r="EP7" s="18">
        <f>HLOOKUP(EP$2,PLANEL_Pot_anual!$C$3:$AL$23,5,TRUE)</f>
        <v>26545.385327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49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50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57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51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12670.364949999999</v>
      </c>
      <c r="AF14" s="24">
        <f>HLOOKUP(AF$2,PLANEL_Pot_anual!$C$3:$AL$24,12,TRUE)</f>
        <v>12670.364949999999</v>
      </c>
      <c r="AG14" s="24">
        <f>HLOOKUP(AG$2,PLANEL_Pot_anual!$C$3:$AL$24,12,TRUE)</f>
        <v>12670.364949999999</v>
      </c>
      <c r="AH14" s="24">
        <f>HLOOKUP(AH$2,PLANEL_Pot_anual!$C$3:$AL$24,12,TRUE)</f>
        <v>12670.364949999999</v>
      </c>
      <c r="AI14" s="24">
        <f>HLOOKUP(AI$2,PLANEL_Pot_anual!$C$3:$AL$24,12,TRUE)</f>
        <v>12670.364949999999</v>
      </c>
      <c r="AJ14" s="24">
        <f>HLOOKUP(AJ$2,PLANEL_Pot_anual!$C$3:$AL$24,12,TRUE)</f>
        <v>12670.364949999999</v>
      </c>
      <c r="AK14" s="24">
        <f>HLOOKUP(AK$2,PLANEL_Pot_anual!$C$3:$AL$24,12,TRUE)</f>
        <v>12670.364949999999</v>
      </c>
      <c r="AL14" s="24">
        <f>HLOOKUP(AL$2,PLANEL_Pot_anual!$C$3:$AL$24,12,TRUE)</f>
        <v>12670.364949999999</v>
      </c>
      <c r="AM14" s="24">
        <f>HLOOKUP(AM$2,PLANEL_Pot_anual!$C$3:$AL$24,12,TRUE)</f>
        <v>12700.744381</v>
      </c>
      <c r="AN14" s="24">
        <f>HLOOKUP(AN$2,PLANEL_Pot_anual!$C$3:$AL$24,12,TRUE)</f>
        <v>12700.744381</v>
      </c>
      <c r="AO14" s="24">
        <f>HLOOKUP(AO$2,PLANEL_Pot_anual!$C$3:$AL$24,12,TRUE)</f>
        <v>12700.744381</v>
      </c>
      <c r="AP14" s="24">
        <f>HLOOKUP(AP$2,PLANEL_Pot_anual!$C$3:$AL$24,12,TRUE)</f>
        <v>12700.744381</v>
      </c>
      <c r="AQ14" s="24">
        <f>HLOOKUP(AQ$2,PLANEL_Pot_anual!$C$3:$AL$24,12,TRUE)</f>
        <v>12700.744381</v>
      </c>
      <c r="AR14" s="24">
        <f>HLOOKUP(AR$2,PLANEL_Pot_anual!$C$3:$AL$24,12,TRUE)</f>
        <v>12700.744381</v>
      </c>
      <c r="AS14" s="24">
        <f>HLOOKUP(AS$2,PLANEL_Pot_anual!$C$3:$AL$24,12,TRUE)</f>
        <v>12700.744381</v>
      </c>
      <c r="AT14" s="24">
        <f>HLOOKUP(AT$2,PLANEL_Pot_anual!$C$3:$AL$24,12,TRUE)</f>
        <v>12700.744381</v>
      </c>
      <c r="AU14" s="24">
        <f>HLOOKUP(AU$2,PLANEL_Pot_anual!$C$3:$AL$24,12,TRUE)</f>
        <v>12700.744381</v>
      </c>
      <c r="AV14" s="24">
        <f>HLOOKUP(AV$2,PLANEL_Pot_anual!$C$3:$AL$24,12,TRUE)</f>
        <v>12700.744381</v>
      </c>
      <c r="AW14" s="24">
        <f>HLOOKUP(AW$2,PLANEL_Pot_anual!$C$3:$AL$24,12,TRUE)</f>
        <v>12700.744381</v>
      </c>
      <c r="AX14" s="24">
        <f>HLOOKUP(AX$2,PLANEL_Pot_anual!$C$3:$AL$24,12,TRUE)</f>
        <v>12700.744381</v>
      </c>
      <c r="AY14" s="24">
        <f>HLOOKUP(AY$2,PLANEL_Pot_anual!$C$3:$AL$24,12,TRUE)</f>
        <v>12700.744381</v>
      </c>
      <c r="AZ14" s="24">
        <f>HLOOKUP(AZ$2,PLANEL_Pot_anual!$C$3:$AL$24,12,TRUE)</f>
        <v>12700.744381</v>
      </c>
      <c r="BA14" s="24">
        <f>HLOOKUP(BA$2,PLANEL_Pot_anual!$C$3:$AL$24,12,TRUE)</f>
        <v>12700.744381</v>
      </c>
      <c r="BB14" s="24">
        <f>HLOOKUP(BB$2,PLANEL_Pot_anual!$C$3:$AL$24,12,TRUE)</f>
        <v>12700.744381</v>
      </c>
      <c r="BC14" s="24">
        <f>HLOOKUP(BC$2,PLANEL_Pot_anual!$C$3:$AL$24,12,TRUE)</f>
        <v>12700.744381</v>
      </c>
      <c r="BD14" s="24">
        <f>HLOOKUP(BD$2,PLANEL_Pot_anual!$C$3:$AL$24,12,TRUE)</f>
        <v>12700.744381</v>
      </c>
      <c r="BE14" s="24">
        <f>HLOOKUP(BE$2,PLANEL_Pot_anual!$C$3:$AL$24,12,TRUE)</f>
        <v>12700.744381</v>
      </c>
      <c r="BF14" s="24">
        <f>HLOOKUP(BF$2,PLANEL_Pot_anual!$C$3:$AL$24,12,TRUE)</f>
        <v>12700.744381</v>
      </c>
      <c r="BG14" s="24">
        <f>HLOOKUP(BG$2,PLANEL_Pot_anual!$C$3:$AL$24,12,TRUE)</f>
        <v>12700.744381</v>
      </c>
      <c r="BH14" s="24">
        <f>HLOOKUP(BH$2,PLANEL_Pot_anual!$C$3:$AL$24,12,TRUE)</f>
        <v>12700.744381</v>
      </c>
      <c r="BI14" s="24">
        <f>HLOOKUP(BI$2,PLANEL_Pot_anual!$C$3:$AL$24,12,TRUE)</f>
        <v>12700.744381</v>
      </c>
      <c r="BJ14" s="24">
        <f>HLOOKUP(BJ$2,PLANEL_Pot_anual!$C$3:$AL$24,12,TRUE)</f>
        <v>12700.744381</v>
      </c>
      <c r="BK14" s="24">
        <f>HLOOKUP(BK$2,PLANEL_Pot_anual!$C$3:$AL$24,12,TRUE)</f>
        <v>12700.744381</v>
      </c>
      <c r="BL14" s="24">
        <f>HLOOKUP(BL$2,PLANEL_Pot_anual!$C$3:$AL$24,12,TRUE)</f>
        <v>12700.744381</v>
      </c>
      <c r="BM14" s="24">
        <f>HLOOKUP(BM$2,PLANEL_Pot_anual!$C$3:$AL$24,12,TRUE)</f>
        <v>12700.744381</v>
      </c>
      <c r="BN14" s="24">
        <f>HLOOKUP(BN$2,PLANEL_Pot_anual!$C$3:$AL$24,12,TRUE)</f>
        <v>12700.744381</v>
      </c>
      <c r="BO14" s="24">
        <f>HLOOKUP(BO$2,PLANEL_Pot_anual!$C$3:$AL$24,12,TRUE)</f>
        <v>13000.838383</v>
      </c>
      <c r="BP14" s="24">
        <f>HLOOKUP(BP$2,PLANEL_Pot_anual!$C$3:$AL$24,12,TRUE)</f>
        <v>13000.838383</v>
      </c>
      <c r="BQ14" s="24">
        <f>HLOOKUP(BQ$2,PLANEL_Pot_anual!$C$3:$AL$24,12,TRUE)</f>
        <v>13000.838383</v>
      </c>
      <c r="BR14" s="24">
        <f>HLOOKUP(BR$2,PLANEL_Pot_anual!$C$3:$AL$24,12,TRUE)</f>
        <v>13000.838383</v>
      </c>
      <c r="BS14" s="24">
        <f>HLOOKUP(BS$2,PLANEL_Pot_anual!$C$3:$AL$24,12,TRUE)</f>
        <v>13000.838383</v>
      </c>
      <c r="BT14" s="24">
        <f>HLOOKUP(BT$2,PLANEL_Pot_anual!$C$3:$AL$24,12,TRUE)</f>
        <v>13000.838383</v>
      </c>
      <c r="BU14" s="24">
        <f>HLOOKUP(BU$2,PLANEL_Pot_anual!$C$3:$AL$24,12,TRUE)</f>
        <v>13000.838383</v>
      </c>
      <c r="BV14" s="24">
        <f>HLOOKUP(BV$2,PLANEL_Pot_anual!$C$3:$AL$24,12,TRUE)</f>
        <v>13000.838383</v>
      </c>
      <c r="BW14" s="24">
        <f>HLOOKUP(BW$2,PLANEL_Pot_anual!$C$3:$AL$24,12,TRUE)</f>
        <v>13000.838383</v>
      </c>
      <c r="BX14" s="24">
        <f>HLOOKUP(BX$2,PLANEL_Pot_anual!$C$3:$AL$24,12,TRUE)</f>
        <v>13000.838383</v>
      </c>
      <c r="BY14" s="24">
        <f>HLOOKUP(BY$2,PLANEL_Pot_anual!$C$3:$AL$24,12,TRUE)</f>
        <v>13000.838383</v>
      </c>
      <c r="BZ14" s="24">
        <f>HLOOKUP(BZ$2,PLANEL_Pot_anual!$C$3:$AL$24,12,TRUE)</f>
        <v>13000.838383</v>
      </c>
      <c r="CA14" s="24">
        <f>HLOOKUP(CA$2,PLANEL_Pot_anual!$C$3:$AL$24,12,TRUE)</f>
        <v>13000.838383</v>
      </c>
      <c r="CB14" s="24">
        <f>HLOOKUP(CB$2,PLANEL_Pot_anual!$C$3:$AL$24,12,TRUE)</f>
        <v>13000.838383</v>
      </c>
      <c r="CC14" s="24">
        <f>HLOOKUP(CC$2,PLANEL_Pot_anual!$C$3:$AL$24,12,TRUE)</f>
        <v>13000.838383</v>
      </c>
      <c r="CD14" s="24">
        <f>HLOOKUP(CD$2,PLANEL_Pot_anual!$C$3:$AL$24,12,TRUE)</f>
        <v>13000.838383</v>
      </c>
      <c r="CE14" s="24">
        <f>HLOOKUP(CE$2,PLANEL_Pot_anual!$C$3:$AL$24,12,TRUE)</f>
        <v>13000.838383</v>
      </c>
      <c r="CF14" s="24">
        <f>HLOOKUP(CF$2,PLANEL_Pot_anual!$C$3:$AL$24,12,TRUE)</f>
        <v>13000.838383</v>
      </c>
      <c r="CG14" s="24">
        <f>HLOOKUP(CG$2,PLANEL_Pot_anual!$C$3:$AL$24,12,TRUE)</f>
        <v>13000.838383</v>
      </c>
      <c r="CH14" s="24">
        <f>HLOOKUP(CH$2,PLANEL_Pot_anual!$C$3:$AL$24,12,TRUE)</f>
        <v>13000.838383</v>
      </c>
      <c r="CI14" s="24">
        <f>HLOOKUP(CI$2,PLANEL_Pot_anual!$C$3:$AL$24,12,TRUE)</f>
        <v>13009</v>
      </c>
      <c r="CJ14" s="24">
        <f>HLOOKUP(CJ$2,PLANEL_Pot_anual!$C$3:$AL$24,12,TRUE)</f>
        <v>13009</v>
      </c>
      <c r="CK14" s="24">
        <f>HLOOKUP(CK$2,PLANEL_Pot_anual!$C$3:$AL$24,12,TRUE)</f>
        <v>13009</v>
      </c>
      <c r="CL14" s="24">
        <f>HLOOKUP(CL$2,PLANEL_Pot_anual!$C$3:$AL$24,12,TRUE)</f>
        <v>13009</v>
      </c>
      <c r="CM14" s="24">
        <f>HLOOKUP(CM$2,PLANEL_Pot_anual!$C$3:$AL$24,12,TRUE)</f>
        <v>13009</v>
      </c>
      <c r="CN14" s="24">
        <f>HLOOKUP(CN$2,PLANEL_Pot_anual!$C$3:$AL$24,12,TRUE)</f>
        <v>13009</v>
      </c>
      <c r="CO14" s="24">
        <f>HLOOKUP(CO$2,PLANEL_Pot_anual!$C$3:$AL$24,12,TRUE)</f>
        <v>13009</v>
      </c>
      <c r="CP14" s="24">
        <f>HLOOKUP(CP$2,PLANEL_Pot_anual!$C$3:$AL$24,12,TRUE)</f>
        <v>13009</v>
      </c>
      <c r="CQ14" s="24">
        <f>HLOOKUP(CQ$2,PLANEL_Pot_anual!$C$3:$AL$24,12,TRUE)</f>
        <v>13009</v>
      </c>
      <c r="CR14" s="24">
        <f>HLOOKUP(CR$2,PLANEL_Pot_anual!$C$3:$AL$24,12,TRUE)</f>
        <v>13009</v>
      </c>
      <c r="CS14" s="24">
        <f>HLOOKUP(CS$2,PLANEL_Pot_anual!$C$3:$AL$24,12,TRUE)</f>
        <v>13009</v>
      </c>
      <c r="CT14" s="24">
        <f>HLOOKUP(CT$2,PLANEL_Pot_anual!$C$3:$AL$24,12,TRUE)</f>
        <v>13009</v>
      </c>
      <c r="CU14" s="24">
        <f>HLOOKUP(CU$2,PLANEL_Pot_anual!$C$3:$AL$24,12,TRUE)</f>
        <v>13009</v>
      </c>
      <c r="CV14" s="24">
        <f>HLOOKUP(CV$2,PLANEL_Pot_anual!$C$3:$AL$24,12,TRUE)</f>
        <v>13009</v>
      </c>
      <c r="CW14" s="24">
        <f>HLOOKUP(CW$2,PLANEL_Pot_anual!$C$3:$AL$24,12,TRUE)</f>
        <v>13009</v>
      </c>
      <c r="CX14" s="24">
        <f>HLOOKUP(CX$2,PLANEL_Pot_anual!$C$3:$AL$24,12,TRUE)</f>
        <v>13009</v>
      </c>
      <c r="CY14" s="24">
        <f>HLOOKUP(CY$2,PLANEL_Pot_anual!$C$3:$AL$24,12,TRUE)</f>
        <v>13009</v>
      </c>
      <c r="CZ14" s="24">
        <f>HLOOKUP(CZ$2,PLANEL_Pot_anual!$C$3:$AL$24,12,TRUE)</f>
        <v>13009</v>
      </c>
      <c r="DA14" s="24">
        <f>HLOOKUP(DA$2,PLANEL_Pot_anual!$C$3:$AL$24,12,TRUE)</f>
        <v>13009</v>
      </c>
      <c r="DB14" s="24">
        <f>HLOOKUP(DB$2,PLANEL_Pot_anual!$C$3:$AL$24,12,TRUE)</f>
        <v>13009</v>
      </c>
      <c r="DC14" s="24">
        <f>HLOOKUP(DC$2,PLANEL_Pot_anual!$C$3:$AL$24,12,TRUE)</f>
        <v>13009</v>
      </c>
      <c r="DD14" s="24">
        <f>HLOOKUP(DD$2,PLANEL_Pot_anual!$C$3:$AL$24,12,TRUE)</f>
        <v>13009</v>
      </c>
      <c r="DE14" s="24">
        <f>HLOOKUP(DE$2,PLANEL_Pot_anual!$C$3:$AL$24,12,TRUE)</f>
        <v>13009</v>
      </c>
      <c r="DF14" s="24">
        <f>HLOOKUP(DF$2,PLANEL_Pot_anual!$C$3:$AL$24,12,TRUE)</f>
        <v>13009</v>
      </c>
      <c r="DG14" s="24">
        <f>HLOOKUP(DG$2,PLANEL_Pot_anual!$C$3:$AL$24,12,TRUE)</f>
        <v>13009</v>
      </c>
      <c r="DH14" s="24">
        <f>HLOOKUP(DH$2,PLANEL_Pot_anual!$C$3:$AL$24,12,TRUE)</f>
        <v>13009</v>
      </c>
      <c r="DI14" s="24">
        <f>HLOOKUP(DI$2,PLANEL_Pot_anual!$C$3:$AL$24,12,TRUE)</f>
        <v>13009</v>
      </c>
      <c r="DJ14" s="24">
        <f>HLOOKUP(DJ$2,PLANEL_Pot_anual!$C$3:$AL$24,12,TRUE)</f>
        <v>13009</v>
      </c>
      <c r="DK14" s="24">
        <f>HLOOKUP(DK$2,PLANEL_Pot_anual!$C$3:$AL$24,12,TRUE)</f>
        <v>13009</v>
      </c>
      <c r="DL14" s="24">
        <f>HLOOKUP(DL$2,PLANEL_Pot_anual!$C$3:$AL$24,12,TRUE)</f>
        <v>13009</v>
      </c>
      <c r="DM14" s="24">
        <f>HLOOKUP(DM$2,PLANEL_Pot_anual!$C$3:$AL$24,12,TRUE)</f>
        <v>13009</v>
      </c>
      <c r="DN14" s="24">
        <f>HLOOKUP(DN$2,PLANEL_Pot_anual!$C$3:$AL$24,12,TRUE)</f>
        <v>13009</v>
      </c>
      <c r="DO14" s="24">
        <f>HLOOKUP(DO$2,PLANEL_Pot_anual!$C$3:$AL$24,12,TRUE)</f>
        <v>13009</v>
      </c>
      <c r="DP14" s="24">
        <f>HLOOKUP(DP$2,PLANEL_Pot_anual!$C$3:$AL$24,12,TRUE)</f>
        <v>13009</v>
      </c>
      <c r="DQ14" s="24">
        <f>HLOOKUP(DQ$2,PLANEL_Pot_anual!$C$3:$AL$24,12,TRUE)</f>
        <v>13009</v>
      </c>
      <c r="DR14" s="24">
        <f>HLOOKUP(DR$2,PLANEL_Pot_anual!$C$3:$AL$24,12,TRUE)</f>
        <v>13009</v>
      </c>
      <c r="DS14" s="24">
        <f>HLOOKUP(DS$2,PLANEL_Pot_anual!$C$3:$AL$24,12,TRUE)</f>
        <v>13009</v>
      </c>
      <c r="DT14" s="24">
        <f>HLOOKUP(DT$2,PLANEL_Pot_anual!$C$3:$AL$24,12,TRUE)</f>
        <v>13009</v>
      </c>
      <c r="DU14" s="24">
        <f>HLOOKUP(DU$2,PLANEL_Pot_anual!$C$3:$AL$24,12,TRUE)</f>
        <v>13009</v>
      </c>
      <c r="DV14" s="24">
        <f>HLOOKUP(DV$2,PLANEL_Pot_anual!$C$3:$AL$24,12,TRUE)</f>
        <v>13009</v>
      </c>
      <c r="DW14" s="24">
        <f>HLOOKUP(DW$2,PLANEL_Pot_anual!$C$3:$AL$24,12,TRUE)</f>
        <v>13395</v>
      </c>
      <c r="DX14" s="24">
        <f>HLOOKUP(DX$2,PLANEL_Pot_anual!$C$3:$AL$24,12,TRUE)</f>
        <v>13395</v>
      </c>
      <c r="DY14" s="24">
        <f>HLOOKUP(DY$2,PLANEL_Pot_anual!$C$3:$AL$24,12,TRUE)</f>
        <v>13395</v>
      </c>
      <c r="DZ14" s="24">
        <f>HLOOKUP(DZ$2,PLANEL_Pot_anual!$C$3:$AL$24,12,TRUE)</f>
        <v>13395</v>
      </c>
      <c r="EA14" s="24">
        <f>HLOOKUP(EA$2,PLANEL_Pot_anual!$C$3:$AL$24,12,TRUE)</f>
        <v>13395</v>
      </c>
      <c r="EB14" s="24">
        <f>HLOOKUP(EB$2,PLANEL_Pot_anual!$C$3:$AL$24,12,TRUE)</f>
        <v>13395</v>
      </c>
      <c r="EC14" s="24">
        <f>HLOOKUP(EC$2,PLANEL_Pot_anual!$C$3:$AL$24,12,TRUE)</f>
        <v>13395</v>
      </c>
      <c r="ED14" s="24">
        <f>HLOOKUP(ED$2,PLANEL_Pot_anual!$C$3:$AL$24,12,TRUE)</f>
        <v>13395</v>
      </c>
      <c r="EE14" s="24">
        <f>HLOOKUP(EE$2,PLANEL_Pot_anual!$C$3:$AL$24,12,TRUE)</f>
        <v>13395</v>
      </c>
      <c r="EF14" s="24">
        <f>HLOOKUP(EF$2,PLANEL_Pot_anual!$C$3:$AL$24,12,TRUE)</f>
        <v>13395</v>
      </c>
      <c r="EG14" s="24">
        <f>HLOOKUP(EG$2,PLANEL_Pot_anual!$C$3:$AL$24,12,TRUE)</f>
        <v>13395</v>
      </c>
      <c r="EH14" s="24">
        <f>HLOOKUP(EH$2,PLANEL_Pot_anual!$C$3:$AL$24,12,TRUE)</f>
        <v>13395</v>
      </c>
      <c r="EI14" s="24">
        <f>HLOOKUP(EI$2,PLANEL_Pot_anual!$C$3:$AL$24,12,TRUE)</f>
        <v>13395</v>
      </c>
      <c r="EJ14" s="24">
        <f>HLOOKUP(EJ$2,PLANEL_Pot_anual!$C$3:$AL$24,12,TRUE)</f>
        <v>13395</v>
      </c>
      <c r="EK14" s="24">
        <f>HLOOKUP(EK$2,PLANEL_Pot_anual!$C$3:$AL$24,12,TRUE)</f>
        <v>13395</v>
      </c>
      <c r="EL14" s="24">
        <f>HLOOKUP(EL$2,PLANEL_Pot_anual!$C$3:$AL$24,12,TRUE)</f>
        <v>13395</v>
      </c>
      <c r="EM14" s="24">
        <f>HLOOKUP(EM$2,PLANEL_Pot_anual!$C$3:$AL$24,12,TRUE)</f>
        <v>13395</v>
      </c>
      <c r="EN14" s="24">
        <f>HLOOKUP(EN$2,PLANEL_Pot_anual!$C$3:$AL$24,12,TRUE)</f>
        <v>13395</v>
      </c>
      <c r="EO14" s="24">
        <f>HLOOKUP(EO$2,PLANEL_Pot_anual!$C$3:$AL$24,12,TRUE)</f>
        <v>13395</v>
      </c>
      <c r="EP14" s="24">
        <f>HLOOKUP(EP$2,PLANEL_Pot_anual!$C$3:$AL$24,12,TRUE)</f>
        <v>13395</v>
      </c>
    </row>
    <row r="15" spans="2:182" x14ac:dyDescent="0.25">
      <c r="B15" s="23" t="s">
        <v>52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1564.552293</v>
      </c>
      <c r="AV15" s="24">
        <f>HLOOKUP(AV$2,PLANEL_Pot_anual!$C$3:$AL$24,13,TRUE)</f>
        <v>1564.552293</v>
      </c>
      <c r="AW15" s="24">
        <f>HLOOKUP(AW$2,PLANEL_Pot_anual!$C$3:$AL$24,13,TRUE)</f>
        <v>1564.552293</v>
      </c>
      <c r="AX15" s="24">
        <f>HLOOKUP(AX$2,PLANEL_Pot_anual!$C$3:$AL$24,13,TRUE)</f>
        <v>1564.552293</v>
      </c>
      <c r="AY15" s="24">
        <f>HLOOKUP(AY$2,PLANEL_Pot_anual!$C$3:$AL$24,13,TRUE)</f>
        <v>5911.1011520000002</v>
      </c>
      <c r="AZ15" s="24">
        <f>HLOOKUP(AZ$2,PLANEL_Pot_anual!$C$3:$AL$24,13,TRUE)</f>
        <v>5911.1011520000002</v>
      </c>
      <c r="BA15" s="24">
        <f>HLOOKUP(BA$2,PLANEL_Pot_anual!$C$3:$AL$24,13,TRUE)</f>
        <v>5911.1011520000002</v>
      </c>
      <c r="BB15" s="24">
        <f>HLOOKUP(BB$2,PLANEL_Pot_anual!$C$3:$AL$24,13,TRUE)</f>
        <v>5911.1011520000002</v>
      </c>
      <c r="BC15" s="24">
        <f>HLOOKUP(BC$2,PLANEL_Pot_anual!$C$3:$AL$24,13,TRUE)</f>
        <v>8869.8793339999993</v>
      </c>
      <c r="BD15" s="24">
        <f>HLOOKUP(BD$2,PLANEL_Pot_anual!$C$3:$AL$24,13,TRUE)</f>
        <v>8869.8793339999993</v>
      </c>
      <c r="BE15" s="24">
        <f>HLOOKUP(BE$2,PLANEL_Pot_anual!$C$3:$AL$24,13,TRUE)</f>
        <v>8869.8793339999993</v>
      </c>
      <c r="BF15" s="24">
        <f>HLOOKUP(BF$2,PLANEL_Pot_anual!$C$3:$AL$24,13,TRUE)</f>
        <v>8869.8793339999993</v>
      </c>
      <c r="BG15" s="24">
        <f>HLOOKUP(BG$2,PLANEL_Pot_anual!$C$3:$AL$24,13,TRUE)</f>
        <v>11294</v>
      </c>
      <c r="BH15" s="24">
        <f>HLOOKUP(BH$2,PLANEL_Pot_anual!$C$3:$AL$24,13,TRUE)</f>
        <v>11294</v>
      </c>
      <c r="BI15" s="24">
        <f>HLOOKUP(BI$2,PLANEL_Pot_anual!$C$3:$AL$24,13,TRUE)</f>
        <v>11294</v>
      </c>
      <c r="BJ15" s="24">
        <f>HLOOKUP(BJ$2,PLANEL_Pot_anual!$C$3:$AL$24,13,TRUE)</f>
        <v>11294</v>
      </c>
      <c r="BK15" s="24">
        <f>HLOOKUP(BK$2,PLANEL_Pot_anual!$C$3:$AL$24,13,TRUE)</f>
        <v>11294</v>
      </c>
      <c r="BL15" s="24">
        <f>HLOOKUP(BL$2,PLANEL_Pot_anual!$C$3:$AL$24,13,TRUE)</f>
        <v>11294</v>
      </c>
      <c r="BM15" s="24">
        <f>HLOOKUP(BM$2,PLANEL_Pot_anual!$C$3:$AL$24,13,TRUE)</f>
        <v>11294</v>
      </c>
      <c r="BN15" s="24">
        <f>HLOOKUP(BN$2,PLANEL_Pot_anual!$C$3:$AL$24,13,TRUE)</f>
        <v>11294</v>
      </c>
      <c r="BO15" s="24">
        <f>HLOOKUP(BO$2,PLANEL_Pot_anual!$C$3:$AL$24,13,TRUE)</f>
        <v>10993.8</v>
      </c>
      <c r="BP15" s="24">
        <f>HLOOKUP(BP$2,PLANEL_Pot_anual!$C$3:$AL$24,13,TRUE)</f>
        <v>10993.8</v>
      </c>
      <c r="BQ15" s="24">
        <f>HLOOKUP(BQ$2,PLANEL_Pot_anual!$C$3:$AL$24,13,TRUE)</f>
        <v>10993.8</v>
      </c>
      <c r="BR15" s="24">
        <f>HLOOKUP(BR$2,PLANEL_Pot_anual!$C$3:$AL$24,13,TRUE)</f>
        <v>10993.8</v>
      </c>
      <c r="BS15" s="24">
        <f>HLOOKUP(BS$2,PLANEL_Pot_anual!$C$3:$AL$24,13,TRUE)</f>
        <v>10993.8</v>
      </c>
      <c r="BT15" s="24">
        <f>HLOOKUP(BT$2,PLANEL_Pot_anual!$C$3:$AL$24,13,TRUE)</f>
        <v>10993.8</v>
      </c>
      <c r="BU15" s="24">
        <f>HLOOKUP(BU$2,PLANEL_Pot_anual!$C$3:$AL$24,13,TRUE)</f>
        <v>10993.8</v>
      </c>
      <c r="BV15" s="24">
        <f>HLOOKUP(BV$2,PLANEL_Pot_anual!$C$3:$AL$24,13,TRUE)</f>
        <v>10993.8</v>
      </c>
      <c r="BW15" s="24">
        <f>HLOOKUP(BW$2,PLANEL_Pot_anual!$C$3:$AL$24,13,TRUE)</f>
        <v>10993.8</v>
      </c>
      <c r="BX15" s="24">
        <f>HLOOKUP(BX$2,PLANEL_Pot_anual!$C$3:$AL$24,13,TRUE)</f>
        <v>10993.8</v>
      </c>
      <c r="BY15" s="24">
        <f>HLOOKUP(BY$2,PLANEL_Pot_anual!$C$3:$AL$24,13,TRUE)</f>
        <v>10993.8</v>
      </c>
      <c r="BZ15" s="24">
        <f>HLOOKUP(BZ$2,PLANEL_Pot_anual!$C$3:$AL$24,13,TRUE)</f>
        <v>10993.8</v>
      </c>
      <c r="CA15" s="24">
        <f>HLOOKUP(CA$2,PLANEL_Pot_anual!$C$3:$AL$24,13,TRUE)</f>
        <v>10993.8</v>
      </c>
      <c r="CB15" s="24">
        <f>HLOOKUP(CB$2,PLANEL_Pot_anual!$C$3:$AL$24,13,TRUE)</f>
        <v>10993.8</v>
      </c>
      <c r="CC15" s="24">
        <f>HLOOKUP(CC$2,PLANEL_Pot_anual!$C$3:$AL$24,13,TRUE)</f>
        <v>10993.8</v>
      </c>
      <c r="CD15" s="24">
        <f>HLOOKUP(CD$2,PLANEL_Pot_anual!$C$3:$AL$24,13,TRUE)</f>
        <v>10993.8</v>
      </c>
      <c r="CE15" s="24">
        <f>HLOOKUP(CE$2,PLANEL_Pot_anual!$C$3:$AL$24,13,TRUE)</f>
        <v>10993.8</v>
      </c>
      <c r="CF15" s="24">
        <f>HLOOKUP(CF$2,PLANEL_Pot_anual!$C$3:$AL$24,13,TRUE)</f>
        <v>10993.8</v>
      </c>
      <c r="CG15" s="24">
        <f>HLOOKUP(CG$2,PLANEL_Pot_anual!$C$3:$AL$24,13,TRUE)</f>
        <v>10993.8</v>
      </c>
      <c r="CH15" s="24">
        <f>HLOOKUP(CH$2,PLANEL_Pot_anual!$C$3:$AL$24,13,TRUE)</f>
        <v>10993.8</v>
      </c>
      <c r="CI15" s="24">
        <f>HLOOKUP(CI$2,PLANEL_Pot_anual!$C$3:$AL$24,13,TRUE)</f>
        <v>10985.8</v>
      </c>
      <c r="CJ15" s="24">
        <f>HLOOKUP(CJ$2,PLANEL_Pot_anual!$C$3:$AL$24,13,TRUE)</f>
        <v>10985.8</v>
      </c>
      <c r="CK15" s="24">
        <f>HLOOKUP(CK$2,PLANEL_Pot_anual!$C$3:$AL$24,13,TRUE)</f>
        <v>10985.8</v>
      </c>
      <c r="CL15" s="24">
        <f>HLOOKUP(CL$2,PLANEL_Pot_anual!$C$3:$AL$24,13,TRUE)</f>
        <v>10985.8</v>
      </c>
      <c r="CM15" s="24">
        <f>HLOOKUP(CM$2,PLANEL_Pot_anual!$C$3:$AL$24,13,TRUE)</f>
        <v>10985.8</v>
      </c>
      <c r="CN15" s="24">
        <f>HLOOKUP(CN$2,PLANEL_Pot_anual!$C$3:$AL$24,13,TRUE)</f>
        <v>10985.8</v>
      </c>
      <c r="CO15" s="24">
        <f>HLOOKUP(CO$2,PLANEL_Pot_anual!$C$3:$AL$24,13,TRUE)</f>
        <v>10985.8</v>
      </c>
      <c r="CP15" s="24">
        <f>HLOOKUP(CP$2,PLANEL_Pot_anual!$C$3:$AL$24,13,TRUE)</f>
        <v>10985.8</v>
      </c>
      <c r="CQ15" s="24">
        <f>HLOOKUP(CQ$2,PLANEL_Pot_anual!$C$3:$AL$24,13,TRUE)</f>
        <v>10985.8</v>
      </c>
      <c r="CR15" s="24">
        <f>HLOOKUP(CR$2,PLANEL_Pot_anual!$C$3:$AL$24,13,TRUE)</f>
        <v>10985.8</v>
      </c>
      <c r="CS15" s="24">
        <f>HLOOKUP(CS$2,PLANEL_Pot_anual!$C$3:$AL$24,13,TRUE)</f>
        <v>10985.8</v>
      </c>
      <c r="CT15" s="24">
        <f>HLOOKUP(CT$2,PLANEL_Pot_anual!$C$3:$AL$24,13,TRUE)</f>
        <v>10985.8</v>
      </c>
      <c r="CU15" s="24">
        <f>HLOOKUP(CU$2,PLANEL_Pot_anual!$C$3:$AL$24,13,TRUE)</f>
        <v>10985.8</v>
      </c>
      <c r="CV15" s="24">
        <f>HLOOKUP(CV$2,PLANEL_Pot_anual!$C$3:$AL$24,13,TRUE)</f>
        <v>10985.8</v>
      </c>
      <c r="CW15" s="24">
        <f>HLOOKUP(CW$2,PLANEL_Pot_anual!$C$3:$AL$24,13,TRUE)</f>
        <v>10985.8</v>
      </c>
      <c r="CX15" s="24">
        <f>HLOOKUP(CX$2,PLANEL_Pot_anual!$C$3:$AL$24,13,TRUE)</f>
        <v>10985.8</v>
      </c>
      <c r="CY15" s="24">
        <f>HLOOKUP(CY$2,PLANEL_Pot_anual!$C$3:$AL$24,13,TRUE)</f>
        <v>10985.8</v>
      </c>
      <c r="CZ15" s="24">
        <f>HLOOKUP(CZ$2,PLANEL_Pot_anual!$C$3:$AL$24,13,TRUE)</f>
        <v>10985.8</v>
      </c>
      <c r="DA15" s="24">
        <f>HLOOKUP(DA$2,PLANEL_Pot_anual!$C$3:$AL$24,13,TRUE)</f>
        <v>10985.8</v>
      </c>
      <c r="DB15" s="24">
        <f>HLOOKUP(DB$2,PLANEL_Pot_anual!$C$3:$AL$24,13,TRUE)</f>
        <v>10985.8</v>
      </c>
      <c r="DC15" s="24">
        <f>HLOOKUP(DC$2,PLANEL_Pot_anual!$C$3:$AL$24,13,TRUE)</f>
        <v>10985.8</v>
      </c>
      <c r="DD15" s="24">
        <f>HLOOKUP(DD$2,PLANEL_Pot_anual!$C$3:$AL$24,13,TRUE)</f>
        <v>10985.8</v>
      </c>
      <c r="DE15" s="24">
        <f>HLOOKUP(DE$2,PLANEL_Pot_anual!$C$3:$AL$24,13,TRUE)</f>
        <v>10985.8</v>
      </c>
      <c r="DF15" s="24">
        <f>HLOOKUP(DF$2,PLANEL_Pot_anual!$C$3:$AL$24,13,TRUE)</f>
        <v>10985.8</v>
      </c>
      <c r="DG15" s="24">
        <f>HLOOKUP(DG$2,PLANEL_Pot_anual!$C$3:$AL$24,13,TRUE)</f>
        <v>10985.8</v>
      </c>
      <c r="DH15" s="24">
        <f>HLOOKUP(DH$2,PLANEL_Pot_anual!$C$3:$AL$24,13,TRUE)</f>
        <v>10985.8</v>
      </c>
      <c r="DI15" s="24">
        <f>HLOOKUP(DI$2,PLANEL_Pot_anual!$C$3:$AL$24,13,TRUE)</f>
        <v>10985.8</v>
      </c>
      <c r="DJ15" s="24">
        <f>HLOOKUP(DJ$2,PLANEL_Pot_anual!$C$3:$AL$24,13,TRUE)</f>
        <v>10985.8</v>
      </c>
      <c r="DK15" s="24">
        <f>HLOOKUP(DK$2,PLANEL_Pot_anual!$C$3:$AL$24,13,TRUE)</f>
        <v>10985.8</v>
      </c>
      <c r="DL15" s="24">
        <f>HLOOKUP(DL$2,PLANEL_Pot_anual!$C$3:$AL$24,13,TRUE)</f>
        <v>10985.8</v>
      </c>
      <c r="DM15" s="24">
        <f>HLOOKUP(DM$2,PLANEL_Pot_anual!$C$3:$AL$24,13,TRUE)</f>
        <v>10985.8</v>
      </c>
      <c r="DN15" s="24">
        <f>HLOOKUP(DN$2,PLANEL_Pot_anual!$C$3:$AL$24,13,TRUE)</f>
        <v>10985.8</v>
      </c>
      <c r="DO15" s="24">
        <f>HLOOKUP(DO$2,PLANEL_Pot_anual!$C$3:$AL$24,13,TRUE)</f>
        <v>10985.8</v>
      </c>
      <c r="DP15" s="24">
        <f>HLOOKUP(DP$2,PLANEL_Pot_anual!$C$3:$AL$24,13,TRUE)</f>
        <v>10985.8</v>
      </c>
      <c r="DQ15" s="24">
        <f>HLOOKUP(DQ$2,PLANEL_Pot_anual!$C$3:$AL$24,13,TRUE)</f>
        <v>10985.8</v>
      </c>
      <c r="DR15" s="24">
        <f>HLOOKUP(DR$2,PLANEL_Pot_anual!$C$3:$AL$24,13,TRUE)</f>
        <v>10985.8</v>
      </c>
      <c r="DS15" s="24">
        <f>HLOOKUP(DS$2,PLANEL_Pot_anual!$C$3:$AL$24,13,TRUE)</f>
        <v>10985.8</v>
      </c>
      <c r="DT15" s="24">
        <f>HLOOKUP(DT$2,PLANEL_Pot_anual!$C$3:$AL$24,13,TRUE)</f>
        <v>10985.8</v>
      </c>
      <c r="DU15" s="24">
        <f>HLOOKUP(DU$2,PLANEL_Pot_anual!$C$3:$AL$24,13,TRUE)</f>
        <v>10985.8</v>
      </c>
      <c r="DV15" s="24">
        <f>HLOOKUP(DV$2,PLANEL_Pot_anual!$C$3:$AL$24,13,TRUE)</f>
        <v>10985.8</v>
      </c>
      <c r="DW15" s="24">
        <f>HLOOKUP(DW$2,PLANEL_Pot_anual!$C$3:$AL$24,13,TRUE)</f>
        <v>10600</v>
      </c>
      <c r="DX15" s="24">
        <f>HLOOKUP(DX$2,PLANEL_Pot_anual!$C$3:$AL$24,13,TRUE)</f>
        <v>10600</v>
      </c>
      <c r="DY15" s="24">
        <f>HLOOKUP(DY$2,PLANEL_Pot_anual!$C$3:$AL$24,13,TRUE)</f>
        <v>10600</v>
      </c>
      <c r="DZ15" s="24">
        <f>HLOOKUP(DZ$2,PLANEL_Pot_anual!$C$3:$AL$24,13,TRUE)</f>
        <v>10600</v>
      </c>
      <c r="EA15" s="24">
        <f>HLOOKUP(EA$2,PLANEL_Pot_anual!$C$3:$AL$24,13,TRUE)</f>
        <v>10600</v>
      </c>
      <c r="EB15" s="24">
        <f>HLOOKUP(EB$2,PLANEL_Pot_anual!$C$3:$AL$24,13,TRUE)</f>
        <v>10600</v>
      </c>
      <c r="EC15" s="24">
        <f>HLOOKUP(EC$2,PLANEL_Pot_anual!$C$3:$AL$24,13,TRUE)</f>
        <v>10600</v>
      </c>
      <c r="ED15" s="24">
        <f>HLOOKUP(ED$2,PLANEL_Pot_anual!$C$3:$AL$24,13,TRUE)</f>
        <v>10600</v>
      </c>
      <c r="EE15" s="24">
        <f>HLOOKUP(EE$2,PLANEL_Pot_anual!$C$3:$AL$24,13,TRUE)</f>
        <v>10600</v>
      </c>
      <c r="EF15" s="24">
        <f>HLOOKUP(EF$2,PLANEL_Pot_anual!$C$3:$AL$24,13,TRUE)</f>
        <v>10600</v>
      </c>
      <c r="EG15" s="24">
        <f>HLOOKUP(EG$2,PLANEL_Pot_anual!$C$3:$AL$24,13,TRUE)</f>
        <v>10600</v>
      </c>
      <c r="EH15" s="24">
        <f>HLOOKUP(EH$2,PLANEL_Pot_anual!$C$3:$AL$24,13,TRUE)</f>
        <v>10600</v>
      </c>
      <c r="EI15" s="24">
        <f>HLOOKUP(EI$2,PLANEL_Pot_anual!$C$3:$AL$24,13,TRUE)</f>
        <v>10600</v>
      </c>
      <c r="EJ15" s="24">
        <f>HLOOKUP(EJ$2,PLANEL_Pot_anual!$C$3:$AL$24,13,TRUE)</f>
        <v>10600</v>
      </c>
      <c r="EK15" s="24">
        <f>HLOOKUP(EK$2,PLANEL_Pot_anual!$C$3:$AL$24,13,TRUE)</f>
        <v>10600</v>
      </c>
      <c r="EL15" s="24">
        <f>HLOOKUP(EL$2,PLANEL_Pot_anual!$C$3:$AL$24,13,TRUE)</f>
        <v>10600</v>
      </c>
      <c r="EM15" s="24">
        <f>HLOOKUP(EM$2,PLANEL_Pot_anual!$C$3:$AL$24,13,TRUE)</f>
        <v>10600</v>
      </c>
      <c r="EN15" s="24">
        <f>HLOOKUP(EN$2,PLANEL_Pot_anual!$C$3:$AL$24,13,TRUE)</f>
        <v>10600</v>
      </c>
      <c r="EO15" s="24">
        <f>HLOOKUP(EO$2,PLANEL_Pot_anual!$C$3:$AL$24,13,TRUE)</f>
        <v>10600</v>
      </c>
      <c r="EP15" s="24">
        <f>HLOOKUP(EP$2,PLANEL_Pot_anual!$C$3:$AL$24,13,TRUE)</f>
        <v>10600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58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16946.682539999998</v>
      </c>
      <c r="T17" s="30">
        <f>HLOOKUP(T$2,PLANEL_Pot_anual!$C$3:$AL$24,15,TRUE)</f>
        <v>16946.682539999998</v>
      </c>
      <c r="U17" s="30">
        <f>HLOOKUP(U$2,PLANEL_Pot_anual!$C$3:$AL$24,15,TRUE)</f>
        <v>16946.682539999998</v>
      </c>
      <c r="V17" s="30">
        <f>HLOOKUP(V$2,PLANEL_Pot_anual!$C$3:$AL$24,15,TRUE)</f>
        <v>16946.682539999998</v>
      </c>
      <c r="W17" s="30">
        <f>HLOOKUP(W$2,PLANEL_Pot_anual!$C$3:$AL$24,15,TRUE)</f>
        <v>17179.396642</v>
      </c>
      <c r="X17" s="30">
        <f>HLOOKUP(X$2,PLANEL_Pot_anual!$C$3:$AL$24,15,TRUE)</f>
        <v>17179.396642</v>
      </c>
      <c r="Y17" s="30">
        <f>HLOOKUP(Y$2,PLANEL_Pot_anual!$C$3:$AL$24,15,TRUE)</f>
        <v>17179.396642</v>
      </c>
      <c r="Z17" s="30">
        <f>HLOOKUP(Z$2,PLANEL_Pot_anual!$C$3:$AL$24,15,TRUE)</f>
        <v>17179.396642</v>
      </c>
      <c r="AA17" s="30">
        <f>HLOOKUP(AA$2,PLANEL_Pot_anual!$C$3:$AL$24,15,TRUE)</f>
        <v>21030.587399999997</v>
      </c>
      <c r="AB17" s="30">
        <f>HLOOKUP(AB$2,PLANEL_Pot_anual!$C$3:$AL$24,15,TRUE)</f>
        <v>21030.587399999997</v>
      </c>
      <c r="AC17" s="30">
        <f>HLOOKUP(AC$2,PLANEL_Pot_anual!$C$3:$AL$24,15,TRUE)</f>
        <v>21030.587399999997</v>
      </c>
      <c r="AD17" s="30">
        <f>HLOOKUP(AD$2,PLANEL_Pot_anual!$C$3:$AL$24,15,TRUE)</f>
        <v>21030.587399999997</v>
      </c>
      <c r="AE17" s="30">
        <f>HLOOKUP(AE$2,PLANEL_Pot_anual!$C$3:$AL$24,15,TRUE)</f>
        <v>25167.065527999996</v>
      </c>
      <c r="AF17" s="30">
        <f>HLOOKUP(AF$2,PLANEL_Pot_anual!$C$3:$AL$24,15,TRUE)</f>
        <v>25167.065527999996</v>
      </c>
      <c r="AG17" s="30">
        <f>HLOOKUP(AG$2,PLANEL_Pot_anual!$C$3:$AL$24,15,TRUE)</f>
        <v>25167.065527999996</v>
      </c>
      <c r="AH17" s="30">
        <f>HLOOKUP(AH$2,PLANEL_Pot_anual!$C$3:$AL$24,15,TRUE)</f>
        <v>25167.065527999996</v>
      </c>
      <c r="AI17" s="30">
        <f>HLOOKUP(AI$2,PLANEL_Pot_anual!$C$3:$AL$24,15,TRUE)</f>
        <v>35086.927191999996</v>
      </c>
      <c r="AJ17" s="30">
        <f>HLOOKUP(AJ$2,PLANEL_Pot_anual!$C$3:$AL$24,15,TRUE)</f>
        <v>35086.927191999996</v>
      </c>
      <c r="AK17" s="30">
        <f>HLOOKUP(AK$2,PLANEL_Pot_anual!$C$3:$AL$24,15,TRUE)</f>
        <v>35086.927191999996</v>
      </c>
      <c r="AL17" s="30">
        <f>HLOOKUP(AL$2,PLANEL_Pot_anual!$C$3:$AL$24,15,TRUE)</f>
        <v>35086.927191999996</v>
      </c>
      <c r="AM17" s="30">
        <f>HLOOKUP(AM$2,PLANEL_Pot_anual!$C$3:$AL$24,15,TRUE)</f>
        <v>43460.113991999999</v>
      </c>
      <c r="AN17" s="30">
        <f>HLOOKUP(AN$2,PLANEL_Pot_anual!$C$3:$AL$24,15,TRUE)</f>
        <v>43460.113991999999</v>
      </c>
      <c r="AO17" s="30">
        <f>HLOOKUP(AO$2,PLANEL_Pot_anual!$C$3:$AL$24,15,TRUE)</f>
        <v>43460.113991999999</v>
      </c>
      <c r="AP17" s="30">
        <f>HLOOKUP(AP$2,PLANEL_Pot_anual!$C$3:$AL$24,15,TRUE)</f>
        <v>43460.113991999999</v>
      </c>
      <c r="AQ17" s="30">
        <f>HLOOKUP(AQ$2,PLANEL_Pot_anual!$C$3:$AL$24,15,TRUE)</f>
        <v>49828.165311999997</v>
      </c>
      <c r="AR17" s="30">
        <f>HLOOKUP(AR$2,PLANEL_Pot_anual!$C$3:$AL$24,15,TRUE)</f>
        <v>49828.165311999997</v>
      </c>
      <c r="AS17" s="30">
        <f>HLOOKUP(AS$2,PLANEL_Pot_anual!$C$3:$AL$24,15,TRUE)</f>
        <v>49828.165311999997</v>
      </c>
      <c r="AT17" s="30">
        <f>HLOOKUP(AT$2,PLANEL_Pot_anual!$C$3:$AL$24,15,TRUE)</f>
        <v>49828.165311999997</v>
      </c>
      <c r="AU17" s="30">
        <f>HLOOKUP(AU$2,PLANEL_Pot_anual!$C$3:$AL$24,15,TRUE)</f>
        <v>49828.165311999997</v>
      </c>
      <c r="AV17" s="30">
        <f>HLOOKUP(AV$2,PLANEL_Pot_anual!$C$3:$AL$24,15,TRUE)</f>
        <v>49828.165311999997</v>
      </c>
      <c r="AW17" s="30">
        <f>HLOOKUP(AW$2,PLANEL_Pot_anual!$C$3:$AL$24,15,TRUE)</f>
        <v>49828.165311999997</v>
      </c>
      <c r="AX17" s="30">
        <f>HLOOKUP(AX$2,PLANEL_Pot_anual!$C$3:$AL$24,15,TRUE)</f>
        <v>49828.165311999997</v>
      </c>
      <c r="AY17" s="30">
        <f>HLOOKUP(AY$2,PLANEL_Pot_anual!$C$3:$AL$24,15,TRUE)</f>
        <v>49619.865311999994</v>
      </c>
      <c r="AZ17" s="30">
        <f>HLOOKUP(AZ$2,PLANEL_Pot_anual!$C$3:$AL$24,15,TRUE)</f>
        <v>49619.865311999994</v>
      </c>
      <c r="BA17" s="30">
        <f>HLOOKUP(BA$2,PLANEL_Pot_anual!$C$3:$AL$24,15,TRUE)</f>
        <v>49619.865311999994</v>
      </c>
      <c r="BB17" s="30">
        <f>HLOOKUP(BB$2,PLANEL_Pot_anual!$C$3:$AL$24,15,TRUE)</f>
        <v>49619.865311999994</v>
      </c>
      <c r="BC17" s="30">
        <f>HLOOKUP(BC$2,PLANEL_Pot_anual!$C$3:$AL$24,15,TRUE)</f>
        <v>49603.316311999995</v>
      </c>
      <c r="BD17" s="30">
        <f>HLOOKUP(BD$2,PLANEL_Pot_anual!$C$3:$AL$24,15,TRUE)</f>
        <v>49603.316311999995</v>
      </c>
      <c r="BE17" s="30">
        <f>HLOOKUP(BE$2,PLANEL_Pot_anual!$C$3:$AL$24,15,TRUE)</f>
        <v>49603.316311999995</v>
      </c>
      <c r="BF17" s="30">
        <f>HLOOKUP(BF$2,PLANEL_Pot_anual!$C$3:$AL$24,15,TRUE)</f>
        <v>49603.316311999995</v>
      </c>
      <c r="BG17" s="30">
        <f>HLOOKUP(BG$2,PLANEL_Pot_anual!$C$3:$AL$24,15,TRUE)</f>
        <v>49505.116311999998</v>
      </c>
      <c r="BH17" s="30">
        <f>HLOOKUP(BH$2,PLANEL_Pot_anual!$C$3:$AL$24,15,TRUE)</f>
        <v>49505.116311999998</v>
      </c>
      <c r="BI17" s="30">
        <f>HLOOKUP(BI$2,PLANEL_Pot_anual!$C$3:$AL$24,15,TRUE)</f>
        <v>49505.116311999998</v>
      </c>
      <c r="BJ17" s="30">
        <f>HLOOKUP(BJ$2,PLANEL_Pot_anual!$C$3:$AL$24,15,TRUE)</f>
        <v>49505.116311999998</v>
      </c>
      <c r="BK17" s="30">
        <f>HLOOKUP(BK$2,PLANEL_Pot_anual!$C$3:$AL$24,15,TRUE)</f>
        <v>55488.009751000005</v>
      </c>
      <c r="BL17" s="30">
        <f>HLOOKUP(BL$2,PLANEL_Pot_anual!$C$3:$AL$24,15,TRUE)</f>
        <v>55488.009751000005</v>
      </c>
      <c r="BM17" s="30">
        <f>HLOOKUP(BM$2,PLANEL_Pot_anual!$C$3:$AL$24,15,TRUE)</f>
        <v>55488.009751000005</v>
      </c>
      <c r="BN17" s="30">
        <f>HLOOKUP(BN$2,PLANEL_Pot_anual!$C$3:$AL$24,15,TRUE)</f>
        <v>55488.009751000005</v>
      </c>
      <c r="BO17" s="30">
        <f>HLOOKUP(BO$2,PLANEL_Pot_anual!$C$3:$AL$24,15,TRUE)</f>
        <v>63211.763721999996</v>
      </c>
      <c r="BP17" s="30">
        <f>HLOOKUP(BP$2,PLANEL_Pot_anual!$C$3:$AL$24,15,TRUE)</f>
        <v>63211.763721999996</v>
      </c>
      <c r="BQ17" s="30">
        <f>HLOOKUP(BQ$2,PLANEL_Pot_anual!$C$3:$AL$24,15,TRUE)</f>
        <v>63211.763721999996</v>
      </c>
      <c r="BR17" s="30">
        <f>HLOOKUP(BR$2,PLANEL_Pot_anual!$C$3:$AL$24,15,TRUE)</f>
        <v>63211.763721999996</v>
      </c>
      <c r="BS17" s="30">
        <f>HLOOKUP(BS$2,PLANEL_Pot_anual!$C$3:$AL$24,15,TRUE)</f>
        <v>68972.505179</v>
      </c>
      <c r="BT17" s="30">
        <f>HLOOKUP(BT$2,PLANEL_Pot_anual!$C$3:$AL$24,15,TRUE)</f>
        <v>68972.505179</v>
      </c>
      <c r="BU17" s="30">
        <f>HLOOKUP(BU$2,PLANEL_Pot_anual!$C$3:$AL$24,15,TRUE)</f>
        <v>68972.505179</v>
      </c>
      <c r="BV17" s="30">
        <f>HLOOKUP(BV$2,PLANEL_Pot_anual!$C$3:$AL$24,15,TRUE)</f>
        <v>68972.505179</v>
      </c>
      <c r="BW17" s="30">
        <f>HLOOKUP(BW$2,PLANEL_Pot_anual!$C$3:$AL$24,15,TRUE)</f>
        <v>74724.984842999998</v>
      </c>
      <c r="BX17" s="30">
        <f>HLOOKUP(BX$2,PLANEL_Pot_anual!$C$3:$AL$24,15,TRUE)</f>
        <v>74724.984842999998</v>
      </c>
      <c r="BY17" s="30">
        <f>HLOOKUP(BY$2,PLANEL_Pot_anual!$C$3:$AL$24,15,TRUE)</f>
        <v>74724.984842999998</v>
      </c>
      <c r="BZ17" s="30">
        <f>HLOOKUP(BZ$2,PLANEL_Pot_anual!$C$3:$AL$24,15,TRUE)</f>
        <v>74724.984842999998</v>
      </c>
      <c r="CA17" s="30">
        <f>HLOOKUP(CA$2,PLANEL_Pot_anual!$C$3:$AL$24,15,TRUE)</f>
        <v>80697.785548999993</v>
      </c>
      <c r="CB17" s="30">
        <f>HLOOKUP(CB$2,PLANEL_Pot_anual!$C$3:$AL$24,15,TRUE)</f>
        <v>80697.785548999993</v>
      </c>
      <c r="CC17" s="30">
        <f>HLOOKUP(CC$2,PLANEL_Pot_anual!$C$3:$AL$24,15,TRUE)</f>
        <v>80697.785548999993</v>
      </c>
      <c r="CD17" s="30">
        <f>HLOOKUP(CD$2,PLANEL_Pot_anual!$C$3:$AL$24,15,TRUE)</f>
        <v>80697.785548999993</v>
      </c>
      <c r="CE17" s="30">
        <f>HLOOKUP(CE$2,PLANEL_Pot_anual!$C$3:$AL$24,15,TRUE)</f>
        <v>86910.056396</v>
      </c>
      <c r="CF17" s="30">
        <f>HLOOKUP(CF$2,PLANEL_Pot_anual!$C$3:$AL$24,15,TRUE)</f>
        <v>86910.056396</v>
      </c>
      <c r="CG17" s="30">
        <f>HLOOKUP(CG$2,PLANEL_Pot_anual!$C$3:$AL$24,15,TRUE)</f>
        <v>86910.056396</v>
      </c>
      <c r="CH17" s="30">
        <f>HLOOKUP(CH$2,PLANEL_Pot_anual!$C$3:$AL$24,15,TRUE)</f>
        <v>86910.056396</v>
      </c>
      <c r="CI17" s="30">
        <f>HLOOKUP(CI$2,PLANEL_Pot_anual!$C$3:$AL$24,15,TRUE)</f>
        <v>91723.224914000006</v>
      </c>
      <c r="CJ17" s="30">
        <f>HLOOKUP(CJ$2,PLANEL_Pot_anual!$C$3:$AL$24,15,TRUE)</f>
        <v>91723.224914000006</v>
      </c>
      <c r="CK17" s="30">
        <f>HLOOKUP(CK$2,PLANEL_Pot_anual!$C$3:$AL$24,15,TRUE)</f>
        <v>91723.224914000006</v>
      </c>
      <c r="CL17" s="30">
        <f>HLOOKUP(CL$2,PLANEL_Pot_anual!$C$3:$AL$24,15,TRUE)</f>
        <v>91723.224914000006</v>
      </c>
      <c r="CM17" s="30">
        <f>HLOOKUP(CM$2,PLANEL_Pot_anual!$C$3:$AL$24,15,TRUE)</f>
        <v>97421.860807999998</v>
      </c>
      <c r="CN17" s="30">
        <f>HLOOKUP(CN$2,PLANEL_Pot_anual!$C$3:$AL$24,15,TRUE)</f>
        <v>97421.860807999998</v>
      </c>
      <c r="CO17" s="30">
        <f>HLOOKUP(CO$2,PLANEL_Pot_anual!$C$3:$AL$24,15,TRUE)</f>
        <v>97421.860807999998</v>
      </c>
      <c r="CP17" s="30">
        <f>HLOOKUP(CP$2,PLANEL_Pot_anual!$C$3:$AL$24,15,TRUE)</f>
        <v>97421.860807999998</v>
      </c>
      <c r="CQ17" s="30">
        <f>HLOOKUP(CQ$2,PLANEL_Pot_anual!$C$3:$AL$24,15,TRUE)</f>
        <v>106694.928528</v>
      </c>
      <c r="CR17" s="30">
        <f>HLOOKUP(CR$2,PLANEL_Pot_anual!$C$3:$AL$24,15,TRUE)</f>
        <v>106694.928528</v>
      </c>
      <c r="CS17" s="30">
        <f>HLOOKUP(CS$2,PLANEL_Pot_anual!$C$3:$AL$24,15,TRUE)</f>
        <v>106694.928528</v>
      </c>
      <c r="CT17" s="30">
        <f>HLOOKUP(CT$2,PLANEL_Pot_anual!$C$3:$AL$24,15,TRUE)</f>
        <v>106694.928528</v>
      </c>
      <c r="CU17" s="30">
        <f>HLOOKUP(CU$2,PLANEL_Pot_anual!$C$3:$AL$24,15,TRUE)</f>
        <v>117657.267888</v>
      </c>
      <c r="CV17" s="30">
        <f>HLOOKUP(CV$2,PLANEL_Pot_anual!$C$3:$AL$24,15,TRUE)</f>
        <v>117657.267888</v>
      </c>
      <c r="CW17" s="30">
        <f>HLOOKUP(CW$2,PLANEL_Pot_anual!$C$3:$AL$24,15,TRUE)</f>
        <v>117657.267888</v>
      </c>
      <c r="CX17" s="30">
        <f>HLOOKUP(CX$2,PLANEL_Pot_anual!$C$3:$AL$24,15,TRUE)</f>
        <v>117657.267888</v>
      </c>
      <c r="CY17" s="30">
        <f>HLOOKUP(CY$2,PLANEL_Pot_anual!$C$3:$AL$24,15,TRUE)</f>
        <v>124836.0977118</v>
      </c>
      <c r="CZ17" s="30">
        <f>HLOOKUP(CZ$2,PLANEL_Pot_anual!$C$3:$AL$24,15,TRUE)</f>
        <v>124836.0977118</v>
      </c>
      <c r="DA17" s="30">
        <f>HLOOKUP(DA$2,PLANEL_Pot_anual!$C$3:$AL$24,15,TRUE)</f>
        <v>124836.0977118</v>
      </c>
      <c r="DB17" s="30">
        <f>HLOOKUP(DB$2,PLANEL_Pot_anual!$C$3:$AL$24,15,TRUE)</f>
        <v>124836.0977118</v>
      </c>
      <c r="DC17" s="30">
        <f>HLOOKUP(DC$2,PLANEL_Pot_anual!$C$3:$AL$24,15,TRUE)</f>
        <v>131113.64600780001</v>
      </c>
      <c r="DD17" s="30">
        <f>HLOOKUP(DD$2,PLANEL_Pot_anual!$C$3:$AL$24,15,TRUE)</f>
        <v>131113.64600780001</v>
      </c>
      <c r="DE17" s="30">
        <f>HLOOKUP(DE$2,PLANEL_Pot_anual!$C$3:$AL$24,15,TRUE)</f>
        <v>131113.64600780001</v>
      </c>
      <c r="DF17" s="30">
        <f>HLOOKUP(DF$2,PLANEL_Pot_anual!$C$3:$AL$24,15,TRUE)</f>
        <v>131113.64600780001</v>
      </c>
      <c r="DG17" s="30">
        <f>HLOOKUP(DG$2,PLANEL_Pot_anual!$C$3:$AL$24,15,TRUE)</f>
        <v>137320.49879779998</v>
      </c>
      <c r="DH17" s="30">
        <f>HLOOKUP(DH$2,PLANEL_Pot_anual!$C$3:$AL$24,15,TRUE)</f>
        <v>137320.49879779998</v>
      </c>
      <c r="DI17" s="30">
        <f>HLOOKUP(DI$2,PLANEL_Pot_anual!$C$3:$AL$24,15,TRUE)</f>
        <v>137320.49879779998</v>
      </c>
      <c r="DJ17" s="30">
        <f>HLOOKUP(DJ$2,PLANEL_Pot_anual!$C$3:$AL$24,15,TRUE)</f>
        <v>137320.49879779998</v>
      </c>
      <c r="DK17" s="30">
        <f>HLOOKUP(DK$2,PLANEL_Pot_anual!$C$3:$AL$24,15,TRUE)</f>
        <v>143575.33521779999</v>
      </c>
      <c r="DL17" s="30">
        <f>HLOOKUP(DL$2,PLANEL_Pot_anual!$C$3:$AL$24,15,TRUE)</f>
        <v>143575.33521779999</v>
      </c>
      <c r="DM17" s="30">
        <f>HLOOKUP(DM$2,PLANEL_Pot_anual!$C$3:$AL$24,15,TRUE)</f>
        <v>143575.33521779999</v>
      </c>
      <c r="DN17" s="30">
        <f>HLOOKUP(DN$2,PLANEL_Pot_anual!$C$3:$AL$24,15,TRUE)</f>
        <v>143575.33521779999</v>
      </c>
      <c r="DO17" s="30">
        <f>HLOOKUP(DO$2,PLANEL_Pot_anual!$C$3:$AL$24,15,TRUE)</f>
        <v>149940.74666780001</v>
      </c>
      <c r="DP17" s="30">
        <f>HLOOKUP(DP$2,PLANEL_Pot_anual!$C$3:$AL$24,15,TRUE)</f>
        <v>149940.74666780001</v>
      </c>
      <c r="DQ17" s="30">
        <f>HLOOKUP(DQ$2,PLANEL_Pot_anual!$C$3:$AL$24,15,TRUE)</f>
        <v>149940.74666780001</v>
      </c>
      <c r="DR17" s="30">
        <f>HLOOKUP(DR$2,PLANEL_Pot_anual!$C$3:$AL$24,15,TRUE)</f>
        <v>149940.74666780001</v>
      </c>
      <c r="DS17" s="30">
        <f>HLOOKUP(DS$2,PLANEL_Pot_anual!$C$3:$AL$24,15,TRUE)</f>
        <v>158169.50015580002</v>
      </c>
      <c r="DT17" s="30">
        <f>HLOOKUP(DT$2,PLANEL_Pot_anual!$C$3:$AL$24,15,TRUE)</f>
        <v>158169.50015580002</v>
      </c>
      <c r="DU17" s="30">
        <f>HLOOKUP(DU$2,PLANEL_Pot_anual!$C$3:$AL$24,15,TRUE)</f>
        <v>158169.50015580002</v>
      </c>
      <c r="DV17" s="30">
        <f>HLOOKUP(DV$2,PLANEL_Pot_anual!$C$3:$AL$24,15,TRUE)</f>
        <v>158169.50015580002</v>
      </c>
      <c r="DW17" s="30">
        <f>HLOOKUP(DW$2,PLANEL_Pot_anual!$C$3:$AL$24,15,TRUE)</f>
        <v>165697.7682428</v>
      </c>
      <c r="DX17" s="30">
        <f>HLOOKUP(DX$2,PLANEL_Pot_anual!$C$3:$AL$24,15,TRUE)</f>
        <v>165697.7682428</v>
      </c>
      <c r="DY17" s="30">
        <f>HLOOKUP(DY$2,PLANEL_Pot_anual!$C$3:$AL$24,15,TRUE)</f>
        <v>165697.7682428</v>
      </c>
      <c r="DZ17" s="30">
        <f>HLOOKUP(DZ$2,PLANEL_Pot_anual!$C$3:$AL$24,15,TRUE)</f>
        <v>165697.7682428</v>
      </c>
      <c r="EA17" s="30">
        <f>HLOOKUP(EA$2,PLANEL_Pot_anual!$C$3:$AL$24,15,TRUE)</f>
        <v>172246.6203028</v>
      </c>
      <c r="EB17" s="30">
        <f>HLOOKUP(EB$2,PLANEL_Pot_anual!$C$3:$AL$24,15,TRUE)</f>
        <v>172246.6203028</v>
      </c>
      <c r="EC17" s="30">
        <f>HLOOKUP(EC$2,PLANEL_Pot_anual!$C$3:$AL$24,15,TRUE)</f>
        <v>172246.6203028</v>
      </c>
      <c r="ED17" s="30">
        <f>HLOOKUP(ED$2,PLANEL_Pot_anual!$C$3:$AL$24,15,TRUE)</f>
        <v>172246.6203028</v>
      </c>
      <c r="EE17" s="30">
        <f>HLOOKUP(EE$2,PLANEL_Pot_anual!$C$3:$AL$24,15,TRUE)</f>
        <v>179403.37863280001</v>
      </c>
      <c r="EF17" s="30">
        <f>HLOOKUP(EF$2,PLANEL_Pot_anual!$C$3:$AL$24,15,TRUE)</f>
        <v>179403.37863280001</v>
      </c>
      <c r="EG17" s="30">
        <f>HLOOKUP(EG$2,PLANEL_Pot_anual!$C$3:$AL$24,15,TRUE)</f>
        <v>179403.37863280001</v>
      </c>
      <c r="EH17" s="30">
        <f>HLOOKUP(EH$2,PLANEL_Pot_anual!$C$3:$AL$24,15,TRUE)</f>
        <v>179403.37863280001</v>
      </c>
      <c r="EI17" s="30">
        <f>HLOOKUP(EI$2,PLANEL_Pot_anual!$C$3:$AL$24,15,TRUE)</f>
        <v>186307.7750428</v>
      </c>
      <c r="EJ17" s="30">
        <f>HLOOKUP(EJ$2,PLANEL_Pot_anual!$C$3:$AL$24,15,TRUE)</f>
        <v>186307.7750428</v>
      </c>
      <c r="EK17" s="30">
        <f>HLOOKUP(EK$2,PLANEL_Pot_anual!$C$3:$AL$24,15,TRUE)</f>
        <v>186307.7750428</v>
      </c>
      <c r="EL17" s="30">
        <f>HLOOKUP(EL$2,PLANEL_Pot_anual!$C$3:$AL$24,15,TRUE)</f>
        <v>186307.7750428</v>
      </c>
      <c r="EM17" s="30">
        <f>HLOOKUP(EM$2,PLANEL_Pot_anual!$C$3:$AL$24,15,TRUE)</f>
        <v>193176.25696279999</v>
      </c>
      <c r="EN17" s="30">
        <f>HLOOKUP(EN$2,PLANEL_Pot_anual!$C$3:$AL$24,15,TRUE)</f>
        <v>193176.25696279999</v>
      </c>
      <c r="EO17" s="30">
        <f>HLOOKUP(EO$2,PLANEL_Pot_anual!$C$3:$AL$24,15,TRUE)</f>
        <v>193176.25696279999</v>
      </c>
      <c r="EP17" s="30">
        <f>HLOOKUP(EP$2,PLANEL_Pot_anual!$C$3:$AL$24,15,TRUE)</f>
        <v>193176.25696279999</v>
      </c>
    </row>
    <row r="18" spans="2:146" x14ac:dyDescent="0.25">
      <c r="B18" s="29" t="s">
        <v>59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53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3640.9592319999997</v>
      </c>
      <c r="AR20" s="26">
        <f>HLOOKUP(AR$2,PLANEL_Pot_anual!$C$3:$AL$24,18,TRUE)</f>
        <v>3640.9592319999997</v>
      </c>
      <c r="AS20" s="26">
        <f>HLOOKUP(AS$2,PLANEL_Pot_anual!$C$3:$AL$24,18,TRUE)</f>
        <v>3640.9592319999997</v>
      </c>
      <c r="AT20" s="26">
        <f>HLOOKUP(AT$2,PLANEL_Pot_anual!$C$3:$AL$24,18,TRUE)</f>
        <v>3640.9592319999997</v>
      </c>
      <c r="AU20" s="26">
        <f>HLOOKUP(AU$2,PLANEL_Pot_anual!$C$3:$AL$24,18,TRUE)</f>
        <v>7617.8953419999998</v>
      </c>
      <c r="AV20" s="26">
        <f>HLOOKUP(AV$2,PLANEL_Pot_anual!$C$3:$AL$24,18,TRUE)</f>
        <v>7617.8953419999998</v>
      </c>
      <c r="AW20" s="26">
        <f>HLOOKUP(AW$2,PLANEL_Pot_anual!$C$3:$AL$24,18,TRUE)</f>
        <v>7617.8953419999998</v>
      </c>
      <c r="AX20" s="26">
        <f>HLOOKUP(AX$2,PLANEL_Pot_anual!$C$3:$AL$24,18,TRUE)</f>
        <v>7617.8953419999998</v>
      </c>
      <c r="AY20" s="26">
        <f>HLOOKUP(AY$2,PLANEL_Pot_anual!$C$3:$AL$24,18,TRUE)</f>
        <v>7617.8953419999998</v>
      </c>
      <c r="AZ20" s="26">
        <f>HLOOKUP(AZ$2,PLANEL_Pot_anual!$C$3:$AL$24,18,TRUE)</f>
        <v>7617.8953419999998</v>
      </c>
      <c r="BA20" s="26">
        <f>HLOOKUP(BA$2,PLANEL_Pot_anual!$C$3:$AL$24,18,TRUE)</f>
        <v>7617.8953419999998</v>
      </c>
      <c r="BB20" s="26">
        <f>HLOOKUP(BB$2,PLANEL_Pot_anual!$C$3:$AL$24,18,TRUE)</f>
        <v>7617.8953419999998</v>
      </c>
      <c r="BC20" s="26">
        <f>HLOOKUP(BC$2,PLANEL_Pot_anual!$C$3:$AL$24,18,TRUE)</f>
        <v>7617.8953419999998</v>
      </c>
      <c r="BD20" s="26">
        <f>HLOOKUP(BD$2,PLANEL_Pot_anual!$C$3:$AL$24,18,TRUE)</f>
        <v>7617.8953419999998</v>
      </c>
      <c r="BE20" s="26">
        <f>HLOOKUP(BE$2,PLANEL_Pot_anual!$C$3:$AL$24,18,TRUE)</f>
        <v>7617.8953419999998</v>
      </c>
      <c r="BF20" s="26">
        <f>HLOOKUP(BF$2,PLANEL_Pot_anual!$C$3:$AL$24,18,TRUE)</f>
        <v>7617.8953419999998</v>
      </c>
      <c r="BG20" s="26">
        <f>HLOOKUP(BG$2,PLANEL_Pot_anual!$C$3:$AL$24,18,TRUE)</f>
        <v>7616.8133419999995</v>
      </c>
      <c r="BH20" s="26">
        <f>HLOOKUP(BH$2,PLANEL_Pot_anual!$C$3:$AL$24,18,TRUE)</f>
        <v>7616.8133419999995</v>
      </c>
      <c r="BI20" s="26">
        <f>HLOOKUP(BI$2,PLANEL_Pot_anual!$C$3:$AL$24,18,TRUE)</f>
        <v>7616.8133419999995</v>
      </c>
      <c r="BJ20" s="26">
        <f>HLOOKUP(BJ$2,PLANEL_Pot_anual!$C$3:$AL$24,18,TRUE)</f>
        <v>7616.8133419999995</v>
      </c>
      <c r="BK20" s="26">
        <f>HLOOKUP(BK$2,PLANEL_Pot_anual!$C$3:$AL$24,18,TRUE)</f>
        <v>11799.566601999999</v>
      </c>
      <c r="BL20" s="26">
        <f>HLOOKUP(BL$2,PLANEL_Pot_anual!$C$3:$AL$24,18,TRUE)</f>
        <v>11799.566601999999</v>
      </c>
      <c r="BM20" s="26">
        <f>HLOOKUP(BM$2,PLANEL_Pot_anual!$C$3:$AL$24,18,TRUE)</f>
        <v>11799.566601999999</v>
      </c>
      <c r="BN20" s="26">
        <f>HLOOKUP(BN$2,PLANEL_Pot_anual!$C$3:$AL$24,18,TRUE)</f>
        <v>11799.566601999999</v>
      </c>
      <c r="BO20" s="26">
        <f>HLOOKUP(BO$2,PLANEL_Pot_anual!$C$3:$AL$24,18,TRUE)</f>
        <v>16242.67167</v>
      </c>
      <c r="BP20" s="26">
        <f>HLOOKUP(BP$2,PLANEL_Pot_anual!$C$3:$AL$24,18,TRUE)</f>
        <v>16242.67167</v>
      </c>
      <c r="BQ20" s="26">
        <f>HLOOKUP(BQ$2,PLANEL_Pot_anual!$C$3:$AL$24,18,TRUE)</f>
        <v>16242.67167</v>
      </c>
      <c r="BR20" s="26">
        <f>HLOOKUP(BR$2,PLANEL_Pot_anual!$C$3:$AL$24,18,TRUE)</f>
        <v>16242.67167</v>
      </c>
      <c r="BS20" s="26">
        <f>HLOOKUP(BS$2,PLANEL_Pot_anual!$C$3:$AL$24,18,TRUE)</f>
        <v>20805.734592000001</v>
      </c>
      <c r="BT20" s="26">
        <f>HLOOKUP(BT$2,PLANEL_Pot_anual!$C$3:$AL$24,18,TRUE)</f>
        <v>20805.734592000001</v>
      </c>
      <c r="BU20" s="26">
        <f>HLOOKUP(BU$2,PLANEL_Pot_anual!$C$3:$AL$24,18,TRUE)</f>
        <v>20805.734592000001</v>
      </c>
      <c r="BV20" s="26">
        <f>HLOOKUP(BV$2,PLANEL_Pot_anual!$C$3:$AL$24,18,TRUE)</f>
        <v>20805.734592000001</v>
      </c>
      <c r="BW20" s="26">
        <f>HLOOKUP(BW$2,PLANEL_Pot_anual!$C$3:$AL$24,18,TRUE)</f>
        <v>25358.996601999999</v>
      </c>
      <c r="BX20" s="26">
        <f>HLOOKUP(BX$2,PLANEL_Pot_anual!$C$3:$AL$24,18,TRUE)</f>
        <v>25358.996601999999</v>
      </c>
      <c r="BY20" s="26">
        <f>HLOOKUP(BY$2,PLANEL_Pot_anual!$C$3:$AL$24,18,TRUE)</f>
        <v>25358.996601999999</v>
      </c>
      <c r="BZ20" s="26">
        <f>HLOOKUP(BZ$2,PLANEL_Pot_anual!$C$3:$AL$24,18,TRUE)</f>
        <v>25358.996601999999</v>
      </c>
      <c r="CA20" s="26">
        <f>HLOOKUP(CA$2,PLANEL_Pot_anual!$C$3:$AL$24,18,TRUE)</f>
        <v>30035.798821999997</v>
      </c>
      <c r="CB20" s="26">
        <f>HLOOKUP(CB$2,PLANEL_Pot_anual!$C$3:$AL$24,18,TRUE)</f>
        <v>30035.798821999997</v>
      </c>
      <c r="CC20" s="26">
        <f>HLOOKUP(CC$2,PLANEL_Pot_anual!$C$3:$AL$24,18,TRUE)</f>
        <v>30035.798821999997</v>
      </c>
      <c r="CD20" s="26">
        <f>HLOOKUP(CD$2,PLANEL_Pot_anual!$C$3:$AL$24,18,TRUE)</f>
        <v>30035.798821999997</v>
      </c>
      <c r="CE20" s="26">
        <f>HLOOKUP(CE$2,PLANEL_Pot_anual!$C$3:$AL$24,18,TRUE)</f>
        <v>34848.492272000003</v>
      </c>
      <c r="CF20" s="26">
        <f>HLOOKUP(CF$2,PLANEL_Pot_anual!$C$3:$AL$24,18,TRUE)</f>
        <v>34848.492272000003</v>
      </c>
      <c r="CG20" s="26">
        <f>HLOOKUP(CG$2,PLANEL_Pot_anual!$C$3:$AL$24,18,TRUE)</f>
        <v>34848.492272000003</v>
      </c>
      <c r="CH20" s="26">
        <f>HLOOKUP(CH$2,PLANEL_Pot_anual!$C$3:$AL$24,18,TRUE)</f>
        <v>34848.492272000003</v>
      </c>
      <c r="CI20" s="26">
        <f>HLOOKUP(CI$2,PLANEL_Pot_anual!$C$3:$AL$24,18,TRUE)</f>
        <v>39959.849141999999</v>
      </c>
      <c r="CJ20" s="26">
        <f>HLOOKUP(CJ$2,PLANEL_Pot_anual!$C$3:$AL$24,18,TRUE)</f>
        <v>39959.849141999999</v>
      </c>
      <c r="CK20" s="26">
        <f>HLOOKUP(CK$2,PLANEL_Pot_anual!$C$3:$AL$24,18,TRUE)</f>
        <v>39959.849141999999</v>
      </c>
      <c r="CL20" s="26">
        <f>HLOOKUP(CL$2,PLANEL_Pot_anual!$C$3:$AL$24,18,TRUE)</f>
        <v>39959.849141999999</v>
      </c>
      <c r="CM20" s="26">
        <f>HLOOKUP(CM$2,PLANEL_Pot_anual!$C$3:$AL$24,18,TRUE)</f>
        <v>43682.920762000002</v>
      </c>
      <c r="CN20" s="26">
        <f>HLOOKUP(CN$2,PLANEL_Pot_anual!$C$3:$AL$24,18,TRUE)</f>
        <v>43682.920762000002</v>
      </c>
      <c r="CO20" s="26">
        <f>HLOOKUP(CO$2,PLANEL_Pot_anual!$C$3:$AL$24,18,TRUE)</f>
        <v>43682.920762000002</v>
      </c>
      <c r="CP20" s="26">
        <f>HLOOKUP(CP$2,PLANEL_Pot_anual!$C$3:$AL$24,18,TRUE)</f>
        <v>43682.920762000002</v>
      </c>
      <c r="CQ20" s="26">
        <f>HLOOKUP(CQ$2,PLANEL_Pot_anual!$C$3:$AL$24,18,TRUE)</f>
        <v>42743.250761999996</v>
      </c>
      <c r="CR20" s="26">
        <f>HLOOKUP(CR$2,PLANEL_Pot_anual!$C$3:$AL$24,18,TRUE)</f>
        <v>42743.250761999996</v>
      </c>
      <c r="CS20" s="26">
        <f>HLOOKUP(CS$2,PLANEL_Pot_anual!$C$3:$AL$24,18,TRUE)</f>
        <v>42743.250761999996</v>
      </c>
      <c r="CT20" s="26">
        <f>HLOOKUP(CT$2,PLANEL_Pot_anual!$C$3:$AL$24,18,TRUE)</f>
        <v>42743.250761999996</v>
      </c>
      <c r="CU20" s="26">
        <f>HLOOKUP(CU$2,PLANEL_Pot_anual!$C$3:$AL$24,18,TRUE)</f>
        <v>41788.778762000002</v>
      </c>
      <c r="CV20" s="26">
        <f>HLOOKUP(CV$2,PLANEL_Pot_anual!$C$3:$AL$24,18,TRUE)</f>
        <v>41788.778762000002</v>
      </c>
      <c r="CW20" s="26">
        <f>HLOOKUP(CW$2,PLANEL_Pot_anual!$C$3:$AL$24,18,TRUE)</f>
        <v>41788.778762000002</v>
      </c>
      <c r="CX20" s="26">
        <f>HLOOKUP(CX$2,PLANEL_Pot_anual!$C$3:$AL$24,18,TRUE)</f>
        <v>41788.778762000002</v>
      </c>
      <c r="CY20" s="26">
        <f>HLOOKUP(CY$2,PLANEL_Pot_anual!$C$3:$AL$24,18,TRUE)</f>
        <v>46250.899440000001</v>
      </c>
      <c r="CZ20" s="26">
        <f>HLOOKUP(CZ$2,PLANEL_Pot_anual!$C$3:$AL$24,18,TRUE)</f>
        <v>46250.899440000001</v>
      </c>
      <c r="DA20" s="26">
        <f>HLOOKUP(DA$2,PLANEL_Pot_anual!$C$3:$AL$24,18,TRUE)</f>
        <v>46250.899440000001</v>
      </c>
      <c r="DB20" s="26">
        <f>HLOOKUP(DB$2,PLANEL_Pot_anual!$C$3:$AL$24,18,TRUE)</f>
        <v>46250.899440000001</v>
      </c>
      <c r="DC20" s="26">
        <f>HLOOKUP(DC$2,PLANEL_Pot_anual!$C$3:$AL$24,18,TRUE)</f>
        <v>50386.999567000006</v>
      </c>
      <c r="DD20" s="26">
        <f>HLOOKUP(DD$2,PLANEL_Pot_anual!$C$3:$AL$24,18,TRUE)</f>
        <v>50386.999567000006</v>
      </c>
      <c r="DE20" s="26">
        <f>HLOOKUP(DE$2,PLANEL_Pot_anual!$C$3:$AL$24,18,TRUE)</f>
        <v>50386.999567000006</v>
      </c>
      <c r="DF20" s="26">
        <f>HLOOKUP(DF$2,PLANEL_Pot_anual!$C$3:$AL$24,18,TRUE)</f>
        <v>50386.999567000006</v>
      </c>
      <c r="DG20" s="26">
        <f>HLOOKUP(DG$2,PLANEL_Pot_anual!$C$3:$AL$24,18,TRUE)</f>
        <v>54543.530381999997</v>
      </c>
      <c r="DH20" s="26">
        <f>HLOOKUP(DH$2,PLANEL_Pot_anual!$C$3:$AL$24,18,TRUE)</f>
        <v>54543.530381999997</v>
      </c>
      <c r="DI20" s="26">
        <f>HLOOKUP(DI$2,PLANEL_Pot_anual!$C$3:$AL$24,18,TRUE)</f>
        <v>54543.530381999997</v>
      </c>
      <c r="DJ20" s="26">
        <f>HLOOKUP(DJ$2,PLANEL_Pot_anual!$C$3:$AL$24,18,TRUE)</f>
        <v>54543.530381999997</v>
      </c>
      <c r="DK20" s="26">
        <f>HLOOKUP(DK$2,PLANEL_Pot_anual!$C$3:$AL$24,18,TRUE)</f>
        <v>58686.753492000003</v>
      </c>
      <c r="DL20" s="26">
        <f>HLOOKUP(DL$2,PLANEL_Pot_anual!$C$3:$AL$24,18,TRUE)</f>
        <v>58686.753492000003</v>
      </c>
      <c r="DM20" s="26">
        <f>HLOOKUP(DM$2,PLANEL_Pot_anual!$C$3:$AL$24,18,TRUE)</f>
        <v>58686.753492000003</v>
      </c>
      <c r="DN20" s="26">
        <f>HLOOKUP(DN$2,PLANEL_Pot_anual!$C$3:$AL$24,18,TRUE)</f>
        <v>58686.753492000003</v>
      </c>
      <c r="DO20" s="26">
        <f>HLOOKUP(DO$2,PLANEL_Pot_anual!$C$3:$AL$24,18,TRUE)</f>
        <v>62896.384002000006</v>
      </c>
      <c r="DP20" s="26">
        <f>HLOOKUP(DP$2,PLANEL_Pot_anual!$C$3:$AL$24,18,TRUE)</f>
        <v>62896.384002000006</v>
      </c>
      <c r="DQ20" s="26">
        <f>HLOOKUP(DQ$2,PLANEL_Pot_anual!$C$3:$AL$24,18,TRUE)</f>
        <v>62896.384002000006</v>
      </c>
      <c r="DR20" s="26">
        <f>HLOOKUP(DR$2,PLANEL_Pot_anual!$C$3:$AL$24,18,TRUE)</f>
        <v>62896.384002000006</v>
      </c>
      <c r="DS20" s="26">
        <f>HLOOKUP(DS$2,PLANEL_Pot_anual!$C$3:$AL$24,18,TRUE)</f>
        <v>67167.205581999995</v>
      </c>
      <c r="DT20" s="26">
        <f>HLOOKUP(DT$2,PLANEL_Pot_anual!$C$3:$AL$24,18,TRUE)</f>
        <v>67167.205581999995</v>
      </c>
      <c r="DU20" s="26">
        <f>HLOOKUP(DU$2,PLANEL_Pot_anual!$C$3:$AL$24,18,TRUE)</f>
        <v>67167.205581999995</v>
      </c>
      <c r="DV20" s="26">
        <f>HLOOKUP(DV$2,PLANEL_Pot_anual!$C$3:$AL$24,18,TRUE)</f>
        <v>67167.205581999995</v>
      </c>
      <c r="DW20" s="26">
        <f>HLOOKUP(DW$2,PLANEL_Pot_anual!$C$3:$AL$24,18,TRUE)</f>
        <v>71445.427012</v>
      </c>
      <c r="DX20" s="26">
        <f>HLOOKUP(DX$2,PLANEL_Pot_anual!$C$3:$AL$24,18,TRUE)</f>
        <v>71445.427012</v>
      </c>
      <c r="DY20" s="26">
        <f>HLOOKUP(DY$2,PLANEL_Pot_anual!$C$3:$AL$24,18,TRUE)</f>
        <v>71445.427012</v>
      </c>
      <c r="DZ20" s="26">
        <f>HLOOKUP(DZ$2,PLANEL_Pot_anual!$C$3:$AL$24,18,TRUE)</f>
        <v>71445.427012</v>
      </c>
      <c r="EA20" s="26">
        <f>HLOOKUP(EA$2,PLANEL_Pot_anual!$C$3:$AL$24,18,TRUE)</f>
        <v>75673.247862000004</v>
      </c>
      <c r="EB20" s="26">
        <f>HLOOKUP(EB$2,PLANEL_Pot_anual!$C$3:$AL$24,18,TRUE)</f>
        <v>75673.247862000004</v>
      </c>
      <c r="EC20" s="26">
        <f>HLOOKUP(EC$2,PLANEL_Pot_anual!$C$3:$AL$24,18,TRUE)</f>
        <v>75673.247862000004</v>
      </c>
      <c r="ED20" s="26">
        <f>HLOOKUP(ED$2,PLANEL_Pot_anual!$C$3:$AL$24,18,TRUE)</f>
        <v>75673.247862000004</v>
      </c>
      <c r="EE20" s="26">
        <f>HLOOKUP(EE$2,PLANEL_Pot_anual!$C$3:$AL$24,18,TRUE)</f>
        <v>80366.398102000006</v>
      </c>
      <c r="EF20" s="26">
        <f>HLOOKUP(EF$2,PLANEL_Pot_anual!$C$3:$AL$24,18,TRUE)</f>
        <v>80366.398102000006</v>
      </c>
      <c r="EG20" s="26">
        <f>HLOOKUP(EG$2,PLANEL_Pot_anual!$C$3:$AL$24,18,TRUE)</f>
        <v>80366.398102000006</v>
      </c>
      <c r="EH20" s="26">
        <f>HLOOKUP(EH$2,PLANEL_Pot_anual!$C$3:$AL$24,18,TRUE)</f>
        <v>80366.398102000006</v>
      </c>
      <c r="EI20" s="26">
        <f>HLOOKUP(EI$2,PLANEL_Pot_anual!$C$3:$AL$24,18,TRUE)</f>
        <v>84842.750262000001</v>
      </c>
      <c r="EJ20" s="26">
        <f>HLOOKUP(EJ$2,PLANEL_Pot_anual!$C$3:$AL$24,18,TRUE)</f>
        <v>84842.750262000001</v>
      </c>
      <c r="EK20" s="26">
        <f>HLOOKUP(EK$2,PLANEL_Pot_anual!$C$3:$AL$24,18,TRUE)</f>
        <v>84842.750262000001</v>
      </c>
      <c r="EL20" s="26">
        <f>HLOOKUP(EL$2,PLANEL_Pot_anual!$C$3:$AL$24,18,TRUE)</f>
        <v>84842.750262000001</v>
      </c>
      <c r="EM20" s="26">
        <f>HLOOKUP(EM$2,PLANEL_Pot_anual!$C$3:$AL$24,18,TRUE)</f>
        <v>89208.982162</v>
      </c>
      <c r="EN20" s="26">
        <f>HLOOKUP(EN$2,PLANEL_Pot_anual!$C$3:$AL$24,18,TRUE)</f>
        <v>89208.982162</v>
      </c>
      <c r="EO20" s="26">
        <f>HLOOKUP(EO$2,PLANEL_Pot_anual!$C$3:$AL$24,18,TRUE)</f>
        <v>89208.982162</v>
      </c>
      <c r="EP20" s="26">
        <f>HLOOKUP(EP$2,PLANEL_Pot_anual!$C$3:$AL$24,18,TRUE)</f>
        <v>89208.982162</v>
      </c>
    </row>
    <row r="21" spans="2:146" x14ac:dyDescent="0.25">
      <c r="B21" s="25" t="s">
        <v>54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55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56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0</v>
      </c>
      <c r="AN23" s="32">
        <f>HLOOKUP(AN$2,PLANEL_Pot_anual!$C$3:$AL$24,21,TRUE)</f>
        <v>0</v>
      </c>
      <c r="AO23" s="32">
        <f>HLOOKUP(AO$2,PLANEL_Pot_anual!$C$3:$AL$24,21,TRUE)</f>
        <v>0</v>
      </c>
      <c r="AP23" s="32">
        <f>HLOOKUP(AP$2,PLANEL_Pot_anual!$C$3:$AL$24,21,TRUE)</f>
        <v>0</v>
      </c>
      <c r="AQ23" s="32">
        <f>HLOOKUP(AQ$2,PLANEL_Pot_anual!$C$3:$AL$24,21,TRUE)</f>
        <v>0</v>
      </c>
      <c r="AR23" s="32">
        <f>HLOOKUP(AR$2,PLANEL_Pot_anual!$C$3:$AL$24,21,TRUE)</f>
        <v>0</v>
      </c>
      <c r="AS23" s="32">
        <f>HLOOKUP(AS$2,PLANEL_Pot_anual!$C$3:$AL$24,21,TRUE)</f>
        <v>0</v>
      </c>
      <c r="AT23" s="32">
        <f>HLOOKUP(AT$2,PLANEL_Pot_anual!$C$3:$AL$24,21,TRUE)</f>
        <v>0</v>
      </c>
      <c r="AU23" s="32">
        <f>HLOOKUP(AU$2,PLANEL_Pot_anual!$C$3:$AL$24,21,TRUE)</f>
        <v>0</v>
      </c>
      <c r="AV23" s="32">
        <f>HLOOKUP(AV$2,PLANEL_Pot_anual!$C$3:$AL$24,21,TRUE)</f>
        <v>0</v>
      </c>
      <c r="AW23" s="32">
        <f>HLOOKUP(AW$2,PLANEL_Pot_anual!$C$3:$AL$24,21,TRUE)</f>
        <v>0</v>
      </c>
      <c r="AX23" s="32">
        <f>HLOOKUP(AX$2,PLANEL_Pot_anual!$C$3:$AL$24,21,TRUE)</f>
        <v>0</v>
      </c>
      <c r="AY23" s="32">
        <f>HLOOKUP(AY$2,PLANEL_Pot_anual!$C$3:$AL$24,21,TRUE)</f>
        <v>0</v>
      </c>
      <c r="AZ23" s="32">
        <f>HLOOKUP(AZ$2,PLANEL_Pot_anual!$C$3:$AL$24,21,TRUE)</f>
        <v>0</v>
      </c>
      <c r="BA23" s="32">
        <f>HLOOKUP(BA$2,PLANEL_Pot_anual!$C$3:$AL$24,21,TRUE)</f>
        <v>0</v>
      </c>
      <c r="BB23" s="32">
        <f>HLOOKUP(BB$2,PLANEL_Pot_anual!$C$3:$AL$24,21,TRUE)</f>
        <v>0</v>
      </c>
      <c r="BC23" s="32">
        <f>HLOOKUP(BC$2,PLANEL_Pot_anual!$C$3:$AL$24,21,TRUE)</f>
        <v>0</v>
      </c>
      <c r="BD23" s="32">
        <f>HLOOKUP(BD$2,PLANEL_Pot_anual!$C$3:$AL$24,21,TRUE)</f>
        <v>0</v>
      </c>
      <c r="BE23" s="32">
        <f>HLOOKUP(BE$2,PLANEL_Pot_anual!$C$3:$AL$24,21,TRUE)</f>
        <v>0</v>
      </c>
      <c r="BF23" s="32">
        <f>HLOOKUP(BF$2,PLANEL_Pot_anual!$C$3:$AL$24,21,TRUE)</f>
        <v>0</v>
      </c>
      <c r="BG23" s="32">
        <f>HLOOKUP(BG$2,PLANEL_Pot_anual!$C$3:$AL$24,21,TRUE)</f>
        <v>0</v>
      </c>
      <c r="BH23" s="32">
        <f>HLOOKUP(BH$2,PLANEL_Pot_anual!$C$3:$AL$24,21,TRUE)</f>
        <v>0</v>
      </c>
      <c r="BI23" s="32">
        <f>HLOOKUP(BI$2,PLANEL_Pot_anual!$C$3:$AL$24,21,TRUE)</f>
        <v>0</v>
      </c>
      <c r="BJ23" s="32">
        <f>HLOOKUP(BJ$2,PLANEL_Pot_anual!$C$3:$AL$24,21,TRUE)</f>
        <v>0</v>
      </c>
      <c r="BK23" s="32">
        <f>HLOOKUP(BK$2,PLANEL_Pot_anual!$C$3:$AL$24,21,TRUE)</f>
        <v>2209.241137</v>
      </c>
      <c r="BL23" s="32">
        <f>HLOOKUP(BL$2,PLANEL_Pot_anual!$C$3:$AL$24,21,TRUE)</f>
        <v>2209.241137</v>
      </c>
      <c r="BM23" s="32">
        <f>HLOOKUP(BM$2,PLANEL_Pot_anual!$C$3:$AL$24,21,TRUE)</f>
        <v>2209.241137</v>
      </c>
      <c r="BN23" s="32">
        <f>HLOOKUP(BN$2,PLANEL_Pot_anual!$C$3:$AL$24,21,TRUE)</f>
        <v>2209.241137</v>
      </c>
      <c r="BO23" s="32">
        <f>HLOOKUP(BO$2,PLANEL_Pot_anual!$C$3:$AL$24,21,TRUE)</f>
        <v>6668.9986209999997</v>
      </c>
      <c r="BP23" s="32">
        <f>HLOOKUP(BP$2,PLANEL_Pot_anual!$C$3:$AL$24,21,TRUE)</f>
        <v>6668.9986209999997</v>
      </c>
      <c r="BQ23" s="32">
        <f>HLOOKUP(BQ$2,PLANEL_Pot_anual!$C$3:$AL$24,21,TRUE)</f>
        <v>6668.9986209999997</v>
      </c>
      <c r="BR23" s="32">
        <f>HLOOKUP(BR$2,PLANEL_Pot_anual!$C$3:$AL$24,21,TRUE)</f>
        <v>6668.9986209999997</v>
      </c>
      <c r="BS23" s="32">
        <f>HLOOKUP(BS$2,PLANEL_Pot_anual!$C$3:$AL$24,21,TRUE)</f>
        <v>9180.4302299999999</v>
      </c>
      <c r="BT23" s="32">
        <f>HLOOKUP(BT$2,PLANEL_Pot_anual!$C$3:$AL$24,21,TRUE)</f>
        <v>9180.4302299999999</v>
      </c>
      <c r="BU23" s="32">
        <f>HLOOKUP(BU$2,PLANEL_Pot_anual!$C$3:$AL$24,21,TRUE)</f>
        <v>9180.4302299999999</v>
      </c>
      <c r="BV23" s="32">
        <f>HLOOKUP(BV$2,PLANEL_Pot_anual!$C$3:$AL$24,21,TRUE)</f>
        <v>9180.4302299999999</v>
      </c>
      <c r="BW23" s="32">
        <f>HLOOKUP(BW$2,PLANEL_Pot_anual!$C$3:$AL$24,21,TRUE)</f>
        <v>11669.039849999999</v>
      </c>
      <c r="BX23" s="32">
        <f>HLOOKUP(BX$2,PLANEL_Pot_anual!$C$3:$AL$24,21,TRUE)</f>
        <v>11669.039849999999</v>
      </c>
      <c r="BY23" s="32">
        <f>HLOOKUP(BY$2,PLANEL_Pot_anual!$C$3:$AL$24,21,TRUE)</f>
        <v>11669.039849999999</v>
      </c>
      <c r="BZ23" s="32">
        <f>HLOOKUP(BZ$2,PLANEL_Pot_anual!$C$3:$AL$24,21,TRUE)</f>
        <v>11669.039849999999</v>
      </c>
      <c r="CA23" s="32">
        <f>HLOOKUP(CA$2,PLANEL_Pot_anual!$C$3:$AL$24,21,TRUE)</f>
        <v>14080.656709999999</v>
      </c>
      <c r="CB23" s="32">
        <f>HLOOKUP(CB$2,PLANEL_Pot_anual!$C$3:$AL$24,21,TRUE)</f>
        <v>14080.656709999999</v>
      </c>
      <c r="CC23" s="32">
        <f>HLOOKUP(CC$2,PLANEL_Pot_anual!$C$3:$AL$24,21,TRUE)</f>
        <v>14080.656709999999</v>
      </c>
      <c r="CD23" s="32">
        <f>HLOOKUP(CD$2,PLANEL_Pot_anual!$C$3:$AL$24,21,TRUE)</f>
        <v>14080.656709999999</v>
      </c>
      <c r="CE23" s="32">
        <f>HLOOKUP(CE$2,PLANEL_Pot_anual!$C$3:$AL$24,21,TRUE)</f>
        <v>16764.321550000001</v>
      </c>
      <c r="CF23" s="32">
        <f>HLOOKUP(CF$2,PLANEL_Pot_anual!$C$3:$AL$24,21,TRUE)</f>
        <v>16764.321550000001</v>
      </c>
      <c r="CG23" s="32">
        <f>HLOOKUP(CG$2,PLANEL_Pot_anual!$C$3:$AL$24,21,TRUE)</f>
        <v>16764.321550000001</v>
      </c>
      <c r="CH23" s="32">
        <f>HLOOKUP(CH$2,PLANEL_Pot_anual!$C$3:$AL$24,21,TRUE)</f>
        <v>16764.321550000001</v>
      </c>
      <c r="CI23" s="32">
        <f>HLOOKUP(CI$2,PLANEL_Pot_anual!$C$3:$AL$24,21,TRUE)</f>
        <v>19376.43806</v>
      </c>
      <c r="CJ23" s="32">
        <f>HLOOKUP(CJ$2,PLANEL_Pot_anual!$C$3:$AL$24,21,TRUE)</f>
        <v>19376.43806</v>
      </c>
      <c r="CK23" s="32">
        <f>HLOOKUP(CK$2,PLANEL_Pot_anual!$C$3:$AL$24,21,TRUE)</f>
        <v>19376.43806</v>
      </c>
      <c r="CL23" s="32">
        <f>HLOOKUP(CL$2,PLANEL_Pot_anual!$C$3:$AL$24,21,TRUE)</f>
        <v>19376.43806</v>
      </c>
      <c r="CM23" s="32">
        <f>HLOOKUP(CM$2,PLANEL_Pot_anual!$C$3:$AL$24,21,TRUE)</f>
        <v>22117.009750000001</v>
      </c>
      <c r="CN23" s="32">
        <f>HLOOKUP(CN$2,PLANEL_Pot_anual!$C$3:$AL$24,21,TRUE)</f>
        <v>22117.009750000001</v>
      </c>
      <c r="CO23" s="32">
        <f>HLOOKUP(CO$2,PLANEL_Pot_anual!$C$3:$AL$24,21,TRUE)</f>
        <v>22117.009750000001</v>
      </c>
      <c r="CP23" s="32">
        <f>HLOOKUP(CP$2,PLANEL_Pot_anual!$C$3:$AL$24,21,TRUE)</f>
        <v>22117.009750000001</v>
      </c>
      <c r="CQ23" s="32">
        <f>HLOOKUP(CQ$2,PLANEL_Pot_anual!$C$3:$AL$24,21,TRUE)</f>
        <v>25304.952519999999</v>
      </c>
      <c r="CR23" s="32">
        <f>HLOOKUP(CR$2,PLANEL_Pot_anual!$C$3:$AL$24,21,TRUE)</f>
        <v>25304.952519999999</v>
      </c>
      <c r="CS23" s="32">
        <f>HLOOKUP(CS$2,PLANEL_Pot_anual!$C$3:$AL$24,21,TRUE)</f>
        <v>25304.952519999999</v>
      </c>
      <c r="CT23" s="32">
        <f>HLOOKUP(CT$2,PLANEL_Pot_anual!$C$3:$AL$24,21,TRUE)</f>
        <v>25304.952519999999</v>
      </c>
      <c r="CU23" s="32">
        <f>HLOOKUP(CU$2,PLANEL_Pot_anual!$C$3:$AL$24,21,TRUE)</f>
        <v>29961.786800000002</v>
      </c>
      <c r="CV23" s="32">
        <f>HLOOKUP(CV$2,PLANEL_Pot_anual!$C$3:$AL$24,21,TRUE)</f>
        <v>29961.786800000002</v>
      </c>
      <c r="CW23" s="32">
        <f>HLOOKUP(CW$2,PLANEL_Pot_anual!$C$3:$AL$24,21,TRUE)</f>
        <v>29961.786800000002</v>
      </c>
      <c r="CX23" s="32">
        <f>HLOOKUP(CX$2,PLANEL_Pot_anual!$C$3:$AL$24,21,TRUE)</f>
        <v>29961.786800000002</v>
      </c>
      <c r="CY23" s="32">
        <f>HLOOKUP(CY$2,PLANEL_Pot_anual!$C$3:$AL$24,21,TRUE)</f>
        <v>32614.34792</v>
      </c>
      <c r="CZ23" s="32">
        <f>HLOOKUP(CZ$2,PLANEL_Pot_anual!$C$3:$AL$24,21,TRUE)</f>
        <v>32614.34792</v>
      </c>
      <c r="DA23" s="32">
        <f>HLOOKUP(DA$2,PLANEL_Pot_anual!$C$3:$AL$24,21,TRUE)</f>
        <v>32614.34792</v>
      </c>
      <c r="DB23" s="32">
        <f>HLOOKUP(DB$2,PLANEL_Pot_anual!$C$3:$AL$24,21,TRUE)</f>
        <v>32614.34792</v>
      </c>
      <c r="DC23" s="32">
        <f>HLOOKUP(DC$2,PLANEL_Pot_anual!$C$3:$AL$24,21,TRUE)</f>
        <v>34945.748670000001</v>
      </c>
      <c r="DD23" s="32">
        <f>HLOOKUP(DD$2,PLANEL_Pot_anual!$C$3:$AL$24,21,TRUE)</f>
        <v>34945.748670000001</v>
      </c>
      <c r="DE23" s="32">
        <f>HLOOKUP(DE$2,PLANEL_Pot_anual!$C$3:$AL$24,21,TRUE)</f>
        <v>34945.748670000001</v>
      </c>
      <c r="DF23" s="32">
        <f>HLOOKUP(DF$2,PLANEL_Pot_anual!$C$3:$AL$24,21,TRUE)</f>
        <v>34945.748670000001</v>
      </c>
      <c r="DG23" s="32">
        <f>HLOOKUP(DG$2,PLANEL_Pot_anual!$C$3:$AL$24,21,TRUE)</f>
        <v>37994.984299999996</v>
      </c>
      <c r="DH23" s="32">
        <f>HLOOKUP(DH$2,PLANEL_Pot_anual!$C$3:$AL$24,21,TRUE)</f>
        <v>37994.984299999996</v>
      </c>
      <c r="DI23" s="32">
        <f>HLOOKUP(DI$2,PLANEL_Pot_anual!$C$3:$AL$24,21,TRUE)</f>
        <v>37994.984299999996</v>
      </c>
      <c r="DJ23" s="32">
        <f>HLOOKUP(DJ$2,PLANEL_Pot_anual!$C$3:$AL$24,21,TRUE)</f>
        <v>37994.984299999996</v>
      </c>
      <c r="DK23" s="32">
        <f>HLOOKUP(DK$2,PLANEL_Pot_anual!$C$3:$AL$24,21,TRUE)</f>
        <v>41084.302559999996</v>
      </c>
      <c r="DL23" s="32">
        <f>HLOOKUP(DL$2,PLANEL_Pot_anual!$C$3:$AL$24,21,TRUE)</f>
        <v>41084.302559999996</v>
      </c>
      <c r="DM23" s="32">
        <f>HLOOKUP(DM$2,PLANEL_Pot_anual!$C$3:$AL$24,21,TRUE)</f>
        <v>41084.302559999996</v>
      </c>
      <c r="DN23" s="32">
        <f>HLOOKUP(DN$2,PLANEL_Pot_anual!$C$3:$AL$24,21,TRUE)</f>
        <v>41084.302559999996</v>
      </c>
      <c r="DO23" s="32">
        <f>HLOOKUP(DO$2,PLANEL_Pot_anual!$C$3:$AL$24,21,TRUE)</f>
        <v>44879.473610000001</v>
      </c>
      <c r="DP23" s="32">
        <f>HLOOKUP(DP$2,PLANEL_Pot_anual!$C$3:$AL$24,21,TRUE)</f>
        <v>44879.473610000001</v>
      </c>
      <c r="DQ23" s="32">
        <f>HLOOKUP(DQ$2,PLANEL_Pot_anual!$C$3:$AL$24,21,TRUE)</f>
        <v>44879.473610000001</v>
      </c>
      <c r="DR23" s="32">
        <f>HLOOKUP(DR$2,PLANEL_Pot_anual!$C$3:$AL$24,21,TRUE)</f>
        <v>44879.473610000001</v>
      </c>
      <c r="DS23" s="32">
        <f>HLOOKUP(DS$2,PLANEL_Pot_anual!$C$3:$AL$24,21,TRUE)</f>
        <v>48913.036930000002</v>
      </c>
      <c r="DT23" s="32">
        <f>HLOOKUP(DT$2,PLANEL_Pot_anual!$C$3:$AL$24,21,TRUE)</f>
        <v>48913.036930000002</v>
      </c>
      <c r="DU23" s="32">
        <f>HLOOKUP(DU$2,PLANEL_Pot_anual!$C$3:$AL$24,21,TRUE)</f>
        <v>48913.036930000002</v>
      </c>
      <c r="DV23" s="32">
        <f>HLOOKUP(DV$2,PLANEL_Pot_anual!$C$3:$AL$24,21,TRUE)</f>
        <v>48913.036930000002</v>
      </c>
      <c r="DW23" s="32">
        <f>HLOOKUP(DW$2,PLANEL_Pot_anual!$C$3:$AL$24,21,TRUE)</f>
        <v>52343.539870000001</v>
      </c>
      <c r="DX23" s="32">
        <f>HLOOKUP(DX$2,PLANEL_Pot_anual!$C$3:$AL$24,21,TRUE)</f>
        <v>52343.539870000001</v>
      </c>
      <c r="DY23" s="32">
        <f>HLOOKUP(DY$2,PLANEL_Pot_anual!$C$3:$AL$24,21,TRUE)</f>
        <v>52343.539870000001</v>
      </c>
      <c r="DZ23" s="32">
        <f>HLOOKUP(DZ$2,PLANEL_Pot_anual!$C$3:$AL$24,21,TRUE)</f>
        <v>52343.539870000001</v>
      </c>
      <c r="EA23" s="32">
        <f>HLOOKUP(EA$2,PLANEL_Pot_anual!$C$3:$AL$24,21,TRUE)</f>
        <v>55627.51569</v>
      </c>
      <c r="EB23" s="32">
        <f>HLOOKUP(EB$2,PLANEL_Pot_anual!$C$3:$AL$24,21,TRUE)</f>
        <v>55627.51569</v>
      </c>
      <c r="EC23" s="32">
        <f>HLOOKUP(EC$2,PLANEL_Pot_anual!$C$3:$AL$24,21,TRUE)</f>
        <v>55627.51569</v>
      </c>
      <c r="ED23" s="32">
        <f>HLOOKUP(ED$2,PLANEL_Pot_anual!$C$3:$AL$24,21,TRUE)</f>
        <v>55627.51569</v>
      </c>
      <c r="EE23" s="32">
        <f>HLOOKUP(EE$2,PLANEL_Pot_anual!$C$3:$AL$24,21,TRUE)</f>
        <v>59250.868119999999</v>
      </c>
      <c r="EF23" s="32">
        <f>HLOOKUP(EF$2,PLANEL_Pot_anual!$C$3:$AL$24,21,TRUE)</f>
        <v>59250.868119999999</v>
      </c>
      <c r="EG23" s="32">
        <f>HLOOKUP(EG$2,PLANEL_Pot_anual!$C$3:$AL$24,21,TRUE)</f>
        <v>59250.868119999999</v>
      </c>
      <c r="EH23" s="32">
        <f>HLOOKUP(EH$2,PLANEL_Pot_anual!$C$3:$AL$24,21,TRUE)</f>
        <v>59250.868119999999</v>
      </c>
      <c r="EI23" s="32">
        <f>HLOOKUP(EI$2,PLANEL_Pot_anual!$C$3:$AL$24,21,TRUE)</f>
        <v>62754.413390000002</v>
      </c>
      <c r="EJ23" s="32">
        <f>HLOOKUP(EJ$2,PLANEL_Pot_anual!$C$3:$AL$24,21,TRUE)</f>
        <v>62754.413390000002</v>
      </c>
      <c r="EK23" s="32">
        <f>HLOOKUP(EK$2,PLANEL_Pot_anual!$C$3:$AL$24,21,TRUE)</f>
        <v>62754.413390000002</v>
      </c>
      <c r="EL23" s="32">
        <f>HLOOKUP(EL$2,PLANEL_Pot_anual!$C$3:$AL$24,21,TRUE)</f>
        <v>62754.413390000002</v>
      </c>
      <c r="EM23" s="32">
        <f>HLOOKUP(EM$2,PLANEL_Pot_anual!$C$3:$AL$24,21,TRUE)</f>
        <v>65585.170119999995</v>
      </c>
      <c r="EN23" s="32">
        <f>HLOOKUP(EN$2,PLANEL_Pot_anual!$C$3:$AL$24,21,TRUE)</f>
        <v>65585.170119999995</v>
      </c>
      <c r="EO23" s="32">
        <f>HLOOKUP(EO$2,PLANEL_Pot_anual!$C$3:$AL$24,21,TRUE)</f>
        <v>65585.170119999995</v>
      </c>
      <c r="EP23" s="32">
        <f>HLOOKUP(EP$2,PLANEL_Pot_anual!$C$3:$AL$24,21,TRUE)</f>
        <v>65585.170119999995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161826.32456699997</v>
      </c>
      <c r="P24" s="28">
        <f t="shared" si="0"/>
        <v>161826.32456699997</v>
      </c>
      <c r="Q24" s="28">
        <f t="shared" si="0"/>
        <v>161826.32456699997</v>
      </c>
      <c r="R24" s="28">
        <f t="shared" si="0"/>
        <v>161826.32456699997</v>
      </c>
      <c r="S24" s="28">
        <f t="shared" si="0"/>
        <v>169172.27902999998</v>
      </c>
      <c r="T24" s="28">
        <f t="shared" si="0"/>
        <v>169172.27902999998</v>
      </c>
      <c r="U24" s="28">
        <f t="shared" si="0"/>
        <v>169172.27902999998</v>
      </c>
      <c r="V24" s="28">
        <f t="shared" si="0"/>
        <v>169172.27902999998</v>
      </c>
      <c r="W24" s="28">
        <f t="shared" si="0"/>
        <v>176762.12733199997</v>
      </c>
      <c r="X24" s="28">
        <f t="shared" si="0"/>
        <v>176762.12733199997</v>
      </c>
      <c r="Y24" s="28">
        <f t="shared" si="0"/>
        <v>176762.12733199997</v>
      </c>
      <c r="Z24" s="28">
        <f t="shared" si="0"/>
        <v>176762.12733199997</v>
      </c>
      <c r="AA24" s="28">
        <f t="shared" si="0"/>
        <v>186190.39490999994</v>
      </c>
      <c r="AB24" s="28">
        <f t="shared" si="0"/>
        <v>186190.39490999994</v>
      </c>
      <c r="AC24" s="28">
        <f t="shared" si="0"/>
        <v>186190.39490999994</v>
      </c>
      <c r="AD24" s="28">
        <f t="shared" si="0"/>
        <v>186190.39490999994</v>
      </c>
      <c r="AE24" s="28">
        <f t="shared" si="0"/>
        <v>192437.54718799997</v>
      </c>
      <c r="AF24" s="28">
        <f t="shared" si="0"/>
        <v>192437.54718799997</v>
      </c>
      <c r="AG24" s="28">
        <f t="shared" si="0"/>
        <v>192437.54718799997</v>
      </c>
      <c r="AH24" s="28">
        <f t="shared" si="0"/>
        <v>192437.54718799997</v>
      </c>
      <c r="AI24" s="28">
        <f t="shared" ref="AI24:BN24" si="1">SUM(AI4:AI23)</f>
        <v>202422.20885199998</v>
      </c>
      <c r="AJ24" s="28">
        <f t="shared" si="1"/>
        <v>202422.20885199998</v>
      </c>
      <c r="AK24" s="28">
        <f t="shared" si="1"/>
        <v>202422.20885199998</v>
      </c>
      <c r="AL24" s="28">
        <f t="shared" si="1"/>
        <v>202422.20885199998</v>
      </c>
      <c r="AM24" s="28">
        <f t="shared" si="1"/>
        <v>211432.31053299998</v>
      </c>
      <c r="AN24" s="28">
        <f t="shared" si="1"/>
        <v>211432.31053299998</v>
      </c>
      <c r="AO24" s="28">
        <f t="shared" si="1"/>
        <v>211432.31053299998</v>
      </c>
      <c r="AP24" s="28">
        <f t="shared" si="1"/>
        <v>211432.31053299998</v>
      </c>
      <c r="AQ24" s="28">
        <f t="shared" si="1"/>
        <v>220055.44278499996</v>
      </c>
      <c r="AR24" s="28">
        <f t="shared" si="1"/>
        <v>220055.44278499996</v>
      </c>
      <c r="AS24" s="28">
        <f t="shared" si="1"/>
        <v>220055.44278499996</v>
      </c>
      <c r="AT24" s="28">
        <f t="shared" si="1"/>
        <v>220055.44278499996</v>
      </c>
      <c r="AU24" s="28">
        <f t="shared" si="1"/>
        <v>226245.27724799994</v>
      </c>
      <c r="AV24" s="28">
        <f t="shared" si="1"/>
        <v>226245.27724799994</v>
      </c>
      <c r="AW24" s="28">
        <f t="shared" si="1"/>
        <v>226245.27724799994</v>
      </c>
      <c r="AX24" s="28">
        <f t="shared" si="1"/>
        <v>226245.27724799994</v>
      </c>
      <c r="AY24" s="28">
        <f t="shared" si="1"/>
        <v>228315.42610699992</v>
      </c>
      <c r="AZ24" s="28">
        <f t="shared" si="1"/>
        <v>228315.42610699992</v>
      </c>
      <c r="BA24" s="28">
        <f t="shared" si="1"/>
        <v>228315.42610699992</v>
      </c>
      <c r="BB24" s="28">
        <f t="shared" si="1"/>
        <v>228315.42610699992</v>
      </c>
      <c r="BC24" s="28">
        <f t="shared" si="1"/>
        <v>232338.32358899998</v>
      </c>
      <c r="BD24" s="28">
        <f t="shared" si="1"/>
        <v>232338.32358899998</v>
      </c>
      <c r="BE24" s="28">
        <f t="shared" si="1"/>
        <v>232338.32358899998</v>
      </c>
      <c r="BF24" s="28">
        <f t="shared" si="1"/>
        <v>232338.32358899998</v>
      </c>
      <c r="BG24" s="28">
        <f t="shared" si="1"/>
        <v>237139.34395499999</v>
      </c>
      <c r="BH24" s="28">
        <f t="shared" si="1"/>
        <v>237139.34395499999</v>
      </c>
      <c r="BI24" s="28">
        <f t="shared" si="1"/>
        <v>237139.34395499999</v>
      </c>
      <c r="BJ24" s="28">
        <f t="shared" si="1"/>
        <v>237139.34395499999</v>
      </c>
      <c r="BK24" s="28">
        <f t="shared" si="1"/>
        <v>249514.231791</v>
      </c>
      <c r="BL24" s="28">
        <f t="shared" si="1"/>
        <v>249514.231791</v>
      </c>
      <c r="BM24" s="28">
        <f t="shared" si="1"/>
        <v>249514.231791</v>
      </c>
      <c r="BN24" s="28">
        <f t="shared" si="1"/>
        <v>249514.231791</v>
      </c>
      <c r="BO24" s="28">
        <f t="shared" ref="BO24:CT24" si="2">SUM(BO4:BO23)</f>
        <v>263364.79866967996</v>
      </c>
      <c r="BP24" s="28">
        <f t="shared" si="2"/>
        <v>263364.79866967996</v>
      </c>
      <c r="BQ24" s="28">
        <f t="shared" si="2"/>
        <v>263364.79866967996</v>
      </c>
      <c r="BR24" s="28">
        <f t="shared" si="2"/>
        <v>263364.79866967996</v>
      </c>
      <c r="BS24" s="28">
        <f t="shared" si="2"/>
        <v>276400.03465767996</v>
      </c>
      <c r="BT24" s="28">
        <f t="shared" si="2"/>
        <v>276400.03465767996</v>
      </c>
      <c r="BU24" s="28">
        <f t="shared" si="2"/>
        <v>276400.03465767996</v>
      </c>
      <c r="BV24" s="28">
        <f t="shared" si="2"/>
        <v>276400.03465767996</v>
      </c>
      <c r="BW24" s="28">
        <f t="shared" si="2"/>
        <v>289394.38595167996</v>
      </c>
      <c r="BX24" s="28">
        <f t="shared" si="2"/>
        <v>289394.38595167996</v>
      </c>
      <c r="BY24" s="28">
        <f t="shared" si="2"/>
        <v>289394.38595167996</v>
      </c>
      <c r="BZ24" s="28">
        <f t="shared" si="2"/>
        <v>289394.38595167996</v>
      </c>
      <c r="CA24" s="28">
        <f t="shared" si="2"/>
        <v>302655.80573768</v>
      </c>
      <c r="CB24" s="28">
        <f t="shared" si="2"/>
        <v>302655.80573768</v>
      </c>
      <c r="CC24" s="28">
        <f t="shared" si="2"/>
        <v>302655.80573768</v>
      </c>
      <c r="CD24" s="28">
        <f t="shared" si="2"/>
        <v>302655.80573768</v>
      </c>
      <c r="CE24" s="28">
        <f t="shared" si="2"/>
        <v>316564.43487467995</v>
      </c>
      <c r="CF24" s="28">
        <f t="shared" si="2"/>
        <v>316564.43487467995</v>
      </c>
      <c r="CG24" s="28">
        <f t="shared" si="2"/>
        <v>316564.43487467995</v>
      </c>
      <c r="CH24" s="28">
        <f t="shared" si="2"/>
        <v>316564.43487467995</v>
      </c>
      <c r="CI24" s="28">
        <f t="shared" si="2"/>
        <v>330004.84888110001</v>
      </c>
      <c r="CJ24" s="28">
        <f t="shared" si="2"/>
        <v>330004.84888110001</v>
      </c>
      <c r="CK24" s="28">
        <f t="shared" si="2"/>
        <v>330004.84888110001</v>
      </c>
      <c r="CL24" s="28">
        <f t="shared" si="2"/>
        <v>330004.84888110001</v>
      </c>
      <c r="CM24" s="28">
        <f t="shared" si="2"/>
        <v>343052.04404100002</v>
      </c>
      <c r="CN24" s="28">
        <f t="shared" si="2"/>
        <v>343052.04404100002</v>
      </c>
      <c r="CO24" s="28">
        <f t="shared" si="2"/>
        <v>343052.04404100002</v>
      </c>
      <c r="CP24" s="28">
        <f t="shared" si="2"/>
        <v>343052.04404100002</v>
      </c>
      <c r="CQ24" s="28">
        <f t="shared" si="2"/>
        <v>355595.82413699996</v>
      </c>
      <c r="CR24" s="28">
        <f t="shared" si="2"/>
        <v>355595.82413699996</v>
      </c>
      <c r="CS24" s="28">
        <f t="shared" si="2"/>
        <v>355595.82413699996</v>
      </c>
      <c r="CT24" s="28">
        <f t="shared" si="2"/>
        <v>355595.82413699996</v>
      </c>
      <c r="CU24" s="28">
        <f t="shared" ref="CU24:DZ24" si="3">SUM(CU4:CU23)</f>
        <v>370460.525777</v>
      </c>
      <c r="CV24" s="28">
        <f t="shared" si="3"/>
        <v>370460.525777</v>
      </c>
      <c r="CW24" s="28">
        <f t="shared" si="3"/>
        <v>370460.525777</v>
      </c>
      <c r="CX24" s="28">
        <f t="shared" si="3"/>
        <v>370460.525777</v>
      </c>
      <c r="CY24" s="28">
        <f t="shared" si="3"/>
        <v>384754.03739880002</v>
      </c>
      <c r="CZ24" s="28">
        <f t="shared" si="3"/>
        <v>384754.03739880002</v>
      </c>
      <c r="DA24" s="28">
        <f t="shared" si="3"/>
        <v>384754.03739880002</v>
      </c>
      <c r="DB24" s="28">
        <f t="shared" si="3"/>
        <v>384754.03739880002</v>
      </c>
      <c r="DC24" s="28">
        <f t="shared" si="3"/>
        <v>397493.38657180005</v>
      </c>
      <c r="DD24" s="28">
        <f t="shared" si="3"/>
        <v>397493.38657180005</v>
      </c>
      <c r="DE24" s="28">
        <f t="shared" si="3"/>
        <v>397493.38657180005</v>
      </c>
      <c r="DF24" s="28">
        <f t="shared" si="3"/>
        <v>397493.38657180005</v>
      </c>
      <c r="DG24" s="28">
        <f t="shared" si="3"/>
        <v>410906.00580679998</v>
      </c>
      <c r="DH24" s="28">
        <f t="shared" si="3"/>
        <v>410906.00580679998</v>
      </c>
      <c r="DI24" s="28">
        <f t="shared" si="3"/>
        <v>410906.00580679998</v>
      </c>
      <c r="DJ24" s="28">
        <f t="shared" si="3"/>
        <v>410906.00580679998</v>
      </c>
      <c r="DK24" s="28">
        <f t="shared" si="3"/>
        <v>424393.38359679998</v>
      </c>
      <c r="DL24" s="28">
        <f t="shared" si="3"/>
        <v>424393.38359679998</v>
      </c>
      <c r="DM24" s="28">
        <f t="shared" si="3"/>
        <v>424393.38359679998</v>
      </c>
      <c r="DN24" s="28">
        <f t="shared" si="3"/>
        <v>424393.38359679998</v>
      </c>
      <c r="DO24" s="28">
        <f t="shared" si="3"/>
        <v>438763.59660679998</v>
      </c>
      <c r="DP24" s="28">
        <f t="shared" si="3"/>
        <v>438763.59660679998</v>
      </c>
      <c r="DQ24" s="28">
        <f t="shared" si="3"/>
        <v>438763.59660679998</v>
      </c>
      <c r="DR24" s="28">
        <f t="shared" si="3"/>
        <v>438763.59660679998</v>
      </c>
      <c r="DS24" s="28">
        <f t="shared" si="3"/>
        <v>454593.53499480005</v>
      </c>
      <c r="DT24" s="28">
        <f t="shared" si="3"/>
        <v>454593.53499480005</v>
      </c>
      <c r="DU24" s="28">
        <f t="shared" si="3"/>
        <v>454593.53499480005</v>
      </c>
      <c r="DV24" s="28">
        <f t="shared" si="3"/>
        <v>454593.53499480005</v>
      </c>
      <c r="DW24" s="28">
        <f t="shared" si="3"/>
        <v>469830.72745180002</v>
      </c>
      <c r="DX24" s="28">
        <f t="shared" si="3"/>
        <v>469830.72745180002</v>
      </c>
      <c r="DY24" s="28">
        <f t="shared" si="3"/>
        <v>469830.72745180002</v>
      </c>
      <c r="DZ24" s="28">
        <f t="shared" si="3"/>
        <v>469830.72745180002</v>
      </c>
      <c r="EA24" s="28">
        <f t="shared" ref="EA24:EP24" si="4">SUM(EA4:EA23)</f>
        <v>483891.37618180003</v>
      </c>
      <c r="EB24" s="28">
        <f t="shared" si="4"/>
        <v>483891.37618180003</v>
      </c>
      <c r="EC24" s="28">
        <f t="shared" si="4"/>
        <v>483891.37618180003</v>
      </c>
      <c r="ED24" s="28">
        <f t="shared" si="4"/>
        <v>483891.37618180003</v>
      </c>
      <c r="EE24" s="28">
        <f t="shared" si="4"/>
        <v>499364.63718180003</v>
      </c>
      <c r="EF24" s="28">
        <f t="shared" si="4"/>
        <v>499364.63718180003</v>
      </c>
      <c r="EG24" s="28">
        <f t="shared" si="4"/>
        <v>499364.63718180003</v>
      </c>
      <c r="EH24" s="28">
        <f t="shared" si="4"/>
        <v>499364.63718180003</v>
      </c>
      <c r="EI24" s="28">
        <f t="shared" si="4"/>
        <v>514248.93102180003</v>
      </c>
      <c r="EJ24" s="28">
        <f t="shared" si="4"/>
        <v>514248.93102180003</v>
      </c>
      <c r="EK24" s="28">
        <f t="shared" si="4"/>
        <v>514248.93102180003</v>
      </c>
      <c r="EL24" s="28">
        <f t="shared" si="4"/>
        <v>514248.93102180003</v>
      </c>
      <c r="EM24" s="28">
        <f t="shared" si="4"/>
        <v>528314.4015718</v>
      </c>
      <c r="EN24" s="28">
        <f t="shared" si="4"/>
        <v>528314.4015718</v>
      </c>
      <c r="EO24" s="28">
        <f t="shared" si="4"/>
        <v>528314.4015718</v>
      </c>
      <c r="EP24" s="28">
        <f t="shared" si="4"/>
        <v>528314.4015718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20</v>
      </c>
      <c r="C28" s="254">
        <f>PLANEL_GerMED_Trim_Resultado!P149</f>
        <v>2332.6552069999998</v>
      </c>
      <c r="D28" s="33">
        <f>PLANEL_GerMED_Trim_Resultado!Q149</f>
        <v>1839.546632</v>
      </c>
      <c r="E28" s="33">
        <f>PLANEL_GerMED_Trim_Resultado!R149</f>
        <v>82.258750000000006</v>
      </c>
      <c r="F28" s="33">
        <f>PLANEL_GerMED_Trim_Resultado!S149</f>
        <v>2332.6552069999998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309.44948799999997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660.05310999999995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495.53561000000002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660.05310999999995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660.05310999999995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660.05310999999995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0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0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663</v>
      </c>
      <c r="C29" s="33">
        <f t="shared" ref="C29:AH29" si="10">C28/C7</f>
        <v>0.20749098993079643</v>
      </c>
      <c r="D29" s="33">
        <f t="shared" si="10"/>
        <v>0.16362870541353114</v>
      </c>
      <c r="E29" s="33">
        <f t="shared" si="10"/>
        <v>7.3169619825301097E-3</v>
      </c>
      <c r="F29" s="33">
        <f t="shared" si="10"/>
        <v>0.20749098993079643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2.505298725691802E-2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5.3437807445068736E-2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5.1800012485340319E-3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4.8122081977482623E-3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2.7381681212059819E-2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3.289391691113281E-2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3.2894080839632751E-2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3.0567991178098469E-2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1.7347141632024651E-2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1.7242958263714903E-2</v>
      </c>
      <c r="AY29" s="33">
        <f t="shared" si="11"/>
        <v>0</v>
      </c>
      <c r="AZ29" s="33">
        <f t="shared" si="11"/>
        <v>0</v>
      </c>
      <c r="BA29" s="33">
        <f t="shared" si="11"/>
        <v>0</v>
      </c>
      <c r="BB29" s="33">
        <f t="shared" si="11"/>
        <v>1.7242958263714903E-2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1.7243102148901547E-2</v>
      </c>
      <c r="BG29" s="33">
        <f t="shared" si="11"/>
        <v>0</v>
      </c>
      <c r="BH29" s="33">
        <f t="shared" si="11"/>
        <v>0</v>
      </c>
      <c r="BI29" s="33">
        <f t="shared" si="11"/>
        <v>0</v>
      </c>
      <c r="BJ29" s="33">
        <f t="shared" si="11"/>
        <v>1.7243102148901547E-2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1.7243102148901547E-2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6013.2887818999998</v>
      </c>
      <c r="T31" s="1">
        <f>PLANEL_GerMed_Trim!T17</f>
        <v>7132.6945782000003</v>
      </c>
      <c r="U31" s="1">
        <f>PLANEL_GerMed_Trim!U17</f>
        <v>9396.4962921999995</v>
      </c>
      <c r="V31" s="1">
        <f>PLANEL_GerMed_Trim!V17</f>
        <v>7820.0216895000003</v>
      </c>
      <c r="W31" s="1">
        <f>PLANEL_GerMed_Trim!W17</f>
        <v>6095.6920604700008</v>
      </c>
      <c r="X31" s="1">
        <f>PLANEL_GerMed_Trim!X17</f>
        <v>7232.9835953100001</v>
      </c>
      <c r="Y31" s="1">
        <f>PLANEL_GerMed_Trim!Y17</f>
        <v>9529.8374635700002</v>
      </c>
      <c r="Z31" s="1">
        <f>PLANEL_GerMed_Trim!Z17</f>
        <v>7929.4865872100008</v>
      </c>
      <c r="AA31" s="1">
        <f>PLANEL_GerMed_Trim!AA17</f>
        <v>7459.6118329000001</v>
      </c>
      <c r="AB31" s="1">
        <f>PLANEL_GerMed_Trim!AB17</f>
        <v>8889.5900141999991</v>
      </c>
      <c r="AC31" s="1">
        <f>PLANEL_GerMed_Trim!AC17</f>
        <v>11730.841044199999</v>
      </c>
      <c r="AD31" s="1">
        <f>PLANEL_GerMed_Trim!AD17</f>
        <v>9738.2900614999999</v>
      </c>
      <c r="AE31" s="1">
        <f>PLANEL_GerMed_Trim!AE17</f>
        <v>8930.0892380999994</v>
      </c>
      <c r="AF31" s="1">
        <f>PLANEL_GerMed_Trim!AF17</f>
        <v>10593.735492399999</v>
      </c>
      <c r="AG31" s="1">
        <f>PLANEL_GerMed_Trim!AG17</f>
        <v>13956.621520100001</v>
      </c>
      <c r="AH31" s="1">
        <f>PLANEL_GerMed_Trim!AH17</f>
        <v>11614.336411400001</v>
      </c>
      <c r="AI31" s="1">
        <f>PLANEL_GerMed_Trim!AI17</f>
        <v>12443.261219100001</v>
      </c>
      <c r="AJ31" s="1">
        <f>PLANEL_GerMed_Trim!AJ17</f>
        <v>14860.807039399999</v>
      </c>
      <c r="AK31" s="1">
        <f>PLANEL_GerMed_Trim!AK17</f>
        <v>19625.946261099998</v>
      </c>
      <c r="AL31" s="1">
        <f>PLANEL_GerMed_Trim!AL17</f>
        <v>16273.435733400001</v>
      </c>
      <c r="AM31" s="1">
        <f>PLANEL_GerMed_Trim!AM17</f>
        <v>15408.6700361</v>
      </c>
      <c r="AN31" s="1">
        <f>PLANEL_GerMed_Trim!AN17</f>
        <v>18462.569677399999</v>
      </c>
      <c r="AO31" s="1">
        <f>PLANEL_GerMed_Trim!AO17</f>
        <v>24411.3270171</v>
      </c>
      <c r="AP31" s="1">
        <f>PLANEL_GerMed_Trim!AP17</f>
        <v>20206.1023584</v>
      </c>
      <c r="AQ31" s="1">
        <f>PLANEL_GerMed_Trim!AQ17</f>
        <v>17663.923178199999</v>
      </c>
      <c r="AR31" s="1">
        <f>PLANEL_GerMed_Trim!AR17</f>
        <v>21202.171785400002</v>
      </c>
      <c r="AS31" s="1">
        <f>PLANEL_GerMed_Trim!AS17</f>
        <v>28051.404759000001</v>
      </c>
      <c r="AT31" s="1">
        <f>PLANEL_GerMed_Trim!AT17</f>
        <v>23197.326493100001</v>
      </c>
      <c r="AU31" s="1">
        <f>PLANEL_GerMed_Trim!AU17</f>
        <v>17663.923178199999</v>
      </c>
      <c r="AV31" s="1">
        <f>PLANEL_GerMed_Trim!AV17</f>
        <v>21202.171785400002</v>
      </c>
      <c r="AW31" s="1">
        <f>PLANEL_GerMed_Trim!AW17</f>
        <v>28051.404759000001</v>
      </c>
      <c r="AX31" s="1">
        <f>PLANEL_GerMed_Trim!AX17</f>
        <v>23197.326493100001</v>
      </c>
      <c r="AY31" s="1">
        <f>PLANEL_GerMed_Trim!AY17</f>
        <v>17589.283613</v>
      </c>
      <c r="AZ31" s="1">
        <f>PLANEL_GerMed_Trim!AZ17</f>
        <v>21124.402516400001</v>
      </c>
      <c r="BA31" s="1">
        <f>PLANEL_GerMed_Trim!BA17</f>
        <v>27954.119906600004</v>
      </c>
      <c r="BB31" s="1">
        <f>PLANEL_GerMed_Trim!BB17</f>
        <v>23109.998665300001</v>
      </c>
      <c r="BC31" s="1">
        <f>PLANEL_GerMed_Trim!BC17</f>
        <v>17583.411223999999</v>
      </c>
      <c r="BD31" s="1">
        <f>PLANEL_GerMed_Trim!BD17</f>
        <v>21117.4400881</v>
      </c>
      <c r="BE31" s="1">
        <f>PLANEL_GerMed_Trim!BE17</f>
        <v>27944.949222100004</v>
      </c>
      <c r="BF31" s="1">
        <f>PLANEL_GerMed_Trim!BF17</f>
        <v>23102.364715199998</v>
      </c>
      <c r="BG31" s="1">
        <f>PLANEL_GerMed_Trim!BG17</f>
        <v>17548.633170000001</v>
      </c>
      <c r="BH31" s="1">
        <f>PLANEL_GerMed_Trim!BH17</f>
        <v>21075.1989311</v>
      </c>
      <c r="BI31" s="1">
        <f>PLANEL_GerMed_Trim!BI17</f>
        <v>27888.826697100001</v>
      </c>
      <c r="BJ31" s="1">
        <f>PLANEL_GerMed_Trim!BJ17</f>
        <v>23056.242746199998</v>
      </c>
      <c r="BK31" s="1">
        <f>PLANEL_GerMed_Trim!BK17</f>
        <v>19667.506828999998</v>
      </c>
      <c r="BL31" s="1">
        <f>PLANEL_GerMed_Trim!BL17</f>
        <v>23648.766510100002</v>
      </c>
      <c r="BM31" s="1">
        <f>PLANEL_GerMed_Trim!BM17</f>
        <v>31308.124964100003</v>
      </c>
      <c r="BN31" s="1">
        <f>PLANEL_GerMed_Trim!BN17</f>
        <v>25866.251162200002</v>
      </c>
      <c r="BO31" s="1">
        <f>PLANEL_GerMed_Trim!BO17</f>
        <v>22402.716219399997</v>
      </c>
      <c r="BP31" s="1">
        <f>PLANEL_GerMed_Trim!BP17</f>
        <v>26973.886693299999</v>
      </c>
      <c r="BQ31" s="1">
        <f>PLANEL_GerMed_Trim!BQ17</f>
        <v>35727.338140200001</v>
      </c>
      <c r="BR31" s="1">
        <f>PLANEL_GerMed_Trim!BR17</f>
        <v>29496.305791499999</v>
      </c>
      <c r="BS31" s="1">
        <f>PLANEL_GerMed_Trim!BS17</f>
        <v>24452.151631299999</v>
      </c>
      <c r="BT31" s="1">
        <f>PLANEL_GerMed_Trim!BT17</f>
        <v>29326.1148393</v>
      </c>
      <c r="BU31" s="1">
        <f>PLANEL_GerMed_Trim!BU17</f>
        <v>38788.339538700006</v>
      </c>
      <c r="BV31" s="1">
        <f>PLANEL_GerMed_Trim!BV17</f>
        <v>32090.298523199999</v>
      </c>
      <c r="BW31" s="1">
        <f>PLANEL_GerMed_Trim!BW17</f>
        <v>26498.7477645</v>
      </c>
      <c r="BX31" s="1">
        <f>PLANEL_GerMed_Trim!BX17</f>
        <v>31673.609007299998</v>
      </c>
      <c r="BY31" s="1">
        <f>PLANEL_GerMed_Trim!BY17</f>
        <v>41842.448721599998</v>
      </c>
      <c r="BZ31" s="1">
        <f>PLANEL_GerMed_Trim!BZ17</f>
        <v>34679.363099900002</v>
      </c>
      <c r="CA31" s="1">
        <f>PLANEL_GerMed_Trim!CA17</f>
        <v>28618.084213399998</v>
      </c>
      <c r="CB31" s="1">
        <f>PLANEL_GerMed_Trim!CB17</f>
        <v>34187.867376299997</v>
      </c>
      <c r="CC31" s="1">
        <f>PLANEL_GerMed_Trim!CC17</f>
        <v>45154.882092700005</v>
      </c>
      <c r="CD31" s="1">
        <f>PLANEL_GerMed_Trim!CD17</f>
        <v>37435.826709600005</v>
      </c>
      <c r="CE31" s="1">
        <f>PLANEL_GerMed_Trim!CE17</f>
        <v>30828.490548899998</v>
      </c>
      <c r="CF31" s="1">
        <f>PLANEL_GerMed_Trim!CF17</f>
        <v>36719.898877799998</v>
      </c>
      <c r="CG31" s="1">
        <f>PLANEL_GerMed_Trim!CG17</f>
        <v>48447.409609000002</v>
      </c>
      <c r="CH31" s="1">
        <f>PLANEL_GerMed_Trim!CH17</f>
        <v>40229.084300400005</v>
      </c>
      <c r="CI31" s="1">
        <f>PLANEL_GerMed_Trim!CI17</f>
        <v>32544.4599834</v>
      </c>
      <c r="CJ31" s="1">
        <f>PLANEL_GerMed_Trim!CJ17</f>
        <v>38635.632096800007</v>
      </c>
      <c r="CK31" s="1">
        <f>PLANEL_GerMed_Trim!CK17</f>
        <v>50913.722499199997</v>
      </c>
      <c r="CL31" s="1">
        <f>PLANEL_GerMed_Trim!CL17</f>
        <v>42352.374071500002</v>
      </c>
      <c r="CM31" s="1">
        <f>PLANEL_GerMed_Trim!CM17</f>
        <v>34573.9501275</v>
      </c>
      <c r="CN31" s="1">
        <f>PLANEL_GerMed_Trim!CN17</f>
        <v>40933.237239199996</v>
      </c>
      <c r="CO31" s="1">
        <f>PLANEL_GerMed_Trim!CO17</f>
        <v>53887.901324300001</v>
      </c>
      <c r="CP31" s="1">
        <f>PLANEL_GerMed_Trim!CP17</f>
        <v>44892.418612000001</v>
      </c>
      <c r="CQ31" s="1">
        <f>PLANEL_GerMed_Trim!CQ17</f>
        <v>37869.429247499997</v>
      </c>
      <c r="CR31" s="1">
        <f>PLANEL_GerMed_Trim!CR17</f>
        <v>44767.244337199998</v>
      </c>
      <c r="CS31" s="1">
        <f>PLANEL_GerMed_Trim!CS17</f>
        <v>58902.787559300006</v>
      </c>
      <c r="CT31" s="1">
        <f>PLANEL_GerMed_Trim!CT17</f>
        <v>49110.254352000004</v>
      </c>
      <c r="CU31" s="1">
        <f>PLANEL_GerMed_Trim!CU17</f>
        <v>41800.105670299999</v>
      </c>
      <c r="CV31" s="1">
        <f>PLANEL_GerMed_Trim!CV17</f>
        <v>48825.045559099999</v>
      </c>
      <c r="CW31" s="1">
        <f>PLANEL_GerMed_Trim!CW17</f>
        <v>63958.265431700005</v>
      </c>
      <c r="CX31" s="1">
        <f>PLANEL_GerMed_Trim!CX17</f>
        <v>53675.025864299998</v>
      </c>
      <c r="CY31" s="1">
        <f>PLANEL_GerMed_Trim!CY17</f>
        <v>44342.428209099999</v>
      </c>
      <c r="CZ31" s="1">
        <f>PLANEL_GerMed_Trim!CZ17</f>
        <v>51914.3898223</v>
      </c>
      <c r="DA31" s="1">
        <f>PLANEL_GerMed_Trim!DA17</f>
        <v>68063.519799700007</v>
      </c>
      <c r="DB31" s="1">
        <f>PLANEL_GerMed_Trim!DB17</f>
        <v>57047.923562299999</v>
      </c>
      <c r="DC31" s="1">
        <f>PLANEL_GerMed_Trim!DC17</f>
        <v>46565.655459999994</v>
      </c>
      <c r="DD31" s="1">
        <f>PLANEL_GerMed_Trim!DD17</f>
        <v>54614.704465200004</v>
      </c>
      <c r="DE31" s="1">
        <f>PLANEL_GerMed_Trim!DE17</f>
        <v>71651.216994500006</v>
      </c>
      <c r="DF31" s="1">
        <f>PLANEL_GerMed_Trim!DF17</f>
        <v>59996.323649999998</v>
      </c>
      <c r="DG31" s="1">
        <f>PLANEL_GerMed_Trim!DG17</f>
        <v>48763.845519999995</v>
      </c>
      <c r="DH31" s="1">
        <f>PLANEL_GerMed_Trim!DH17</f>
        <v>57284.609131199999</v>
      </c>
      <c r="DI31" s="1">
        <f>PLANEL_GerMed_Trim!DI17</f>
        <v>75198.510828500002</v>
      </c>
      <c r="DJ31" s="1">
        <f>PLANEL_GerMed_Trim!DJ17</f>
        <v>62911.519910000003</v>
      </c>
      <c r="DK31" s="1">
        <f>PLANEL_GerMed_Trim!DK17</f>
        <v>50979.029237999996</v>
      </c>
      <c r="DL31" s="1">
        <f>PLANEL_GerMed_Trim!DL17</f>
        <v>59975.154165200001</v>
      </c>
      <c r="DM31" s="1">
        <f>PLANEL_GerMed_Trim!DM17</f>
        <v>78773.227898500001</v>
      </c>
      <c r="DN31" s="1">
        <f>PLANEL_GerMed_Trim!DN17</f>
        <v>65849.252827000004</v>
      </c>
      <c r="DO31" s="1">
        <f>PLANEL_GerMed_Trim!DO17</f>
        <v>53248.420379000003</v>
      </c>
      <c r="DP31" s="1">
        <f>PLANEL_GerMed_Trim!DP17</f>
        <v>62508.3972154</v>
      </c>
      <c r="DQ31" s="1">
        <f>PLANEL_GerMed_Trim!DQ17</f>
        <v>82034.349798499999</v>
      </c>
      <c r="DR31" s="1">
        <f>PLANEL_GerMed_Trim!DR17</f>
        <v>68657.024302999998</v>
      </c>
      <c r="DS31" s="1">
        <f>PLANEL_GerMed_Trim!DS17</f>
        <v>56178.314610999994</v>
      </c>
      <c r="DT31" s="1">
        <f>PLANEL_GerMed_Trim!DT17</f>
        <v>65835.124064200005</v>
      </c>
      <c r="DU31" s="1">
        <f>PLANEL_GerMed_Trim!DU17</f>
        <v>86345.606158500013</v>
      </c>
      <c r="DV31" s="1">
        <f>PLANEL_GerMed_Trim!DV17</f>
        <v>72332.819459999999</v>
      </c>
      <c r="DW31" s="1">
        <f>PLANEL_GerMed_Trim!DW17</f>
        <v>58849.129883000001</v>
      </c>
      <c r="DX31" s="1">
        <f>PLANEL_GerMed_Trim!DX17</f>
        <v>69010.280494200008</v>
      </c>
      <c r="DY31" s="1">
        <f>PLANEL_GerMed_Trim!DY17</f>
        <v>90531.940031500009</v>
      </c>
      <c r="DZ31" s="1">
        <f>PLANEL_GerMed_Trim!DZ17</f>
        <v>75812.571036000008</v>
      </c>
      <c r="EA31" s="1">
        <f>PLANEL_GerMed_Trim!EA17</f>
        <v>61168.440812999994</v>
      </c>
      <c r="EB31" s="1">
        <f>PLANEL_GerMed_Trim!EB17</f>
        <v>71827.297634200004</v>
      </c>
      <c r="EC31" s="1">
        <f>PLANEL_GerMed_Trim!EC17</f>
        <v>94274.690711500007</v>
      </c>
      <c r="ED31" s="1">
        <f>PLANEL_GerMed_Trim!ED17</f>
        <v>78888.395396000007</v>
      </c>
      <c r="EE31" s="1">
        <f>PLANEL_GerMed_Trim!EE17</f>
        <v>63703.044993000003</v>
      </c>
      <c r="EF31" s="1">
        <f>PLANEL_GerMed_Trim!EF17</f>
        <v>74905.8082842</v>
      </c>
      <c r="EG31" s="1">
        <f>PLANEL_GerMed_Trim!EG17</f>
        <v>98364.867411500003</v>
      </c>
      <c r="EH31" s="1">
        <f>PLANEL_GerMed_Trim!EH17</f>
        <v>82249.737416000004</v>
      </c>
      <c r="EI31" s="1">
        <f>PLANEL_GerMed_Trim!EI17</f>
        <v>66148.273852999992</v>
      </c>
      <c r="EJ31" s="1">
        <f>PLANEL_GerMed_Trim!EJ17</f>
        <v>77875.764364200004</v>
      </c>
      <c r="EK31" s="1">
        <f>PLANEL_GerMed_Trim!EK17</f>
        <v>102310.8161315</v>
      </c>
      <c r="EL31" s="1">
        <f>PLANEL_GerMed_Trim!EL17</f>
        <v>85492.551655999996</v>
      </c>
      <c r="EM31" s="1">
        <f>PLANEL_GerMed_Trim!EM17</f>
        <v>68580.783392999991</v>
      </c>
      <c r="EN31" s="1">
        <f>PLANEL_GerMed_Trim!EN17</f>
        <v>80830.271674200005</v>
      </c>
      <c r="EO31" s="1">
        <f>PLANEL_GerMed_Trim!EO17</f>
        <v>106236.2392615</v>
      </c>
      <c r="EP31" s="1">
        <f>PLANEL_GerMed_Trim!EP17</f>
        <v>88718.497796000011</v>
      </c>
    </row>
    <row r="32" spans="2:146" x14ac:dyDescent="0.25">
      <c r="B32" s="33" t="s">
        <v>664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0.35483574839539067</v>
      </c>
      <c r="T32" s="33">
        <f t="shared" si="15"/>
        <v>0.42089031651855097</v>
      </c>
      <c r="U32" s="33">
        <f t="shared" si="15"/>
        <v>0.55447408482580807</v>
      </c>
      <c r="V32" s="33">
        <f t="shared" si="15"/>
        <v>0.46144852663888997</v>
      </c>
      <c r="W32" s="33">
        <f t="shared" si="15"/>
        <v>0.354825736170927</v>
      </c>
      <c r="X32" s="33">
        <f t="shared" si="15"/>
        <v>0.42102663708380078</v>
      </c>
      <c r="Y32" s="33">
        <f t="shared" si="15"/>
        <v>0.55472480565886451</v>
      </c>
      <c r="Z32" s="33">
        <f t="shared" si="15"/>
        <v>0.461569562217574</v>
      </c>
      <c r="AA32" s="33">
        <f t="shared" si="15"/>
        <v>0.35470297101164189</v>
      </c>
      <c r="AB32" s="33">
        <f t="shared" si="15"/>
        <v>0.42269813225473674</v>
      </c>
      <c r="AC32" s="33">
        <f t="shared" si="15"/>
        <v>0.55779902011676574</v>
      </c>
      <c r="AD32" s="33">
        <f t="shared" si="15"/>
        <v>0.46305364069384014</v>
      </c>
      <c r="AE32" s="33">
        <f t="shared" si="15"/>
        <v>0.35483235930564472</v>
      </c>
      <c r="AF32" s="33">
        <f t="shared" si="15"/>
        <v>0.4209364608127944</v>
      </c>
      <c r="AG32" s="33">
        <f t="shared" si="15"/>
        <v>0.55455895342952688</v>
      </c>
      <c r="AH32" s="33">
        <f t="shared" si="15"/>
        <v>0.46148949699671171</v>
      </c>
      <c r="AI32" s="33">
        <f t="shared" si="15"/>
        <v>0.35464095077374375</v>
      </c>
      <c r="AJ32" s="33">
        <f t="shared" si="15"/>
        <v>0.42354256210809882</v>
      </c>
      <c r="AK32" s="33">
        <f t="shared" si="15"/>
        <v>0.55935209583057521</v>
      </c>
      <c r="AL32" s="33">
        <f t="shared" si="15"/>
        <v>0.46380338877638821</v>
      </c>
      <c r="AM32" s="33">
        <f t="shared" si="15"/>
        <v>0.35454739117657125</v>
      </c>
      <c r="AN32" s="33">
        <f t="shared" si="15"/>
        <v>0.4248164116826415</v>
      </c>
      <c r="AO32" s="33">
        <f t="shared" si="15"/>
        <v>0.56169496061592383</v>
      </c>
      <c r="AP32" s="33">
        <f t="shared" si="15"/>
        <v>0.46493440772197414</v>
      </c>
      <c r="AQ32" s="33">
        <f t="shared" si="15"/>
        <v>0.35449676036829791</v>
      </c>
      <c r="AR32" s="33">
        <f t="shared" si="15"/>
        <v>0.42550576872823237</v>
      </c>
      <c r="AS32" s="33">
        <f t="shared" si="15"/>
        <v>0.56296282601126491</v>
      </c>
      <c r="AT32" s="33">
        <f t="shared" si="15"/>
        <v>0.46554647051219933</v>
      </c>
      <c r="AU32" s="33">
        <f t="shared" si="15"/>
        <v>0.35449676036829791</v>
      </c>
      <c r="AV32" s="33">
        <f t="shared" si="15"/>
        <v>0.42550576872823237</v>
      </c>
      <c r="AW32" s="33">
        <f t="shared" si="15"/>
        <v>0.56296282601126491</v>
      </c>
      <c r="AX32" s="33">
        <f t="shared" si="15"/>
        <v>0.46554647051219933</v>
      </c>
      <c r="AY32" s="33">
        <f t="shared" si="15"/>
        <v>0.35448068031628116</v>
      </c>
      <c r="AZ32" s="33">
        <f t="shared" si="15"/>
        <v>0.42572470488530945</v>
      </c>
      <c r="BA32" s="33">
        <f t="shared" si="15"/>
        <v>0.56336549345367981</v>
      </c>
      <c r="BB32" s="33">
        <f t="shared" si="15"/>
        <v>0.46574085842411816</v>
      </c>
      <c r="BC32" s="33">
        <f t="shared" si="15"/>
        <v>0.35448055757808744</v>
      </c>
      <c r="BD32" s="33">
        <f t="shared" si="15"/>
        <v>0.425726375939733</v>
      </c>
      <c r="BE32" s="33">
        <f t="shared" si="15"/>
        <v>0.563368566858091</v>
      </c>
      <c r="BF32" s="33">
        <f t="shared" si="15"/>
        <v>0.46574234210245924</v>
      </c>
      <c r="BG32" s="33">
        <f t="shared" si="15"/>
        <v>0.35448120269836086</v>
      </c>
      <c r="BH32" s="33">
        <f t="shared" si="15"/>
        <v>0.42571759246612234</v>
      </c>
      <c r="BI32" s="33">
        <f t="shared" si="15"/>
        <v>0.56335241233116284</v>
      </c>
      <c r="BJ32" s="33">
        <f t="shared" si="15"/>
        <v>0.46573454349426879</v>
      </c>
      <c r="BK32" s="33">
        <f t="shared" si="15"/>
        <v>0.35444606712796273</v>
      </c>
      <c r="BL32" s="33">
        <f t="shared" si="15"/>
        <v>0.42619597668438275</v>
      </c>
      <c r="BM32" s="33">
        <f t="shared" si="15"/>
        <v>0.56423225674508481</v>
      </c>
      <c r="BN32" s="33">
        <f t="shared" si="15"/>
        <v>0.46615928879542917</v>
      </c>
      <c r="BO32" s="33">
        <f t="shared" si="15"/>
        <v>0.35440739033837521</v>
      </c>
      <c r="BP32" s="33">
        <f t="shared" ref="BP32:EA32" si="16">BP31/BP17</f>
        <v>0.42672257670152786</v>
      </c>
      <c r="BQ32" s="33">
        <f t="shared" si="16"/>
        <v>0.56520077967331872</v>
      </c>
      <c r="BR32" s="33">
        <f t="shared" si="16"/>
        <v>0.4666268437188727</v>
      </c>
      <c r="BS32" s="33">
        <f t="shared" si="16"/>
        <v>0.35452027685294119</v>
      </c>
      <c r="BT32" s="33">
        <f t="shared" si="16"/>
        <v>0.42518558320002703</v>
      </c>
      <c r="BU32" s="33">
        <f t="shared" si="16"/>
        <v>0.56237394071790014</v>
      </c>
      <c r="BV32" s="33">
        <f t="shared" si="16"/>
        <v>0.46526218585098611</v>
      </c>
      <c r="BW32" s="33">
        <f t="shared" si="16"/>
        <v>0.3546169707518157</v>
      </c>
      <c r="BX32" s="33">
        <f t="shared" si="16"/>
        <v>0.42386905897468485</v>
      </c>
      <c r="BY32" s="33">
        <f t="shared" si="16"/>
        <v>0.55995258894347799</v>
      </c>
      <c r="BZ32" s="33">
        <f t="shared" si="16"/>
        <v>0.46409327713833126</v>
      </c>
      <c r="CA32" s="33">
        <f t="shared" si="16"/>
        <v>0.35463283185166206</v>
      </c>
      <c r="CB32" s="33">
        <f t="shared" si="16"/>
        <v>0.4236531045271496</v>
      </c>
      <c r="CC32" s="33">
        <f t="shared" si="16"/>
        <v>0.55955540521346514</v>
      </c>
      <c r="CD32" s="33">
        <f t="shared" si="16"/>
        <v>0.46390153651575522</v>
      </c>
      <c r="CE32" s="33">
        <f t="shared" si="16"/>
        <v>0.35471718495305066</v>
      </c>
      <c r="CF32" s="33">
        <f t="shared" si="16"/>
        <v>0.42250460304027621</v>
      </c>
      <c r="CG32" s="33">
        <f t="shared" si="16"/>
        <v>0.5574430810199057</v>
      </c>
      <c r="CH32" s="33">
        <f t="shared" si="16"/>
        <v>0.46288181101964548</v>
      </c>
      <c r="CI32" s="33">
        <f t="shared" si="16"/>
        <v>0.35481155415014892</v>
      </c>
      <c r="CJ32" s="33">
        <f t="shared" si="16"/>
        <v>0.42121973069552343</v>
      </c>
      <c r="CK32" s="33">
        <f t="shared" si="16"/>
        <v>0.55507994345965128</v>
      </c>
      <c r="CL32" s="33">
        <f t="shared" si="16"/>
        <v>0.46174100519480998</v>
      </c>
      <c r="CM32" s="33">
        <f t="shared" si="16"/>
        <v>0.35488903456318388</v>
      </c>
      <c r="CN32" s="33">
        <f t="shared" si="16"/>
        <v>0.42016480592453104</v>
      </c>
      <c r="CO32" s="33">
        <f t="shared" si="16"/>
        <v>0.55313972528714916</v>
      </c>
      <c r="CP32" s="33">
        <f t="shared" si="16"/>
        <v>0.46080436402743774</v>
      </c>
      <c r="CQ32" s="33">
        <f t="shared" si="16"/>
        <v>0.35493185824255841</v>
      </c>
      <c r="CR32" s="33">
        <f t="shared" si="16"/>
        <v>0.41958174540087634</v>
      </c>
      <c r="CS32" s="33">
        <f t="shared" si="16"/>
        <v>0.55206736038856918</v>
      </c>
      <c r="CT32" s="33">
        <f t="shared" si="16"/>
        <v>0.46028667931589623</v>
      </c>
      <c r="CU32" s="33">
        <f t="shared" si="16"/>
        <v>0.35527006890972723</v>
      </c>
      <c r="CV32" s="33">
        <f t="shared" si="16"/>
        <v>0.41497687678399442</v>
      </c>
      <c r="CW32" s="33">
        <f t="shared" si="16"/>
        <v>0.54359808433239321</v>
      </c>
      <c r="CX32" s="33">
        <f t="shared" si="16"/>
        <v>0.45619813231932421</v>
      </c>
      <c r="CY32" s="33">
        <f t="shared" si="16"/>
        <v>0.35520517720339295</v>
      </c>
      <c r="CZ32" s="33">
        <f t="shared" si="16"/>
        <v>0.41586040235053617</v>
      </c>
      <c r="DA32" s="33">
        <f t="shared" si="16"/>
        <v>0.54522306486088101</v>
      </c>
      <c r="DB32" s="33">
        <f t="shared" si="16"/>
        <v>0.45698259243894646</v>
      </c>
      <c r="DC32" s="33">
        <f t="shared" si="16"/>
        <v>0.35515491238211605</v>
      </c>
      <c r="DD32" s="33">
        <f t="shared" si="16"/>
        <v>0.41654477720763672</v>
      </c>
      <c r="DE32" s="33">
        <f t="shared" si="16"/>
        <v>0.54648176735347165</v>
      </c>
      <c r="DF32" s="33">
        <f t="shared" si="16"/>
        <v>0.45759023165621365</v>
      </c>
      <c r="DG32" s="33">
        <f t="shared" si="16"/>
        <v>0.35510973195490053</v>
      </c>
      <c r="DH32" s="33">
        <f t="shared" si="16"/>
        <v>0.41715992610505837</v>
      </c>
      <c r="DI32" s="33">
        <f t="shared" si="16"/>
        <v>0.54761314943391948</v>
      </c>
      <c r="DJ32" s="33">
        <f t="shared" si="16"/>
        <v>0.45813640687859131</v>
      </c>
      <c r="DK32" s="33">
        <f t="shared" si="16"/>
        <v>0.35506815401591196</v>
      </c>
      <c r="DL32" s="33">
        <f t="shared" si="16"/>
        <v>0.41772602567299794</v>
      </c>
      <c r="DM32" s="33">
        <f t="shared" si="16"/>
        <v>0.54865431990113833</v>
      </c>
      <c r="DN32" s="33">
        <f t="shared" si="16"/>
        <v>0.45863903244320081</v>
      </c>
      <c r="DO32" s="33">
        <f t="shared" si="16"/>
        <v>0.35512975333498975</v>
      </c>
      <c r="DP32" s="33">
        <f t="shared" si="16"/>
        <v>0.41688732785818366</v>
      </c>
      <c r="DQ32" s="33">
        <f t="shared" si="16"/>
        <v>0.54711178663295934</v>
      </c>
      <c r="DR32" s="33">
        <f t="shared" si="16"/>
        <v>0.45789437380295633</v>
      </c>
      <c r="DS32" s="33">
        <f t="shared" si="16"/>
        <v>0.35517792340282589</v>
      </c>
      <c r="DT32" s="33">
        <f t="shared" si="16"/>
        <v>0.41623147319395415</v>
      </c>
      <c r="DU32" s="33">
        <f t="shared" si="16"/>
        <v>0.545905538510572</v>
      </c>
      <c r="DV32" s="33">
        <f t="shared" si="16"/>
        <v>0.45731205693101873</v>
      </c>
      <c r="DW32" s="33">
        <f t="shared" si="16"/>
        <v>0.35515945994376513</v>
      </c>
      <c r="DX32" s="33">
        <f t="shared" si="16"/>
        <v>0.41648286048776451</v>
      </c>
      <c r="DY32" s="33">
        <f t="shared" si="16"/>
        <v>0.54636789011449982</v>
      </c>
      <c r="DZ32" s="33">
        <f t="shared" si="16"/>
        <v>0.45753525735428402</v>
      </c>
      <c r="EA32" s="33">
        <f t="shared" si="16"/>
        <v>0.35512128310830871</v>
      </c>
      <c r="EB32" s="33">
        <f t="shared" ref="EB32:EP32" si="17">EB31/EB17</f>
        <v>0.41700265298634948</v>
      </c>
      <c r="EC32" s="33">
        <f t="shared" si="17"/>
        <v>0.54732389260102943</v>
      </c>
      <c r="ED32" s="33">
        <f t="shared" si="17"/>
        <v>0.45799676799067862</v>
      </c>
      <c r="EE32" s="33">
        <f t="shared" si="17"/>
        <v>0.35508274971446546</v>
      </c>
      <c r="EF32" s="33">
        <f t="shared" si="17"/>
        <v>0.41752729995969595</v>
      </c>
      <c r="EG32" s="33">
        <f t="shared" si="17"/>
        <v>0.54828882355014985</v>
      </c>
      <c r="EH32" s="33">
        <f t="shared" si="17"/>
        <v>0.45846258884760172</v>
      </c>
      <c r="EI32" s="33">
        <f t="shared" si="17"/>
        <v>0.35504838076566542</v>
      </c>
      <c r="EJ32" s="33">
        <f t="shared" si="17"/>
        <v>0.41799524655538295</v>
      </c>
      <c r="EK32" s="33">
        <f t="shared" si="17"/>
        <v>0.54914947112645407</v>
      </c>
      <c r="EL32" s="33">
        <f t="shared" si="17"/>
        <v>0.45887806687810007</v>
      </c>
      <c r="EM32" s="33">
        <f t="shared" si="17"/>
        <v>0.35501662818845597</v>
      </c>
      <c r="EN32" s="33">
        <f t="shared" si="17"/>
        <v>0.41842756943864751</v>
      </c>
      <c r="EO32" s="33">
        <f t="shared" si="17"/>
        <v>0.54994459946471552</v>
      </c>
      <c r="EP32" s="33">
        <f t="shared" si="17"/>
        <v>0.45926191546968714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69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36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3200.8872019999999</v>
      </c>
      <c r="O5" s="41">
        <v>3200.8872019999999</v>
      </c>
      <c r="P5" s="41">
        <v>1179.895215</v>
      </c>
      <c r="Q5" s="41">
        <v>1179.895215</v>
      </c>
      <c r="R5" s="41">
        <v>1179.895215</v>
      </c>
      <c r="S5" s="41">
        <v>1179.895215</v>
      </c>
      <c r="T5" s="41">
        <v>1179.895215</v>
      </c>
      <c r="U5" s="41">
        <v>1179.895215</v>
      </c>
      <c r="V5" s="41">
        <v>1179.895215</v>
      </c>
      <c r="W5" s="41">
        <v>255.97447059999999</v>
      </c>
      <c r="X5" s="41">
        <v>255.97447059999999</v>
      </c>
      <c r="Y5" s="41">
        <v>255.97447059999999</v>
      </c>
      <c r="Z5" s="41">
        <v>255.97447059999999</v>
      </c>
      <c r="AA5" s="41">
        <v>255.97447059999999</v>
      </c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</row>
    <row r="6" spans="1:42" x14ac:dyDescent="0.25">
      <c r="A6" s="40"/>
      <c r="B6" s="40" t="s">
        <v>14</v>
      </c>
      <c r="C6" s="42" t="s">
        <v>37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38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39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40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41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42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43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44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45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46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4036.8529709999998</v>
      </c>
      <c r="O16" s="41">
        <v>4036.8529709999998</v>
      </c>
      <c r="P16" s="41">
        <v>1543.564122</v>
      </c>
      <c r="Q16" s="41">
        <v>1543.564122</v>
      </c>
      <c r="R16" s="41">
        <v>1543.564122</v>
      </c>
      <c r="S16" s="41">
        <v>1543.564122</v>
      </c>
      <c r="T16" s="41">
        <v>1543.564122</v>
      </c>
      <c r="U16" s="41">
        <v>1543.564122</v>
      </c>
      <c r="V16" s="41">
        <v>1543.564122</v>
      </c>
      <c r="W16" s="41">
        <v>385.14303560000002</v>
      </c>
      <c r="X16" s="41">
        <v>385.14303560000002</v>
      </c>
      <c r="Y16" s="41">
        <v>385.14303560000002</v>
      </c>
      <c r="Z16" s="41">
        <v>385.14303560000002</v>
      </c>
      <c r="AA16" s="41">
        <v>385.14303560000002</v>
      </c>
      <c r="AB16" s="41">
        <v>0</v>
      </c>
      <c r="AC16" s="41">
        <v>0</v>
      </c>
      <c r="AD16" s="41">
        <v>0</v>
      </c>
      <c r="AE16" s="41">
        <v>0</v>
      </c>
      <c r="AF16" s="41">
        <v>0</v>
      </c>
      <c r="AG16" s="41">
        <v>0</v>
      </c>
      <c r="AH16" s="41">
        <v>0</v>
      </c>
      <c r="AI16" s="41">
        <v>0</v>
      </c>
      <c r="AJ16" s="41">
        <v>0</v>
      </c>
      <c r="AK16" s="41">
        <v>0</v>
      </c>
      <c r="AL16" s="41">
        <v>0</v>
      </c>
      <c r="AM16" s="41">
        <v>0</v>
      </c>
      <c r="AN16" s="41">
        <v>0</v>
      </c>
      <c r="AO16" s="41">
        <v>0</v>
      </c>
      <c r="AP16" s="41">
        <v>0</v>
      </c>
    </row>
    <row r="17" spans="2:42" x14ac:dyDescent="0.25">
      <c r="B17" s="40" t="s">
        <v>16</v>
      </c>
      <c r="C17" s="42" t="s">
        <v>36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37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38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39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40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41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42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43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44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45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46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36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37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38</v>
      </c>
      <c r="D31" s="41">
        <v>843.42315759999997</v>
      </c>
      <c r="E31" s="41">
        <v>928.64131359999999</v>
      </c>
      <c r="F31" s="41">
        <v>696.48098519999996</v>
      </c>
      <c r="G31" s="41">
        <v>899.45112770000003</v>
      </c>
      <c r="H31" s="41">
        <v>232.1603284</v>
      </c>
      <c r="I31" s="41">
        <v>232.1603284</v>
      </c>
      <c r="J31" s="41"/>
      <c r="K31" s="41">
        <v>20.60843508</v>
      </c>
      <c r="L31" s="41">
        <v>224.18221199999999</v>
      </c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232.1603284</v>
      </c>
      <c r="R31" s="41">
        <v>232.1603284</v>
      </c>
      <c r="S31" s="41">
        <v>232.1603284</v>
      </c>
      <c r="T31" s="41">
        <v>232.1603284</v>
      </c>
      <c r="U31" s="41">
        <v>232.1603284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39</v>
      </c>
      <c r="D32" s="41"/>
      <c r="E32" s="41"/>
      <c r="F32" s="41"/>
      <c r="G32" s="41"/>
      <c r="H32" s="41">
        <v>78.183649849999995</v>
      </c>
      <c r="I32" s="41">
        <v>78.183649849999995</v>
      </c>
      <c r="J32" s="41"/>
      <c r="K32" s="41"/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78.183649849999995</v>
      </c>
      <c r="R32" s="41">
        <v>78.183649849999995</v>
      </c>
      <c r="S32" s="41">
        <v>78.183649849999995</v>
      </c>
      <c r="T32" s="41">
        <v>78.183649849999995</v>
      </c>
      <c r="U32" s="41">
        <v>78.183649849999995</v>
      </c>
      <c r="V32" s="41">
        <v>78.183649849999995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40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41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42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43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44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45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46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843.42315759999997</v>
      </c>
      <c r="E40" s="41">
        <v>928.64131359999999</v>
      </c>
      <c r="F40" s="41">
        <v>696.48098519999996</v>
      </c>
      <c r="G40" s="41">
        <v>899.45112770000003</v>
      </c>
      <c r="H40" s="41">
        <v>310.3439783</v>
      </c>
      <c r="I40" s="41">
        <v>310.3439783</v>
      </c>
      <c r="J40" s="41">
        <v>0</v>
      </c>
      <c r="K40" s="41">
        <v>20.60843508</v>
      </c>
      <c r="L40" s="41">
        <v>302.3658618</v>
      </c>
      <c r="M40" s="41">
        <v>310.3439783</v>
      </c>
      <c r="N40" s="41">
        <v>310.3439783</v>
      </c>
      <c r="O40" s="41">
        <v>310.3439783</v>
      </c>
      <c r="P40" s="41">
        <v>310.3439783</v>
      </c>
      <c r="Q40" s="41">
        <v>310.3439783</v>
      </c>
      <c r="R40" s="41">
        <v>310.3439783</v>
      </c>
      <c r="S40" s="41">
        <v>310.3439783</v>
      </c>
      <c r="T40" s="41">
        <v>310.3439783</v>
      </c>
      <c r="U40" s="41">
        <v>310.3439783</v>
      </c>
      <c r="V40" s="41">
        <v>310.3439783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36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37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38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39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40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41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42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43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44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45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46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761</v>
      </c>
      <c r="C53" s="42" t="s">
        <v>36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761</v>
      </c>
      <c r="C54" s="42" t="s">
        <v>37</v>
      </c>
      <c r="D54" s="41">
        <v>984.29567750000001</v>
      </c>
      <c r="E54" s="41">
        <v>984.29927020000002</v>
      </c>
      <c r="F54" s="41">
        <v>975.08352209999998</v>
      </c>
      <c r="G54" s="41">
        <v>984.29927020000002</v>
      </c>
      <c r="H54" s="41">
        <v>792.17267409999999</v>
      </c>
      <c r="I54" s="41">
        <v>831.48948719999999</v>
      </c>
      <c r="J54" s="41">
        <v>783.63414739999996</v>
      </c>
      <c r="K54" s="41">
        <v>1000.62064</v>
      </c>
      <c r="L54" s="41">
        <v>1000.624233</v>
      </c>
      <c r="M54" s="41">
        <v>1000.624233</v>
      </c>
      <c r="N54" s="41">
        <v>1040.099798</v>
      </c>
      <c r="O54" s="41">
        <v>1039.9410459999999</v>
      </c>
      <c r="P54" s="41">
        <v>1023.072702</v>
      </c>
      <c r="Q54" s="41">
        <v>1039.9410459999999</v>
      </c>
      <c r="R54" s="41">
        <v>1039.9410459999999</v>
      </c>
      <c r="S54" s="41">
        <v>1039.9410459999999</v>
      </c>
      <c r="T54" s="41">
        <v>1078.392605</v>
      </c>
      <c r="U54" s="41">
        <v>312.60167439999998</v>
      </c>
      <c r="V54" s="41">
        <v>274.15011559999999</v>
      </c>
      <c r="W54" s="41">
        <v>246.9031176</v>
      </c>
      <c r="X54" s="41">
        <v>246.9031176</v>
      </c>
      <c r="Y54" s="41">
        <v>246.9031176</v>
      </c>
      <c r="Z54" s="41">
        <v>246.9031176</v>
      </c>
      <c r="AA54" s="41">
        <v>246.9031176</v>
      </c>
      <c r="AB54" s="41">
        <v>246.9031176</v>
      </c>
      <c r="AC54" s="41">
        <v>246.9031176</v>
      </c>
      <c r="AD54" s="41">
        <v>246.9031176</v>
      </c>
      <c r="AE54" s="41">
        <v>246.9031176</v>
      </c>
      <c r="AF54" s="41">
        <v>246.9031176</v>
      </c>
      <c r="AG54" s="41">
        <v>246.9031176</v>
      </c>
      <c r="AH54" s="41">
        <v>246.9031176</v>
      </c>
      <c r="AI54" s="41">
        <v>246.9031176</v>
      </c>
      <c r="AJ54" s="41">
        <v>246.9031176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761</v>
      </c>
      <c r="C55" s="42" t="s">
        <v>38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761</v>
      </c>
      <c r="C56" s="42" t="s">
        <v>39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761</v>
      </c>
      <c r="C57" s="42" t="s">
        <v>40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761</v>
      </c>
      <c r="C58" s="42" t="s">
        <v>41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761</v>
      </c>
      <c r="C59" s="42" t="s">
        <v>42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761</v>
      </c>
      <c r="C60" s="42" t="s">
        <v>43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761</v>
      </c>
      <c r="C61" s="42" t="s">
        <v>44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761</v>
      </c>
      <c r="C62" s="42" t="s">
        <v>45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761</v>
      </c>
      <c r="C63" s="42" t="s">
        <v>46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761</v>
      </c>
      <c r="C64" s="42" t="s">
        <v>15</v>
      </c>
      <c r="D64" s="41">
        <v>984.29567750000001</v>
      </c>
      <c r="E64" s="41">
        <v>984.29927020000002</v>
      </c>
      <c r="F64" s="41">
        <v>975.08352209999998</v>
      </c>
      <c r="G64" s="41">
        <v>984.29927020000002</v>
      </c>
      <c r="H64" s="41">
        <v>792.17267409999999</v>
      </c>
      <c r="I64" s="41">
        <v>831.48948719999999</v>
      </c>
      <c r="J64" s="41">
        <v>783.63414739999996</v>
      </c>
      <c r="K64" s="41">
        <v>1000.62064</v>
      </c>
      <c r="L64" s="41">
        <v>1000.624233</v>
      </c>
      <c r="M64" s="41">
        <v>1000.624233</v>
      </c>
      <c r="N64" s="41">
        <v>1040.099798</v>
      </c>
      <c r="O64" s="41">
        <v>1039.9410459999999</v>
      </c>
      <c r="P64" s="41">
        <v>1023.072702</v>
      </c>
      <c r="Q64" s="41">
        <v>1039.9410459999999</v>
      </c>
      <c r="R64" s="41">
        <v>1039.9410459999999</v>
      </c>
      <c r="S64" s="41">
        <v>1039.9410459999999</v>
      </c>
      <c r="T64" s="41">
        <v>1078.392605</v>
      </c>
      <c r="U64" s="41">
        <v>312.60167439999998</v>
      </c>
      <c r="V64" s="41">
        <v>274.15011559999999</v>
      </c>
      <c r="W64" s="41">
        <v>246.9031176</v>
      </c>
      <c r="X64" s="41">
        <v>246.9031176</v>
      </c>
      <c r="Y64" s="41">
        <v>246.9031176</v>
      </c>
      <c r="Z64" s="41">
        <v>246.9031176</v>
      </c>
      <c r="AA64" s="41">
        <v>246.9031176</v>
      </c>
      <c r="AB64" s="41">
        <v>246.9031176</v>
      </c>
      <c r="AC64" s="41">
        <v>246.9031176</v>
      </c>
      <c r="AD64" s="41">
        <v>246.9031176</v>
      </c>
      <c r="AE64" s="41">
        <v>246.9031176</v>
      </c>
      <c r="AF64" s="41">
        <v>246.9031176</v>
      </c>
      <c r="AG64" s="41">
        <v>246.9031176</v>
      </c>
      <c r="AH64" s="41">
        <v>246.9031176</v>
      </c>
      <c r="AI64" s="41">
        <v>246.9031176</v>
      </c>
      <c r="AJ64" s="41">
        <v>246.9031176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36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37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38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39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40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41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42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43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44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45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46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762</v>
      </c>
      <c r="C77" s="42" t="s">
        <v>36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762</v>
      </c>
      <c r="C78" s="42" t="s">
        <v>37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762</v>
      </c>
      <c r="C79" s="42" t="s">
        <v>38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762</v>
      </c>
      <c r="C80" s="42" t="s">
        <v>39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762</v>
      </c>
      <c r="C81" s="42" t="s">
        <v>40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762</v>
      </c>
      <c r="C82" s="42" t="s">
        <v>41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762</v>
      </c>
      <c r="C83" s="42" t="s">
        <v>42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762</v>
      </c>
      <c r="C84" s="42" t="s">
        <v>43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762</v>
      </c>
      <c r="C85" s="42" t="s">
        <v>44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762</v>
      </c>
      <c r="C86" s="42" t="s">
        <v>45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762</v>
      </c>
      <c r="C87" s="42" t="s">
        <v>46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762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673</v>
      </c>
      <c r="C89" s="42" t="s">
        <v>36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673</v>
      </c>
      <c r="C90" s="42" t="s">
        <v>37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673</v>
      </c>
      <c r="C91" s="42" t="s">
        <v>38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673</v>
      </c>
      <c r="C92" s="42" t="s">
        <v>39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673</v>
      </c>
      <c r="C93" s="42" t="s">
        <v>40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673</v>
      </c>
      <c r="C94" s="42" t="s">
        <v>41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673</v>
      </c>
      <c r="C95" s="42" t="s">
        <v>42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673</v>
      </c>
      <c r="C96" s="42" t="s">
        <v>43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673</v>
      </c>
      <c r="C97" s="42" t="s">
        <v>44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673</v>
      </c>
      <c r="C98" s="42" t="s">
        <v>45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673</v>
      </c>
      <c r="C99" s="42" t="s">
        <v>46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673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763</v>
      </c>
      <c r="C101" s="42" t="s">
        <v>36</v>
      </c>
      <c r="D101" s="41">
        <v>2730.8724870000001</v>
      </c>
      <c r="E101" s="41">
        <v>2900.507697</v>
      </c>
      <c r="F101" s="41">
        <v>2692.267053</v>
      </c>
      <c r="G101" s="41">
        <v>2900.507697</v>
      </c>
      <c r="H101" s="41">
        <v>1880.3839889999999</v>
      </c>
      <c r="I101" s="41">
        <v>1918.137888</v>
      </c>
      <c r="J101" s="41">
        <v>1819.358168</v>
      </c>
      <c r="K101" s="41">
        <v>1819.360668</v>
      </c>
      <c r="L101" s="41">
        <v>1880.3839889999999</v>
      </c>
      <c r="M101" s="41">
        <v>1880.3839889999999</v>
      </c>
      <c r="N101" s="41">
        <v>1918.137888</v>
      </c>
      <c r="O101" s="41">
        <v>1862.8795270000001</v>
      </c>
      <c r="P101" s="41">
        <v>1689.0445239999999</v>
      </c>
      <c r="Q101" s="41">
        <v>485.3151704</v>
      </c>
      <c r="R101" s="41">
        <v>386.86433799999998</v>
      </c>
      <c r="S101" s="41">
        <v>386.86433799999998</v>
      </c>
      <c r="T101" s="41">
        <v>386.86433799999998</v>
      </c>
      <c r="U101" s="41">
        <v>386.86433799999998</v>
      </c>
      <c r="V101" s="41">
        <v>386.86433799999998</v>
      </c>
      <c r="W101" s="41">
        <v>291.98132299999997</v>
      </c>
      <c r="X101" s="41">
        <v>244.0932861</v>
      </c>
      <c r="Y101" s="41">
        <v>244.0932861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763</v>
      </c>
      <c r="C102" s="42" t="s">
        <v>37</v>
      </c>
      <c r="D102" s="41">
        <v>117.5746876</v>
      </c>
      <c r="E102" s="41">
        <v>176.36203140000001</v>
      </c>
      <c r="F102" s="41">
        <v>117.5746876</v>
      </c>
      <c r="G102" s="41">
        <v>176.36203140000001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>
        <v>257.49904420000001</v>
      </c>
      <c r="O102" s="41"/>
      <c r="P102" s="41"/>
      <c r="Q102" s="41">
        <v>454.41716580000002</v>
      </c>
      <c r="R102" s="41">
        <v>442.7977401</v>
      </c>
      <c r="S102" s="41">
        <v>276.31854939999999</v>
      </c>
      <c r="T102" s="41">
        <v>211.78264089999999</v>
      </c>
      <c r="U102" s="41">
        <v>139.9277113</v>
      </c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>
        <v>183.04093639999999</v>
      </c>
      <c r="AP102" s="41">
        <v>427.57398160000002</v>
      </c>
    </row>
    <row r="103" spans="1:42" x14ac:dyDescent="0.25">
      <c r="B103" s="40" t="s">
        <v>763</v>
      </c>
      <c r="C103" s="42" t="s">
        <v>38</v>
      </c>
      <c r="D103" s="41">
        <v>1232.2068449999999</v>
      </c>
      <c r="E103" s="41">
        <v>1232.2068449999999</v>
      </c>
      <c r="F103" s="41">
        <v>1138.5364</v>
      </c>
      <c r="G103" s="41">
        <v>1232.2068449999999</v>
      </c>
      <c r="H103" s="41">
        <v>798.83289139999999</v>
      </c>
      <c r="I103" s="41">
        <v>834.77990820000002</v>
      </c>
      <c r="J103" s="41">
        <v>781.53334270000005</v>
      </c>
      <c r="K103" s="41">
        <v>815.12889140000004</v>
      </c>
      <c r="L103" s="41">
        <v>1546.637735</v>
      </c>
      <c r="M103" s="41">
        <v>1546.637735</v>
      </c>
      <c r="N103" s="41">
        <v>1331.49667</v>
      </c>
      <c r="O103" s="41">
        <v>1293.301352</v>
      </c>
      <c r="P103" s="41">
        <v>1090.151192</v>
      </c>
      <c r="Q103" s="41">
        <v>747.80484320000005</v>
      </c>
      <c r="R103" s="41">
        <v>747.80484320000005</v>
      </c>
      <c r="S103" s="41">
        <v>747.80484320000005</v>
      </c>
      <c r="T103" s="41">
        <v>747.80484320000005</v>
      </c>
      <c r="U103" s="41">
        <v>820.49816950000002</v>
      </c>
      <c r="V103" s="41">
        <v>747.80484320000005</v>
      </c>
      <c r="W103" s="41">
        <v>820.61586250000005</v>
      </c>
      <c r="X103" s="41">
        <v>859.46059949999994</v>
      </c>
      <c r="Y103" s="41">
        <v>894.1066118</v>
      </c>
      <c r="Z103" s="41">
        <v>894.1066118</v>
      </c>
      <c r="AA103" s="41">
        <v>894.1066118</v>
      </c>
      <c r="AB103" s="41">
        <v>894.1066118</v>
      </c>
      <c r="AC103" s="41">
        <v>894.1066118</v>
      </c>
      <c r="AD103" s="41">
        <v>894.1066118</v>
      </c>
      <c r="AE103" s="41">
        <v>877.81061179999995</v>
      </c>
      <c r="AF103" s="41">
        <v>877.81061179999995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763</v>
      </c>
      <c r="C104" s="42" t="s">
        <v>39</v>
      </c>
      <c r="D104" s="41">
        <v>434.34207500000002</v>
      </c>
      <c r="E104" s="41">
        <v>434.34207500000002</v>
      </c>
      <c r="F104" s="41">
        <v>434.34207500000002</v>
      </c>
      <c r="G104" s="41">
        <v>434.34207500000002</v>
      </c>
      <c r="H104" s="41">
        <v>835.43565000000001</v>
      </c>
      <c r="I104" s="41">
        <v>835.43565000000001</v>
      </c>
      <c r="J104" s="41">
        <v>684.81863720000001</v>
      </c>
      <c r="K104" s="41">
        <v>753.97592950000001</v>
      </c>
      <c r="L104" s="41">
        <v>756.47592950000001</v>
      </c>
      <c r="M104" s="41">
        <v>837.93565000000001</v>
      </c>
      <c r="N104" s="41">
        <v>837.93565000000001</v>
      </c>
      <c r="O104" s="41">
        <v>837.93565000000001</v>
      </c>
      <c r="P104" s="41">
        <v>981.78630729999998</v>
      </c>
      <c r="Q104" s="41">
        <v>981.78630729999998</v>
      </c>
      <c r="R104" s="41">
        <v>981.78630729999998</v>
      </c>
      <c r="S104" s="41">
        <v>981.78630729999998</v>
      </c>
      <c r="T104" s="41">
        <v>899.43572140000003</v>
      </c>
      <c r="U104" s="41">
        <v>962.05486189999999</v>
      </c>
      <c r="V104" s="41">
        <v>899.43572140000003</v>
      </c>
      <c r="W104" s="41">
        <v>459.44636000000003</v>
      </c>
      <c r="X104" s="41">
        <v>459.44636000000003</v>
      </c>
      <c r="Y104" s="41">
        <v>459.44636000000003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763</v>
      </c>
      <c r="C105" s="42" t="s">
        <v>40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763</v>
      </c>
      <c r="C106" s="42" t="s">
        <v>41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763</v>
      </c>
      <c r="C107" s="42" t="s">
        <v>42</v>
      </c>
      <c r="D107" s="41">
        <v>305.69230160000001</v>
      </c>
      <c r="E107" s="41">
        <v>289.45479649999999</v>
      </c>
      <c r="F107" s="41">
        <v>305.69931889999998</v>
      </c>
      <c r="G107" s="41">
        <v>321.92980679999999</v>
      </c>
      <c r="H107" s="41">
        <v>646.46067349999998</v>
      </c>
      <c r="I107" s="41">
        <v>638.34192089999999</v>
      </c>
      <c r="J107" s="41">
        <v>591.31756189999999</v>
      </c>
      <c r="K107" s="41">
        <v>638.34192089999999</v>
      </c>
      <c r="L107" s="41">
        <v>646.46067349999998</v>
      </c>
      <c r="M107" s="41">
        <v>638.34192089999999</v>
      </c>
      <c r="N107" s="41">
        <v>658.1263179</v>
      </c>
      <c r="O107" s="41">
        <v>638.34192089999999</v>
      </c>
      <c r="P107" s="41">
        <v>646.46067349999998</v>
      </c>
      <c r="Q107" s="41">
        <v>673.90198910000004</v>
      </c>
      <c r="R107" s="41">
        <v>646.46290969999995</v>
      </c>
      <c r="S107" s="41">
        <v>654.57718980000004</v>
      </c>
      <c r="T107" s="41">
        <v>654.57942609999998</v>
      </c>
      <c r="U107" s="41">
        <v>689.75585809999995</v>
      </c>
      <c r="V107" s="41">
        <v>654.57942609999998</v>
      </c>
      <c r="W107" s="41">
        <v>342.6344704</v>
      </c>
      <c r="X107" s="41">
        <v>343.12800370000002</v>
      </c>
      <c r="Y107" s="41">
        <v>360.6417616</v>
      </c>
      <c r="Z107" s="41">
        <v>415.91584929999999</v>
      </c>
      <c r="AA107" s="41">
        <v>395.91148340000001</v>
      </c>
      <c r="AB107" s="41">
        <v>395.91148340000001</v>
      </c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</row>
    <row r="108" spans="1:42" x14ac:dyDescent="0.25">
      <c r="B108" s="40" t="s">
        <v>763</v>
      </c>
      <c r="C108" s="42" t="s">
        <v>43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763</v>
      </c>
      <c r="C109" s="42" t="s">
        <v>44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763</v>
      </c>
      <c r="C110" s="42" t="s">
        <v>45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763</v>
      </c>
      <c r="C111" s="42" t="s">
        <v>46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763</v>
      </c>
      <c r="C112" s="42" t="s">
        <v>15</v>
      </c>
      <c r="D112" s="41">
        <v>4820.6883950000001</v>
      </c>
      <c r="E112" s="41">
        <v>5032.8734439999998</v>
      </c>
      <c r="F112" s="41">
        <v>4688.419535</v>
      </c>
      <c r="G112" s="41">
        <v>5065.3484539999999</v>
      </c>
      <c r="H112" s="41">
        <v>4278.6878919999999</v>
      </c>
      <c r="I112" s="41">
        <v>4344.270055</v>
      </c>
      <c r="J112" s="41">
        <v>3994.6023970000001</v>
      </c>
      <c r="K112" s="41">
        <v>4144.3820969999997</v>
      </c>
      <c r="L112" s="41">
        <v>4947.533015</v>
      </c>
      <c r="M112" s="41">
        <v>5020.8739830000004</v>
      </c>
      <c r="N112" s="41">
        <v>5003.1955699999999</v>
      </c>
      <c r="O112" s="41">
        <v>4632.4584500000001</v>
      </c>
      <c r="P112" s="41">
        <v>4407.4426960000001</v>
      </c>
      <c r="Q112" s="41">
        <v>3343.2254760000001</v>
      </c>
      <c r="R112" s="41">
        <v>3205.7161379999998</v>
      </c>
      <c r="S112" s="41">
        <v>3047.351228</v>
      </c>
      <c r="T112" s="41">
        <v>2900.4669690000001</v>
      </c>
      <c r="U112" s="41">
        <v>2999.1009389999999</v>
      </c>
      <c r="V112" s="41">
        <v>2688.6843290000002</v>
      </c>
      <c r="W112" s="41">
        <v>1914.6780160000001</v>
      </c>
      <c r="X112" s="41">
        <v>1906.1282490000001</v>
      </c>
      <c r="Y112" s="41">
        <v>1958.2880190000001</v>
      </c>
      <c r="Z112" s="41">
        <v>1456.373118</v>
      </c>
      <c r="AA112" s="41">
        <v>1436.368753</v>
      </c>
      <c r="AB112" s="41">
        <v>1436.368753</v>
      </c>
      <c r="AC112" s="41">
        <v>1040.457269</v>
      </c>
      <c r="AD112" s="41">
        <v>1040.457269</v>
      </c>
      <c r="AE112" s="41">
        <v>1024.1612689999999</v>
      </c>
      <c r="AF112" s="41">
        <v>1024.1612689999999</v>
      </c>
      <c r="AG112" s="41">
        <v>143.85065729999999</v>
      </c>
      <c r="AH112" s="41">
        <v>143.85065729999999</v>
      </c>
      <c r="AI112" s="41">
        <v>143.85065729999999</v>
      </c>
      <c r="AJ112" s="41">
        <v>143.85065729999999</v>
      </c>
      <c r="AK112" s="41">
        <v>0</v>
      </c>
      <c r="AL112" s="41">
        <v>0</v>
      </c>
      <c r="AM112" s="41">
        <v>0</v>
      </c>
      <c r="AN112" s="41">
        <v>0</v>
      </c>
      <c r="AO112" s="41">
        <v>183.04093639999999</v>
      </c>
      <c r="AP112" s="41">
        <v>427.57398160000002</v>
      </c>
    </row>
    <row r="113" spans="1:42" x14ac:dyDescent="0.25">
      <c r="B113" s="40" t="s">
        <v>764</v>
      </c>
      <c r="C113" s="42" t="s">
        <v>36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</row>
    <row r="114" spans="1:42" x14ac:dyDescent="0.25">
      <c r="B114" s="40" t="s">
        <v>764</v>
      </c>
      <c r="C114" s="42" t="s">
        <v>37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764</v>
      </c>
      <c r="C115" s="42" t="s">
        <v>38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</row>
    <row r="116" spans="1:42" x14ac:dyDescent="0.25">
      <c r="B116" s="40" t="s">
        <v>764</v>
      </c>
      <c r="C116" s="42" t="s">
        <v>39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764</v>
      </c>
      <c r="C117" s="42" t="s">
        <v>40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764</v>
      </c>
      <c r="C118" s="42" t="s">
        <v>41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764</v>
      </c>
      <c r="C119" s="42" t="s">
        <v>42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764</v>
      </c>
      <c r="C120" s="42" t="s">
        <v>43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764</v>
      </c>
      <c r="C121" s="42" t="s">
        <v>44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764</v>
      </c>
      <c r="C122" s="42" t="s">
        <v>45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764</v>
      </c>
      <c r="C123" s="42" t="s">
        <v>46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764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0</v>
      </c>
      <c r="AH124" s="41">
        <v>0</v>
      </c>
      <c r="AI124" s="41">
        <v>0</v>
      </c>
      <c r="AJ124" s="41">
        <v>0</v>
      </c>
      <c r="AK124" s="41">
        <v>0</v>
      </c>
      <c r="AL124" s="41">
        <v>0</v>
      </c>
      <c r="AM124" s="41">
        <v>0</v>
      </c>
      <c r="AN124" s="41">
        <v>0</v>
      </c>
      <c r="AO124" s="41">
        <v>0</v>
      </c>
      <c r="AP124" s="41">
        <v>0</v>
      </c>
    </row>
    <row r="125" spans="1:42" x14ac:dyDescent="0.25">
      <c r="B125" s="40" t="s">
        <v>765</v>
      </c>
      <c r="C125" s="42" t="s">
        <v>36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14.22542178</v>
      </c>
      <c r="X125" s="41">
        <v>14.22542178</v>
      </c>
      <c r="Y125" s="41">
        <v>14.22542178</v>
      </c>
      <c r="Z125" s="41">
        <v>14.22542178</v>
      </c>
      <c r="AA125" s="41">
        <v>14.22542178</v>
      </c>
      <c r="AB125" s="41">
        <v>316.40598970000002</v>
      </c>
      <c r="AC125" s="41">
        <v>616.08855779999999</v>
      </c>
      <c r="AD125" s="41">
        <v>930.08860179999999</v>
      </c>
      <c r="AE125" s="41">
        <v>1075.769824</v>
      </c>
      <c r="AF125" s="41">
        <v>1075.769824</v>
      </c>
      <c r="AG125" s="41">
        <v>1075.769824</v>
      </c>
      <c r="AH125" s="41">
        <v>1075.769824</v>
      </c>
      <c r="AI125" s="41">
        <v>1075.769824</v>
      </c>
      <c r="AJ125" s="41">
        <v>1075.769824</v>
      </c>
      <c r="AK125" s="41">
        <v>1075.769824</v>
      </c>
      <c r="AL125" s="41">
        <v>763.74419279999995</v>
      </c>
      <c r="AM125" s="41">
        <v>637.84801830000004</v>
      </c>
      <c r="AN125" s="41">
        <v>476.68509210000002</v>
      </c>
      <c r="AO125" s="41">
        <v>175.1751592</v>
      </c>
      <c r="AP125" s="41">
        <v>273.34895399999999</v>
      </c>
    </row>
    <row r="126" spans="1:42" x14ac:dyDescent="0.25">
      <c r="B126" s="40" t="s">
        <v>765</v>
      </c>
      <c r="C126" s="42" t="s">
        <v>37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765</v>
      </c>
      <c r="C127" s="42" t="s">
        <v>38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</row>
    <row r="128" spans="1:42" x14ac:dyDescent="0.25">
      <c r="B128" s="40" t="s">
        <v>765</v>
      </c>
      <c r="C128" s="42" t="s">
        <v>39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765</v>
      </c>
      <c r="C129" s="42" t="s">
        <v>40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765</v>
      </c>
      <c r="C130" s="42" t="s">
        <v>41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765</v>
      </c>
      <c r="C131" s="42" t="s">
        <v>42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765</v>
      </c>
      <c r="C132" s="42" t="s">
        <v>43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765</v>
      </c>
      <c r="C133" s="42" t="s">
        <v>44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765</v>
      </c>
      <c r="C134" s="42" t="s">
        <v>45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765</v>
      </c>
      <c r="C135" s="42" t="s">
        <v>46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765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14.22542178</v>
      </c>
      <c r="X136" s="41">
        <v>14.22542178</v>
      </c>
      <c r="Y136" s="41">
        <v>14.22542178</v>
      </c>
      <c r="Z136" s="41">
        <v>14.22542178</v>
      </c>
      <c r="AA136" s="41">
        <v>14.22542178</v>
      </c>
      <c r="AB136" s="41">
        <v>316.40598970000002</v>
      </c>
      <c r="AC136" s="41">
        <v>616.08855779999999</v>
      </c>
      <c r="AD136" s="41">
        <v>930.08860179999999</v>
      </c>
      <c r="AE136" s="41">
        <v>1075.769824</v>
      </c>
      <c r="AF136" s="41">
        <v>1075.769824</v>
      </c>
      <c r="AG136" s="41">
        <v>1075.769824</v>
      </c>
      <c r="AH136" s="41">
        <v>1075.769824</v>
      </c>
      <c r="AI136" s="41">
        <v>1075.769824</v>
      </c>
      <c r="AJ136" s="41">
        <v>1075.769824</v>
      </c>
      <c r="AK136" s="41">
        <v>1075.769824</v>
      </c>
      <c r="AL136" s="41">
        <v>763.74419279999995</v>
      </c>
      <c r="AM136" s="41">
        <v>637.84801830000004</v>
      </c>
      <c r="AN136" s="41">
        <v>476.68509210000002</v>
      </c>
      <c r="AO136" s="41">
        <v>175.1751592</v>
      </c>
      <c r="AP136" s="41">
        <v>273.34895399999999</v>
      </c>
    </row>
    <row r="137" spans="1:42" x14ac:dyDescent="0.25">
      <c r="B137" s="40" t="s">
        <v>766</v>
      </c>
      <c r="C137" s="42" t="s">
        <v>36</v>
      </c>
      <c r="D137" s="41">
        <v>1403.9718869999999</v>
      </c>
      <c r="E137" s="41">
        <v>1581.761299</v>
      </c>
      <c r="F137" s="41">
        <v>1083.031195</v>
      </c>
      <c r="G137" s="41">
        <v>1521.0779299999999</v>
      </c>
      <c r="H137" s="41">
        <v>77.36237199</v>
      </c>
      <c r="I137" s="41">
        <v>165.01327749999999</v>
      </c>
      <c r="J137" s="41"/>
      <c r="K137" s="41">
        <v>20.564687500000002</v>
      </c>
      <c r="L137" s="41">
        <v>20.564687500000002</v>
      </c>
      <c r="M137" s="41">
        <v>123.8839025</v>
      </c>
      <c r="N137" s="41">
        <v>165.01327749999999</v>
      </c>
      <c r="O137" s="41">
        <v>165.01327749999999</v>
      </c>
      <c r="P137" s="41">
        <v>165.01327749999999</v>
      </c>
      <c r="Q137" s="41">
        <v>103.319215</v>
      </c>
      <c r="R137" s="41">
        <v>103.319215</v>
      </c>
      <c r="S137" s="41">
        <v>103.319215</v>
      </c>
      <c r="T137" s="41">
        <v>103.319215</v>
      </c>
      <c r="U137" s="41">
        <v>103.319215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766</v>
      </c>
      <c r="C138" s="42" t="s">
        <v>37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766</v>
      </c>
      <c r="C139" s="42" t="s">
        <v>38</v>
      </c>
      <c r="D139" s="41">
        <v>125.7010191</v>
      </c>
      <c r="E139" s="41">
        <v>125.7010191</v>
      </c>
      <c r="F139" s="41">
        <v>125.7010191</v>
      </c>
      <c r="G139" s="41">
        <v>125.7010191</v>
      </c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766</v>
      </c>
      <c r="C140" s="42" t="s">
        <v>39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766</v>
      </c>
      <c r="C141" s="42" t="s">
        <v>40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766</v>
      </c>
      <c r="C142" s="42" t="s">
        <v>41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766</v>
      </c>
      <c r="C143" s="42" t="s">
        <v>42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766</v>
      </c>
      <c r="C144" s="42" t="s">
        <v>43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766</v>
      </c>
      <c r="C145" s="42" t="s">
        <v>44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766</v>
      </c>
      <c r="C146" s="42" t="s">
        <v>45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766</v>
      </c>
      <c r="C147" s="42" t="s">
        <v>46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766</v>
      </c>
      <c r="C148" s="42" t="s">
        <v>15</v>
      </c>
      <c r="D148" s="41">
        <v>1529.6729069999999</v>
      </c>
      <c r="E148" s="41">
        <v>1707.4623180000001</v>
      </c>
      <c r="F148" s="41">
        <v>1208.7322140000001</v>
      </c>
      <c r="G148" s="41">
        <v>1646.778949</v>
      </c>
      <c r="H148" s="41">
        <v>77.36237199</v>
      </c>
      <c r="I148" s="41">
        <v>165.01327749999999</v>
      </c>
      <c r="J148" s="41">
        <v>0</v>
      </c>
      <c r="K148" s="41">
        <v>20.564687500000002</v>
      </c>
      <c r="L148" s="41">
        <v>20.564687500000002</v>
      </c>
      <c r="M148" s="41">
        <v>123.8839025</v>
      </c>
      <c r="N148" s="41">
        <v>165.01327749999999</v>
      </c>
      <c r="O148" s="41">
        <v>165.01327749999999</v>
      </c>
      <c r="P148" s="41">
        <v>165.01327749999999</v>
      </c>
      <c r="Q148" s="41">
        <v>103.319215</v>
      </c>
      <c r="R148" s="41">
        <v>103.319215</v>
      </c>
      <c r="S148" s="41">
        <v>103.319215</v>
      </c>
      <c r="T148" s="41">
        <v>103.319215</v>
      </c>
      <c r="U148" s="41">
        <v>103.319215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21</v>
      </c>
      <c r="C149" s="42" t="s">
        <v>36</v>
      </c>
      <c r="D149" s="41">
        <v>1769.944133</v>
      </c>
      <c r="E149" s="41">
        <v>1769.944133</v>
      </c>
      <c r="F149" s="41">
        <v>1724.9081000000001</v>
      </c>
      <c r="G149" s="41">
        <v>1769.944133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1634.836033</v>
      </c>
      <c r="P149" s="41">
        <v>1634.836033</v>
      </c>
      <c r="Q149" s="41">
        <v>1679.8720659999999</v>
      </c>
      <c r="R149" s="41">
        <v>2924.928793</v>
      </c>
      <c r="S149" s="41">
        <v>2962.5921060000001</v>
      </c>
      <c r="T149" s="41">
        <v>2962.5921060000001</v>
      </c>
      <c r="U149" s="41">
        <v>3004.4137110000001</v>
      </c>
      <c r="V149" s="41">
        <v>3000.860502</v>
      </c>
      <c r="W149" s="41">
        <v>3007.6281399999998</v>
      </c>
      <c r="X149" s="41">
        <v>3007.6281399999998</v>
      </c>
      <c r="Y149" s="41">
        <v>3007.6281399999998</v>
      </c>
      <c r="Z149" s="41">
        <v>3007.6281399999998</v>
      </c>
      <c r="AA149" s="41">
        <v>2977.0851349999998</v>
      </c>
      <c r="AB149" s="41">
        <v>2962.5921060000001</v>
      </c>
      <c r="AC149" s="41">
        <v>2962.5921060000001</v>
      </c>
      <c r="AD149" s="41">
        <v>2962.5921060000001</v>
      </c>
      <c r="AE149" s="41">
        <v>2962.5921060000001</v>
      </c>
      <c r="AF149" s="41">
        <v>2962.5921060000001</v>
      </c>
      <c r="AG149" s="41">
        <v>2962.5921060000001</v>
      </c>
      <c r="AH149" s="41">
        <v>2962.5921060000001</v>
      </c>
      <c r="AI149" s="41">
        <v>2962.5921060000001</v>
      </c>
      <c r="AJ149" s="41">
        <v>2962.5921060000001</v>
      </c>
      <c r="AK149" s="41">
        <v>2962.5921060000001</v>
      </c>
      <c r="AL149" s="41">
        <v>2962.5921060000001</v>
      </c>
      <c r="AM149" s="41">
        <v>2962.5921060000001</v>
      </c>
      <c r="AN149" s="41">
        <v>2962.5921060000001</v>
      </c>
      <c r="AO149" s="41">
        <v>2962.5921060000001</v>
      </c>
      <c r="AP149" s="41">
        <v>2917.5560730000002</v>
      </c>
    </row>
    <row r="150" spans="1:42" x14ac:dyDescent="0.25">
      <c r="B150" s="40" t="s">
        <v>21</v>
      </c>
      <c r="C150" s="42" t="s">
        <v>37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21</v>
      </c>
      <c r="C151" s="42" t="s">
        <v>38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21</v>
      </c>
      <c r="C152" s="42" t="s">
        <v>39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21</v>
      </c>
      <c r="C153" s="42" t="s">
        <v>40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21</v>
      </c>
      <c r="C154" s="42" t="s">
        <v>41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21</v>
      </c>
      <c r="C155" s="42" t="s">
        <v>42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21</v>
      </c>
      <c r="C156" s="42" t="s">
        <v>43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21</v>
      </c>
      <c r="C157" s="42" t="s">
        <v>44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21</v>
      </c>
      <c r="C158" s="42" t="s">
        <v>45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21</v>
      </c>
      <c r="C159" s="42" t="s">
        <v>46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21</v>
      </c>
      <c r="C160" s="42" t="s">
        <v>15</v>
      </c>
      <c r="D160" s="41">
        <v>1769.944133</v>
      </c>
      <c r="E160" s="41">
        <v>1769.944133</v>
      </c>
      <c r="F160" s="41">
        <v>1724.9081000000001</v>
      </c>
      <c r="G160" s="41">
        <v>1769.944133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1634.836033</v>
      </c>
      <c r="P160" s="41">
        <v>1634.836033</v>
      </c>
      <c r="Q160" s="41">
        <v>1679.8720659999999</v>
      </c>
      <c r="R160" s="41">
        <v>2924.928793</v>
      </c>
      <c r="S160" s="41">
        <v>2962.5921060000001</v>
      </c>
      <c r="T160" s="41">
        <v>2962.5921060000001</v>
      </c>
      <c r="U160" s="41">
        <v>3004.4137110000001</v>
      </c>
      <c r="V160" s="41">
        <v>3000.860502</v>
      </c>
      <c r="W160" s="41">
        <v>3007.6281399999998</v>
      </c>
      <c r="X160" s="41">
        <v>3007.6281399999998</v>
      </c>
      <c r="Y160" s="41">
        <v>3007.6281399999998</v>
      </c>
      <c r="Z160" s="41">
        <v>3007.6281399999998</v>
      </c>
      <c r="AA160" s="41">
        <v>2977.0851349999998</v>
      </c>
      <c r="AB160" s="41">
        <v>2962.5921060000001</v>
      </c>
      <c r="AC160" s="41">
        <v>2962.5921060000001</v>
      </c>
      <c r="AD160" s="41">
        <v>2962.5921060000001</v>
      </c>
      <c r="AE160" s="41">
        <v>2962.5921060000001</v>
      </c>
      <c r="AF160" s="41">
        <v>2962.5921060000001</v>
      </c>
      <c r="AG160" s="41">
        <v>2962.5921060000001</v>
      </c>
      <c r="AH160" s="41">
        <v>2962.5921060000001</v>
      </c>
      <c r="AI160" s="41">
        <v>2962.5921060000001</v>
      </c>
      <c r="AJ160" s="41">
        <v>2962.5921060000001</v>
      </c>
      <c r="AK160" s="41">
        <v>2962.5921060000001</v>
      </c>
      <c r="AL160" s="41">
        <v>2962.5921060000001</v>
      </c>
      <c r="AM160" s="41">
        <v>2962.5921060000001</v>
      </c>
      <c r="AN160" s="41">
        <v>2962.5921060000001</v>
      </c>
      <c r="AO160" s="41">
        <v>2962.5921060000001</v>
      </c>
      <c r="AP160" s="41">
        <v>2917.5560730000002</v>
      </c>
    </row>
    <row r="161" spans="2:42" x14ac:dyDescent="0.25">
      <c r="B161" s="40" t="s">
        <v>22</v>
      </c>
      <c r="C161" s="42" t="s">
        <v>36</v>
      </c>
      <c r="D161" s="41">
        <v>120.7090422</v>
      </c>
      <c r="E161" s="41">
        <v>158.21081430000001</v>
      </c>
      <c r="F161" s="41">
        <v>80.472694770000004</v>
      </c>
      <c r="G161" s="41">
        <v>158.21081430000001</v>
      </c>
      <c r="H161" s="41"/>
      <c r="I161" s="41"/>
      <c r="J161" s="41"/>
      <c r="K161" s="41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22</v>
      </c>
      <c r="C162" s="42" t="s">
        <v>37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22</v>
      </c>
      <c r="C163" s="42" t="s">
        <v>38</v>
      </c>
      <c r="D163" s="41">
        <v>648.267247</v>
      </c>
      <c r="E163" s="41">
        <v>934.03795219999995</v>
      </c>
      <c r="F163" s="41">
        <v>519.8451139</v>
      </c>
      <c r="G163" s="41">
        <v>1019.8980319999999</v>
      </c>
      <c r="H163" s="41"/>
      <c r="I163" s="41"/>
      <c r="J163" s="41"/>
      <c r="K163" s="41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22</v>
      </c>
      <c r="C164" s="42" t="s">
        <v>39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22</v>
      </c>
      <c r="C165" s="42" t="s">
        <v>40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22</v>
      </c>
      <c r="C166" s="42" t="s">
        <v>41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22</v>
      </c>
      <c r="C167" s="42" t="s">
        <v>42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22</v>
      </c>
      <c r="C168" s="42" t="s">
        <v>43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22</v>
      </c>
      <c r="C169" s="42" t="s">
        <v>44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22</v>
      </c>
      <c r="C170" s="42" t="s">
        <v>45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22</v>
      </c>
      <c r="C171" s="42" t="s">
        <v>46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22</v>
      </c>
      <c r="C172" s="42" t="s">
        <v>15</v>
      </c>
      <c r="D172" s="41">
        <v>768.97628910000003</v>
      </c>
      <c r="E172" s="41">
        <v>1092.248767</v>
      </c>
      <c r="F172" s="41">
        <v>600.3178087</v>
      </c>
      <c r="G172" s="41">
        <v>1178.1088460000001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0</v>
      </c>
      <c r="O172" s="41">
        <v>0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23</v>
      </c>
      <c r="C173" s="42" t="s">
        <v>36</v>
      </c>
      <c r="D173" s="41">
        <v>23.025492270000001</v>
      </c>
      <c r="E173" s="41">
        <v>94.03550199</v>
      </c>
      <c r="F173" s="41"/>
      <c r="G173" s="41">
        <v>108.1073548</v>
      </c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23</v>
      </c>
      <c r="C174" s="42" t="s">
        <v>37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23</v>
      </c>
      <c r="C175" s="42" t="s">
        <v>38</v>
      </c>
      <c r="D175" s="41">
        <v>5.6581831129999998</v>
      </c>
      <c r="E175" s="41">
        <v>161.78015830000001</v>
      </c>
      <c r="F175" s="41">
        <v>3.772122075</v>
      </c>
      <c r="G175" s="41">
        <v>182.67693159999999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23</v>
      </c>
      <c r="C176" s="42" t="s">
        <v>39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23</v>
      </c>
      <c r="C177" s="42" t="s">
        <v>40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23</v>
      </c>
      <c r="C178" s="42" t="s">
        <v>41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23</v>
      </c>
      <c r="C179" s="42" t="s">
        <v>42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23</v>
      </c>
      <c r="C180" s="42" t="s">
        <v>43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23</v>
      </c>
      <c r="C181" s="42" t="s">
        <v>44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23</v>
      </c>
      <c r="C182" s="42" t="s">
        <v>45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23</v>
      </c>
      <c r="C183" s="42" t="s">
        <v>46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23</v>
      </c>
      <c r="C184" s="42" t="s">
        <v>15</v>
      </c>
      <c r="D184" s="41">
        <v>28.683675390000001</v>
      </c>
      <c r="E184" s="41">
        <v>255.81566029999999</v>
      </c>
      <c r="F184" s="41">
        <v>3.772122075</v>
      </c>
      <c r="G184" s="41">
        <v>290.78428639999998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691</v>
      </c>
      <c r="C185" s="42" t="s">
        <v>36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691</v>
      </c>
      <c r="C186" s="42" t="s">
        <v>37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691</v>
      </c>
      <c r="C187" s="42" t="s">
        <v>38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691</v>
      </c>
      <c r="C188" s="42" t="s">
        <v>39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691</v>
      </c>
      <c r="C189" s="42" t="s">
        <v>40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691</v>
      </c>
      <c r="C190" s="42" t="s">
        <v>41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691</v>
      </c>
      <c r="C191" s="42" t="s">
        <v>42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691</v>
      </c>
      <c r="C192" s="42" t="s">
        <v>43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691</v>
      </c>
      <c r="C193" s="42" t="s">
        <v>44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691</v>
      </c>
      <c r="C194" s="42" t="s">
        <v>45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691</v>
      </c>
      <c r="C195" s="42" t="s">
        <v>46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691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692</v>
      </c>
      <c r="C197" s="42" t="s">
        <v>36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692</v>
      </c>
      <c r="C198" s="42" t="s">
        <v>37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692</v>
      </c>
      <c r="C199" s="42" t="s">
        <v>38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692</v>
      </c>
      <c r="C200" s="42" t="s">
        <v>39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692</v>
      </c>
      <c r="C201" s="42" t="s">
        <v>40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692</v>
      </c>
      <c r="C202" s="42" t="s">
        <v>41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692</v>
      </c>
      <c r="C203" s="42" t="s">
        <v>42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692</v>
      </c>
      <c r="C204" s="42" t="s">
        <v>43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692</v>
      </c>
      <c r="C205" s="42" t="s">
        <v>44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692</v>
      </c>
      <c r="C206" s="42" t="s">
        <v>45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692</v>
      </c>
      <c r="C207" s="42" t="s">
        <v>46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692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693</v>
      </c>
      <c r="C209" s="42" t="s">
        <v>36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693</v>
      </c>
      <c r="C210" s="42" t="s">
        <v>37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693</v>
      </c>
      <c r="C211" s="42" t="s">
        <v>38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693</v>
      </c>
      <c r="C212" s="42" t="s">
        <v>39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693</v>
      </c>
      <c r="C213" s="42" t="s">
        <v>40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693</v>
      </c>
      <c r="C214" s="42" t="s">
        <v>41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693</v>
      </c>
      <c r="C215" s="42" t="s">
        <v>42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693</v>
      </c>
      <c r="C216" s="42" t="s">
        <v>43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693</v>
      </c>
      <c r="C217" s="42" t="s">
        <v>44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693</v>
      </c>
      <c r="C218" s="42" t="s">
        <v>45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693</v>
      </c>
      <c r="C219" s="42" t="s">
        <v>46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693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24</v>
      </c>
      <c r="C221" s="42" t="s">
        <v>36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24</v>
      </c>
      <c r="C222" s="42" t="s">
        <v>37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24</v>
      </c>
      <c r="C223" s="42" t="s">
        <v>38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24</v>
      </c>
      <c r="C224" s="42" t="s">
        <v>39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24</v>
      </c>
      <c r="C225" s="42" t="s">
        <v>40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24</v>
      </c>
      <c r="C226" s="42" t="s">
        <v>41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24</v>
      </c>
      <c r="C227" s="42" t="s">
        <v>42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24</v>
      </c>
      <c r="C228" s="42" t="s">
        <v>43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24</v>
      </c>
      <c r="C229" s="42" t="s">
        <v>44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24</v>
      </c>
      <c r="C230" s="42" t="s">
        <v>45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24</v>
      </c>
      <c r="C231" s="42" t="s">
        <v>46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24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36</v>
      </c>
      <c r="D233" s="41">
        <v>20065.577740000001</v>
      </c>
      <c r="E233" s="41">
        <v>20065.577740000001</v>
      </c>
      <c r="F233" s="41">
        <v>20065.577740000001</v>
      </c>
      <c r="G233" s="41">
        <v>20065.577740000001</v>
      </c>
      <c r="H233" s="41">
        <v>20065.577740000001</v>
      </c>
      <c r="I233" s="41">
        <v>20065.577740000001</v>
      </c>
      <c r="J233" s="41">
        <v>20307.259290000002</v>
      </c>
      <c r="K233" s="41">
        <v>20326.192869999999</v>
      </c>
      <c r="L233" s="41">
        <v>20397.000909999999</v>
      </c>
      <c r="M233" s="41">
        <v>20397.000909999999</v>
      </c>
      <c r="N233" s="41">
        <v>20397.000909999999</v>
      </c>
      <c r="O233" s="41">
        <v>20397.000909999999</v>
      </c>
      <c r="P233" s="41">
        <v>20397.000909999999</v>
      </c>
      <c r="Q233" s="41">
        <v>20397.000909999999</v>
      </c>
      <c r="R233" s="41">
        <v>19374.886729999998</v>
      </c>
      <c r="S233" s="41">
        <v>20397.000909999999</v>
      </c>
      <c r="T233" s="41">
        <v>20573.099859999998</v>
      </c>
      <c r="U233" s="41">
        <v>20729.525079999999</v>
      </c>
      <c r="V233" s="41">
        <v>20717.53413</v>
      </c>
      <c r="W233" s="41">
        <v>20718.608810000002</v>
      </c>
      <c r="X233" s="41">
        <v>20734.7412</v>
      </c>
      <c r="Y233" s="41">
        <v>20769.81192</v>
      </c>
      <c r="Z233" s="41">
        <v>20747.173569999999</v>
      </c>
      <c r="AA233" s="41">
        <v>20760.50937</v>
      </c>
      <c r="AB233" s="41">
        <v>20738.694090000001</v>
      </c>
      <c r="AC233" s="41">
        <v>20712.958350000001</v>
      </c>
      <c r="AD233" s="41">
        <v>20679.028310000002</v>
      </c>
      <c r="AE233" s="41">
        <v>20765.960520000001</v>
      </c>
      <c r="AF233" s="41">
        <v>20659.078870000001</v>
      </c>
      <c r="AG233" s="41">
        <v>20687.681349999999</v>
      </c>
      <c r="AH233" s="41">
        <v>20660.819</v>
      </c>
      <c r="AI233" s="41">
        <v>20629.85353</v>
      </c>
      <c r="AJ233" s="41">
        <v>20705.901290000002</v>
      </c>
      <c r="AK233" s="41">
        <v>20318.094270000001</v>
      </c>
      <c r="AL233" s="41">
        <v>20681.259890000001</v>
      </c>
      <c r="AM233" s="41">
        <v>19347.949619999999</v>
      </c>
      <c r="AN233" s="41">
        <v>20026.723539999999</v>
      </c>
      <c r="AO233" s="41">
        <v>19098.628669999998</v>
      </c>
      <c r="AP233" s="41">
        <v>15993.50308</v>
      </c>
    </row>
    <row r="234" spans="2:42" x14ac:dyDescent="0.25">
      <c r="B234" s="40" t="s">
        <v>1</v>
      </c>
      <c r="C234" s="42" t="s">
        <v>37</v>
      </c>
      <c r="D234" s="41">
        <v>7523.0249709999998</v>
      </c>
      <c r="E234" s="41">
        <v>7523.0249709999998</v>
      </c>
      <c r="F234" s="41">
        <v>7523.0249709999998</v>
      </c>
      <c r="G234" s="41">
        <v>7523.0249709999998</v>
      </c>
      <c r="H234" s="41">
        <v>7523.0249709999998</v>
      </c>
      <c r="I234" s="41">
        <v>7349.0227560000003</v>
      </c>
      <c r="J234" s="41">
        <v>7409.7003439999999</v>
      </c>
      <c r="K234" s="41">
        <v>7593.3372019999997</v>
      </c>
      <c r="L234" s="41">
        <v>7739.7459019999997</v>
      </c>
      <c r="M234" s="41">
        <v>7739.7459019999997</v>
      </c>
      <c r="N234" s="41">
        <v>7823.1923429999997</v>
      </c>
      <c r="O234" s="41">
        <v>7942.8726079999997</v>
      </c>
      <c r="P234" s="41">
        <v>8023.0581270000002</v>
      </c>
      <c r="Q234" s="41">
        <v>8089.908598</v>
      </c>
      <c r="R234" s="41">
        <v>8027.2345100000002</v>
      </c>
      <c r="S234" s="41">
        <v>8089.908598</v>
      </c>
      <c r="T234" s="41">
        <v>8592.3749029999999</v>
      </c>
      <c r="U234" s="41">
        <v>8912.6885689999999</v>
      </c>
      <c r="V234" s="41">
        <v>8862.6642059999995</v>
      </c>
      <c r="W234" s="41">
        <v>8912.6885689999999</v>
      </c>
      <c r="X234" s="41">
        <v>8886.6788629999992</v>
      </c>
      <c r="Y234" s="41">
        <v>8788.7262960000007</v>
      </c>
      <c r="Z234" s="41">
        <v>8878.1469309999993</v>
      </c>
      <c r="AA234" s="41">
        <v>8912.6885689999999</v>
      </c>
      <c r="AB234" s="41">
        <v>8893.0938040000001</v>
      </c>
      <c r="AC234" s="41">
        <v>8421.9007440000005</v>
      </c>
      <c r="AD234" s="41">
        <v>8629.9467530000002</v>
      </c>
      <c r="AE234" s="41">
        <v>8832.4475289999991</v>
      </c>
      <c r="AF234" s="41">
        <v>8828.4130879999993</v>
      </c>
      <c r="AG234" s="41">
        <v>8905.4494900000009</v>
      </c>
      <c r="AH234" s="41">
        <v>8625.0613730000005</v>
      </c>
      <c r="AI234" s="41">
        <v>8775.3588240000008</v>
      </c>
      <c r="AJ234" s="41">
        <v>8464.7290209999992</v>
      </c>
      <c r="AK234" s="41">
        <v>8789.0260490000001</v>
      </c>
      <c r="AL234" s="41">
        <v>8709.1091099999994</v>
      </c>
      <c r="AM234" s="41">
        <v>8272.8161240000009</v>
      </c>
      <c r="AN234" s="41">
        <v>8632.1352349999997</v>
      </c>
      <c r="AO234" s="41">
        <v>8523.7607819999994</v>
      </c>
      <c r="AP234" s="41">
        <v>8912.6885689999999</v>
      </c>
    </row>
    <row r="235" spans="2:42" x14ac:dyDescent="0.25">
      <c r="B235" s="40" t="s">
        <v>1</v>
      </c>
      <c r="C235" s="42" t="s">
        <v>38</v>
      </c>
      <c r="D235" s="41">
        <v>4779.7694799999999</v>
      </c>
      <c r="E235" s="41">
        <v>4779.7694799999999</v>
      </c>
      <c r="F235" s="41">
        <v>4779.7694799999999</v>
      </c>
      <c r="G235" s="41">
        <v>4779.7694799999999</v>
      </c>
      <c r="H235" s="41">
        <v>4447.7812530000001</v>
      </c>
      <c r="I235" s="41">
        <v>4431.2616310000003</v>
      </c>
      <c r="J235" s="41">
        <v>3896.2741510000001</v>
      </c>
      <c r="K235" s="41">
        <v>4688.3046020000002</v>
      </c>
      <c r="L235" s="41">
        <v>4108.9562230000001</v>
      </c>
      <c r="M235" s="41">
        <v>4583.6895320000003</v>
      </c>
      <c r="N235" s="41">
        <v>4081.34924</v>
      </c>
      <c r="O235" s="41">
        <v>3546.2939510000001</v>
      </c>
      <c r="P235" s="41">
        <v>4516.9755219999997</v>
      </c>
      <c r="Q235" s="41">
        <v>3845.4890890000001</v>
      </c>
      <c r="R235" s="41">
        <v>3990.769828</v>
      </c>
      <c r="S235" s="41">
        <v>3141.6852399999998</v>
      </c>
      <c r="T235" s="41">
        <v>3558.838589</v>
      </c>
      <c r="U235" s="41">
        <v>4779.7694799999999</v>
      </c>
      <c r="V235" s="41">
        <v>4638.6770999999999</v>
      </c>
      <c r="W235" s="41">
        <v>3905.5717810000001</v>
      </c>
      <c r="X235" s="41">
        <v>3076.5838199999998</v>
      </c>
      <c r="Y235" s="41">
        <v>2653.1701979999998</v>
      </c>
      <c r="Z235" s="41">
        <v>2971.8341479999999</v>
      </c>
      <c r="AA235" s="41">
        <v>2267.7635610000002</v>
      </c>
      <c r="AB235" s="41">
        <v>3104.4177479999998</v>
      </c>
      <c r="AC235" s="41">
        <v>3455.1843309999999</v>
      </c>
      <c r="AD235" s="41">
        <v>3402.664162</v>
      </c>
      <c r="AE235" s="41">
        <v>2262.5201339999999</v>
      </c>
      <c r="AF235" s="41">
        <v>2880.9644450000001</v>
      </c>
      <c r="AG235" s="41">
        <v>2256.4915289999999</v>
      </c>
      <c r="AH235" s="41">
        <v>2503.3981469999999</v>
      </c>
      <c r="AI235" s="41">
        <v>3441.6454220000001</v>
      </c>
      <c r="AJ235" s="41">
        <v>3441.6454220000001</v>
      </c>
      <c r="AK235" s="41">
        <v>2256.4915289999999</v>
      </c>
      <c r="AL235" s="41">
        <v>2638.9547830000001</v>
      </c>
      <c r="AM235" s="41">
        <v>3441.6454220000001</v>
      </c>
      <c r="AN235" s="41">
        <v>3441.6454220000001</v>
      </c>
      <c r="AO235" s="41">
        <v>3441.6454220000001</v>
      </c>
      <c r="AP235" s="41">
        <v>2256.4915289999999</v>
      </c>
    </row>
    <row r="236" spans="2:42" x14ac:dyDescent="0.25">
      <c r="B236" s="40" t="s">
        <v>1</v>
      </c>
      <c r="C236" s="42" t="s">
        <v>39</v>
      </c>
      <c r="D236" s="41">
        <v>2769.7719160000001</v>
      </c>
      <c r="E236" s="41">
        <v>3684.554044</v>
      </c>
      <c r="F236" s="41">
        <v>3468.26962</v>
      </c>
      <c r="G236" s="41">
        <v>3670.297916</v>
      </c>
      <c r="H236" s="41">
        <v>4182.6553370000001</v>
      </c>
      <c r="I236" s="41">
        <v>4590.8580599999996</v>
      </c>
      <c r="J236" s="41">
        <v>3703.7557929999998</v>
      </c>
      <c r="K236" s="41">
        <v>6618.2816489999996</v>
      </c>
      <c r="L236" s="41">
        <v>8683.0800240000008</v>
      </c>
      <c r="M236" s="41">
        <v>8698.0591980000008</v>
      </c>
      <c r="N236" s="41">
        <v>8672.4018209999995</v>
      </c>
      <c r="O236" s="41">
        <v>9628.6995850000003</v>
      </c>
      <c r="P236" s="41">
        <v>6247.8687190000001</v>
      </c>
      <c r="Q236" s="41">
        <v>8415.8507989999998</v>
      </c>
      <c r="R236" s="41">
        <v>9787.1075600000004</v>
      </c>
      <c r="S236" s="41">
        <v>9186.6817800000008</v>
      </c>
      <c r="T236" s="41">
        <v>9704.0371620000005</v>
      </c>
      <c r="U236" s="41">
        <v>10101.715990000001</v>
      </c>
      <c r="V236" s="41">
        <v>10068.85656</v>
      </c>
      <c r="W236" s="41">
        <v>10101.715990000001</v>
      </c>
      <c r="X236" s="41">
        <v>10101.715990000001</v>
      </c>
      <c r="Y236" s="41">
        <v>10099.43237</v>
      </c>
      <c r="Z236" s="41">
        <v>10101.715990000001</v>
      </c>
      <c r="AA236" s="41">
        <v>10101.715990000001</v>
      </c>
      <c r="AB236" s="41">
        <v>10101.715990000001</v>
      </c>
      <c r="AC236" s="41">
        <v>10101.715990000001</v>
      </c>
      <c r="AD236" s="41">
        <v>10101.715990000001</v>
      </c>
      <c r="AE236" s="41">
        <v>9890.8669310000005</v>
      </c>
      <c r="AF236" s="41">
        <v>10101.715990000001</v>
      </c>
      <c r="AG236" s="41">
        <v>10101.715990000001</v>
      </c>
      <c r="AH236" s="41">
        <v>10101.715990000001</v>
      </c>
      <c r="AI236" s="41">
        <v>10101.715990000001</v>
      </c>
      <c r="AJ236" s="41">
        <v>9842.1915819999995</v>
      </c>
      <c r="AK236" s="41">
        <v>10101.715990000001</v>
      </c>
      <c r="AL236" s="41">
        <v>8513.3524020000004</v>
      </c>
      <c r="AM236" s="41">
        <v>9003.9940590000006</v>
      </c>
      <c r="AN236" s="41">
        <v>8677.1669930000007</v>
      </c>
      <c r="AO236" s="41">
        <v>9692.4352560000007</v>
      </c>
      <c r="AP236" s="41">
        <v>9017.2101409999996</v>
      </c>
    </row>
    <row r="237" spans="2:42" x14ac:dyDescent="0.25">
      <c r="B237" s="40" t="s">
        <v>1</v>
      </c>
      <c r="C237" s="42" t="s">
        <v>40</v>
      </c>
      <c r="D237" s="41">
        <v>9272.0776079999996</v>
      </c>
      <c r="E237" s="41">
        <v>9272.0776079999996</v>
      </c>
      <c r="F237" s="41">
        <v>9191.0649670000003</v>
      </c>
      <c r="G237" s="41">
        <v>9272.0776079999996</v>
      </c>
      <c r="H237" s="41">
        <v>8764.8012359999993</v>
      </c>
      <c r="I237" s="41">
        <v>9272.0776079999996</v>
      </c>
      <c r="J237" s="41">
        <v>9272.0776079999996</v>
      </c>
      <c r="K237" s="41">
        <v>8563.1025250000002</v>
      </c>
      <c r="L237" s="41">
        <v>8183.3874249999999</v>
      </c>
      <c r="M237" s="41">
        <v>8852.3940750000002</v>
      </c>
      <c r="N237" s="41">
        <v>9017.2143629999991</v>
      </c>
      <c r="O237" s="41">
        <v>9219.5033899999999</v>
      </c>
      <c r="P237" s="41">
        <v>8659.2515530000001</v>
      </c>
      <c r="Q237" s="41">
        <v>9114.2143629999991</v>
      </c>
      <c r="R237" s="41">
        <v>9272.0776079999996</v>
      </c>
      <c r="S237" s="41">
        <v>9272.0776079999996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8947.6117109999996</v>
      </c>
      <c r="AJ237" s="41">
        <v>8482.5178419999993</v>
      </c>
      <c r="AK237" s="41">
        <v>8881.7802350000002</v>
      </c>
      <c r="AL237" s="41">
        <v>9272.0776079999996</v>
      </c>
      <c r="AM237" s="41">
        <v>9272.0776079999996</v>
      </c>
      <c r="AN237" s="41">
        <v>9272.0776079999996</v>
      </c>
      <c r="AO237" s="41">
        <v>8354.5316230000008</v>
      </c>
      <c r="AP237" s="41">
        <v>9272.0776079999996</v>
      </c>
    </row>
    <row r="238" spans="2:42" x14ac:dyDescent="0.25">
      <c r="B238" s="40" t="s">
        <v>1</v>
      </c>
      <c r="C238" s="42" t="s">
        <v>41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2359.2130980000002</v>
      </c>
      <c r="I238" s="41">
        <v>1508.2407880000001</v>
      </c>
      <c r="J238" s="41">
        <v>2992.6521720000001</v>
      </c>
      <c r="K238" s="41">
        <v>2996.0267480000002</v>
      </c>
      <c r="L238" s="41">
        <v>1953.185986</v>
      </c>
      <c r="M238" s="41">
        <v>2378.3697360000001</v>
      </c>
      <c r="N238" s="41">
        <v>3754.6169960000002</v>
      </c>
      <c r="O238" s="41">
        <v>2567.1105210000001</v>
      </c>
      <c r="P238" s="41">
        <v>4646.0225289999998</v>
      </c>
      <c r="Q238" s="41">
        <v>4557.930523</v>
      </c>
      <c r="R238" s="41">
        <v>4563.8766919999998</v>
      </c>
      <c r="S238" s="41">
        <v>4569.8740399999997</v>
      </c>
      <c r="T238" s="41">
        <v>4575.9045109999997</v>
      </c>
      <c r="U238" s="41">
        <v>4599.2376530000001</v>
      </c>
      <c r="V238" s="41">
        <v>4596.0343130000001</v>
      </c>
      <c r="W238" s="41">
        <v>4646.0225289999998</v>
      </c>
      <c r="X238" s="41">
        <v>4646.0225289999998</v>
      </c>
      <c r="Y238" s="41">
        <v>4646.0225289999998</v>
      </c>
      <c r="Z238" s="41">
        <v>4646.0225289999998</v>
      </c>
      <c r="AA238" s="41">
        <v>4646.0225289999998</v>
      </c>
      <c r="AB238" s="41">
        <v>4646.0225289999998</v>
      </c>
      <c r="AC238" s="41">
        <v>3883.265461</v>
      </c>
      <c r="AD238" s="41">
        <v>4646.0225289999998</v>
      </c>
      <c r="AE238" s="41">
        <v>4520.2135779999999</v>
      </c>
      <c r="AF238" s="41">
        <v>4301.5125879999996</v>
      </c>
      <c r="AG238" s="41">
        <v>4345.8533509999997</v>
      </c>
      <c r="AH238" s="41">
        <v>4292.5268040000001</v>
      </c>
      <c r="AI238" s="41">
        <v>3608.2765290000002</v>
      </c>
      <c r="AJ238" s="41">
        <v>4088.0975629999998</v>
      </c>
      <c r="AK238" s="41">
        <v>4093.7613940000001</v>
      </c>
      <c r="AL238" s="41">
        <v>4099.2774149999996</v>
      </c>
      <c r="AM238" s="41">
        <v>4044.963471</v>
      </c>
      <c r="AN238" s="41">
        <v>2836.503099</v>
      </c>
      <c r="AO238" s="41">
        <v>2564.4012130000001</v>
      </c>
      <c r="AP238" s="41">
        <v>4646.0225289999998</v>
      </c>
    </row>
    <row r="239" spans="2:42" x14ac:dyDescent="0.25">
      <c r="B239" s="40" t="s">
        <v>1</v>
      </c>
      <c r="C239" s="42" t="s">
        <v>42</v>
      </c>
      <c r="D239" s="41">
        <v>128.5611863</v>
      </c>
      <c r="E239" s="41"/>
      <c r="F239" s="41">
        <v>169.22502940000001</v>
      </c>
      <c r="G239" s="41">
        <v>176.66950700000001</v>
      </c>
      <c r="H239" s="41">
        <v>166.6665294</v>
      </c>
      <c r="I239" s="41">
        <v>90.451490199999995</v>
      </c>
      <c r="J239" s="41">
        <v>219.0126765</v>
      </c>
      <c r="K239" s="41">
        <v>283.19707840000001</v>
      </c>
      <c r="L239" s="41">
        <v>452.21845100000002</v>
      </c>
      <c r="M239" s="41">
        <v>286.13626470000003</v>
      </c>
      <c r="N239" s="41">
        <v>286.13626470000003</v>
      </c>
      <c r="O239" s="41">
        <v>286.13626470000003</v>
      </c>
      <c r="P239" s="41">
        <v>444.46984190000001</v>
      </c>
      <c r="Q239" s="41">
        <v>458.61872870000002</v>
      </c>
      <c r="R239" s="41">
        <v>335.6840785</v>
      </c>
      <c r="S239" s="41">
        <v>487.35224449999998</v>
      </c>
      <c r="T239" s="41">
        <v>609.35365690000003</v>
      </c>
      <c r="U239" s="41">
        <v>517.6456359</v>
      </c>
      <c r="V239" s="41">
        <v>525.88764219999996</v>
      </c>
      <c r="W239" s="41">
        <v>609.35365690000003</v>
      </c>
      <c r="X239" s="41">
        <v>609.35365690000003</v>
      </c>
      <c r="Y239" s="41">
        <v>609.35365690000003</v>
      </c>
      <c r="Z239" s="41">
        <v>609.35365690000003</v>
      </c>
      <c r="AA239" s="41">
        <v>609.35365690000003</v>
      </c>
      <c r="AB239" s="41">
        <v>609.35365690000003</v>
      </c>
      <c r="AC239" s="41">
        <v>609.35365690000003</v>
      </c>
      <c r="AD239" s="41">
        <v>609.35365690000003</v>
      </c>
      <c r="AE239" s="41">
        <v>609.35365690000003</v>
      </c>
      <c r="AF239" s="41">
        <v>609.35365690000003</v>
      </c>
      <c r="AG239" s="41">
        <v>609.35365690000003</v>
      </c>
      <c r="AH239" s="41">
        <v>609.35365690000003</v>
      </c>
      <c r="AI239" s="41">
        <v>609.35365690000003</v>
      </c>
      <c r="AJ239" s="41">
        <v>609.35365690000003</v>
      </c>
      <c r="AK239" s="41">
        <v>609.35365690000003</v>
      </c>
      <c r="AL239" s="41">
        <v>609.35365690000003</v>
      </c>
      <c r="AM239" s="41">
        <v>609.35365690000003</v>
      </c>
      <c r="AN239" s="41">
        <v>609.35365690000003</v>
      </c>
      <c r="AO239" s="41">
        <v>609.35365690000003</v>
      </c>
      <c r="AP239" s="41">
        <v>609.35365690000003</v>
      </c>
    </row>
    <row r="240" spans="2:42" x14ac:dyDescent="0.25">
      <c r="B240" s="40" t="s">
        <v>1</v>
      </c>
      <c r="C240" s="42" t="s">
        <v>43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/>
      <c r="Z240" s="41"/>
      <c r="AA240" s="41"/>
      <c r="AB240" s="41"/>
      <c r="AC240" s="41"/>
      <c r="AD240" s="41"/>
      <c r="AE240" s="41"/>
      <c r="AF240" s="41"/>
      <c r="AG240" s="41"/>
      <c r="AH240" s="41"/>
      <c r="AI240" s="41"/>
      <c r="AJ240" s="41"/>
      <c r="AK240" s="41"/>
      <c r="AL240" s="41"/>
      <c r="AM240" s="41"/>
      <c r="AN240" s="41"/>
      <c r="AO240" s="41"/>
      <c r="AP240" s="41"/>
    </row>
    <row r="241" spans="2:42" x14ac:dyDescent="0.25">
      <c r="B241" s="40" t="s">
        <v>1</v>
      </c>
      <c r="C241" s="42" t="s">
        <v>44</v>
      </c>
      <c r="D241" s="41"/>
      <c r="E241" s="41"/>
      <c r="F241" s="41"/>
      <c r="G241" s="41"/>
      <c r="H241" s="41"/>
      <c r="I241" s="41"/>
      <c r="J241" s="41">
        <v>20.06214112</v>
      </c>
      <c r="K241" s="41">
        <v>235.87248260000001</v>
      </c>
      <c r="L241" s="41">
        <v>1891.6488039999999</v>
      </c>
      <c r="M241" s="41">
        <v>1275.354908</v>
      </c>
      <c r="N241" s="41">
        <v>1337.4598820000001</v>
      </c>
      <c r="O241" s="41">
        <v>1120.483743</v>
      </c>
      <c r="P241" s="41">
        <v>1667.9745290000001</v>
      </c>
      <c r="Q241" s="41">
        <v>600.93324510000002</v>
      </c>
      <c r="R241" s="41">
        <v>600.93324510000002</v>
      </c>
      <c r="S241" s="41">
        <v>1495.3411659999999</v>
      </c>
      <c r="T241" s="41">
        <v>1640.9906570000001</v>
      </c>
      <c r="U241" s="41">
        <v>1446.745083</v>
      </c>
      <c r="V241" s="41">
        <v>1364.8139739999999</v>
      </c>
      <c r="W241" s="41">
        <v>1517.2855070000001</v>
      </c>
      <c r="X241" s="41">
        <v>1375.2305269999999</v>
      </c>
      <c r="Y241" s="41">
        <v>1919.002896</v>
      </c>
      <c r="Z241" s="41">
        <v>1364.8139739999999</v>
      </c>
      <c r="AA241" s="41">
        <v>1375.2305269999999</v>
      </c>
      <c r="AB241" s="41">
        <v>1364.8139739999999</v>
      </c>
      <c r="AC241" s="41">
        <v>1929.4194480000001</v>
      </c>
      <c r="AD241" s="41">
        <v>1322.577691</v>
      </c>
      <c r="AE241" s="41">
        <v>1919.002896</v>
      </c>
      <c r="AF241" s="41">
        <v>1139.257728</v>
      </c>
      <c r="AG241" s="41">
        <v>1541.3228220000001</v>
      </c>
      <c r="AH241" s="41">
        <v>1141.1396999999999</v>
      </c>
      <c r="AI241" s="41">
        <v>1139.257728</v>
      </c>
      <c r="AJ241" s="41">
        <v>1375.2305269999999</v>
      </c>
      <c r="AK241" s="41">
        <v>1149.67428</v>
      </c>
      <c r="AL241" s="41">
        <v>1149.67428</v>
      </c>
      <c r="AM241" s="41">
        <v>1139.257728</v>
      </c>
      <c r="AN241" s="41">
        <v>1703.863202</v>
      </c>
      <c r="AO241" s="41">
        <v>1703.863202</v>
      </c>
      <c r="AP241" s="41">
        <v>1364.8139739999999</v>
      </c>
    </row>
    <row r="242" spans="2:42" x14ac:dyDescent="0.25">
      <c r="B242" s="40" t="s">
        <v>1</v>
      </c>
      <c r="C242" s="42" t="s">
        <v>45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46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45013.933169999997</v>
      </c>
      <c r="E244" s="41">
        <v>45833.751779999999</v>
      </c>
      <c r="F244" s="41">
        <v>45733.004430000001</v>
      </c>
      <c r="G244" s="41">
        <v>45980.966160000004</v>
      </c>
      <c r="H244" s="41">
        <v>47509.720159999997</v>
      </c>
      <c r="I244" s="41">
        <v>47307.49007</v>
      </c>
      <c r="J244" s="41">
        <v>47820.794179999997</v>
      </c>
      <c r="K244" s="41">
        <v>51304.315159999998</v>
      </c>
      <c r="L244" s="41">
        <v>53409.223729999998</v>
      </c>
      <c r="M244" s="41">
        <v>54210.750529999998</v>
      </c>
      <c r="N244" s="41">
        <v>55369.37182</v>
      </c>
      <c r="O244" s="41">
        <v>54708.100980000003</v>
      </c>
      <c r="P244" s="41">
        <v>54602.621729999999</v>
      </c>
      <c r="Q244" s="41">
        <v>55479.946259999997</v>
      </c>
      <c r="R244" s="41">
        <v>55952.570249999997</v>
      </c>
      <c r="S244" s="41">
        <v>56639.921589999998</v>
      </c>
      <c r="T244" s="41">
        <v>58526.676950000001</v>
      </c>
      <c r="U244" s="41">
        <v>60359.405100000004</v>
      </c>
      <c r="V244" s="41">
        <v>60046.54552</v>
      </c>
      <c r="W244" s="41">
        <v>59683.324460000003</v>
      </c>
      <c r="X244" s="41">
        <v>58702.404199999997</v>
      </c>
      <c r="Y244" s="41">
        <v>58757.597470000001</v>
      </c>
      <c r="Z244" s="41">
        <v>58591.13841</v>
      </c>
      <c r="AA244" s="41">
        <v>57945.361819999998</v>
      </c>
      <c r="AB244" s="41">
        <v>58730.189400000003</v>
      </c>
      <c r="AC244" s="41">
        <v>58385.875599999999</v>
      </c>
      <c r="AD244" s="41">
        <v>58663.386700000003</v>
      </c>
      <c r="AE244" s="41">
        <v>58072.442849999999</v>
      </c>
      <c r="AF244" s="41">
        <v>57792.373970000001</v>
      </c>
      <c r="AG244" s="41">
        <v>57719.945800000001</v>
      </c>
      <c r="AH244" s="41">
        <v>57206.092279999997</v>
      </c>
      <c r="AI244" s="41">
        <v>57253.073400000001</v>
      </c>
      <c r="AJ244" s="41">
        <v>57009.66691</v>
      </c>
      <c r="AK244" s="41">
        <v>56199.897409999998</v>
      </c>
      <c r="AL244" s="41">
        <v>55673.059139999998</v>
      </c>
      <c r="AM244" s="41">
        <v>55132.057690000001</v>
      </c>
      <c r="AN244" s="41">
        <v>55199.46875</v>
      </c>
      <c r="AO244" s="41">
        <v>53988.619830000003</v>
      </c>
      <c r="AP244" s="41">
        <v>52072.161090000001</v>
      </c>
    </row>
    <row r="245" spans="2:42" x14ac:dyDescent="0.25">
      <c r="B245" s="40" t="s">
        <v>25</v>
      </c>
      <c r="C245" s="42" t="s">
        <v>36</v>
      </c>
      <c r="D245" s="41">
        <v>94.915795790000004</v>
      </c>
      <c r="E245" s="41">
        <v>94.915795790000004</v>
      </c>
      <c r="F245" s="41">
        <v>94.915795790000004</v>
      </c>
      <c r="G245" s="41">
        <v>94.915795790000004</v>
      </c>
      <c r="H245" s="41">
        <v>142.9906598</v>
      </c>
      <c r="I245" s="41">
        <v>146.22986320000001</v>
      </c>
      <c r="J245" s="41">
        <v>172.70909750000001</v>
      </c>
      <c r="K245" s="41">
        <v>182.13006229999999</v>
      </c>
      <c r="L245" s="41">
        <v>185.39859469999999</v>
      </c>
      <c r="M245" s="41">
        <v>1505.4967839999999</v>
      </c>
      <c r="N245" s="41">
        <v>1136.2567570000001</v>
      </c>
      <c r="O245" s="41">
        <v>1136.2567570000001</v>
      </c>
      <c r="P245" s="41">
        <v>568.2711243</v>
      </c>
      <c r="Q245" s="41">
        <v>930.38074270000004</v>
      </c>
      <c r="R245" s="41">
        <v>871.57061290000001</v>
      </c>
      <c r="S245" s="41">
        <v>1505.4967839999999</v>
      </c>
      <c r="T245" s="41">
        <v>1505.4967839999999</v>
      </c>
      <c r="U245" s="41">
        <v>2336.218476</v>
      </c>
      <c r="V245" s="41">
        <v>2336.218476</v>
      </c>
      <c r="W245" s="41">
        <v>2336.218476</v>
      </c>
      <c r="X245" s="41">
        <v>3071.0354299999999</v>
      </c>
      <c r="Y245" s="41">
        <v>2701.795404</v>
      </c>
      <c r="Z245" s="41">
        <v>2705.4585029999998</v>
      </c>
      <c r="AA245" s="41">
        <v>3061.3358520000002</v>
      </c>
      <c r="AB245" s="41">
        <v>2336.218476</v>
      </c>
      <c r="AC245" s="41">
        <v>3071.0354299999999</v>
      </c>
      <c r="AD245" s="41">
        <v>2336.218476</v>
      </c>
      <c r="AE245" s="41">
        <v>2616.7053890000002</v>
      </c>
      <c r="AF245" s="41">
        <v>2560.279544</v>
      </c>
      <c r="AG245" s="41">
        <v>2412.0571359999999</v>
      </c>
      <c r="AH245" s="41">
        <v>2303.5644200000002</v>
      </c>
      <c r="AI245" s="41">
        <v>1656.139664</v>
      </c>
      <c r="AJ245" s="41">
        <v>1656.139664</v>
      </c>
      <c r="AK245" s="41">
        <v>1709.9007670000001</v>
      </c>
      <c r="AL245" s="41">
        <v>1911.363873</v>
      </c>
      <c r="AM245" s="41">
        <v>1648.9998049999999</v>
      </c>
      <c r="AN245" s="41">
        <v>1648.9261449999999</v>
      </c>
      <c r="AO245" s="41">
        <v>1974.7189539999999</v>
      </c>
      <c r="AP245" s="41">
        <v>2211.238347</v>
      </c>
    </row>
    <row r="246" spans="2:42" x14ac:dyDescent="0.25">
      <c r="B246" s="40" t="s">
        <v>25</v>
      </c>
      <c r="C246" s="42" t="s">
        <v>37</v>
      </c>
      <c r="D246" s="41">
        <v>65.602811970000005</v>
      </c>
      <c r="E246" s="41">
        <v>65.602811970000005</v>
      </c>
      <c r="F246" s="41">
        <v>65.602811970000005</v>
      </c>
      <c r="G246" s="41">
        <v>66.147370850000001</v>
      </c>
      <c r="H246" s="41">
        <v>129.08834759999999</v>
      </c>
      <c r="I246" s="41">
        <v>148.35446709999999</v>
      </c>
      <c r="J246" s="41">
        <v>221.9003203</v>
      </c>
      <c r="K246" s="41">
        <v>255.26153790000001</v>
      </c>
      <c r="L246" s="41">
        <v>267.5913822</v>
      </c>
      <c r="M246" s="41">
        <v>267.5913822</v>
      </c>
      <c r="N246" s="41">
        <v>267.5913822</v>
      </c>
      <c r="O246" s="41">
        <v>267.5913822</v>
      </c>
      <c r="P246" s="41">
        <v>267.5913822</v>
      </c>
      <c r="Q246" s="41">
        <v>267.5913822</v>
      </c>
      <c r="R246" s="41">
        <v>267.5913822</v>
      </c>
      <c r="S246" s="41">
        <v>267.5913822</v>
      </c>
      <c r="T246" s="41">
        <v>267.5913822</v>
      </c>
      <c r="U246" s="41">
        <v>267.5913822</v>
      </c>
      <c r="V246" s="41">
        <v>267.5913822</v>
      </c>
      <c r="W246" s="41">
        <v>267.5913822</v>
      </c>
      <c r="X246" s="41">
        <v>267.5913822</v>
      </c>
      <c r="Y246" s="41">
        <v>267.5913822</v>
      </c>
      <c r="Z246" s="41">
        <v>267.5913822</v>
      </c>
      <c r="AA246" s="41">
        <v>267.5913822</v>
      </c>
      <c r="AB246" s="41">
        <v>267.5913822</v>
      </c>
      <c r="AC246" s="41">
        <v>241.2164085</v>
      </c>
      <c r="AD246" s="41">
        <v>267.5913822</v>
      </c>
      <c r="AE246" s="41">
        <v>267.5913822</v>
      </c>
      <c r="AF246" s="41">
        <v>267.5913822</v>
      </c>
      <c r="AG246" s="41">
        <v>267.5913822</v>
      </c>
      <c r="AH246" s="41">
        <v>267.5913822</v>
      </c>
      <c r="AI246" s="41">
        <v>267.5913822</v>
      </c>
      <c r="AJ246" s="41">
        <v>267.5913822</v>
      </c>
      <c r="AK246" s="41">
        <v>267.5913822</v>
      </c>
      <c r="AL246" s="41">
        <v>267.5913822</v>
      </c>
      <c r="AM246" s="41">
        <v>216.6065983</v>
      </c>
      <c r="AN246" s="41">
        <v>267.5913822</v>
      </c>
      <c r="AO246" s="41">
        <v>267.5913822</v>
      </c>
      <c r="AP246" s="41">
        <v>267.5913822</v>
      </c>
    </row>
    <row r="247" spans="2:42" x14ac:dyDescent="0.25">
      <c r="B247" s="40" t="s">
        <v>25</v>
      </c>
      <c r="C247" s="42" t="s">
        <v>38</v>
      </c>
      <c r="D247" s="41">
        <v>55.480336700000002</v>
      </c>
      <c r="E247" s="41">
        <v>55.480336700000002</v>
      </c>
      <c r="F247" s="41">
        <v>42.556216280000001</v>
      </c>
      <c r="G247" s="41">
        <v>55.480336700000002</v>
      </c>
      <c r="H247" s="41">
        <v>41.918988970000001</v>
      </c>
      <c r="I247" s="41">
        <v>41.918988970000001</v>
      </c>
      <c r="J247" s="41">
        <v>41.918988970000001</v>
      </c>
      <c r="K247" s="41">
        <v>41.801997550000003</v>
      </c>
      <c r="L247" s="41">
        <v>56.555760360000001</v>
      </c>
      <c r="M247" s="41">
        <v>61.07505432</v>
      </c>
      <c r="N247" s="41">
        <v>70.503964589999995</v>
      </c>
      <c r="O247" s="41">
        <v>52.993329940000002</v>
      </c>
      <c r="P247" s="41">
        <v>56.555760360000001</v>
      </c>
      <c r="Q247" s="41">
        <v>56.555760360000001</v>
      </c>
      <c r="R247" s="41">
        <v>70.503964589999995</v>
      </c>
      <c r="S247" s="41">
        <v>52.949309059999997</v>
      </c>
      <c r="T247" s="41">
        <v>52.949309059999997</v>
      </c>
      <c r="U247" s="41">
        <v>70.657470989999993</v>
      </c>
      <c r="V247" s="41">
        <v>70.657470989999993</v>
      </c>
      <c r="W247" s="41">
        <v>70.372801089999996</v>
      </c>
      <c r="X247" s="41">
        <v>52.949309059999997</v>
      </c>
      <c r="Y247" s="41">
        <v>39.154611240000001</v>
      </c>
      <c r="Z247" s="41">
        <v>53.291359499999999</v>
      </c>
      <c r="AA247" s="41">
        <v>39.154611240000001</v>
      </c>
      <c r="AB247" s="41">
        <v>56.709266759999998</v>
      </c>
      <c r="AC247" s="41">
        <v>56.709266759999998</v>
      </c>
      <c r="AD247" s="41">
        <v>56.709266759999998</v>
      </c>
      <c r="AE247" s="41">
        <v>39.154611240000001</v>
      </c>
      <c r="AF247" s="41">
        <v>52.568386019999998</v>
      </c>
      <c r="AG247" s="41">
        <v>35.01373049</v>
      </c>
      <c r="AH247" s="41">
        <v>47.253290040000003</v>
      </c>
      <c r="AI247" s="41">
        <v>52.568386019999998</v>
      </c>
      <c r="AJ247" s="41">
        <v>52.568386019999998</v>
      </c>
      <c r="AK247" s="41">
        <v>35.01373049</v>
      </c>
      <c r="AL247" s="41">
        <v>38.562801260000001</v>
      </c>
      <c r="AM247" s="41">
        <v>52.568386019999998</v>
      </c>
      <c r="AN247" s="41">
        <v>52.568386019999998</v>
      </c>
      <c r="AO247" s="41">
        <v>52.568386019999998</v>
      </c>
      <c r="AP247" s="41">
        <v>35.01373049</v>
      </c>
    </row>
    <row r="248" spans="2:42" x14ac:dyDescent="0.25">
      <c r="B248" s="40" t="s">
        <v>25</v>
      </c>
      <c r="C248" s="42" t="s">
        <v>39</v>
      </c>
      <c r="D248" s="41">
        <v>449.07751209999998</v>
      </c>
      <c r="E248" s="41">
        <v>449.07751209999998</v>
      </c>
      <c r="F248" s="41">
        <v>449.07751209999998</v>
      </c>
      <c r="G248" s="41">
        <v>449.07751209999998</v>
      </c>
      <c r="H248" s="41">
        <v>838.42159800000002</v>
      </c>
      <c r="I248" s="41">
        <v>838.42159800000002</v>
      </c>
      <c r="J248" s="41">
        <v>838.42159800000002</v>
      </c>
      <c r="K248" s="41">
        <v>838.42159800000002</v>
      </c>
      <c r="L248" s="41">
        <v>838.42159800000002</v>
      </c>
      <c r="M248" s="41">
        <v>838.42159800000002</v>
      </c>
      <c r="N248" s="41">
        <v>838.42159800000002</v>
      </c>
      <c r="O248" s="41">
        <v>838.42159800000002</v>
      </c>
      <c r="P248" s="41">
        <v>838.42159800000002</v>
      </c>
      <c r="Q248" s="41">
        <v>818.47830320000003</v>
      </c>
      <c r="R248" s="41">
        <v>838.42159800000002</v>
      </c>
      <c r="S248" s="41">
        <v>838.42159800000002</v>
      </c>
      <c r="T248" s="41">
        <v>838.42159800000002</v>
      </c>
      <c r="U248" s="41">
        <v>838.42159800000002</v>
      </c>
      <c r="V248" s="41">
        <v>838.42159800000002</v>
      </c>
      <c r="W248" s="41">
        <v>838.42159800000002</v>
      </c>
      <c r="X248" s="41">
        <v>838.42159800000002</v>
      </c>
      <c r="Y248" s="41">
        <v>838.42159800000002</v>
      </c>
      <c r="Z248" s="41">
        <v>838.42159800000002</v>
      </c>
      <c r="AA248" s="41">
        <v>838.42159800000002</v>
      </c>
      <c r="AB248" s="41">
        <v>838.42159800000002</v>
      </c>
      <c r="AC248" s="41">
        <v>838.42159800000002</v>
      </c>
      <c r="AD248" s="41">
        <v>838.42159800000002</v>
      </c>
      <c r="AE248" s="41">
        <v>838.42159800000002</v>
      </c>
      <c r="AF248" s="41">
        <v>838.42159800000002</v>
      </c>
      <c r="AG248" s="41">
        <v>838.42159800000002</v>
      </c>
      <c r="AH248" s="41">
        <v>838.42159800000002</v>
      </c>
      <c r="AI248" s="41">
        <v>838.42159800000002</v>
      </c>
      <c r="AJ248" s="41">
        <v>728.92695319999996</v>
      </c>
      <c r="AK248" s="41">
        <v>838.42159800000002</v>
      </c>
      <c r="AL248" s="41">
        <v>406.79816620000003</v>
      </c>
      <c r="AM248" s="41">
        <v>602.31495289999998</v>
      </c>
      <c r="AN248" s="41">
        <v>406.79816620000003</v>
      </c>
      <c r="AO248" s="41">
        <v>642.90481130000001</v>
      </c>
      <c r="AP248" s="41">
        <v>642.90481130000001</v>
      </c>
    </row>
    <row r="249" spans="2:42" x14ac:dyDescent="0.25">
      <c r="B249" s="40" t="s">
        <v>25</v>
      </c>
      <c r="C249" s="42" t="s">
        <v>40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25</v>
      </c>
      <c r="C250" s="42" t="s">
        <v>41</v>
      </c>
      <c r="D250" s="41"/>
      <c r="E250" s="41"/>
      <c r="F250" s="41"/>
      <c r="G250" s="41"/>
      <c r="H250" s="41">
        <v>971.79096330000004</v>
      </c>
      <c r="I250" s="41">
        <v>1839.1658219999999</v>
      </c>
      <c r="J250" s="41">
        <v>526.14123270000005</v>
      </c>
      <c r="K250" s="41">
        <v>485.9379922</v>
      </c>
      <c r="L250" s="41">
        <v>830.18306600000005</v>
      </c>
      <c r="M250" s="41">
        <v>487.96039059999998</v>
      </c>
      <c r="N250" s="41">
        <v>1058.9190000000001</v>
      </c>
      <c r="O250" s="41">
        <v>1100.243183</v>
      </c>
      <c r="P250" s="41">
        <v>1772.4586260000001</v>
      </c>
      <c r="Q250" s="41">
        <v>1866.4985790000001</v>
      </c>
      <c r="R250" s="41">
        <v>1866.4985790000001</v>
      </c>
      <c r="S250" s="41">
        <v>1866.4985790000001</v>
      </c>
      <c r="T250" s="41">
        <v>1866.4985790000001</v>
      </c>
      <c r="U250" s="41">
        <v>1849.163436</v>
      </c>
      <c r="V250" s="41">
        <v>1858.3893439999999</v>
      </c>
      <c r="W250" s="41">
        <v>1838.0140260000001</v>
      </c>
      <c r="X250" s="41">
        <v>1847.888447</v>
      </c>
      <c r="Y250" s="41">
        <v>1854.044263</v>
      </c>
      <c r="Z250" s="41">
        <v>1860.2498499999999</v>
      </c>
      <c r="AA250" s="41">
        <v>1866.4985790000001</v>
      </c>
      <c r="AB250" s="41">
        <v>1866.4985790000001</v>
      </c>
      <c r="AC250" s="41">
        <v>1664.565834</v>
      </c>
      <c r="AD250" s="41">
        <v>1866.4985790000001</v>
      </c>
      <c r="AE250" s="41">
        <v>1866.4985790000001</v>
      </c>
      <c r="AF250" s="41">
        <v>1551.2777639999999</v>
      </c>
      <c r="AG250" s="41">
        <v>1513.051573</v>
      </c>
      <c r="AH250" s="41">
        <v>1572.4059870000001</v>
      </c>
      <c r="AI250" s="41">
        <v>1578.3227099999999</v>
      </c>
      <c r="AJ250" s="41">
        <v>1513.051573</v>
      </c>
      <c r="AK250" s="41">
        <v>1513.051573</v>
      </c>
      <c r="AL250" s="41">
        <v>1513.051573</v>
      </c>
      <c r="AM250" s="41">
        <v>1572.724596</v>
      </c>
      <c r="AN250" s="41">
        <v>1005.060806</v>
      </c>
      <c r="AO250" s="41">
        <v>1012.705956</v>
      </c>
      <c r="AP250" s="41">
        <v>1866.4985790000001</v>
      </c>
    </row>
    <row r="251" spans="2:42" x14ac:dyDescent="0.25">
      <c r="B251" s="40" t="s">
        <v>25</v>
      </c>
      <c r="C251" s="42" t="s">
        <v>42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25</v>
      </c>
      <c r="C252" s="42" t="s">
        <v>43</v>
      </c>
      <c r="D252" s="41"/>
      <c r="E252" s="41"/>
      <c r="F252" s="41"/>
      <c r="G252" s="41"/>
      <c r="H252" s="41"/>
      <c r="I252" s="41"/>
      <c r="J252" s="41">
        <v>0.15493166799999999</v>
      </c>
      <c r="K252" s="41">
        <v>0.1925986146</v>
      </c>
      <c r="L252" s="41">
        <v>0.44827697909999997</v>
      </c>
      <c r="M252" s="41">
        <v>0.46178196160000001</v>
      </c>
      <c r="N252" s="41">
        <v>0.51970589970000003</v>
      </c>
      <c r="O252" s="41">
        <v>0.31622778210000002</v>
      </c>
      <c r="P252" s="41">
        <v>0.56335802450000005</v>
      </c>
      <c r="Q252" s="41">
        <v>0.33660422070000001</v>
      </c>
      <c r="R252" s="41">
        <v>0.2853128446</v>
      </c>
      <c r="S252" s="41">
        <v>0.46178196160000001</v>
      </c>
      <c r="T252" s="41">
        <v>0.31848531050000001</v>
      </c>
      <c r="U252" s="41">
        <v>0.58084183190000005</v>
      </c>
      <c r="V252" s="41">
        <v>0.47322271490000001</v>
      </c>
      <c r="W252" s="41">
        <v>0.64969183190000002</v>
      </c>
      <c r="X252" s="41">
        <v>0.47322271490000001</v>
      </c>
      <c r="Y252" s="41">
        <v>0.64969183190000002</v>
      </c>
      <c r="Z252" s="41">
        <v>0.64969183190000002</v>
      </c>
      <c r="AA252" s="41">
        <v>0.64969183190000002</v>
      </c>
      <c r="AB252" s="41">
        <v>0.47322271490000001</v>
      </c>
      <c r="AC252" s="41">
        <v>0.64969183190000002</v>
      </c>
      <c r="AD252" s="41">
        <v>0.60578756769999997</v>
      </c>
      <c r="AE252" s="41">
        <v>0.47322271490000001</v>
      </c>
      <c r="AF252" s="41">
        <v>0.47322271490000001</v>
      </c>
      <c r="AG252" s="41">
        <v>0.34065786219999999</v>
      </c>
      <c r="AH252" s="41">
        <v>0.47322271490000001</v>
      </c>
      <c r="AI252" s="41">
        <v>0.34065786219999999</v>
      </c>
      <c r="AJ252" s="41">
        <v>0.51712697910000005</v>
      </c>
      <c r="AK252" s="41">
        <v>0.51712697910000005</v>
      </c>
      <c r="AL252" s="41">
        <v>0.51712697910000005</v>
      </c>
      <c r="AM252" s="41">
        <v>0.34065786219999999</v>
      </c>
      <c r="AN252" s="41">
        <v>0.34065786219999999</v>
      </c>
      <c r="AO252" s="41">
        <v>0.34065786219999999</v>
      </c>
      <c r="AP252" s="41">
        <v>0.47322271490000001</v>
      </c>
    </row>
    <row r="253" spans="2:42" x14ac:dyDescent="0.25">
      <c r="B253" s="40" t="s">
        <v>25</v>
      </c>
      <c r="C253" s="42" t="s">
        <v>44</v>
      </c>
      <c r="D253" s="41"/>
      <c r="E253" s="41"/>
      <c r="F253" s="41"/>
      <c r="G253" s="41"/>
      <c r="H253" s="41"/>
      <c r="I253" s="41"/>
      <c r="J253" s="41">
        <v>0.45094499999999998</v>
      </c>
      <c r="K253" s="41">
        <v>0.51329999999999998</v>
      </c>
      <c r="L253" s="41">
        <v>1.990845</v>
      </c>
      <c r="M253" s="41">
        <v>1.990845</v>
      </c>
      <c r="N253" s="41">
        <v>1.5399</v>
      </c>
      <c r="O253" s="41">
        <v>1.4775450000000001</v>
      </c>
      <c r="P253" s="41">
        <v>1.4775450000000001</v>
      </c>
      <c r="Q253" s="41">
        <v>1.0266</v>
      </c>
      <c r="R253" s="41">
        <v>1.0266</v>
      </c>
      <c r="S253" s="41">
        <v>1.990845</v>
      </c>
      <c r="T253" s="41">
        <v>1.990845</v>
      </c>
      <c r="U253" s="41">
        <v>1.990845</v>
      </c>
      <c r="V253" s="41">
        <v>1.5399</v>
      </c>
      <c r="W253" s="41">
        <v>1.990845</v>
      </c>
      <c r="X253" s="41">
        <v>1.5399</v>
      </c>
      <c r="Y253" s="41">
        <v>1.990845</v>
      </c>
      <c r="Z253" s="41">
        <v>1.5399</v>
      </c>
      <c r="AA253" s="41">
        <v>1.5399</v>
      </c>
      <c r="AB253" s="41">
        <v>1.5399</v>
      </c>
      <c r="AC253" s="41">
        <v>1.990845</v>
      </c>
      <c r="AD253" s="41">
        <v>1.5399</v>
      </c>
      <c r="AE253" s="41">
        <v>1.990845</v>
      </c>
      <c r="AF253" s="41">
        <v>1.0266</v>
      </c>
      <c r="AG253" s="41">
        <v>1.4775450000000001</v>
      </c>
      <c r="AH253" s="41">
        <v>1.0266</v>
      </c>
      <c r="AI253" s="41">
        <v>1.0266</v>
      </c>
      <c r="AJ253" s="41">
        <v>1.5399</v>
      </c>
      <c r="AK253" s="41">
        <v>1.0266</v>
      </c>
      <c r="AL253" s="41">
        <v>1.0266</v>
      </c>
      <c r="AM253" s="41">
        <v>1.0266</v>
      </c>
      <c r="AN253" s="41">
        <v>1.4775450000000001</v>
      </c>
      <c r="AO253" s="41">
        <v>1.4775450000000001</v>
      </c>
      <c r="AP253" s="41">
        <v>1.5399</v>
      </c>
    </row>
    <row r="254" spans="2:42" x14ac:dyDescent="0.25">
      <c r="B254" s="40" t="s">
        <v>25</v>
      </c>
      <c r="C254" s="42" t="s">
        <v>45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25</v>
      </c>
      <c r="C255" s="42" t="s">
        <v>46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25</v>
      </c>
      <c r="C256" s="42" t="s">
        <v>15</v>
      </c>
      <c r="D256" s="41">
        <v>665.07645660000003</v>
      </c>
      <c r="E256" s="41">
        <v>665.07645660000003</v>
      </c>
      <c r="F256" s="41">
        <v>652.15233620000004</v>
      </c>
      <c r="G256" s="41">
        <v>665.6210155</v>
      </c>
      <c r="H256" s="41">
        <v>2124.2105580000002</v>
      </c>
      <c r="I256" s="41">
        <v>3014.0907390000002</v>
      </c>
      <c r="J256" s="41">
        <v>1801.6971140000001</v>
      </c>
      <c r="K256" s="41">
        <v>1804.2590869999999</v>
      </c>
      <c r="L256" s="41">
        <v>2180.5895230000001</v>
      </c>
      <c r="M256" s="41">
        <v>3162.997836</v>
      </c>
      <c r="N256" s="41">
        <v>3373.7523080000001</v>
      </c>
      <c r="O256" s="41">
        <v>3397.3000229999998</v>
      </c>
      <c r="P256" s="41">
        <v>3505.3393940000001</v>
      </c>
      <c r="Q256" s="41">
        <v>3940.867972</v>
      </c>
      <c r="R256" s="41">
        <v>3915.8980499999998</v>
      </c>
      <c r="S256" s="41">
        <v>4533.4102789999997</v>
      </c>
      <c r="T256" s="41">
        <v>4533.2669820000001</v>
      </c>
      <c r="U256" s="41">
        <v>5364.6240500000004</v>
      </c>
      <c r="V256" s="41">
        <v>5373.2913939999999</v>
      </c>
      <c r="W256" s="41">
        <v>5353.25882</v>
      </c>
      <c r="X256" s="41">
        <v>6079.899289</v>
      </c>
      <c r="Y256" s="41">
        <v>5703.6477949999999</v>
      </c>
      <c r="Z256" s="41">
        <v>5727.202284</v>
      </c>
      <c r="AA256" s="41">
        <v>6075.1916149999997</v>
      </c>
      <c r="AB256" s="41">
        <v>5367.4524250000004</v>
      </c>
      <c r="AC256" s="41">
        <v>5874.5890740000004</v>
      </c>
      <c r="AD256" s="41">
        <v>5367.5849900000003</v>
      </c>
      <c r="AE256" s="41">
        <v>5630.8356270000004</v>
      </c>
      <c r="AF256" s="41">
        <v>5271.6384969999999</v>
      </c>
      <c r="AG256" s="41">
        <v>5067.953622</v>
      </c>
      <c r="AH256" s="41">
        <v>5030.7365010000003</v>
      </c>
      <c r="AI256" s="41">
        <v>4394.4109980000003</v>
      </c>
      <c r="AJ256" s="41">
        <v>4220.3349850000004</v>
      </c>
      <c r="AK256" s="41">
        <v>4365.5227770000001</v>
      </c>
      <c r="AL256" s="41">
        <v>4138.9115229999998</v>
      </c>
      <c r="AM256" s="41">
        <v>4094.581596</v>
      </c>
      <c r="AN256" s="41">
        <v>3382.763089</v>
      </c>
      <c r="AO256" s="41">
        <v>3952.3076919999999</v>
      </c>
      <c r="AP256" s="41">
        <v>5025.2599730000002</v>
      </c>
    </row>
    <row r="257" spans="2:42" x14ac:dyDescent="0.25">
      <c r="B257" s="40" t="s">
        <v>26</v>
      </c>
      <c r="C257" s="42" t="s">
        <v>36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26</v>
      </c>
      <c r="C258" s="42" t="s">
        <v>37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26</v>
      </c>
      <c r="C259" s="42" t="s">
        <v>38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26</v>
      </c>
      <c r="C260" s="42" t="s">
        <v>39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26</v>
      </c>
      <c r="C261" s="42" t="s">
        <v>40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26</v>
      </c>
      <c r="C262" s="42" t="s">
        <v>41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26</v>
      </c>
      <c r="C263" s="42" t="s">
        <v>42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26</v>
      </c>
      <c r="C264" s="42" t="s">
        <v>43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26</v>
      </c>
      <c r="C265" s="42" t="s">
        <v>44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26</v>
      </c>
      <c r="C266" s="42" t="s">
        <v>45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26</v>
      </c>
      <c r="C267" s="42" t="s">
        <v>46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26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60</v>
      </c>
      <c r="C269" s="42" t="s">
        <v>36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60</v>
      </c>
      <c r="C270" s="42" t="s">
        <v>37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60</v>
      </c>
      <c r="C271" s="42" t="s">
        <v>38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60</v>
      </c>
      <c r="C272" s="42" t="s">
        <v>39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60</v>
      </c>
      <c r="C273" s="42" t="s">
        <v>40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60</v>
      </c>
      <c r="C274" s="42" t="s">
        <v>41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60</v>
      </c>
      <c r="C275" s="42" t="s">
        <v>42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60</v>
      </c>
      <c r="C276" s="42" t="s">
        <v>43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60</v>
      </c>
      <c r="C277" s="42" t="s">
        <v>44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60</v>
      </c>
      <c r="C278" s="42" t="s">
        <v>45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60</v>
      </c>
      <c r="C279" s="42" t="s">
        <v>46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60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61</v>
      </c>
      <c r="C281" s="42" t="s">
        <v>36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>
        <v>413.44019379999997</v>
      </c>
      <c r="R281" s="41">
        <v>1532.2543700000001</v>
      </c>
      <c r="S281" s="41">
        <v>1532.2543700000001</v>
      </c>
      <c r="T281" s="41">
        <v>1532.2543700000001</v>
      </c>
      <c r="U281" s="41">
        <v>1532.2543700000001</v>
      </c>
      <c r="V281" s="41">
        <v>1532.2543700000001</v>
      </c>
      <c r="W281" s="41">
        <v>1532.2543700000001</v>
      </c>
      <c r="X281" s="41">
        <v>1532.2543700000001</v>
      </c>
      <c r="Y281" s="41">
        <v>1532.2543700000001</v>
      </c>
      <c r="Z281" s="41">
        <v>1532.2543700000001</v>
      </c>
      <c r="AA281" s="41">
        <v>1532.2543700000001</v>
      </c>
      <c r="AB281" s="41">
        <v>1532.2543700000001</v>
      </c>
      <c r="AC281" s="41">
        <v>1532.2543700000001</v>
      </c>
      <c r="AD281" s="41">
        <v>1532.2543700000001</v>
      </c>
      <c r="AE281" s="41">
        <v>1532.2543700000001</v>
      </c>
      <c r="AF281" s="41">
        <v>1532.2543700000001</v>
      </c>
      <c r="AG281" s="41">
        <v>1532.2543700000001</v>
      </c>
      <c r="AH281" s="41">
        <v>1532.2543700000001</v>
      </c>
      <c r="AI281" s="41">
        <v>1532.2543700000001</v>
      </c>
      <c r="AJ281" s="41">
        <v>1532.2543700000001</v>
      </c>
      <c r="AK281" s="41">
        <v>1532.2543700000001</v>
      </c>
      <c r="AL281" s="41">
        <v>1532.2543700000001</v>
      </c>
      <c r="AM281" s="41">
        <v>1532.2543700000001</v>
      </c>
      <c r="AN281" s="41">
        <v>1532.2543700000001</v>
      </c>
      <c r="AO281" s="41">
        <v>1532.2543700000001</v>
      </c>
      <c r="AP281" s="41">
        <v>1532.2543700000001</v>
      </c>
    </row>
    <row r="282" spans="2:42" x14ac:dyDescent="0.25">
      <c r="B282" s="40" t="s">
        <v>61</v>
      </c>
      <c r="C282" s="42" t="s">
        <v>37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61</v>
      </c>
      <c r="C283" s="42" t="s">
        <v>38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61</v>
      </c>
      <c r="C284" s="42" t="s">
        <v>39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61</v>
      </c>
      <c r="C285" s="42" t="s">
        <v>40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61</v>
      </c>
      <c r="C286" s="42" t="s">
        <v>41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61</v>
      </c>
      <c r="C287" s="42" t="s">
        <v>42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61</v>
      </c>
      <c r="C288" s="42" t="s">
        <v>43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61</v>
      </c>
      <c r="C289" s="42" t="s">
        <v>44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61</v>
      </c>
      <c r="C290" s="42" t="s">
        <v>45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61</v>
      </c>
      <c r="C291" s="42" t="s">
        <v>46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61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413.44019379999997</v>
      </c>
      <c r="R292" s="41">
        <v>1532.2543700000001</v>
      </c>
      <c r="S292" s="41">
        <v>1532.2543700000001</v>
      </c>
      <c r="T292" s="41">
        <v>1532.2543700000001</v>
      </c>
      <c r="U292" s="41">
        <v>1532.2543700000001</v>
      </c>
      <c r="V292" s="41">
        <v>1532.2543700000001</v>
      </c>
      <c r="W292" s="41">
        <v>1532.2543700000001</v>
      </c>
      <c r="X292" s="41">
        <v>1532.2543700000001</v>
      </c>
      <c r="Y292" s="41">
        <v>1532.2543700000001</v>
      </c>
      <c r="Z292" s="41">
        <v>1532.2543700000001</v>
      </c>
      <c r="AA292" s="41">
        <v>1532.2543700000001</v>
      </c>
      <c r="AB292" s="41">
        <v>1532.2543700000001</v>
      </c>
      <c r="AC292" s="41">
        <v>1532.2543700000001</v>
      </c>
      <c r="AD292" s="41">
        <v>1532.2543700000001</v>
      </c>
      <c r="AE292" s="41">
        <v>1532.2543700000001</v>
      </c>
      <c r="AF292" s="41">
        <v>1532.2543700000001</v>
      </c>
      <c r="AG292" s="41">
        <v>1532.2543700000001</v>
      </c>
      <c r="AH292" s="41">
        <v>1532.2543700000001</v>
      </c>
      <c r="AI292" s="41">
        <v>1532.2543700000001</v>
      </c>
      <c r="AJ292" s="41">
        <v>1532.2543700000001</v>
      </c>
      <c r="AK292" s="41">
        <v>1532.2543700000001</v>
      </c>
      <c r="AL292" s="41">
        <v>1532.2543700000001</v>
      </c>
      <c r="AM292" s="41">
        <v>1532.2543700000001</v>
      </c>
      <c r="AN292" s="41">
        <v>1532.2543700000001</v>
      </c>
      <c r="AO292" s="41">
        <v>1532.2543700000001</v>
      </c>
      <c r="AP292" s="41">
        <v>1532.2543700000001</v>
      </c>
    </row>
    <row r="293" spans="2:42" x14ac:dyDescent="0.25">
      <c r="B293" s="40" t="s">
        <v>62</v>
      </c>
      <c r="C293" s="42" t="s">
        <v>36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>
        <v>1176.715821</v>
      </c>
      <c r="W293" s="41">
        <v>2426.675287</v>
      </c>
      <c r="X293" s="41">
        <v>3710.663301</v>
      </c>
      <c r="Y293" s="41">
        <v>4991.6127399999996</v>
      </c>
      <c r="Z293" s="41">
        <v>6307.3172130000003</v>
      </c>
      <c r="AA293" s="41">
        <v>7663.6766820000003</v>
      </c>
      <c r="AB293" s="41">
        <v>9104.4457829999992</v>
      </c>
      <c r="AC293" s="41">
        <v>10151.84137</v>
      </c>
      <c r="AD293" s="41">
        <v>10151.84137</v>
      </c>
      <c r="AE293" s="41">
        <v>10151.84137</v>
      </c>
      <c r="AF293" s="41">
        <v>10151.84137</v>
      </c>
      <c r="AG293" s="41">
        <v>10151.84137</v>
      </c>
      <c r="AH293" s="41">
        <v>10151.84137</v>
      </c>
      <c r="AI293" s="41">
        <v>10151.84137</v>
      </c>
      <c r="AJ293" s="41">
        <v>10151.84137</v>
      </c>
      <c r="AK293" s="41">
        <v>10151.84137</v>
      </c>
      <c r="AL293" s="41">
        <v>10151.84137</v>
      </c>
      <c r="AM293" s="41">
        <v>10151.84137</v>
      </c>
      <c r="AN293" s="41">
        <v>10151.84137</v>
      </c>
      <c r="AO293" s="41">
        <v>10151.84137</v>
      </c>
      <c r="AP293" s="41">
        <v>10151.84137</v>
      </c>
    </row>
    <row r="294" spans="2:42" x14ac:dyDescent="0.25">
      <c r="B294" s="40" t="s">
        <v>62</v>
      </c>
      <c r="C294" s="42" t="s">
        <v>37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62</v>
      </c>
      <c r="C295" s="42" t="s">
        <v>38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62</v>
      </c>
      <c r="C296" s="42" t="s">
        <v>39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62</v>
      </c>
      <c r="C297" s="42" t="s">
        <v>40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62</v>
      </c>
      <c r="C298" s="42" t="s">
        <v>41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62</v>
      </c>
      <c r="C299" s="42" t="s">
        <v>42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62</v>
      </c>
      <c r="C300" s="42" t="s">
        <v>43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62</v>
      </c>
      <c r="C301" s="42" t="s">
        <v>44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62</v>
      </c>
      <c r="C302" s="42" t="s">
        <v>45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62</v>
      </c>
      <c r="C303" s="42" t="s">
        <v>46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62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1176.715821</v>
      </c>
      <c r="W304" s="41">
        <v>2426.675287</v>
      </c>
      <c r="X304" s="41">
        <v>3710.663301</v>
      </c>
      <c r="Y304" s="41">
        <v>4991.6127399999996</v>
      </c>
      <c r="Z304" s="41">
        <v>6307.3172130000003</v>
      </c>
      <c r="AA304" s="41">
        <v>7663.6766820000003</v>
      </c>
      <c r="AB304" s="41">
        <v>9104.4457829999992</v>
      </c>
      <c r="AC304" s="41">
        <v>10151.84137</v>
      </c>
      <c r="AD304" s="41">
        <v>10151.84137</v>
      </c>
      <c r="AE304" s="41">
        <v>10151.84137</v>
      </c>
      <c r="AF304" s="41">
        <v>10151.84137</v>
      </c>
      <c r="AG304" s="41">
        <v>10151.84137</v>
      </c>
      <c r="AH304" s="41">
        <v>10151.84137</v>
      </c>
      <c r="AI304" s="41">
        <v>10151.84137</v>
      </c>
      <c r="AJ304" s="41">
        <v>10151.84137</v>
      </c>
      <c r="AK304" s="41">
        <v>10151.84137</v>
      </c>
      <c r="AL304" s="41">
        <v>10151.84137</v>
      </c>
      <c r="AM304" s="41">
        <v>10151.84137</v>
      </c>
      <c r="AN304" s="41">
        <v>10151.84137</v>
      </c>
      <c r="AO304" s="41">
        <v>10151.84137</v>
      </c>
      <c r="AP304" s="41">
        <v>10151.84137</v>
      </c>
    </row>
    <row r="305" spans="2:42" x14ac:dyDescent="0.25">
      <c r="B305" s="40" t="s">
        <v>63</v>
      </c>
      <c r="C305" s="42" t="s">
        <v>36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1327.4690760000001</v>
      </c>
      <c r="AG305" s="41">
        <v>2491.0601750000001</v>
      </c>
      <c r="AH305" s="41">
        <v>3660.3989510000001</v>
      </c>
      <c r="AI305" s="41">
        <v>4825.9939270000004</v>
      </c>
      <c r="AJ305" s="41">
        <v>6010.2710079999997</v>
      </c>
      <c r="AK305" s="41">
        <v>7211.7627060000004</v>
      </c>
      <c r="AL305" s="41">
        <v>8415.336174</v>
      </c>
      <c r="AM305" s="41">
        <v>9604.7306649999991</v>
      </c>
      <c r="AN305" s="41">
        <v>10925.034250000001</v>
      </c>
      <c r="AO305" s="41">
        <v>12184.34698</v>
      </c>
      <c r="AP305" s="41">
        <v>13412.680050000001</v>
      </c>
    </row>
    <row r="306" spans="2:42" x14ac:dyDescent="0.25">
      <c r="B306" s="40" t="s">
        <v>63</v>
      </c>
      <c r="C306" s="42" t="s">
        <v>37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63</v>
      </c>
      <c r="C307" s="42" t="s">
        <v>38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63</v>
      </c>
      <c r="C308" s="42" t="s">
        <v>39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63</v>
      </c>
      <c r="C309" s="42" t="s">
        <v>40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63</v>
      </c>
      <c r="C310" s="42" t="s">
        <v>41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63</v>
      </c>
      <c r="C311" s="42" t="s">
        <v>42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63</v>
      </c>
      <c r="C312" s="42" t="s">
        <v>43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63</v>
      </c>
      <c r="C313" s="42" t="s">
        <v>44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63</v>
      </c>
      <c r="C314" s="42" t="s">
        <v>45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63</v>
      </c>
      <c r="C315" s="42" t="s">
        <v>46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63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1327.4690760000001</v>
      </c>
      <c r="AG316" s="41">
        <v>2491.0601750000001</v>
      </c>
      <c r="AH316" s="41">
        <v>3660.3989510000001</v>
      </c>
      <c r="AI316" s="41">
        <v>4825.9939270000004</v>
      </c>
      <c r="AJ316" s="41">
        <v>6010.2710079999997</v>
      </c>
      <c r="AK316" s="41">
        <v>7211.7627060000004</v>
      </c>
      <c r="AL316" s="41">
        <v>8415.336174</v>
      </c>
      <c r="AM316" s="41">
        <v>9604.7306649999991</v>
      </c>
      <c r="AN316" s="41">
        <v>10925.034250000001</v>
      </c>
      <c r="AO316" s="41">
        <v>12184.34698</v>
      </c>
      <c r="AP316" s="41">
        <v>13412.680050000001</v>
      </c>
    </row>
    <row r="317" spans="2:42" x14ac:dyDescent="0.25">
      <c r="B317" s="40" t="s">
        <v>64</v>
      </c>
      <c r="C317" s="42" t="s">
        <v>36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64</v>
      </c>
      <c r="C318" s="42" t="s">
        <v>37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64</v>
      </c>
      <c r="C319" s="42" t="s">
        <v>38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64</v>
      </c>
      <c r="C320" s="42" t="s">
        <v>39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64</v>
      </c>
      <c r="C321" s="42" t="s">
        <v>40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64</v>
      </c>
      <c r="C322" s="42" t="s">
        <v>41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64</v>
      </c>
      <c r="C323" s="42" t="s">
        <v>42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64</v>
      </c>
      <c r="C324" s="42" t="s">
        <v>43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64</v>
      </c>
      <c r="C325" s="42" t="s">
        <v>44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64</v>
      </c>
      <c r="C326" s="42" t="s">
        <v>45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64</v>
      </c>
      <c r="C327" s="42" t="s">
        <v>46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64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65</v>
      </c>
      <c r="C329" s="42" t="s">
        <v>36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65</v>
      </c>
      <c r="C330" s="42" t="s">
        <v>37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65</v>
      </c>
      <c r="C331" s="42" t="s">
        <v>38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65</v>
      </c>
      <c r="C332" s="42" t="s">
        <v>39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65</v>
      </c>
      <c r="C333" s="42" t="s">
        <v>40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65</v>
      </c>
      <c r="C334" s="42" t="s">
        <v>41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65</v>
      </c>
      <c r="C335" s="42" t="s">
        <v>42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65</v>
      </c>
      <c r="C336" s="42" t="s">
        <v>43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65</v>
      </c>
      <c r="C337" s="42" t="s">
        <v>44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65</v>
      </c>
      <c r="C338" s="42" t="s">
        <v>45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65</v>
      </c>
      <c r="C339" s="42" t="s">
        <v>46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65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66</v>
      </c>
      <c r="C341" s="40" t="s">
        <v>36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66</v>
      </c>
      <c r="C342" s="40" t="s">
        <v>37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66</v>
      </c>
      <c r="C343" s="40" t="s">
        <v>38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66</v>
      </c>
      <c r="C344" s="40" t="s">
        <v>39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66</v>
      </c>
      <c r="C345" s="40" t="s">
        <v>40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66</v>
      </c>
      <c r="C346" s="40" t="s">
        <v>41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66</v>
      </c>
      <c r="C347" s="40" t="s">
        <v>42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66</v>
      </c>
      <c r="C348" s="40" t="s">
        <v>43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66</v>
      </c>
      <c r="C349" s="40" t="s">
        <v>44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66</v>
      </c>
      <c r="C350" s="40" t="s">
        <v>45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66</v>
      </c>
      <c r="C351" s="40" t="s">
        <v>46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66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67</v>
      </c>
      <c r="C353" s="40" t="s">
        <v>36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67</v>
      </c>
      <c r="C354" s="40" t="s">
        <v>37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67</v>
      </c>
      <c r="C355" s="40" t="s">
        <v>38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67</v>
      </c>
      <c r="C356" s="40" t="s">
        <v>39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67</v>
      </c>
      <c r="C357" s="40" t="s">
        <v>40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67</v>
      </c>
      <c r="C358" s="40" t="s">
        <v>41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67</v>
      </c>
      <c r="C359" s="40" t="s">
        <v>42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67</v>
      </c>
      <c r="C360" s="40" t="s">
        <v>43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67</v>
      </c>
      <c r="C361" s="40" t="s">
        <v>44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67</v>
      </c>
      <c r="C362" s="40" t="s">
        <v>45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67</v>
      </c>
      <c r="C363" s="40" t="s">
        <v>46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67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27</v>
      </c>
      <c r="C365" s="40" t="s">
        <v>36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461.35604230000001</v>
      </c>
      <c r="S365" s="40">
        <v>2147.0708020000002</v>
      </c>
      <c r="T365" s="40">
        <v>2147.0708020000002</v>
      </c>
      <c r="U365" s="40">
        <v>2147.0708020000002</v>
      </c>
      <c r="V365" s="40">
        <v>2147.0708020000002</v>
      </c>
      <c r="W365" s="40">
        <v>2115.1287729999999</v>
      </c>
      <c r="X365" s="40">
        <v>2115.1287729999999</v>
      </c>
      <c r="Y365" s="40">
        <v>2115.1287729999999</v>
      </c>
      <c r="Z365" s="40">
        <v>2115.1287729999999</v>
      </c>
      <c r="AA365" s="40">
        <v>1838.748398</v>
      </c>
      <c r="AB365" s="40">
        <v>1826.065515</v>
      </c>
      <c r="AC365" s="40">
        <v>1681.4193849999999</v>
      </c>
      <c r="AD365" s="40">
        <v>1470.850745</v>
      </c>
      <c r="AE365" s="40">
        <v>1405.831461</v>
      </c>
      <c r="AF365" s="40">
        <v>1405.831461</v>
      </c>
      <c r="AG365" s="40">
        <v>1405.831461</v>
      </c>
      <c r="AH365" s="40">
        <v>1405.831461</v>
      </c>
      <c r="AI365" s="40">
        <v>1405.831461</v>
      </c>
      <c r="AJ365" s="40">
        <v>1405.831461</v>
      </c>
      <c r="AK365" s="40">
        <v>1405.831461</v>
      </c>
      <c r="AL365" s="40">
        <v>1215.9382499999999</v>
      </c>
      <c r="AM365" s="40">
        <v>1215.9382499999999</v>
      </c>
      <c r="AN365" s="40">
        <v>1215.9382499999999</v>
      </c>
      <c r="AO365" s="40">
        <v>1215.9382499999999</v>
      </c>
      <c r="AP365" s="40">
        <v>1215.9382499999999</v>
      </c>
    </row>
    <row r="366" spans="2:42" x14ac:dyDescent="0.25">
      <c r="B366" s="40" t="s">
        <v>27</v>
      </c>
      <c r="C366" s="40" t="s">
        <v>37</v>
      </c>
      <c r="D366" s="40">
        <v>3.2655599999999998</v>
      </c>
      <c r="E366" s="40">
        <v>3.2655599999999998</v>
      </c>
      <c r="F366" s="40">
        <v>3.2655599999999998</v>
      </c>
      <c r="G366" s="40">
        <v>3.2655599999999998</v>
      </c>
      <c r="H366" s="40">
        <v>3.2655599999999998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143.03757379999999</v>
      </c>
      <c r="S366" s="40">
        <v>309.59096749999998</v>
      </c>
      <c r="T366" s="40">
        <v>309.59096749999998</v>
      </c>
      <c r="U366" s="40">
        <v>309.59096749999998</v>
      </c>
      <c r="V366" s="40">
        <v>309.59096749999998</v>
      </c>
      <c r="W366" s="40">
        <v>306.32540749999998</v>
      </c>
      <c r="X366" s="40">
        <v>306.32540749999998</v>
      </c>
      <c r="Y366" s="40">
        <v>306.32540749999998</v>
      </c>
      <c r="Z366" s="40">
        <v>416.66054500000001</v>
      </c>
      <c r="AA366" s="40">
        <v>416.66054500000001</v>
      </c>
      <c r="AB366" s="40">
        <v>409.81622499999997</v>
      </c>
      <c r="AC366" s="40">
        <v>409.81622499999997</v>
      </c>
      <c r="AD366" s="40">
        <v>409.81622499999997</v>
      </c>
      <c r="AE366" s="40">
        <v>309.52587979999998</v>
      </c>
      <c r="AF366" s="40">
        <v>312.8613307</v>
      </c>
      <c r="AG366" s="40">
        <v>204.5507149</v>
      </c>
      <c r="AH366" s="40">
        <v>207.00986420000001</v>
      </c>
      <c r="AI366" s="40">
        <v>299.4810875</v>
      </c>
      <c r="AJ366" s="40">
        <v>299.4810875</v>
      </c>
      <c r="AK366" s="40">
        <v>299.4810875</v>
      </c>
      <c r="AL366" s="40">
        <v>299.4810875</v>
      </c>
      <c r="AM366" s="40">
        <v>299.4810875</v>
      </c>
      <c r="AN366" s="40">
        <v>299.4810875</v>
      </c>
      <c r="AO366" s="40">
        <v>299.4810875</v>
      </c>
      <c r="AP366" s="40">
        <v>299.4810875</v>
      </c>
    </row>
    <row r="367" spans="2:42" x14ac:dyDescent="0.25">
      <c r="B367" s="40" t="s">
        <v>27</v>
      </c>
      <c r="C367" s="40" t="s">
        <v>38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145.98258749999999</v>
      </c>
      <c r="K367" s="40">
        <v>186.72345000000001</v>
      </c>
      <c r="L367" s="40">
        <v>145.98258749999999</v>
      </c>
      <c r="M367" s="40">
        <v>186.72345000000001</v>
      </c>
      <c r="N367" s="40">
        <v>186.72345000000001</v>
      </c>
      <c r="O367" s="40">
        <v>145.98258749999999</v>
      </c>
      <c r="P367" s="40">
        <v>124.48496249999999</v>
      </c>
      <c r="Q367" s="40">
        <v>124.48496249999999</v>
      </c>
      <c r="R367" s="40">
        <v>128.35526250000001</v>
      </c>
      <c r="S367" s="40">
        <v>124.48496249999999</v>
      </c>
      <c r="T367" s="40">
        <v>94.780275000000003</v>
      </c>
      <c r="U367" s="40">
        <v>158.05994999999999</v>
      </c>
      <c r="V367" s="40">
        <v>154.18965</v>
      </c>
      <c r="W367" s="40">
        <v>158.05994999999999</v>
      </c>
      <c r="X367" s="40">
        <v>94.780275000000003</v>
      </c>
      <c r="Y367" s="40">
        <v>90.909975000000003</v>
      </c>
      <c r="Z367" s="40">
        <v>90.909975000000003</v>
      </c>
      <c r="AA367" s="40">
        <v>90.909975000000003</v>
      </c>
      <c r="AB367" s="40">
        <v>124.48496249999999</v>
      </c>
      <c r="AC367" s="40">
        <v>124.48496249999999</v>
      </c>
      <c r="AD367" s="40">
        <v>124.48496249999999</v>
      </c>
      <c r="AE367" s="40">
        <v>90.909975000000003</v>
      </c>
      <c r="AF367" s="40">
        <v>90.909975000000003</v>
      </c>
      <c r="AG367" s="40">
        <v>90.909975000000003</v>
      </c>
      <c r="AH367" s="40">
        <v>90.909975000000003</v>
      </c>
      <c r="AI367" s="40">
        <v>124.48496249999999</v>
      </c>
      <c r="AJ367" s="40">
        <v>124.48496249999999</v>
      </c>
      <c r="AK367" s="40">
        <v>90.909975000000003</v>
      </c>
      <c r="AL367" s="40"/>
      <c r="AM367" s="40"/>
      <c r="AN367" s="40"/>
      <c r="AO367" s="40"/>
      <c r="AP367" s="40"/>
    </row>
    <row r="368" spans="2:42" x14ac:dyDescent="0.25">
      <c r="B368" s="40" t="s">
        <v>27</v>
      </c>
      <c r="C368" s="40" t="s">
        <v>39</v>
      </c>
      <c r="D368" s="40"/>
      <c r="E368" s="40"/>
      <c r="F368" s="40">
        <v>254.79</v>
      </c>
      <c r="G368" s="40">
        <v>254.79249999999999</v>
      </c>
      <c r="H368" s="40">
        <v>254.8</v>
      </c>
      <c r="I368" s="40">
        <v>254.79750000000001</v>
      </c>
      <c r="J368" s="40">
        <v>254.79750000000001</v>
      </c>
      <c r="K368" s="40">
        <v>254.8</v>
      </c>
      <c r="L368" s="40">
        <v>254.8</v>
      </c>
      <c r="M368" s="40">
        <v>254.8</v>
      </c>
      <c r="N368" s="40">
        <v>254.8</v>
      </c>
      <c r="O368" s="40">
        <v>254.8</v>
      </c>
      <c r="P368" s="40">
        <v>254.79750000000001</v>
      </c>
      <c r="Q368" s="40">
        <v>254.79750000000001</v>
      </c>
      <c r="R368" s="40">
        <v>254.79750000000001</v>
      </c>
      <c r="S368" s="40">
        <v>262.11138820000002</v>
      </c>
      <c r="T368" s="40">
        <v>1527.9683279999999</v>
      </c>
      <c r="U368" s="40">
        <v>2565.0826750000001</v>
      </c>
      <c r="V368" s="40">
        <v>2513.8624669999999</v>
      </c>
      <c r="W368" s="40">
        <v>2310.2826749999999</v>
      </c>
      <c r="X368" s="40">
        <v>2248.0289400000001</v>
      </c>
      <c r="Y368" s="40">
        <v>2139.6928990000001</v>
      </c>
      <c r="Z368" s="40">
        <v>2067.5693980000001</v>
      </c>
      <c r="AA368" s="40">
        <v>2223.0789949999998</v>
      </c>
      <c r="AB368" s="40">
        <v>2160.529888</v>
      </c>
      <c r="AC368" s="40">
        <v>2310.2826749999999</v>
      </c>
      <c r="AD368" s="40">
        <v>2310.2826749999999</v>
      </c>
      <c r="AE368" s="40">
        <v>2236.389052</v>
      </c>
      <c r="AF368" s="40">
        <v>2006.1375780000001</v>
      </c>
      <c r="AG368" s="40">
        <v>1913.958108</v>
      </c>
      <c r="AH368" s="40">
        <v>1713.483285</v>
      </c>
      <c r="AI368" s="40">
        <v>1511.450771</v>
      </c>
      <c r="AJ368" s="40">
        <v>1459.1259</v>
      </c>
      <c r="AK368" s="40">
        <v>1459.1259</v>
      </c>
      <c r="AL368" s="40">
        <v>1459.1259</v>
      </c>
      <c r="AM368" s="40">
        <v>1459.1259</v>
      </c>
      <c r="AN368" s="40">
        <v>1459.1259</v>
      </c>
      <c r="AO368" s="40">
        <v>1459.1259</v>
      </c>
      <c r="AP368" s="40">
        <v>1459.1259</v>
      </c>
    </row>
    <row r="369" spans="2:42" x14ac:dyDescent="0.25">
      <c r="B369" s="40" t="s">
        <v>27</v>
      </c>
      <c r="C369" s="40" t="s">
        <v>40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27</v>
      </c>
      <c r="C370" s="40" t="s">
        <v>41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27</v>
      </c>
      <c r="C371" s="40" t="s">
        <v>42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27</v>
      </c>
      <c r="C372" s="40" t="s">
        <v>43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27</v>
      </c>
      <c r="C373" s="40" t="s">
        <v>44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27</v>
      </c>
      <c r="C374" s="40" t="s">
        <v>45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27</v>
      </c>
      <c r="C375" s="40" t="s">
        <v>46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27</v>
      </c>
      <c r="C376" s="40" t="s">
        <v>15</v>
      </c>
      <c r="D376" s="40">
        <v>31.92906</v>
      </c>
      <c r="E376" s="40">
        <v>31.92906</v>
      </c>
      <c r="F376" s="40">
        <v>286.71906000000001</v>
      </c>
      <c r="G376" s="40">
        <v>318.66358919999999</v>
      </c>
      <c r="H376" s="40">
        <v>318.67108919999998</v>
      </c>
      <c r="I376" s="40">
        <v>318.66858919999999</v>
      </c>
      <c r="J376" s="40">
        <v>442.83199669999999</v>
      </c>
      <c r="K376" s="40">
        <v>625.27135920000001</v>
      </c>
      <c r="L376" s="40">
        <v>627.99528239999995</v>
      </c>
      <c r="M376" s="40">
        <v>673.46856990000003</v>
      </c>
      <c r="N376" s="40">
        <v>673.46856990000003</v>
      </c>
      <c r="O376" s="40">
        <v>632.72770739999999</v>
      </c>
      <c r="P376" s="40">
        <v>611.22758239999996</v>
      </c>
      <c r="Q376" s="40">
        <v>611.22758239999996</v>
      </c>
      <c r="R376" s="40">
        <v>987.54637860000003</v>
      </c>
      <c r="S376" s="40">
        <v>2843.2581209999998</v>
      </c>
      <c r="T376" s="40">
        <v>4079.4103730000002</v>
      </c>
      <c r="U376" s="40">
        <v>5179.8043950000001</v>
      </c>
      <c r="V376" s="40">
        <v>5124.7138869999999</v>
      </c>
      <c r="W376" s="40">
        <v>4889.7968060000003</v>
      </c>
      <c r="X376" s="40">
        <v>4764.2633960000003</v>
      </c>
      <c r="Y376" s="40">
        <v>4652.0570550000002</v>
      </c>
      <c r="Z376" s="40">
        <v>4690.2686919999996</v>
      </c>
      <c r="AA376" s="40">
        <v>4569.3979129999998</v>
      </c>
      <c r="AB376" s="40">
        <v>4520.8965909999997</v>
      </c>
      <c r="AC376" s="40">
        <v>4526.0032469999996</v>
      </c>
      <c r="AD376" s="40">
        <v>4315.4346079999996</v>
      </c>
      <c r="AE376" s="40">
        <v>4042.656367</v>
      </c>
      <c r="AF376" s="40">
        <v>3815.7403439999998</v>
      </c>
      <c r="AG376" s="40">
        <v>3615.2502589999999</v>
      </c>
      <c r="AH376" s="40">
        <v>3417.2345850000002</v>
      </c>
      <c r="AI376" s="40">
        <v>3341.248282</v>
      </c>
      <c r="AJ376" s="40">
        <v>3288.9234110000002</v>
      </c>
      <c r="AK376" s="40">
        <v>3255.3484229999999</v>
      </c>
      <c r="AL376" s="40">
        <v>2974.5452380000002</v>
      </c>
      <c r="AM376" s="40">
        <v>2974.5452380000002</v>
      </c>
      <c r="AN376" s="40">
        <v>2974.5452380000002</v>
      </c>
      <c r="AO376" s="40">
        <v>2974.5452380000002</v>
      </c>
      <c r="AP376" s="40">
        <v>2974.5452380000002</v>
      </c>
    </row>
    <row r="377" spans="2:42" x14ac:dyDescent="0.25">
      <c r="B377" s="40" t="s">
        <v>28</v>
      </c>
      <c r="C377" s="40" t="s">
        <v>36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28</v>
      </c>
      <c r="C378" s="40" t="s">
        <v>37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28</v>
      </c>
      <c r="C379" s="40" t="s">
        <v>38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28</v>
      </c>
      <c r="C380" s="40" t="s">
        <v>39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28</v>
      </c>
      <c r="C381" s="40" t="s">
        <v>40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28</v>
      </c>
      <c r="C382" s="40" t="s">
        <v>41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28</v>
      </c>
      <c r="C383" s="40" t="s">
        <v>42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28</v>
      </c>
      <c r="C384" s="40" t="s">
        <v>43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28</v>
      </c>
      <c r="C385" s="40" t="s">
        <v>44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28</v>
      </c>
      <c r="C386" s="40" t="s">
        <v>45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28</v>
      </c>
      <c r="C387" s="40" t="s">
        <v>46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28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29</v>
      </c>
      <c r="C389" s="40" t="s">
        <v>36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29</v>
      </c>
      <c r="C390" s="40" t="s">
        <v>37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29</v>
      </c>
      <c r="C391" s="40" t="s">
        <v>38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6661.6677179999997</v>
      </c>
      <c r="L391" s="40">
        <v>6709.586988</v>
      </c>
      <c r="M391" s="40">
        <v>6709.586988</v>
      </c>
      <c r="N391" s="40">
        <v>6709.586988</v>
      </c>
      <c r="O391" s="40">
        <v>6709.586988</v>
      </c>
      <c r="P391" s="40">
        <v>6709.586988</v>
      </c>
      <c r="Q391" s="40">
        <v>6709.586988</v>
      </c>
      <c r="R391" s="40">
        <v>6709.586988</v>
      </c>
      <c r="S391" s="40">
        <v>6687.0877499999997</v>
      </c>
      <c r="T391" s="40">
        <v>6680.4931450000004</v>
      </c>
      <c r="U391" s="40">
        <v>6635.6772190000002</v>
      </c>
      <c r="V391" s="40">
        <v>6518.5123229999999</v>
      </c>
      <c r="W391" s="40">
        <v>6393.8994039999998</v>
      </c>
      <c r="X391" s="40">
        <v>6333.6580370000001</v>
      </c>
      <c r="Y391" s="40">
        <v>5604.5595059999996</v>
      </c>
      <c r="Z391" s="40">
        <v>5068.9644619999999</v>
      </c>
      <c r="AA391" s="40">
        <v>4656.3987189999998</v>
      </c>
      <c r="AB391" s="40">
        <v>4430.2654050000001</v>
      </c>
      <c r="AC391" s="40">
        <v>2992.6348379999999</v>
      </c>
      <c r="AD391" s="40">
        <v>2952.4721009999998</v>
      </c>
      <c r="AE391" s="40">
        <v>860.95571900000004</v>
      </c>
      <c r="AF391" s="40">
        <v>304.17944510000001</v>
      </c>
      <c r="AG391" s="40">
        <v>251.6964356</v>
      </c>
      <c r="AH391" s="40">
        <v>251.6964356</v>
      </c>
      <c r="AI391" s="40">
        <v>251.6964356</v>
      </c>
      <c r="AJ391" s="40">
        <v>251.6964356</v>
      </c>
      <c r="AK391" s="40">
        <v>251.6964356</v>
      </c>
      <c r="AL391" s="40">
        <v>251.6964356</v>
      </c>
      <c r="AM391" s="40">
        <v>251.6964356</v>
      </c>
      <c r="AN391" s="40">
        <v>251.6964356</v>
      </c>
      <c r="AO391" s="40">
        <v>251.6964356</v>
      </c>
      <c r="AP391" s="40">
        <v>251.6964356</v>
      </c>
    </row>
    <row r="392" spans="2:42" x14ac:dyDescent="0.25">
      <c r="B392" s="40" t="s">
        <v>29</v>
      </c>
      <c r="C392" s="40" t="s">
        <v>39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29</v>
      </c>
      <c r="C393" s="40" t="s">
        <v>40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29</v>
      </c>
      <c r="C394" s="40" t="s">
        <v>41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29</v>
      </c>
      <c r="C395" s="40" t="s">
        <v>42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29</v>
      </c>
      <c r="C396" s="40" t="s">
        <v>43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29</v>
      </c>
      <c r="C397" s="40" t="s">
        <v>44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29</v>
      </c>
      <c r="C398" s="40" t="s">
        <v>45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29</v>
      </c>
      <c r="C399" s="40" t="s">
        <v>46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29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6771.1974769999997</v>
      </c>
      <c r="L400" s="40">
        <v>6819.1167459999997</v>
      </c>
      <c r="M400" s="40">
        <v>6819.1167459999997</v>
      </c>
      <c r="N400" s="40">
        <v>6819.1167459999997</v>
      </c>
      <c r="O400" s="40">
        <v>6819.1167459999997</v>
      </c>
      <c r="P400" s="40">
        <v>6819.1167459999997</v>
      </c>
      <c r="Q400" s="40">
        <v>6819.1167459999997</v>
      </c>
      <c r="R400" s="40">
        <v>6819.1167459999997</v>
      </c>
      <c r="S400" s="40">
        <v>6796.6175080000003</v>
      </c>
      <c r="T400" s="40">
        <v>6790.0229040000004</v>
      </c>
      <c r="U400" s="40">
        <v>6745.2069780000002</v>
      </c>
      <c r="V400" s="40">
        <v>6628.0420819999999</v>
      </c>
      <c r="W400" s="40">
        <v>6503.4291629999998</v>
      </c>
      <c r="X400" s="40">
        <v>6443.1877949999998</v>
      </c>
      <c r="Y400" s="40">
        <v>5714.0892649999996</v>
      </c>
      <c r="Z400" s="40">
        <v>5178.4942209999999</v>
      </c>
      <c r="AA400" s="40">
        <v>4765.9284779999998</v>
      </c>
      <c r="AB400" s="40">
        <v>4539.7951640000001</v>
      </c>
      <c r="AC400" s="40">
        <v>3102.164597</v>
      </c>
      <c r="AD400" s="40">
        <v>3062.001859</v>
      </c>
      <c r="AE400" s="40">
        <v>860.95571900000004</v>
      </c>
      <c r="AF400" s="40">
        <v>304.17944510000001</v>
      </c>
      <c r="AG400" s="40">
        <v>251.6964356</v>
      </c>
      <c r="AH400" s="40">
        <v>251.6964356</v>
      </c>
      <c r="AI400" s="40">
        <v>251.6964356</v>
      </c>
      <c r="AJ400" s="40">
        <v>251.6964356</v>
      </c>
      <c r="AK400" s="40">
        <v>251.6964356</v>
      </c>
      <c r="AL400" s="40">
        <v>251.6964356</v>
      </c>
      <c r="AM400" s="40">
        <v>251.6964356</v>
      </c>
      <c r="AN400" s="40">
        <v>251.6964356</v>
      </c>
      <c r="AO400" s="40">
        <v>251.6964356</v>
      </c>
      <c r="AP400" s="40">
        <v>251.6964356</v>
      </c>
    </row>
    <row r="401" spans="2:42" x14ac:dyDescent="0.25">
      <c r="B401" s="40" t="s">
        <v>30</v>
      </c>
      <c r="C401" s="40" t="s">
        <v>36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30</v>
      </c>
      <c r="C402" s="40" t="s">
        <v>37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>
        <v>392.3921211</v>
      </c>
      <c r="O402" s="40">
        <v>392.3921211</v>
      </c>
      <c r="P402" s="40">
        <v>392.3921211</v>
      </c>
      <c r="Q402" s="40">
        <v>392.3921211</v>
      </c>
      <c r="R402" s="40">
        <v>392.3921211</v>
      </c>
      <c r="S402" s="40">
        <v>392.3921211</v>
      </c>
      <c r="T402" s="40">
        <v>392.3921211</v>
      </c>
      <c r="U402" s="40">
        <v>392.3921211</v>
      </c>
      <c r="V402" s="40">
        <v>392.3921211</v>
      </c>
      <c r="W402" s="40">
        <v>392.3921211</v>
      </c>
      <c r="X402" s="40">
        <v>392.3921211</v>
      </c>
      <c r="Y402" s="40">
        <v>392.3921211</v>
      </c>
      <c r="Z402" s="40">
        <v>392.3921211</v>
      </c>
      <c r="AA402" s="40">
        <v>392.3921211</v>
      </c>
      <c r="AB402" s="40">
        <v>392.3921211</v>
      </c>
      <c r="AC402" s="40">
        <v>392.3921211</v>
      </c>
      <c r="AD402" s="40">
        <v>392.3921211</v>
      </c>
      <c r="AE402" s="40">
        <v>392.3921211</v>
      </c>
      <c r="AF402" s="40">
        <v>392.3921211</v>
      </c>
      <c r="AG402" s="40">
        <v>392.3921211</v>
      </c>
      <c r="AH402" s="40">
        <v>392.3921211</v>
      </c>
      <c r="AI402" s="40">
        <v>392.3921211</v>
      </c>
      <c r="AJ402" s="40">
        <v>392.3921211</v>
      </c>
      <c r="AK402" s="40">
        <v>392.3921211</v>
      </c>
      <c r="AL402" s="40">
        <v>392.3921211</v>
      </c>
      <c r="AM402" s="40">
        <v>392.3921211</v>
      </c>
      <c r="AN402" s="40">
        <v>392.3921211</v>
      </c>
      <c r="AO402" s="40">
        <v>392.3921211</v>
      </c>
      <c r="AP402" s="40">
        <v>392.3921211</v>
      </c>
    </row>
    <row r="403" spans="2:42" x14ac:dyDescent="0.25">
      <c r="B403" s="40" t="s">
        <v>30</v>
      </c>
      <c r="C403" s="40" t="s">
        <v>38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30</v>
      </c>
      <c r="C404" s="40" t="s">
        <v>39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30</v>
      </c>
      <c r="C405" s="40" t="s">
        <v>40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30</v>
      </c>
      <c r="C406" s="40" t="s">
        <v>41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30</v>
      </c>
      <c r="C407" s="40" t="s">
        <v>42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30</v>
      </c>
      <c r="C408" s="40" t="s">
        <v>43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30</v>
      </c>
      <c r="C409" s="40" t="s">
        <v>44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30</v>
      </c>
      <c r="C410" s="40" t="s">
        <v>45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30</v>
      </c>
      <c r="C411" s="40" t="s">
        <v>46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30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392.3921211</v>
      </c>
      <c r="O412" s="40">
        <v>392.3921211</v>
      </c>
      <c r="P412" s="40">
        <v>392.3921211</v>
      </c>
      <c r="Q412" s="40">
        <v>392.3921211</v>
      </c>
      <c r="R412" s="40">
        <v>392.3921211</v>
      </c>
      <c r="S412" s="40">
        <v>392.3921211</v>
      </c>
      <c r="T412" s="40">
        <v>392.3921211</v>
      </c>
      <c r="U412" s="40">
        <v>392.3921211</v>
      </c>
      <c r="V412" s="40">
        <v>392.3921211</v>
      </c>
      <c r="W412" s="40">
        <v>392.3921211</v>
      </c>
      <c r="X412" s="40">
        <v>392.3921211</v>
      </c>
      <c r="Y412" s="40">
        <v>392.3921211</v>
      </c>
      <c r="Z412" s="40">
        <v>392.3921211</v>
      </c>
      <c r="AA412" s="40">
        <v>392.3921211</v>
      </c>
      <c r="AB412" s="40">
        <v>392.3921211</v>
      </c>
      <c r="AC412" s="40">
        <v>392.3921211</v>
      </c>
      <c r="AD412" s="40">
        <v>392.3921211</v>
      </c>
      <c r="AE412" s="40">
        <v>392.3921211</v>
      </c>
      <c r="AF412" s="40">
        <v>392.3921211</v>
      </c>
      <c r="AG412" s="40">
        <v>392.3921211</v>
      </c>
      <c r="AH412" s="40">
        <v>392.3921211</v>
      </c>
      <c r="AI412" s="40">
        <v>392.3921211</v>
      </c>
      <c r="AJ412" s="40">
        <v>392.3921211</v>
      </c>
      <c r="AK412" s="40">
        <v>392.3921211</v>
      </c>
      <c r="AL412" s="40">
        <v>392.3921211</v>
      </c>
      <c r="AM412" s="40">
        <v>392.3921211</v>
      </c>
      <c r="AN412" s="40">
        <v>392.3921211</v>
      </c>
      <c r="AO412" s="40">
        <v>392.3921211</v>
      </c>
      <c r="AP412" s="40">
        <v>392.3921211</v>
      </c>
    </row>
    <row r="413" spans="2:42" x14ac:dyDescent="0.25">
      <c r="B413" s="40" t="s">
        <v>31</v>
      </c>
      <c r="C413" s="40" t="s">
        <v>36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31</v>
      </c>
      <c r="C414" s="40" t="s">
        <v>37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31</v>
      </c>
      <c r="C415" s="40" t="s">
        <v>38</v>
      </c>
      <c r="D415" s="40"/>
      <c r="E415" s="40"/>
      <c r="F415" s="40"/>
      <c r="G415" s="40"/>
      <c r="H415" s="40"/>
      <c r="I415" s="40"/>
      <c r="J415" s="40"/>
      <c r="K415" s="40"/>
      <c r="L415" s="40">
        <v>59.426329940000002</v>
      </c>
      <c r="M415" s="40">
        <v>1817.0096410000001</v>
      </c>
      <c r="N415" s="40">
        <v>3243.7299480000001</v>
      </c>
      <c r="O415" s="40">
        <v>7770.8968459999996</v>
      </c>
      <c r="P415" s="40">
        <v>11592.20156</v>
      </c>
      <c r="Q415" s="40">
        <v>14500.605170000001</v>
      </c>
      <c r="R415" s="40">
        <v>14500.605170000001</v>
      </c>
      <c r="S415" s="40">
        <v>14500.605170000001</v>
      </c>
      <c r="T415" s="40">
        <v>14500.605170000001</v>
      </c>
      <c r="U415" s="40">
        <v>14500.605170000001</v>
      </c>
      <c r="V415" s="40">
        <v>14500.605170000001</v>
      </c>
      <c r="W415" s="40">
        <v>14500.605170000001</v>
      </c>
      <c r="X415" s="40">
        <v>14500.605170000001</v>
      </c>
      <c r="Y415" s="40">
        <v>14500.605170000001</v>
      </c>
      <c r="Z415" s="40">
        <v>14500.605170000001</v>
      </c>
      <c r="AA415" s="40">
        <v>14500.605170000001</v>
      </c>
      <c r="AB415" s="40">
        <v>14500.605170000001</v>
      </c>
      <c r="AC415" s="40">
        <v>14500.605170000001</v>
      </c>
      <c r="AD415" s="40">
        <v>14500.605170000001</v>
      </c>
      <c r="AE415" s="40">
        <v>14500.605170000001</v>
      </c>
      <c r="AF415" s="40">
        <v>14500.605170000001</v>
      </c>
      <c r="AG415" s="40">
        <v>14500.605170000001</v>
      </c>
      <c r="AH415" s="40">
        <v>14500.605170000001</v>
      </c>
      <c r="AI415" s="40">
        <v>14500.605170000001</v>
      </c>
      <c r="AJ415" s="40">
        <v>14500.605170000001</v>
      </c>
      <c r="AK415" s="40">
        <v>14500.605170000001</v>
      </c>
      <c r="AL415" s="40">
        <v>14500.605170000001</v>
      </c>
      <c r="AM415" s="40">
        <v>14500.605170000001</v>
      </c>
      <c r="AN415" s="40">
        <v>14500.605170000001</v>
      </c>
      <c r="AO415" s="40">
        <v>14500.605170000001</v>
      </c>
      <c r="AP415" s="40">
        <v>14500.605170000001</v>
      </c>
    </row>
    <row r="416" spans="2:42" x14ac:dyDescent="0.25">
      <c r="B416" s="40" t="s">
        <v>31</v>
      </c>
      <c r="C416" s="40" t="s">
        <v>39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31</v>
      </c>
      <c r="C417" s="40" t="s">
        <v>40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31</v>
      </c>
      <c r="C418" s="40" t="s">
        <v>41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31</v>
      </c>
      <c r="C419" s="40" t="s">
        <v>42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31</v>
      </c>
      <c r="C420" s="40" t="s">
        <v>43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31</v>
      </c>
      <c r="C421" s="40" t="s">
        <v>44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31</v>
      </c>
      <c r="C422" s="40" t="s">
        <v>45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31</v>
      </c>
      <c r="C423" s="40" t="s">
        <v>46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31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59.426329940000002</v>
      </c>
      <c r="M424" s="40">
        <v>1817.0096410000001</v>
      </c>
      <c r="N424" s="40">
        <v>3243.7299480000001</v>
      </c>
      <c r="O424" s="40">
        <v>7770.8968459999996</v>
      </c>
      <c r="P424" s="40">
        <v>11592.20156</v>
      </c>
      <c r="Q424" s="40">
        <v>14500.605170000001</v>
      </c>
      <c r="R424" s="40">
        <v>14500.605170000001</v>
      </c>
      <c r="S424" s="40">
        <v>14500.605170000001</v>
      </c>
      <c r="T424" s="40">
        <v>14500.605170000001</v>
      </c>
      <c r="U424" s="40">
        <v>14500.605170000001</v>
      </c>
      <c r="V424" s="40">
        <v>14500.605170000001</v>
      </c>
      <c r="W424" s="40">
        <v>14500.605170000001</v>
      </c>
      <c r="X424" s="40">
        <v>14500.605170000001</v>
      </c>
      <c r="Y424" s="40">
        <v>14500.605170000001</v>
      </c>
      <c r="Z424" s="40">
        <v>14500.605170000001</v>
      </c>
      <c r="AA424" s="40">
        <v>14500.605170000001</v>
      </c>
      <c r="AB424" s="40">
        <v>14500.605170000001</v>
      </c>
      <c r="AC424" s="40">
        <v>14500.605170000001</v>
      </c>
      <c r="AD424" s="40">
        <v>14500.605170000001</v>
      </c>
      <c r="AE424" s="40">
        <v>14500.605170000001</v>
      </c>
      <c r="AF424" s="40">
        <v>14500.605170000001</v>
      </c>
      <c r="AG424" s="40">
        <v>14500.605170000001</v>
      </c>
      <c r="AH424" s="40">
        <v>14500.605170000001</v>
      </c>
      <c r="AI424" s="40">
        <v>14500.605170000001</v>
      </c>
      <c r="AJ424" s="40">
        <v>14500.605170000001</v>
      </c>
      <c r="AK424" s="40">
        <v>14500.605170000001</v>
      </c>
      <c r="AL424" s="40">
        <v>14500.605170000001</v>
      </c>
      <c r="AM424" s="40">
        <v>14500.605170000001</v>
      </c>
      <c r="AN424" s="40">
        <v>14500.605170000001</v>
      </c>
      <c r="AO424" s="40">
        <v>14500.605170000001</v>
      </c>
      <c r="AP424" s="40">
        <v>14500.605170000001</v>
      </c>
    </row>
    <row r="425" spans="2:42" x14ac:dyDescent="0.25">
      <c r="B425" s="40" t="s">
        <v>32</v>
      </c>
      <c r="C425" s="40" t="s">
        <v>36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32</v>
      </c>
      <c r="C426" s="40" t="s">
        <v>37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>
        <v>768.75241140000003</v>
      </c>
      <c r="Y426" s="40">
        <v>1507.970227</v>
      </c>
      <c r="Z426" s="40">
        <v>1890.070565</v>
      </c>
      <c r="AA426" s="40">
        <v>2842.3079240000002</v>
      </c>
      <c r="AB426" s="40">
        <v>3666.3545049999998</v>
      </c>
      <c r="AC426" s="40">
        <v>4571.019241</v>
      </c>
      <c r="AD426" s="40">
        <v>5379.218742</v>
      </c>
      <c r="AE426" s="40">
        <v>8921.2266579999996</v>
      </c>
      <c r="AF426" s="40">
        <v>8921.2266579999996</v>
      </c>
      <c r="AG426" s="40">
        <v>8921.2266579999996</v>
      </c>
      <c r="AH426" s="40">
        <v>8921.2266579999996</v>
      </c>
      <c r="AI426" s="40">
        <v>8921.2266579999996</v>
      </c>
      <c r="AJ426" s="40">
        <v>8921.2266579999996</v>
      </c>
      <c r="AK426" s="40">
        <v>8921.2266579999996</v>
      </c>
      <c r="AL426" s="40">
        <v>8921.2266579999996</v>
      </c>
      <c r="AM426" s="40">
        <v>8921.2266579999996</v>
      </c>
      <c r="AN426" s="40">
        <v>8921.2266579999996</v>
      </c>
      <c r="AO426" s="40">
        <v>8921.2266579999996</v>
      </c>
      <c r="AP426" s="40">
        <v>8921.2266579999996</v>
      </c>
    </row>
    <row r="427" spans="2:42" x14ac:dyDescent="0.25">
      <c r="B427" s="40" t="s">
        <v>32</v>
      </c>
      <c r="C427" s="40" t="s">
        <v>38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32</v>
      </c>
      <c r="C428" s="40" t="s">
        <v>39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32</v>
      </c>
      <c r="C429" s="40" t="s">
        <v>40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32</v>
      </c>
      <c r="C430" s="40" t="s">
        <v>41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32</v>
      </c>
      <c r="C431" s="40" t="s">
        <v>42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32</v>
      </c>
      <c r="C432" s="40" t="s">
        <v>43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32</v>
      </c>
      <c r="C433" s="40" t="s">
        <v>44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32</v>
      </c>
      <c r="C434" s="40" t="s">
        <v>45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32</v>
      </c>
      <c r="C435" s="40" t="s">
        <v>46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32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768.75241140000003</v>
      </c>
      <c r="Y436" s="40">
        <v>1507.970227</v>
      </c>
      <c r="Z436" s="40">
        <v>1890.070565</v>
      </c>
      <c r="AA436" s="40">
        <v>2842.3079240000002</v>
      </c>
      <c r="AB436" s="40">
        <v>3666.3545049999998</v>
      </c>
      <c r="AC436" s="40">
        <v>4571.019241</v>
      </c>
      <c r="AD436" s="40">
        <v>5379.218742</v>
      </c>
      <c r="AE436" s="40">
        <v>8921.2266579999996</v>
      </c>
      <c r="AF436" s="40">
        <v>8921.2266579999996</v>
      </c>
      <c r="AG436" s="40">
        <v>8921.2266579999996</v>
      </c>
      <c r="AH436" s="40">
        <v>8921.2266579999996</v>
      </c>
      <c r="AI436" s="40">
        <v>8921.2266579999996</v>
      </c>
      <c r="AJ436" s="40">
        <v>8921.2266579999996</v>
      </c>
      <c r="AK436" s="40">
        <v>8921.2266579999996</v>
      </c>
      <c r="AL436" s="40">
        <v>8921.2266579999996</v>
      </c>
      <c r="AM436" s="40">
        <v>8921.2266579999996</v>
      </c>
      <c r="AN436" s="40">
        <v>8921.2266579999996</v>
      </c>
      <c r="AO436" s="40">
        <v>8921.2266579999996</v>
      </c>
      <c r="AP436" s="40">
        <v>8921.2266579999996</v>
      </c>
    </row>
    <row r="437" spans="2:42" x14ac:dyDescent="0.25">
      <c r="B437" s="40" t="s">
        <v>33</v>
      </c>
      <c r="C437" s="40" t="s">
        <v>36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33</v>
      </c>
      <c r="C438" s="40" t="s">
        <v>37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33</v>
      </c>
      <c r="C439" s="40" t="s">
        <v>38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2847.6018760000002</v>
      </c>
      <c r="W439" s="40">
        <v>6513.7792120000004</v>
      </c>
      <c r="X439" s="40">
        <v>8431.6811730000009</v>
      </c>
      <c r="Y439" s="40">
        <v>11007.432210000001</v>
      </c>
      <c r="Z439" s="40">
        <v>13931.74754</v>
      </c>
      <c r="AA439" s="40">
        <v>16319.57972</v>
      </c>
      <c r="AB439" s="40">
        <v>17793.732970000001</v>
      </c>
      <c r="AC439" s="40">
        <v>20889.524239999999</v>
      </c>
      <c r="AD439" s="40">
        <v>24212.039519999998</v>
      </c>
      <c r="AE439" s="40">
        <v>27382.439699999999</v>
      </c>
      <c r="AF439" s="40">
        <v>27382.439699999999</v>
      </c>
      <c r="AG439" s="40">
        <v>27382.439699999999</v>
      </c>
      <c r="AH439" s="40">
        <v>27382.439699999999</v>
      </c>
      <c r="AI439" s="40">
        <v>27382.439699999999</v>
      </c>
      <c r="AJ439" s="40">
        <v>27382.439699999999</v>
      </c>
      <c r="AK439" s="40">
        <v>27382.439699999999</v>
      </c>
      <c r="AL439" s="40">
        <v>27382.439699999999</v>
      </c>
      <c r="AM439" s="40">
        <v>27382.439699999999</v>
      </c>
      <c r="AN439" s="40">
        <v>27382.439699999999</v>
      </c>
      <c r="AO439" s="40">
        <v>27382.439699999999</v>
      </c>
      <c r="AP439" s="40">
        <v>27382.439699999999</v>
      </c>
    </row>
    <row r="440" spans="2:42" x14ac:dyDescent="0.25">
      <c r="B440" s="40" t="s">
        <v>33</v>
      </c>
      <c r="C440" s="40" t="s">
        <v>39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33</v>
      </c>
      <c r="C441" s="40" t="s">
        <v>40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33</v>
      </c>
      <c r="C442" s="40" t="s">
        <v>41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33</v>
      </c>
      <c r="C443" s="40" t="s">
        <v>42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33</v>
      </c>
      <c r="C444" s="40" t="s">
        <v>43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33</v>
      </c>
      <c r="C445" s="40" t="s">
        <v>44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33</v>
      </c>
      <c r="C446" s="40" t="s">
        <v>45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33</v>
      </c>
      <c r="C447" s="40" t="s">
        <v>46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33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2847.6018760000002</v>
      </c>
      <c r="W448" s="40">
        <v>6513.7792120000004</v>
      </c>
      <c r="X448" s="40">
        <v>8431.6811730000009</v>
      </c>
      <c r="Y448" s="40">
        <v>11007.432210000001</v>
      </c>
      <c r="Z448" s="40">
        <v>13931.74754</v>
      </c>
      <c r="AA448" s="40">
        <v>16319.57972</v>
      </c>
      <c r="AB448" s="40">
        <v>17793.732970000001</v>
      </c>
      <c r="AC448" s="40">
        <v>20889.524239999999</v>
      </c>
      <c r="AD448" s="40">
        <v>24212.039519999998</v>
      </c>
      <c r="AE448" s="40">
        <v>27382.439699999999</v>
      </c>
      <c r="AF448" s="40">
        <v>27382.439699999999</v>
      </c>
      <c r="AG448" s="40">
        <v>27382.439699999999</v>
      </c>
      <c r="AH448" s="40">
        <v>27382.439699999999</v>
      </c>
      <c r="AI448" s="40">
        <v>27382.439699999999</v>
      </c>
      <c r="AJ448" s="40">
        <v>27382.439699999999</v>
      </c>
      <c r="AK448" s="40">
        <v>27382.439699999999</v>
      </c>
      <c r="AL448" s="40">
        <v>27382.439699999999</v>
      </c>
      <c r="AM448" s="40">
        <v>27382.439699999999</v>
      </c>
      <c r="AN448" s="40">
        <v>27382.439699999999</v>
      </c>
      <c r="AO448" s="40">
        <v>27382.439699999999</v>
      </c>
      <c r="AP448" s="40">
        <v>27382.439699999999</v>
      </c>
    </row>
    <row r="449" spans="2:42" x14ac:dyDescent="0.25">
      <c r="B449" s="40" t="s">
        <v>34</v>
      </c>
      <c r="C449" s="40" t="s">
        <v>36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34</v>
      </c>
      <c r="C450" s="40" t="s">
        <v>37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>
        <v>1069.293514</v>
      </c>
      <c r="AK450" s="40">
        <v>2180.5560820000001</v>
      </c>
      <c r="AL450" s="40">
        <v>2510.2217820000001</v>
      </c>
      <c r="AM450" s="40">
        <v>2510.2217820000001</v>
      </c>
      <c r="AN450" s="40">
        <v>2510.2217820000001</v>
      </c>
      <c r="AO450" s="40">
        <v>2510.2217820000001</v>
      </c>
      <c r="AP450" s="40">
        <v>2510.2217820000001</v>
      </c>
    </row>
    <row r="451" spans="2:42" x14ac:dyDescent="0.25">
      <c r="B451" s="40" t="s">
        <v>34</v>
      </c>
      <c r="C451" s="40" t="s">
        <v>38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34</v>
      </c>
      <c r="C452" s="40" t="s">
        <v>39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34</v>
      </c>
      <c r="C453" s="40" t="s">
        <v>40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34</v>
      </c>
      <c r="C454" s="40" t="s">
        <v>41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34</v>
      </c>
      <c r="C455" s="40" t="s">
        <v>42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34</v>
      </c>
      <c r="C456" s="40" t="s">
        <v>43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34</v>
      </c>
      <c r="C457" s="40" t="s">
        <v>44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34</v>
      </c>
      <c r="C458" s="40" t="s">
        <v>45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34</v>
      </c>
      <c r="C459" s="40" t="s">
        <v>46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34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1069.293514</v>
      </c>
      <c r="AK460" s="40">
        <v>2180.5560820000001</v>
      </c>
      <c r="AL460" s="40">
        <v>2510.2217820000001</v>
      </c>
      <c r="AM460" s="40">
        <v>2510.2217820000001</v>
      </c>
      <c r="AN460" s="40">
        <v>2510.2217820000001</v>
      </c>
      <c r="AO460" s="40">
        <v>2510.2217820000001</v>
      </c>
      <c r="AP460" s="40">
        <v>2510.2217820000001</v>
      </c>
    </row>
    <row r="461" spans="2:42" x14ac:dyDescent="0.25">
      <c r="B461" s="40" t="s">
        <v>35</v>
      </c>
      <c r="C461" s="40" t="s">
        <v>36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35</v>
      </c>
      <c r="C462" s="40" t="s">
        <v>37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35</v>
      </c>
      <c r="C463" s="40" t="s">
        <v>38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3841.222252</v>
      </c>
      <c r="AG463" s="40">
        <v>6758.6150559999996</v>
      </c>
      <c r="AH463" s="40">
        <v>9591.2612599999993</v>
      </c>
      <c r="AI463" s="40">
        <v>12445.80594</v>
      </c>
      <c r="AJ463" s="40">
        <v>14094.394319999999</v>
      </c>
      <c r="AK463" s="40">
        <v>16544.049900000002</v>
      </c>
      <c r="AL463" s="40">
        <v>19592.39849</v>
      </c>
      <c r="AM463" s="40">
        <v>22581.12427</v>
      </c>
      <c r="AN463" s="40">
        <v>25847.282660000001</v>
      </c>
      <c r="AO463" s="40">
        <v>28998.269629999999</v>
      </c>
      <c r="AP463" s="40">
        <v>32132.866160000001</v>
      </c>
    </row>
    <row r="464" spans="2:42" x14ac:dyDescent="0.25">
      <c r="B464" s="40" t="s">
        <v>35</v>
      </c>
      <c r="C464" s="40" t="s">
        <v>39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35</v>
      </c>
      <c r="C465" s="40" t="s">
        <v>40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35</v>
      </c>
      <c r="C466" s="40" t="s">
        <v>41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35</v>
      </c>
      <c r="C467" s="40" t="s">
        <v>42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35</v>
      </c>
      <c r="C468" s="40" t="s">
        <v>43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35</v>
      </c>
      <c r="C469" s="40" t="s">
        <v>44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35</v>
      </c>
      <c r="C470" s="40" t="s">
        <v>45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35</v>
      </c>
      <c r="C471" s="40" t="s">
        <v>46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35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3841.222252</v>
      </c>
      <c r="AG472" s="40">
        <v>6758.6150559999996</v>
      </c>
      <c r="AH472" s="40">
        <v>9591.2612599999993</v>
      </c>
      <c r="AI472" s="40">
        <v>12445.80594</v>
      </c>
      <c r="AJ472" s="40">
        <v>14094.394319999999</v>
      </c>
      <c r="AK472" s="40">
        <v>16544.049900000002</v>
      </c>
      <c r="AL472" s="40">
        <v>19592.39849</v>
      </c>
      <c r="AM472" s="40">
        <v>22581.12427</v>
      </c>
      <c r="AN472" s="40">
        <v>25847.282660000001</v>
      </c>
      <c r="AO472" s="40">
        <v>28998.269629999999</v>
      </c>
      <c r="AP472" s="40">
        <v>32132.866160000001</v>
      </c>
    </row>
    <row r="473" spans="2:42" x14ac:dyDescent="0.25">
      <c r="B473" s="40" t="s">
        <v>228</v>
      </c>
      <c r="C473" s="40" t="s">
        <v>36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228</v>
      </c>
      <c r="C474" t="s">
        <v>37</v>
      </c>
    </row>
    <row r="475" spans="2:42" x14ac:dyDescent="0.25">
      <c r="B475" t="s">
        <v>228</v>
      </c>
      <c r="C475" t="s">
        <v>38</v>
      </c>
    </row>
    <row r="476" spans="2:42" x14ac:dyDescent="0.25">
      <c r="B476" t="s">
        <v>228</v>
      </c>
      <c r="C476" t="s">
        <v>39</v>
      </c>
    </row>
    <row r="477" spans="2:42" x14ac:dyDescent="0.25">
      <c r="B477" t="s">
        <v>228</v>
      </c>
      <c r="C477" t="s">
        <v>40</v>
      </c>
    </row>
    <row r="478" spans="2:42" x14ac:dyDescent="0.25">
      <c r="B478" t="s">
        <v>228</v>
      </c>
      <c r="C478" t="s">
        <v>41</v>
      </c>
    </row>
    <row r="479" spans="2:42" x14ac:dyDescent="0.25">
      <c r="B479" t="s">
        <v>228</v>
      </c>
      <c r="C479" t="s">
        <v>42</v>
      </c>
    </row>
    <row r="480" spans="2:42" x14ac:dyDescent="0.25">
      <c r="B480" t="s">
        <v>228</v>
      </c>
      <c r="C480" t="s">
        <v>43</v>
      </c>
    </row>
    <row r="481" spans="2:42" x14ac:dyDescent="0.25">
      <c r="B481" t="s">
        <v>228</v>
      </c>
      <c r="C481" t="s">
        <v>44</v>
      </c>
    </row>
    <row r="482" spans="2:42" x14ac:dyDescent="0.25">
      <c r="B482" t="s">
        <v>228</v>
      </c>
      <c r="C482" t="s">
        <v>45</v>
      </c>
    </row>
    <row r="483" spans="2:42" x14ac:dyDescent="0.25">
      <c r="B483" t="s">
        <v>228</v>
      </c>
      <c r="C483" t="s">
        <v>46</v>
      </c>
    </row>
    <row r="484" spans="2:42" x14ac:dyDescent="0.25">
      <c r="B484" t="s">
        <v>228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229</v>
      </c>
      <c r="C485" t="s">
        <v>36</v>
      </c>
    </row>
    <row r="486" spans="2:42" x14ac:dyDescent="0.25">
      <c r="B486" t="s">
        <v>229</v>
      </c>
      <c r="C486" t="s">
        <v>37</v>
      </c>
    </row>
    <row r="487" spans="2:42" x14ac:dyDescent="0.25">
      <c r="B487" t="s">
        <v>229</v>
      </c>
      <c r="C487" t="s">
        <v>38</v>
      </c>
    </row>
    <row r="488" spans="2:42" x14ac:dyDescent="0.25">
      <c r="B488" t="s">
        <v>229</v>
      </c>
      <c r="C488" t="s">
        <v>39</v>
      </c>
    </row>
    <row r="489" spans="2:42" x14ac:dyDescent="0.25">
      <c r="B489" t="s">
        <v>229</v>
      </c>
      <c r="C489" t="s">
        <v>40</v>
      </c>
    </row>
    <row r="490" spans="2:42" x14ac:dyDescent="0.25">
      <c r="B490" t="s">
        <v>229</v>
      </c>
      <c r="C490" t="s">
        <v>41</v>
      </c>
    </row>
    <row r="491" spans="2:42" x14ac:dyDescent="0.25">
      <c r="B491" t="s">
        <v>229</v>
      </c>
      <c r="C491" t="s">
        <v>42</v>
      </c>
    </row>
    <row r="492" spans="2:42" x14ac:dyDescent="0.25">
      <c r="B492" t="s">
        <v>229</v>
      </c>
      <c r="C492" t="s">
        <v>43</v>
      </c>
    </row>
    <row r="493" spans="2:42" x14ac:dyDescent="0.25">
      <c r="B493" t="s">
        <v>229</v>
      </c>
      <c r="C493" t="s">
        <v>44</v>
      </c>
    </row>
    <row r="494" spans="2:42" x14ac:dyDescent="0.25">
      <c r="B494" t="s">
        <v>229</v>
      </c>
      <c r="C494" t="s">
        <v>45</v>
      </c>
    </row>
    <row r="495" spans="2:42" x14ac:dyDescent="0.25">
      <c r="B495" t="s">
        <v>229</v>
      </c>
      <c r="C495" t="s">
        <v>46</v>
      </c>
    </row>
    <row r="496" spans="2:42" x14ac:dyDescent="0.25">
      <c r="B496" t="s">
        <v>229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230</v>
      </c>
      <c r="C497" t="s">
        <v>36</v>
      </c>
    </row>
    <row r="498" spans="2:42" x14ac:dyDescent="0.25">
      <c r="B498" t="s">
        <v>230</v>
      </c>
      <c r="C498" t="s">
        <v>37</v>
      </c>
    </row>
    <row r="499" spans="2:42" x14ac:dyDescent="0.25">
      <c r="B499" t="s">
        <v>230</v>
      </c>
      <c r="C499" t="s">
        <v>38</v>
      </c>
    </row>
    <row r="500" spans="2:42" x14ac:dyDescent="0.25">
      <c r="B500" t="s">
        <v>230</v>
      </c>
      <c r="C500" t="s">
        <v>39</v>
      </c>
    </row>
    <row r="501" spans="2:42" x14ac:dyDescent="0.25">
      <c r="B501" t="s">
        <v>230</v>
      </c>
      <c r="C501" t="s">
        <v>40</v>
      </c>
    </row>
    <row r="502" spans="2:42" x14ac:dyDescent="0.25">
      <c r="B502" t="s">
        <v>230</v>
      </c>
      <c r="C502" t="s">
        <v>41</v>
      </c>
    </row>
    <row r="503" spans="2:42" x14ac:dyDescent="0.25">
      <c r="B503" t="s">
        <v>230</v>
      </c>
      <c r="C503" t="s">
        <v>42</v>
      </c>
    </row>
    <row r="504" spans="2:42" x14ac:dyDescent="0.25">
      <c r="B504" t="s">
        <v>230</v>
      </c>
      <c r="C504" t="s">
        <v>43</v>
      </c>
    </row>
    <row r="505" spans="2:42" x14ac:dyDescent="0.25">
      <c r="B505" t="s">
        <v>230</v>
      </c>
      <c r="C505" t="s">
        <v>44</v>
      </c>
    </row>
    <row r="506" spans="2:42" x14ac:dyDescent="0.25">
      <c r="B506" t="s">
        <v>230</v>
      </c>
      <c r="C506" t="s">
        <v>45</v>
      </c>
    </row>
    <row r="507" spans="2:42" x14ac:dyDescent="0.25">
      <c r="B507" t="s">
        <v>230</v>
      </c>
      <c r="C507" t="s">
        <v>46</v>
      </c>
    </row>
    <row r="508" spans="2:42" x14ac:dyDescent="0.25">
      <c r="B508" t="s">
        <v>230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231</v>
      </c>
      <c r="C509" t="s">
        <v>36</v>
      </c>
    </row>
    <row r="510" spans="2:42" x14ac:dyDescent="0.25">
      <c r="B510" t="s">
        <v>231</v>
      </c>
      <c r="C510" t="s">
        <v>37</v>
      </c>
    </row>
    <row r="511" spans="2:42" x14ac:dyDescent="0.25">
      <c r="B511" t="s">
        <v>231</v>
      </c>
      <c r="C511" t="s">
        <v>38</v>
      </c>
    </row>
    <row r="512" spans="2:42" x14ac:dyDescent="0.25">
      <c r="B512" t="s">
        <v>231</v>
      </c>
      <c r="C512" t="s">
        <v>39</v>
      </c>
    </row>
    <row r="513" spans="2:42" x14ac:dyDescent="0.25">
      <c r="B513" t="s">
        <v>231</v>
      </c>
      <c r="C513" t="s">
        <v>40</v>
      </c>
    </row>
    <row r="514" spans="2:42" x14ac:dyDescent="0.25">
      <c r="B514" t="s">
        <v>231</v>
      </c>
      <c r="C514" t="s">
        <v>41</v>
      </c>
    </row>
    <row r="515" spans="2:42" x14ac:dyDescent="0.25">
      <c r="B515" t="s">
        <v>231</v>
      </c>
      <c r="C515" t="s">
        <v>42</v>
      </c>
    </row>
    <row r="516" spans="2:42" x14ac:dyDescent="0.25">
      <c r="B516" t="s">
        <v>231</v>
      </c>
      <c r="C516" t="s">
        <v>43</v>
      </c>
    </row>
    <row r="517" spans="2:42" x14ac:dyDescent="0.25">
      <c r="B517" t="s">
        <v>231</v>
      </c>
      <c r="C517" t="s">
        <v>44</v>
      </c>
    </row>
    <row r="518" spans="2:42" x14ac:dyDescent="0.25">
      <c r="B518" t="s">
        <v>231</v>
      </c>
      <c r="C518" t="s">
        <v>45</v>
      </c>
    </row>
    <row r="519" spans="2:42" x14ac:dyDescent="0.25">
      <c r="B519" t="s">
        <v>231</v>
      </c>
      <c r="C519" t="s">
        <v>46</v>
      </c>
    </row>
    <row r="520" spans="2:42" x14ac:dyDescent="0.25">
      <c r="B520" t="s">
        <v>231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232</v>
      </c>
      <c r="C521" t="s">
        <v>36</v>
      </c>
    </row>
    <row r="522" spans="2:42" x14ac:dyDescent="0.25">
      <c r="B522" t="s">
        <v>232</v>
      </c>
      <c r="C522" t="s">
        <v>37</v>
      </c>
    </row>
    <row r="523" spans="2:42" x14ac:dyDescent="0.25">
      <c r="B523" t="s">
        <v>232</v>
      </c>
      <c r="C523" t="s">
        <v>38</v>
      </c>
    </row>
    <row r="524" spans="2:42" x14ac:dyDescent="0.25">
      <c r="B524" t="s">
        <v>232</v>
      </c>
      <c r="C524" t="s">
        <v>39</v>
      </c>
    </row>
    <row r="525" spans="2:42" x14ac:dyDescent="0.25">
      <c r="B525" t="s">
        <v>232</v>
      </c>
      <c r="C525" t="s">
        <v>40</v>
      </c>
    </row>
    <row r="526" spans="2:42" x14ac:dyDescent="0.25">
      <c r="B526" t="s">
        <v>232</v>
      </c>
      <c r="C526" t="s">
        <v>41</v>
      </c>
    </row>
    <row r="527" spans="2:42" x14ac:dyDescent="0.25">
      <c r="B527" t="s">
        <v>232</v>
      </c>
      <c r="C527" t="s">
        <v>42</v>
      </c>
    </row>
    <row r="528" spans="2:42" x14ac:dyDescent="0.25">
      <c r="B528" t="s">
        <v>232</v>
      </c>
      <c r="C528" t="s">
        <v>43</v>
      </c>
    </row>
    <row r="529" spans="2:42" x14ac:dyDescent="0.25">
      <c r="B529" t="s">
        <v>232</v>
      </c>
      <c r="C529" t="s">
        <v>44</v>
      </c>
    </row>
    <row r="530" spans="2:42" x14ac:dyDescent="0.25">
      <c r="B530" t="s">
        <v>232</v>
      </c>
      <c r="C530" t="s">
        <v>45</v>
      </c>
    </row>
    <row r="531" spans="2:42" x14ac:dyDescent="0.25">
      <c r="B531" t="s">
        <v>232</v>
      </c>
      <c r="C531" t="s">
        <v>46</v>
      </c>
    </row>
    <row r="532" spans="2:42" x14ac:dyDescent="0.25">
      <c r="B532" t="s">
        <v>232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233</v>
      </c>
      <c r="C533" t="s">
        <v>36</v>
      </c>
    </row>
    <row r="534" spans="2:42" x14ac:dyDescent="0.25">
      <c r="B534" t="s">
        <v>233</v>
      </c>
      <c r="C534" t="s">
        <v>37</v>
      </c>
    </row>
    <row r="535" spans="2:42" x14ac:dyDescent="0.25">
      <c r="B535" t="s">
        <v>233</v>
      </c>
      <c r="C535" t="s">
        <v>38</v>
      </c>
    </row>
    <row r="536" spans="2:42" x14ac:dyDescent="0.25">
      <c r="B536" t="s">
        <v>233</v>
      </c>
      <c r="C536" t="s">
        <v>39</v>
      </c>
    </row>
    <row r="537" spans="2:42" x14ac:dyDescent="0.25">
      <c r="B537" t="s">
        <v>233</v>
      </c>
      <c r="C537" t="s">
        <v>40</v>
      </c>
    </row>
    <row r="538" spans="2:42" x14ac:dyDescent="0.25">
      <c r="B538" t="s">
        <v>233</v>
      </c>
      <c r="C538" t="s">
        <v>41</v>
      </c>
    </row>
    <row r="539" spans="2:42" x14ac:dyDescent="0.25">
      <c r="B539" t="s">
        <v>233</v>
      </c>
      <c r="C539" t="s">
        <v>42</v>
      </c>
    </row>
    <row r="540" spans="2:42" x14ac:dyDescent="0.25">
      <c r="B540" t="s">
        <v>233</v>
      </c>
      <c r="C540" t="s">
        <v>43</v>
      </c>
    </row>
    <row r="541" spans="2:42" x14ac:dyDescent="0.25">
      <c r="B541" t="s">
        <v>233</v>
      </c>
      <c r="C541" t="s">
        <v>44</v>
      </c>
    </row>
    <row r="542" spans="2:42" x14ac:dyDescent="0.25">
      <c r="B542" t="s">
        <v>233</v>
      </c>
      <c r="C542" t="s">
        <v>45</v>
      </c>
    </row>
    <row r="543" spans="2:42" x14ac:dyDescent="0.25">
      <c r="B543" t="s">
        <v>233</v>
      </c>
      <c r="C543" t="s">
        <v>46</v>
      </c>
    </row>
    <row r="544" spans="2:42" x14ac:dyDescent="0.25">
      <c r="B544" t="s">
        <v>233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234</v>
      </c>
      <c r="C545" t="s">
        <v>36</v>
      </c>
    </row>
    <row r="546" spans="2:42" x14ac:dyDescent="0.25">
      <c r="B546" t="s">
        <v>234</v>
      </c>
      <c r="C546" t="s">
        <v>37</v>
      </c>
    </row>
    <row r="547" spans="2:42" x14ac:dyDescent="0.25">
      <c r="B547" t="s">
        <v>234</v>
      </c>
      <c r="C547" t="s">
        <v>38</v>
      </c>
    </row>
    <row r="548" spans="2:42" x14ac:dyDescent="0.25">
      <c r="B548" t="s">
        <v>234</v>
      </c>
      <c r="C548" t="s">
        <v>39</v>
      </c>
    </row>
    <row r="549" spans="2:42" x14ac:dyDescent="0.25">
      <c r="B549" t="s">
        <v>234</v>
      </c>
      <c r="C549" t="s">
        <v>40</v>
      </c>
    </row>
    <row r="550" spans="2:42" x14ac:dyDescent="0.25">
      <c r="B550" t="s">
        <v>234</v>
      </c>
      <c r="C550" t="s">
        <v>41</v>
      </c>
    </row>
    <row r="551" spans="2:42" x14ac:dyDescent="0.25">
      <c r="B551" t="s">
        <v>234</v>
      </c>
      <c r="C551" t="s">
        <v>42</v>
      </c>
    </row>
    <row r="552" spans="2:42" x14ac:dyDescent="0.25">
      <c r="B552" t="s">
        <v>234</v>
      </c>
      <c r="C552" t="s">
        <v>43</v>
      </c>
    </row>
    <row r="553" spans="2:42" x14ac:dyDescent="0.25">
      <c r="B553" t="s">
        <v>234</v>
      </c>
      <c r="C553" t="s">
        <v>44</v>
      </c>
    </row>
    <row r="554" spans="2:42" x14ac:dyDescent="0.25">
      <c r="B554" t="s">
        <v>234</v>
      </c>
      <c r="C554" t="s">
        <v>45</v>
      </c>
    </row>
    <row r="555" spans="2:42" x14ac:dyDescent="0.25">
      <c r="B555" t="s">
        <v>234</v>
      </c>
      <c r="C555" t="s">
        <v>46</v>
      </c>
    </row>
    <row r="556" spans="2:42" x14ac:dyDescent="0.25">
      <c r="B556" t="s">
        <v>234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235</v>
      </c>
      <c r="C557" t="s">
        <v>36</v>
      </c>
    </row>
    <row r="558" spans="2:42" x14ac:dyDescent="0.25">
      <c r="B558" t="s">
        <v>235</v>
      </c>
      <c r="C558" t="s">
        <v>37</v>
      </c>
    </row>
    <row r="559" spans="2:42" x14ac:dyDescent="0.25">
      <c r="B559" t="s">
        <v>235</v>
      </c>
      <c r="C559" t="s">
        <v>38</v>
      </c>
    </row>
    <row r="560" spans="2:42" x14ac:dyDescent="0.25">
      <c r="B560" t="s">
        <v>235</v>
      </c>
      <c r="C560" t="s">
        <v>39</v>
      </c>
    </row>
    <row r="561" spans="2:42" x14ac:dyDescent="0.25">
      <c r="B561" t="s">
        <v>235</v>
      </c>
      <c r="C561" t="s">
        <v>40</v>
      </c>
    </row>
    <row r="562" spans="2:42" x14ac:dyDescent="0.25">
      <c r="B562" t="s">
        <v>235</v>
      </c>
      <c r="C562" t="s">
        <v>41</v>
      </c>
    </row>
    <row r="563" spans="2:42" x14ac:dyDescent="0.25">
      <c r="B563" t="s">
        <v>235</v>
      </c>
      <c r="C563" t="s">
        <v>42</v>
      </c>
    </row>
    <row r="564" spans="2:42" x14ac:dyDescent="0.25">
      <c r="B564" t="s">
        <v>235</v>
      </c>
      <c r="C564" t="s">
        <v>43</v>
      </c>
    </row>
    <row r="565" spans="2:42" x14ac:dyDescent="0.25">
      <c r="B565" t="s">
        <v>235</v>
      </c>
      <c r="C565" t="s">
        <v>44</v>
      </c>
    </row>
    <row r="566" spans="2:42" x14ac:dyDescent="0.25">
      <c r="B566" t="s">
        <v>235</v>
      </c>
      <c r="C566" t="s">
        <v>45</v>
      </c>
    </row>
    <row r="567" spans="2:42" x14ac:dyDescent="0.25">
      <c r="B567" t="s">
        <v>235</v>
      </c>
      <c r="C567" t="s">
        <v>46</v>
      </c>
    </row>
    <row r="568" spans="2:42" x14ac:dyDescent="0.25">
      <c r="B568" t="s">
        <v>235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236</v>
      </c>
      <c r="C569" t="s">
        <v>36</v>
      </c>
    </row>
    <row r="570" spans="2:42" x14ac:dyDescent="0.25">
      <c r="B570" t="s">
        <v>236</v>
      </c>
      <c r="C570" t="s">
        <v>37</v>
      </c>
    </row>
    <row r="571" spans="2:42" x14ac:dyDescent="0.25">
      <c r="B571" t="s">
        <v>236</v>
      </c>
      <c r="C571" t="s">
        <v>38</v>
      </c>
    </row>
    <row r="572" spans="2:42" x14ac:dyDescent="0.25">
      <c r="B572" t="s">
        <v>236</v>
      </c>
      <c r="C572" t="s">
        <v>39</v>
      </c>
    </row>
    <row r="573" spans="2:42" x14ac:dyDescent="0.25">
      <c r="B573" t="s">
        <v>236</v>
      </c>
      <c r="C573" t="s">
        <v>40</v>
      </c>
    </row>
    <row r="574" spans="2:42" x14ac:dyDescent="0.25">
      <c r="B574" t="s">
        <v>236</v>
      </c>
      <c r="C574" t="s">
        <v>41</v>
      </c>
    </row>
    <row r="575" spans="2:42" x14ac:dyDescent="0.25">
      <c r="B575" t="s">
        <v>236</v>
      </c>
      <c r="C575" t="s">
        <v>42</v>
      </c>
    </row>
    <row r="576" spans="2:42" x14ac:dyDescent="0.25">
      <c r="B576" t="s">
        <v>236</v>
      </c>
      <c r="C576" t="s">
        <v>43</v>
      </c>
    </row>
    <row r="577" spans="2:42" x14ac:dyDescent="0.25">
      <c r="B577" t="s">
        <v>236</v>
      </c>
      <c r="C577" t="s">
        <v>44</v>
      </c>
    </row>
    <row r="578" spans="2:42" x14ac:dyDescent="0.25">
      <c r="B578" t="s">
        <v>236</v>
      </c>
      <c r="C578" t="s">
        <v>45</v>
      </c>
    </row>
    <row r="579" spans="2:42" x14ac:dyDescent="0.25">
      <c r="B579" t="s">
        <v>236</v>
      </c>
      <c r="C579" t="s">
        <v>46</v>
      </c>
    </row>
    <row r="580" spans="2:42" x14ac:dyDescent="0.25">
      <c r="B580" t="s">
        <v>236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237</v>
      </c>
      <c r="C581" t="s">
        <v>36</v>
      </c>
    </row>
    <row r="582" spans="2:42" x14ac:dyDescent="0.25">
      <c r="B582" t="s">
        <v>237</v>
      </c>
      <c r="C582" t="s">
        <v>37</v>
      </c>
    </row>
    <row r="583" spans="2:42" x14ac:dyDescent="0.25">
      <c r="B583" t="s">
        <v>237</v>
      </c>
      <c r="C583" t="s">
        <v>38</v>
      </c>
    </row>
    <row r="584" spans="2:42" x14ac:dyDescent="0.25">
      <c r="B584" t="s">
        <v>237</v>
      </c>
      <c r="C584" t="s">
        <v>39</v>
      </c>
    </row>
    <row r="585" spans="2:42" x14ac:dyDescent="0.25">
      <c r="B585" t="s">
        <v>237</v>
      </c>
      <c r="C585" t="s">
        <v>40</v>
      </c>
    </row>
    <row r="586" spans="2:42" x14ac:dyDescent="0.25">
      <c r="B586" t="s">
        <v>237</v>
      </c>
      <c r="C586" t="s">
        <v>41</v>
      </c>
    </row>
    <row r="587" spans="2:42" x14ac:dyDescent="0.25">
      <c r="B587" t="s">
        <v>237</v>
      </c>
      <c r="C587" t="s">
        <v>42</v>
      </c>
    </row>
    <row r="588" spans="2:42" x14ac:dyDescent="0.25">
      <c r="B588" t="s">
        <v>237</v>
      </c>
      <c r="C588" t="s">
        <v>43</v>
      </c>
    </row>
    <row r="589" spans="2:42" x14ac:dyDescent="0.25">
      <c r="B589" t="s">
        <v>237</v>
      </c>
      <c r="C589" t="s">
        <v>44</v>
      </c>
    </row>
    <row r="590" spans="2:42" x14ac:dyDescent="0.25">
      <c r="B590" t="s">
        <v>237</v>
      </c>
      <c r="C590" t="s">
        <v>45</v>
      </c>
    </row>
    <row r="591" spans="2:42" x14ac:dyDescent="0.25">
      <c r="B591" t="s">
        <v>237</v>
      </c>
      <c r="C591" t="s">
        <v>46</v>
      </c>
    </row>
    <row r="592" spans="2:42" x14ac:dyDescent="0.25">
      <c r="B592" t="s">
        <v>237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238</v>
      </c>
      <c r="C593" t="s">
        <v>36</v>
      </c>
    </row>
    <row r="594" spans="2:42" x14ac:dyDescent="0.25">
      <c r="B594" t="s">
        <v>238</v>
      </c>
      <c r="C594" t="s">
        <v>37</v>
      </c>
    </row>
    <row r="595" spans="2:42" x14ac:dyDescent="0.25">
      <c r="B595" t="s">
        <v>238</v>
      </c>
      <c r="C595" t="s">
        <v>38</v>
      </c>
    </row>
    <row r="596" spans="2:42" x14ac:dyDescent="0.25">
      <c r="B596" t="s">
        <v>238</v>
      </c>
      <c r="C596" t="s">
        <v>39</v>
      </c>
    </row>
    <row r="597" spans="2:42" x14ac:dyDescent="0.25">
      <c r="B597" t="s">
        <v>238</v>
      </c>
      <c r="C597" t="s">
        <v>40</v>
      </c>
    </row>
    <row r="598" spans="2:42" x14ac:dyDescent="0.25">
      <c r="B598" t="s">
        <v>238</v>
      </c>
      <c r="C598" t="s">
        <v>41</v>
      </c>
    </row>
    <row r="599" spans="2:42" x14ac:dyDescent="0.25">
      <c r="B599" t="s">
        <v>238</v>
      </c>
      <c r="C599" t="s">
        <v>42</v>
      </c>
    </row>
    <row r="600" spans="2:42" x14ac:dyDescent="0.25">
      <c r="B600" t="s">
        <v>238</v>
      </c>
      <c r="C600" t="s">
        <v>43</v>
      </c>
    </row>
    <row r="601" spans="2:42" x14ac:dyDescent="0.25">
      <c r="B601" t="s">
        <v>238</v>
      </c>
      <c r="C601" t="s">
        <v>44</v>
      </c>
    </row>
    <row r="602" spans="2:42" x14ac:dyDescent="0.25">
      <c r="B602" t="s">
        <v>238</v>
      </c>
      <c r="C602" t="s">
        <v>45</v>
      </c>
    </row>
    <row r="603" spans="2:42" x14ac:dyDescent="0.25">
      <c r="B603" t="s">
        <v>238</v>
      </c>
      <c r="C603" t="s">
        <v>46</v>
      </c>
    </row>
    <row r="604" spans="2:42" x14ac:dyDescent="0.25">
      <c r="B604" t="s">
        <v>238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239</v>
      </c>
      <c r="C605" t="s">
        <v>36</v>
      </c>
    </row>
    <row r="606" spans="2:42" x14ac:dyDescent="0.25">
      <c r="B606" t="s">
        <v>239</v>
      </c>
      <c r="C606" t="s">
        <v>37</v>
      </c>
    </row>
    <row r="607" spans="2:42" x14ac:dyDescent="0.25">
      <c r="B607" t="s">
        <v>239</v>
      </c>
      <c r="C607" t="s">
        <v>38</v>
      </c>
    </row>
    <row r="608" spans="2:42" x14ac:dyDescent="0.25">
      <c r="B608" t="s">
        <v>239</v>
      </c>
      <c r="C608" t="s">
        <v>39</v>
      </c>
    </row>
    <row r="609" spans="2:42" x14ac:dyDescent="0.25">
      <c r="B609" t="s">
        <v>239</v>
      </c>
      <c r="C609" t="s">
        <v>40</v>
      </c>
    </row>
    <row r="610" spans="2:42" x14ac:dyDescent="0.25">
      <c r="B610" t="s">
        <v>239</v>
      </c>
      <c r="C610" t="s">
        <v>41</v>
      </c>
    </row>
    <row r="611" spans="2:42" x14ac:dyDescent="0.25">
      <c r="B611" t="s">
        <v>239</v>
      </c>
      <c r="C611" t="s">
        <v>42</v>
      </c>
    </row>
    <row r="612" spans="2:42" x14ac:dyDescent="0.25">
      <c r="B612" t="s">
        <v>239</v>
      </c>
      <c r="C612" t="s">
        <v>43</v>
      </c>
    </row>
    <row r="613" spans="2:42" x14ac:dyDescent="0.25">
      <c r="B613" t="s">
        <v>239</v>
      </c>
      <c r="C613" t="s">
        <v>44</v>
      </c>
    </row>
    <row r="614" spans="2:42" x14ac:dyDescent="0.25">
      <c r="B614" t="s">
        <v>239</v>
      </c>
      <c r="C614" t="s">
        <v>45</v>
      </c>
    </row>
    <row r="615" spans="2:42" x14ac:dyDescent="0.25">
      <c r="B615" t="s">
        <v>239</v>
      </c>
      <c r="C615" t="s">
        <v>46</v>
      </c>
    </row>
    <row r="616" spans="2:42" x14ac:dyDescent="0.25">
      <c r="B616" t="s">
        <v>239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647</v>
      </c>
      <c r="C617" t="s">
        <v>36</v>
      </c>
    </row>
    <row r="618" spans="2:42" x14ac:dyDescent="0.25">
      <c r="B618" t="s">
        <v>647</v>
      </c>
      <c r="C618" t="s">
        <v>37</v>
      </c>
    </row>
    <row r="619" spans="2:42" x14ac:dyDescent="0.25">
      <c r="B619" t="s">
        <v>647</v>
      </c>
      <c r="C619" t="s">
        <v>38</v>
      </c>
    </row>
    <row r="620" spans="2:42" x14ac:dyDescent="0.25">
      <c r="B620" t="s">
        <v>647</v>
      </c>
      <c r="C620" t="s">
        <v>39</v>
      </c>
    </row>
    <row r="621" spans="2:42" x14ac:dyDescent="0.25">
      <c r="B621" t="s">
        <v>647</v>
      </c>
      <c r="C621" t="s">
        <v>40</v>
      </c>
    </row>
    <row r="622" spans="2:42" x14ac:dyDescent="0.25">
      <c r="B622" t="s">
        <v>647</v>
      </c>
      <c r="C622" t="s">
        <v>41</v>
      </c>
    </row>
    <row r="623" spans="2:42" x14ac:dyDescent="0.25">
      <c r="B623" t="s">
        <v>647</v>
      </c>
      <c r="C623" t="s">
        <v>42</v>
      </c>
    </row>
    <row r="624" spans="2:42" x14ac:dyDescent="0.25">
      <c r="B624" t="s">
        <v>647</v>
      </c>
      <c r="C624" t="s">
        <v>43</v>
      </c>
    </row>
    <row r="625" spans="2:42" x14ac:dyDescent="0.25">
      <c r="B625" t="s">
        <v>647</v>
      </c>
      <c r="C625" t="s">
        <v>44</v>
      </c>
    </row>
    <row r="626" spans="2:42" x14ac:dyDescent="0.25">
      <c r="B626" t="s">
        <v>647</v>
      </c>
      <c r="C626" t="s">
        <v>45</v>
      </c>
    </row>
    <row r="627" spans="2:42" x14ac:dyDescent="0.25">
      <c r="B627" t="s">
        <v>647</v>
      </c>
      <c r="C627" t="s">
        <v>46</v>
      </c>
    </row>
    <row r="628" spans="2:42" x14ac:dyDescent="0.25">
      <c r="B628" t="s">
        <v>647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767</v>
      </c>
      <c r="C629" t="s">
        <v>36</v>
      </c>
    </row>
    <row r="630" spans="2:42" x14ac:dyDescent="0.25">
      <c r="B630" t="s">
        <v>767</v>
      </c>
      <c r="C630" t="s">
        <v>37</v>
      </c>
    </row>
    <row r="631" spans="2:42" x14ac:dyDescent="0.25">
      <c r="B631" t="s">
        <v>767</v>
      </c>
      <c r="C631" t="s">
        <v>38</v>
      </c>
    </row>
    <row r="632" spans="2:42" x14ac:dyDescent="0.25">
      <c r="B632" t="s">
        <v>767</v>
      </c>
      <c r="C632" t="s">
        <v>39</v>
      </c>
    </row>
    <row r="633" spans="2:42" x14ac:dyDescent="0.25">
      <c r="B633" t="s">
        <v>767</v>
      </c>
      <c r="C633" t="s">
        <v>40</v>
      </c>
    </row>
    <row r="634" spans="2:42" x14ac:dyDescent="0.25">
      <c r="B634" t="s">
        <v>767</v>
      </c>
      <c r="C634" t="s">
        <v>41</v>
      </c>
    </row>
    <row r="635" spans="2:42" x14ac:dyDescent="0.25">
      <c r="B635" t="s">
        <v>767</v>
      </c>
      <c r="C635" t="s">
        <v>42</v>
      </c>
    </row>
    <row r="636" spans="2:42" x14ac:dyDescent="0.25">
      <c r="B636" t="s">
        <v>767</v>
      </c>
      <c r="C636" t="s">
        <v>43</v>
      </c>
    </row>
    <row r="637" spans="2:42" x14ac:dyDescent="0.25">
      <c r="B637" t="s">
        <v>767</v>
      </c>
      <c r="C637" t="s">
        <v>44</v>
      </c>
    </row>
    <row r="638" spans="2:42" x14ac:dyDescent="0.25">
      <c r="B638" t="s">
        <v>767</v>
      </c>
      <c r="C638" t="s">
        <v>45</v>
      </c>
    </row>
    <row r="639" spans="2:42" x14ac:dyDescent="0.25">
      <c r="B639" t="s">
        <v>767</v>
      </c>
      <c r="C639" t="s">
        <v>46</v>
      </c>
    </row>
    <row r="640" spans="2:42" x14ac:dyDescent="0.25">
      <c r="B640" t="s">
        <v>767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674</v>
      </c>
      <c r="C641" t="s">
        <v>36</v>
      </c>
    </row>
    <row r="642" spans="2:42" x14ac:dyDescent="0.25">
      <c r="B642" t="s">
        <v>674</v>
      </c>
      <c r="C642" t="s">
        <v>37</v>
      </c>
    </row>
    <row r="643" spans="2:42" x14ac:dyDescent="0.25">
      <c r="B643" t="s">
        <v>674</v>
      </c>
      <c r="C643" t="s">
        <v>38</v>
      </c>
    </row>
    <row r="644" spans="2:42" x14ac:dyDescent="0.25">
      <c r="B644" t="s">
        <v>674</v>
      </c>
      <c r="C644" t="s">
        <v>39</v>
      </c>
    </row>
    <row r="645" spans="2:42" x14ac:dyDescent="0.25">
      <c r="B645" t="s">
        <v>674</v>
      </c>
      <c r="C645" t="s">
        <v>40</v>
      </c>
    </row>
    <row r="646" spans="2:42" x14ac:dyDescent="0.25">
      <c r="B646" t="s">
        <v>674</v>
      </c>
      <c r="C646" t="s">
        <v>41</v>
      </c>
    </row>
    <row r="647" spans="2:42" x14ac:dyDescent="0.25">
      <c r="B647" t="s">
        <v>674</v>
      </c>
      <c r="C647" t="s">
        <v>42</v>
      </c>
    </row>
    <row r="648" spans="2:42" x14ac:dyDescent="0.25">
      <c r="B648" t="s">
        <v>674</v>
      </c>
      <c r="C648" t="s">
        <v>43</v>
      </c>
    </row>
    <row r="649" spans="2:42" x14ac:dyDescent="0.25">
      <c r="B649" t="s">
        <v>674</v>
      </c>
      <c r="C649" t="s">
        <v>44</v>
      </c>
    </row>
    <row r="650" spans="2:42" x14ac:dyDescent="0.25">
      <c r="B650" t="s">
        <v>674</v>
      </c>
      <c r="C650" t="s">
        <v>45</v>
      </c>
    </row>
    <row r="651" spans="2:42" x14ac:dyDescent="0.25">
      <c r="B651" t="s">
        <v>674</v>
      </c>
      <c r="C651" t="s">
        <v>46</v>
      </c>
    </row>
    <row r="652" spans="2:42" x14ac:dyDescent="0.25">
      <c r="B652" t="s">
        <v>674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768</v>
      </c>
      <c r="C653" t="s">
        <v>36</v>
      </c>
      <c r="W653">
        <v>339.90542210000001</v>
      </c>
      <c r="X653">
        <v>339.90542210000001</v>
      </c>
      <c r="Y653">
        <v>339.90542210000001</v>
      </c>
      <c r="Z653">
        <v>465.44540380000001</v>
      </c>
      <c r="AA653">
        <v>511.53000880000002</v>
      </c>
      <c r="AB653">
        <v>590.98538559999997</v>
      </c>
      <c r="AC653">
        <v>805.35082599999998</v>
      </c>
      <c r="AD653">
        <v>930.89080769999998</v>
      </c>
      <c r="AE653">
        <v>930.89080769999998</v>
      </c>
      <c r="AF653">
        <v>930.89080769999998</v>
      </c>
      <c r="AG653">
        <v>930.89080769999998</v>
      </c>
      <c r="AH653">
        <v>930.89080769999998</v>
      </c>
      <c r="AI653">
        <v>930.89080769999998</v>
      </c>
      <c r="AJ653">
        <v>841.88320169999997</v>
      </c>
      <c r="AK653">
        <v>871.53516950000005</v>
      </c>
      <c r="AL653">
        <v>930.89080769999998</v>
      </c>
      <c r="AM653">
        <v>455.93277740000002</v>
      </c>
      <c r="AN653">
        <v>465.44540380000001</v>
      </c>
      <c r="AO653">
        <v>339.90542210000001</v>
      </c>
      <c r="AP653">
        <v>40.759805319999998</v>
      </c>
    </row>
    <row r="654" spans="2:42" x14ac:dyDescent="0.25">
      <c r="B654" t="s">
        <v>768</v>
      </c>
      <c r="C654" t="s">
        <v>37</v>
      </c>
    </row>
    <row r="655" spans="2:42" x14ac:dyDescent="0.25">
      <c r="B655" t="s">
        <v>768</v>
      </c>
      <c r="C655" t="s">
        <v>38</v>
      </c>
      <c r="AE655">
        <v>13.264601839999999</v>
      </c>
      <c r="AF655">
        <v>13.264601839999999</v>
      </c>
      <c r="AG655">
        <v>585.53742409999995</v>
      </c>
      <c r="AH655">
        <v>585.53742409999995</v>
      </c>
      <c r="AI655">
        <v>417.99353619999999</v>
      </c>
      <c r="AJ655">
        <v>479.48000780000001</v>
      </c>
      <c r="AK655">
        <v>169.4625571</v>
      </c>
      <c r="AL655">
        <v>70.801781919999996</v>
      </c>
      <c r="AM655">
        <v>286.13641109999998</v>
      </c>
    </row>
    <row r="656" spans="2:42" x14ac:dyDescent="0.25">
      <c r="B656" t="s">
        <v>768</v>
      </c>
      <c r="C656" t="s">
        <v>39</v>
      </c>
    </row>
    <row r="657" spans="1:42" x14ac:dyDescent="0.25">
      <c r="B657" t="s">
        <v>768</v>
      </c>
      <c r="C657" t="s">
        <v>40</v>
      </c>
    </row>
    <row r="658" spans="1:42" x14ac:dyDescent="0.25">
      <c r="B658" t="s">
        <v>768</v>
      </c>
      <c r="C658" t="s">
        <v>41</v>
      </c>
    </row>
    <row r="659" spans="1:42" x14ac:dyDescent="0.25">
      <c r="B659" t="s">
        <v>768</v>
      </c>
      <c r="C659" t="s">
        <v>42</v>
      </c>
    </row>
    <row r="660" spans="1:42" x14ac:dyDescent="0.25">
      <c r="B660" t="s">
        <v>768</v>
      </c>
      <c r="C660" t="s">
        <v>43</v>
      </c>
    </row>
    <row r="661" spans="1:42" x14ac:dyDescent="0.25">
      <c r="B661" t="s">
        <v>768</v>
      </c>
      <c r="C661" t="s">
        <v>44</v>
      </c>
    </row>
    <row r="662" spans="1:42" x14ac:dyDescent="0.25">
      <c r="B662" t="s">
        <v>768</v>
      </c>
      <c r="C662" t="s">
        <v>45</v>
      </c>
    </row>
    <row r="663" spans="1:42" x14ac:dyDescent="0.25">
      <c r="B663" t="s">
        <v>768</v>
      </c>
      <c r="C663" t="s">
        <v>46</v>
      </c>
    </row>
    <row r="664" spans="1:42" x14ac:dyDescent="0.25">
      <c r="A664">
        <v>4</v>
      </c>
      <c r="B664" t="s">
        <v>768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339.90542210000001</v>
      </c>
      <c r="X664">
        <v>339.90542210000001</v>
      </c>
      <c r="Y664">
        <v>339.90542210000001</v>
      </c>
      <c r="Z664">
        <v>465.44540380000001</v>
      </c>
      <c r="AA664">
        <v>511.53000880000002</v>
      </c>
      <c r="AB664">
        <v>590.98538559999997</v>
      </c>
      <c r="AC664">
        <v>805.35082599999998</v>
      </c>
      <c r="AD664">
        <v>930.89080769999998</v>
      </c>
      <c r="AE664">
        <v>944.15540950000002</v>
      </c>
      <c r="AF664">
        <v>944.15540950000002</v>
      </c>
      <c r="AG664">
        <v>1516.428232</v>
      </c>
      <c r="AH664">
        <v>1516.428232</v>
      </c>
      <c r="AI664">
        <v>1348.8843440000001</v>
      </c>
      <c r="AJ664">
        <v>1321.36321</v>
      </c>
      <c r="AK664">
        <v>1040.9977269999999</v>
      </c>
      <c r="AL664">
        <v>1001.69259</v>
      </c>
      <c r="AM664">
        <v>742.0691885</v>
      </c>
      <c r="AN664">
        <v>465.44540380000001</v>
      </c>
      <c r="AO664">
        <v>339.90542210000001</v>
      </c>
      <c r="AP664">
        <v>40.759805319999998</v>
      </c>
    </row>
    <row r="665" spans="1:42" x14ac:dyDescent="0.25">
      <c r="B665" t="s">
        <v>769</v>
      </c>
      <c r="C665" t="s">
        <v>36</v>
      </c>
      <c r="Q665">
        <v>20.607506430000001</v>
      </c>
    </row>
    <row r="666" spans="1:42" x14ac:dyDescent="0.25">
      <c r="B666" t="s">
        <v>769</v>
      </c>
      <c r="C666" t="s">
        <v>37</v>
      </c>
      <c r="R666">
        <v>58.980104609999998</v>
      </c>
      <c r="AN666">
        <v>57.179209559999997</v>
      </c>
      <c r="AO666">
        <v>58.980104609999998</v>
      </c>
    </row>
    <row r="667" spans="1:42" x14ac:dyDescent="0.25">
      <c r="B667" t="s">
        <v>769</v>
      </c>
      <c r="C667" t="s">
        <v>38</v>
      </c>
    </row>
    <row r="668" spans="1:42" x14ac:dyDescent="0.25">
      <c r="B668" t="s">
        <v>769</v>
      </c>
      <c r="C668" t="s">
        <v>39</v>
      </c>
    </row>
    <row r="669" spans="1:42" x14ac:dyDescent="0.25">
      <c r="B669" t="s">
        <v>769</v>
      </c>
      <c r="C669" t="s">
        <v>40</v>
      </c>
    </row>
    <row r="670" spans="1:42" x14ac:dyDescent="0.25">
      <c r="B670" t="s">
        <v>769</v>
      </c>
      <c r="C670" t="s">
        <v>41</v>
      </c>
    </row>
    <row r="671" spans="1:42" x14ac:dyDescent="0.25">
      <c r="B671" t="s">
        <v>769</v>
      </c>
      <c r="C671" t="s">
        <v>42</v>
      </c>
    </row>
    <row r="672" spans="1:42" x14ac:dyDescent="0.25">
      <c r="B672" t="s">
        <v>769</v>
      </c>
      <c r="C672" t="s">
        <v>43</v>
      </c>
    </row>
    <row r="673" spans="1:42" x14ac:dyDescent="0.25">
      <c r="B673" t="s">
        <v>769</v>
      </c>
      <c r="C673" t="s">
        <v>44</v>
      </c>
    </row>
    <row r="674" spans="1:42" x14ac:dyDescent="0.25">
      <c r="B674" t="s">
        <v>769</v>
      </c>
      <c r="C674" t="s">
        <v>45</v>
      </c>
    </row>
    <row r="675" spans="1:42" x14ac:dyDescent="0.25">
      <c r="B675" t="s">
        <v>769</v>
      </c>
      <c r="C675" t="s">
        <v>46</v>
      </c>
    </row>
    <row r="676" spans="1:42" x14ac:dyDescent="0.25">
      <c r="A676">
        <v>8</v>
      </c>
      <c r="B676" t="s">
        <v>769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20.607506430000001</v>
      </c>
      <c r="R676">
        <v>58.980104609999998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57.179209559999997</v>
      </c>
      <c r="AO676">
        <v>58.980104609999998</v>
      </c>
      <c r="AP676">
        <v>0</v>
      </c>
    </row>
    <row r="677" spans="1:42" x14ac:dyDescent="0.25">
      <c r="B677" t="s">
        <v>770</v>
      </c>
      <c r="C677" t="s">
        <v>36</v>
      </c>
    </row>
    <row r="678" spans="1:42" x14ac:dyDescent="0.25">
      <c r="B678" t="s">
        <v>770</v>
      </c>
      <c r="C678" t="s">
        <v>37</v>
      </c>
    </row>
    <row r="679" spans="1:42" x14ac:dyDescent="0.25">
      <c r="B679" t="s">
        <v>770</v>
      </c>
      <c r="C679" t="s">
        <v>38</v>
      </c>
    </row>
    <row r="680" spans="1:42" x14ac:dyDescent="0.25">
      <c r="B680" t="s">
        <v>770</v>
      </c>
      <c r="C680" t="s">
        <v>39</v>
      </c>
    </row>
    <row r="681" spans="1:42" x14ac:dyDescent="0.25">
      <c r="B681" t="s">
        <v>770</v>
      </c>
      <c r="C681" t="s">
        <v>40</v>
      </c>
    </row>
    <row r="682" spans="1:42" x14ac:dyDescent="0.25">
      <c r="B682" t="s">
        <v>770</v>
      </c>
      <c r="C682" t="s">
        <v>41</v>
      </c>
    </row>
    <row r="683" spans="1:42" x14ac:dyDescent="0.25">
      <c r="B683" t="s">
        <v>770</v>
      </c>
      <c r="C683" t="s">
        <v>42</v>
      </c>
    </row>
    <row r="684" spans="1:42" x14ac:dyDescent="0.25">
      <c r="B684" t="s">
        <v>770</v>
      </c>
      <c r="C684" t="s">
        <v>43</v>
      </c>
    </row>
    <row r="685" spans="1:42" x14ac:dyDescent="0.25">
      <c r="B685" t="s">
        <v>770</v>
      </c>
      <c r="C685" t="s">
        <v>44</v>
      </c>
    </row>
    <row r="686" spans="1:42" x14ac:dyDescent="0.25">
      <c r="B686" t="s">
        <v>770</v>
      </c>
      <c r="C686" t="s">
        <v>45</v>
      </c>
    </row>
    <row r="687" spans="1:42" x14ac:dyDescent="0.25">
      <c r="B687" t="s">
        <v>770</v>
      </c>
      <c r="C687" t="s">
        <v>46</v>
      </c>
    </row>
    <row r="688" spans="1:42" x14ac:dyDescent="0.25">
      <c r="A688">
        <v>10</v>
      </c>
      <c r="B688" t="s">
        <v>770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696</v>
      </c>
      <c r="C689" t="s">
        <v>36</v>
      </c>
    </row>
    <row r="690" spans="2:42" x14ac:dyDescent="0.25">
      <c r="B690" t="s">
        <v>696</v>
      </c>
      <c r="C690" t="s">
        <v>37</v>
      </c>
    </row>
    <row r="691" spans="2:42" x14ac:dyDescent="0.25">
      <c r="B691" t="s">
        <v>696</v>
      </c>
      <c r="C691" t="s">
        <v>38</v>
      </c>
    </row>
    <row r="692" spans="2:42" x14ac:dyDescent="0.25">
      <c r="B692" t="s">
        <v>696</v>
      </c>
      <c r="C692" t="s">
        <v>39</v>
      </c>
    </row>
    <row r="693" spans="2:42" x14ac:dyDescent="0.25">
      <c r="B693" t="s">
        <v>696</v>
      </c>
      <c r="C693" t="s">
        <v>40</v>
      </c>
    </row>
    <row r="694" spans="2:42" x14ac:dyDescent="0.25">
      <c r="B694" t="s">
        <v>696</v>
      </c>
      <c r="C694" t="s">
        <v>41</v>
      </c>
    </row>
    <row r="695" spans="2:42" x14ac:dyDescent="0.25">
      <c r="B695" t="s">
        <v>696</v>
      </c>
      <c r="C695" t="s">
        <v>42</v>
      </c>
    </row>
    <row r="696" spans="2:42" x14ac:dyDescent="0.25">
      <c r="B696" t="s">
        <v>696</v>
      </c>
      <c r="C696" t="s">
        <v>43</v>
      </c>
    </row>
    <row r="697" spans="2:42" x14ac:dyDescent="0.25">
      <c r="B697" t="s">
        <v>696</v>
      </c>
      <c r="C697" t="s">
        <v>44</v>
      </c>
    </row>
    <row r="698" spans="2:42" x14ac:dyDescent="0.25">
      <c r="B698" t="s">
        <v>696</v>
      </c>
      <c r="C698" t="s">
        <v>45</v>
      </c>
    </row>
    <row r="699" spans="2:42" x14ac:dyDescent="0.25">
      <c r="B699" t="s">
        <v>696</v>
      </c>
      <c r="C699" t="s">
        <v>46</v>
      </c>
    </row>
    <row r="700" spans="2:42" x14ac:dyDescent="0.25">
      <c r="B700" t="s">
        <v>696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695</v>
      </c>
      <c r="C701" t="s">
        <v>36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25">
      <c r="B702" t="s">
        <v>695</v>
      </c>
      <c r="C702" t="s">
        <v>37</v>
      </c>
    </row>
    <row r="703" spans="2:42" x14ac:dyDescent="0.25">
      <c r="B703" t="s">
        <v>695</v>
      </c>
      <c r="C703" t="s">
        <v>38</v>
      </c>
    </row>
    <row r="704" spans="2:42" x14ac:dyDescent="0.25">
      <c r="B704" t="s">
        <v>695</v>
      </c>
      <c r="C704" t="s">
        <v>39</v>
      </c>
    </row>
    <row r="705" spans="2:42" x14ac:dyDescent="0.25">
      <c r="B705" t="s">
        <v>695</v>
      </c>
      <c r="C705" t="s">
        <v>40</v>
      </c>
    </row>
    <row r="706" spans="2:42" x14ac:dyDescent="0.25">
      <c r="B706" t="s">
        <v>695</v>
      </c>
      <c r="C706" t="s">
        <v>41</v>
      </c>
    </row>
    <row r="707" spans="2:42" x14ac:dyDescent="0.25">
      <c r="B707" t="s">
        <v>695</v>
      </c>
      <c r="C707" t="s">
        <v>42</v>
      </c>
    </row>
    <row r="708" spans="2:42" x14ac:dyDescent="0.25">
      <c r="B708" t="s">
        <v>695</v>
      </c>
      <c r="C708" t="s">
        <v>43</v>
      </c>
    </row>
    <row r="709" spans="2:42" x14ac:dyDescent="0.25">
      <c r="B709" t="s">
        <v>695</v>
      </c>
      <c r="C709" t="s">
        <v>44</v>
      </c>
    </row>
    <row r="710" spans="2:42" x14ac:dyDescent="0.25">
      <c r="B710" t="s">
        <v>695</v>
      </c>
      <c r="C710" t="s">
        <v>45</v>
      </c>
    </row>
    <row r="711" spans="2:42" x14ac:dyDescent="0.25">
      <c r="B711" t="s">
        <v>695</v>
      </c>
      <c r="C711" t="s">
        <v>46</v>
      </c>
    </row>
    <row r="712" spans="2:42" x14ac:dyDescent="0.25">
      <c r="B712" t="s">
        <v>695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25">
      <c r="B713" t="s">
        <v>771</v>
      </c>
      <c r="C713" t="s">
        <v>36</v>
      </c>
    </row>
    <row r="714" spans="2:42" x14ac:dyDescent="0.25">
      <c r="B714" t="s">
        <v>771</v>
      </c>
      <c r="C714" t="s">
        <v>37</v>
      </c>
    </row>
    <row r="715" spans="2:42" x14ac:dyDescent="0.25">
      <c r="B715" t="s">
        <v>771</v>
      </c>
      <c r="C715" t="s">
        <v>38</v>
      </c>
    </row>
    <row r="716" spans="2:42" x14ac:dyDescent="0.25">
      <c r="B716" t="s">
        <v>771</v>
      </c>
      <c r="C716" t="s">
        <v>39</v>
      </c>
    </row>
    <row r="717" spans="2:42" x14ac:dyDescent="0.25">
      <c r="B717" t="s">
        <v>771</v>
      </c>
      <c r="C717" t="s">
        <v>40</v>
      </c>
    </row>
    <row r="718" spans="2:42" x14ac:dyDescent="0.25">
      <c r="B718" t="s">
        <v>771</v>
      </c>
      <c r="C718" t="s">
        <v>41</v>
      </c>
    </row>
    <row r="719" spans="2:42" x14ac:dyDescent="0.25">
      <c r="B719" t="s">
        <v>771</v>
      </c>
      <c r="C719" t="s">
        <v>42</v>
      </c>
    </row>
    <row r="720" spans="2:42" x14ac:dyDescent="0.25">
      <c r="B720" t="s">
        <v>771</v>
      </c>
      <c r="C720" t="s">
        <v>43</v>
      </c>
    </row>
    <row r="721" spans="1:42" x14ac:dyDescent="0.25">
      <c r="B721" t="s">
        <v>771</v>
      </c>
      <c r="C721" t="s">
        <v>44</v>
      </c>
    </row>
    <row r="722" spans="1:42" x14ac:dyDescent="0.25">
      <c r="B722" t="s">
        <v>771</v>
      </c>
      <c r="C722" t="s">
        <v>45</v>
      </c>
    </row>
    <row r="723" spans="1:42" x14ac:dyDescent="0.25">
      <c r="B723" t="s">
        <v>771</v>
      </c>
      <c r="C723" t="s">
        <v>46</v>
      </c>
    </row>
    <row r="724" spans="1:42" x14ac:dyDescent="0.25">
      <c r="A724">
        <v>6</v>
      </c>
      <c r="B724" t="s">
        <v>771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25">
      <c r="B725" t="s">
        <v>707</v>
      </c>
      <c r="C725" t="s">
        <v>36</v>
      </c>
    </row>
    <row r="726" spans="1:42" x14ac:dyDescent="0.25">
      <c r="B726" t="s">
        <v>707</v>
      </c>
      <c r="C726" t="s">
        <v>37</v>
      </c>
    </row>
    <row r="727" spans="1:42" x14ac:dyDescent="0.25">
      <c r="B727" t="s">
        <v>707</v>
      </c>
      <c r="C727" t="s">
        <v>38</v>
      </c>
    </row>
    <row r="728" spans="1:42" x14ac:dyDescent="0.25">
      <c r="B728" t="s">
        <v>707</v>
      </c>
      <c r="C728" t="s">
        <v>39</v>
      </c>
    </row>
    <row r="729" spans="1:42" x14ac:dyDescent="0.25">
      <c r="B729" t="s">
        <v>707</v>
      </c>
      <c r="C729" t="s">
        <v>40</v>
      </c>
    </row>
    <row r="730" spans="1:42" x14ac:dyDescent="0.25">
      <c r="B730" t="s">
        <v>707</v>
      </c>
      <c r="C730" t="s">
        <v>41</v>
      </c>
    </row>
    <row r="731" spans="1:42" x14ac:dyDescent="0.25">
      <c r="B731" t="s">
        <v>707</v>
      </c>
      <c r="C731" t="s">
        <v>42</v>
      </c>
    </row>
    <row r="732" spans="1:42" x14ac:dyDescent="0.25">
      <c r="B732" t="s">
        <v>707</v>
      </c>
      <c r="C732" t="s">
        <v>43</v>
      </c>
    </row>
    <row r="733" spans="1:42" x14ac:dyDescent="0.25">
      <c r="B733" t="s">
        <v>707</v>
      </c>
      <c r="C733" t="s">
        <v>44</v>
      </c>
    </row>
    <row r="734" spans="1:42" x14ac:dyDescent="0.25">
      <c r="B734" t="s">
        <v>707</v>
      </c>
      <c r="C734" t="s">
        <v>45</v>
      </c>
    </row>
    <row r="735" spans="1:42" x14ac:dyDescent="0.25">
      <c r="B735" t="s">
        <v>707</v>
      </c>
      <c r="C735" t="s">
        <v>46</v>
      </c>
    </row>
    <row r="736" spans="1:42" x14ac:dyDescent="0.25">
      <c r="B736" t="s">
        <v>707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720</v>
      </c>
      <c r="C737" t="s">
        <v>36</v>
      </c>
    </row>
    <row r="738" spans="2:42" x14ac:dyDescent="0.25">
      <c r="B738" t="s">
        <v>720</v>
      </c>
      <c r="C738" t="s">
        <v>37</v>
      </c>
    </row>
    <row r="739" spans="2:42" x14ac:dyDescent="0.25">
      <c r="B739" t="s">
        <v>720</v>
      </c>
      <c r="C739" t="s">
        <v>38</v>
      </c>
    </row>
    <row r="740" spans="2:42" x14ac:dyDescent="0.25">
      <c r="B740" t="s">
        <v>720</v>
      </c>
      <c r="C740" t="s">
        <v>39</v>
      </c>
    </row>
    <row r="741" spans="2:42" x14ac:dyDescent="0.25">
      <c r="B741" t="s">
        <v>720</v>
      </c>
      <c r="C741" t="s">
        <v>40</v>
      </c>
    </row>
    <row r="742" spans="2:42" x14ac:dyDescent="0.25">
      <c r="B742" t="s">
        <v>720</v>
      </c>
      <c r="C742" t="s">
        <v>41</v>
      </c>
    </row>
    <row r="743" spans="2:42" x14ac:dyDescent="0.25">
      <c r="B743" t="s">
        <v>720</v>
      </c>
      <c r="C743" t="s">
        <v>42</v>
      </c>
    </row>
    <row r="744" spans="2:42" x14ac:dyDescent="0.25">
      <c r="B744" t="s">
        <v>720</v>
      </c>
      <c r="C744" t="s">
        <v>43</v>
      </c>
    </row>
    <row r="745" spans="2:42" x14ac:dyDescent="0.25">
      <c r="B745" t="s">
        <v>720</v>
      </c>
      <c r="C745" t="s">
        <v>44</v>
      </c>
    </row>
    <row r="746" spans="2:42" x14ac:dyDescent="0.25">
      <c r="B746" t="s">
        <v>720</v>
      </c>
      <c r="C746" t="s">
        <v>45</v>
      </c>
    </row>
    <row r="747" spans="2:42" x14ac:dyDescent="0.25">
      <c r="B747" t="s">
        <v>720</v>
      </c>
      <c r="C747" t="s">
        <v>46</v>
      </c>
    </row>
    <row r="748" spans="2:42" x14ac:dyDescent="0.25">
      <c r="B748" t="s">
        <v>720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772</v>
      </c>
      <c r="C749" t="s">
        <v>36</v>
      </c>
    </row>
    <row r="750" spans="2:42" x14ac:dyDescent="0.25">
      <c r="B750" t="s">
        <v>772</v>
      </c>
      <c r="C750" t="s">
        <v>37</v>
      </c>
      <c r="Z750">
        <v>3.282695259</v>
      </c>
      <c r="AI750">
        <v>77.549867809999995</v>
      </c>
      <c r="AL750">
        <v>101.169307</v>
      </c>
      <c r="AM750">
        <v>276.92957519999999</v>
      </c>
      <c r="AN750">
        <v>426.36220200000002</v>
      </c>
      <c r="AO750">
        <v>426.36220200000002</v>
      </c>
      <c r="AP750">
        <v>426.36220200000002</v>
      </c>
    </row>
    <row r="751" spans="2:42" x14ac:dyDescent="0.25">
      <c r="B751" t="s">
        <v>772</v>
      </c>
      <c r="C751" t="s">
        <v>38</v>
      </c>
    </row>
    <row r="752" spans="2:42" x14ac:dyDescent="0.25">
      <c r="B752" t="s">
        <v>772</v>
      </c>
      <c r="C752" t="s">
        <v>39</v>
      </c>
    </row>
    <row r="753" spans="2:42" x14ac:dyDescent="0.25">
      <c r="B753" t="s">
        <v>772</v>
      </c>
      <c r="C753" t="s">
        <v>40</v>
      </c>
    </row>
    <row r="754" spans="2:42" x14ac:dyDescent="0.25">
      <c r="B754" t="s">
        <v>772</v>
      </c>
      <c r="C754" t="s">
        <v>41</v>
      </c>
    </row>
    <row r="755" spans="2:42" x14ac:dyDescent="0.25">
      <c r="B755" t="s">
        <v>772</v>
      </c>
      <c r="C755" t="s">
        <v>42</v>
      </c>
      <c r="AC755">
        <v>30.689789019999999</v>
      </c>
      <c r="AD755">
        <v>30.573817770000002</v>
      </c>
      <c r="AE755">
        <v>30.45732293</v>
      </c>
      <c r="AF755">
        <v>30.340571560000001</v>
      </c>
      <c r="AG755">
        <v>30.223840809999999</v>
      </c>
      <c r="AH755">
        <v>30.107416529999998</v>
      </c>
      <c r="AI755">
        <v>29.991591809999999</v>
      </c>
      <c r="AJ755">
        <v>29.876665209999999</v>
      </c>
      <c r="AK755">
        <v>29.762939070000002</v>
      </c>
      <c r="AL755">
        <v>29.650717570000001</v>
      </c>
      <c r="AM755">
        <v>29.540304750000001</v>
      </c>
      <c r="AN755">
        <v>29.432002440000002</v>
      </c>
      <c r="AO755">
        <v>68.436465740000003</v>
      </c>
      <c r="AP755">
        <v>134.17234690000001</v>
      </c>
    </row>
    <row r="756" spans="2:42" x14ac:dyDescent="0.25">
      <c r="B756" t="s">
        <v>772</v>
      </c>
      <c r="C756" t="s">
        <v>43</v>
      </c>
    </row>
    <row r="757" spans="2:42" x14ac:dyDescent="0.25">
      <c r="B757" t="s">
        <v>772</v>
      </c>
      <c r="C757" t="s">
        <v>44</v>
      </c>
    </row>
    <row r="758" spans="2:42" x14ac:dyDescent="0.25">
      <c r="B758" t="s">
        <v>772</v>
      </c>
      <c r="C758" t="s">
        <v>45</v>
      </c>
    </row>
    <row r="759" spans="2:42" x14ac:dyDescent="0.25">
      <c r="B759" t="s">
        <v>772</v>
      </c>
      <c r="C759" t="s">
        <v>46</v>
      </c>
    </row>
    <row r="760" spans="2:42" x14ac:dyDescent="0.25">
      <c r="B760" t="s">
        <v>772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3.282695259</v>
      </c>
      <c r="AA760">
        <v>0</v>
      </c>
      <c r="AB760">
        <v>0</v>
      </c>
      <c r="AC760">
        <v>30.689789019999999</v>
      </c>
      <c r="AD760">
        <v>30.573817770000002</v>
      </c>
      <c r="AE760">
        <v>30.45732293</v>
      </c>
      <c r="AF760">
        <v>30.340571560000001</v>
      </c>
      <c r="AG760">
        <v>30.223840809999999</v>
      </c>
      <c r="AH760">
        <v>30.107416529999998</v>
      </c>
      <c r="AI760">
        <v>107.5414596</v>
      </c>
      <c r="AJ760">
        <v>29.876665209999999</v>
      </c>
      <c r="AK760">
        <v>29.762939070000002</v>
      </c>
      <c r="AL760">
        <v>130.82002460000001</v>
      </c>
      <c r="AM760">
        <v>306.46987999999999</v>
      </c>
      <c r="AN760">
        <v>455.79420440000001</v>
      </c>
      <c r="AO760">
        <v>494.79866770000001</v>
      </c>
      <c r="AP760">
        <v>560.5345489</v>
      </c>
    </row>
    <row r="761" spans="2:42" x14ac:dyDescent="0.25">
      <c r="B761" t="s">
        <v>15</v>
      </c>
      <c r="D761">
        <v>61545.259429999998</v>
      </c>
      <c r="E761">
        <v>64177.907879999999</v>
      </c>
      <c r="F761">
        <v>63290.911500000002</v>
      </c>
      <c r="G761">
        <v>65837.604699999996</v>
      </c>
      <c r="H761">
        <v>65882.201719999997</v>
      </c>
      <c r="I761">
        <v>67080.562239999999</v>
      </c>
      <c r="J761">
        <v>68156.638030000002</v>
      </c>
      <c r="K761">
        <v>73155.508969999995</v>
      </c>
      <c r="L761">
        <v>76830.758419999998</v>
      </c>
      <c r="M761">
        <v>80602.388430000006</v>
      </c>
      <c r="N761">
        <v>83898.839189999999</v>
      </c>
      <c r="O761">
        <v>87331.610190000007</v>
      </c>
      <c r="P761">
        <v>90801.403439999995</v>
      </c>
      <c r="Q761">
        <v>94390.836609999998</v>
      </c>
      <c r="R761">
        <v>97479.543650000007</v>
      </c>
      <c r="S761">
        <v>100376.1819</v>
      </c>
      <c r="T761">
        <v>103383.1036</v>
      </c>
      <c r="U761">
        <v>106477.1676</v>
      </c>
      <c r="V761">
        <v>109672.6162</v>
      </c>
      <c r="W761">
        <v>113023.11259999999</v>
      </c>
      <c r="X761">
        <v>116432.64840000001</v>
      </c>
      <c r="Y761">
        <v>119841.8091</v>
      </c>
      <c r="Z761">
        <v>123355.3514</v>
      </c>
      <c r="AA761">
        <v>126990.2286</v>
      </c>
      <c r="AB761">
        <v>130866.5699</v>
      </c>
      <c r="AC761">
        <v>134691.05100000001</v>
      </c>
      <c r="AD761">
        <v>138544.17370000001</v>
      </c>
      <c r="AE761">
        <v>142248.97700000001</v>
      </c>
      <c r="AF761">
        <v>145923.41089999999</v>
      </c>
      <c r="AG761">
        <v>149167.15410000001</v>
      </c>
      <c r="AH761">
        <v>152419.93640000001</v>
      </c>
      <c r="AI761">
        <v>155684.6355</v>
      </c>
      <c r="AJ761">
        <v>159011.80119999999</v>
      </c>
      <c r="AK761">
        <v>162404.82130000001</v>
      </c>
      <c r="AL761">
        <v>165819.93309999999</v>
      </c>
      <c r="AM761">
        <v>169202.8523</v>
      </c>
      <c r="AN761">
        <v>172913.6237</v>
      </c>
      <c r="AO761">
        <v>176479.4154</v>
      </c>
      <c r="AP761">
        <v>180004.1195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72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45980.966160000004</v>
      </c>
      <c r="D4" s="1">
        <f>PLANEL_GerMed_Resultado!H244+PLANEL_GerMed_Resultado!H748</f>
        <v>47509.720159999997</v>
      </c>
      <c r="E4" s="1">
        <f>PLANEL_GerMed_Resultado!I244+PLANEL_GerMed_Resultado!I748</f>
        <v>47307.49007</v>
      </c>
      <c r="F4" s="1">
        <f>PLANEL_GerMed_Resultado!J244+PLANEL_GerMed_Resultado!J748</f>
        <v>47820.794179999997</v>
      </c>
      <c r="G4" s="1">
        <f>PLANEL_GerMed_Resultado!K244+PLANEL_GerMed_Resultado!K748</f>
        <v>51304.315159999998</v>
      </c>
      <c r="H4" s="1">
        <f>PLANEL_GerMed_Resultado!L244+PLANEL_GerMed_Resultado!L748</f>
        <v>53409.223729999998</v>
      </c>
      <c r="I4" s="1">
        <f>PLANEL_GerMed_Resultado!M244+PLANEL_GerMed_Resultado!M748</f>
        <v>54210.750529999998</v>
      </c>
      <c r="J4" s="1">
        <f>PLANEL_GerMed_Resultado!N244+PLANEL_GerMed_Resultado!N748</f>
        <v>55369.37182</v>
      </c>
      <c r="K4" s="1">
        <f>PLANEL_GerMed_Resultado!O244+PLANEL_GerMed_Resultado!O748</f>
        <v>54708.100980000003</v>
      </c>
      <c r="L4" s="1">
        <f>PLANEL_GerMed_Resultado!P244+PLANEL_GerMed_Resultado!P748</f>
        <v>54602.621729999999</v>
      </c>
      <c r="M4" s="1">
        <f>PLANEL_GerMed_Resultado!Q244+PLANEL_GerMed_Resultado!Q748</f>
        <v>55479.946259999997</v>
      </c>
      <c r="N4" s="1">
        <f>PLANEL_GerMed_Resultado!R244+PLANEL_GerMed_Resultado!R748</f>
        <v>55952.570249999997</v>
      </c>
      <c r="O4" s="1">
        <f>PLANEL_GerMed_Resultado!S244+PLANEL_GerMed_Resultado!S748</f>
        <v>56639.921589999998</v>
      </c>
      <c r="P4" s="1">
        <f>PLANEL_GerMed_Resultado!T244+PLANEL_GerMed_Resultado!T748</f>
        <v>58526.676950000001</v>
      </c>
      <c r="Q4" s="1">
        <f>PLANEL_GerMed_Resultado!U244+PLANEL_GerMed_Resultado!U748</f>
        <v>60359.405100000004</v>
      </c>
      <c r="R4" s="1">
        <f>PLANEL_GerMed_Resultado!V244+PLANEL_GerMed_Resultado!V748</f>
        <v>60046.54552</v>
      </c>
      <c r="S4" s="1">
        <f>PLANEL_GerMed_Resultado!W244+PLANEL_GerMed_Resultado!W748</f>
        <v>59683.324460000003</v>
      </c>
      <c r="T4" s="1">
        <f>PLANEL_GerMed_Resultado!X244+PLANEL_GerMed_Resultado!X748</f>
        <v>58702.404199999997</v>
      </c>
      <c r="U4" s="1">
        <f>PLANEL_GerMed_Resultado!Y244+PLANEL_GerMed_Resultado!Y748</f>
        <v>58757.597470000001</v>
      </c>
      <c r="V4" s="1">
        <f>PLANEL_GerMed_Resultado!Z244+PLANEL_GerMed_Resultado!Z748</f>
        <v>58591.13841</v>
      </c>
      <c r="W4" s="1">
        <f>PLANEL_GerMed_Resultado!AA244+PLANEL_GerMed_Resultado!AA748</f>
        <v>57945.361819999998</v>
      </c>
      <c r="X4" s="1">
        <f>PLANEL_GerMed_Resultado!AB244+PLANEL_GerMed_Resultado!AB748</f>
        <v>58730.189400000003</v>
      </c>
      <c r="Y4" s="1">
        <f>PLANEL_GerMed_Resultado!AC244+PLANEL_GerMed_Resultado!AC748</f>
        <v>58385.875599999999</v>
      </c>
      <c r="Z4" s="1">
        <f>PLANEL_GerMed_Resultado!AD244+PLANEL_GerMed_Resultado!AD748</f>
        <v>58663.386700000003</v>
      </c>
      <c r="AA4" s="1">
        <f>PLANEL_GerMed_Resultado!AE244+PLANEL_GerMed_Resultado!AE748</f>
        <v>58072.442849999999</v>
      </c>
      <c r="AB4" s="1">
        <f>PLANEL_GerMed_Resultado!AF244+PLANEL_GerMed_Resultado!AF748</f>
        <v>57792.373970000001</v>
      </c>
      <c r="AC4" s="1">
        <f>PLANEL_GerMed_Resultado!AG244+PLANEL_GerMed_Resultado!AG748</f>
        <v>57719.945800000001</v>
      </c>
      <c r="AD4" s="1">
        <f>PLANEL_GerMed_Resultado!AH244+PLANEL_GerMed_Resultado!AH748</f>
        <v>57206.092279999997</v>
      </c>
      <c r="AE4" s="1">
        <f>PLANEL_GerMed_Resultado!AI244+PLANEL_GerMed_Resultado!AI748</f>
        <v>57253.073400000001</v>
      </c>
      <c r="AF4" s="1">
        <f>PLANEL_GerMed_Resultado!AJ244+PLANEL_GerMed_Resultado!AJ748</f>
        <v>57009.66691</v>
      </c>
      <c r="AG4" s="1">
        <f>PLANEL_GerMed_Resultado!AK244+PLANEL_GerMed_Resultado!AK748</f>
        <v>56199.897409999998</v>
      </c>
      <c r="AH4" s="1">
        <f>PLANEL_GerMed_Resultado!AL244+PLANEL_GerMed_Resultado!AL748</f>
        <v>55673.059139999998</v>
      </c>
      <c r="AI4" s="1">
        <f>PLANEL_GerMed_Resultado!AM244+PLANEL_GerMed_Resultado!AM748</f>
        <v>55132.057690000001</v>
      </c>
      <c r="AJ4" s="1">
        <f>PLANEL_GerMed_Resultado!AN244+PLANEL_GerMed_Resultado!AN748</f>
        <v>55199.46875</v>
      </c>
      <c r="AK4" s="1">
        <f>PLANEL_GerMed_Resultado!AO244+PLANEL_GerMed_Resultado!AO748</f>
        <v>53988.619830000003</v>
      </c>
      <c r="AL4" s="1">
        <f>PLANEL_GerMed_Resultado!AP244+PLANEL_GerMed_Resultado!AP748</f>
        <v>52072.161090000001</v>
      </c>
    </row>
    <row r="5" spans="2:38" x14ac:dyDescent="0.25">
      <c r="B5" s="16" t="s">
        <v>2</v>
      </c>
      <c r="C5" s="1">
        <f>PLANEL_GerMed_Resultado!G256</f>
        <v>665.6210155</v>
      </c>
      <c r="D5" s="1">
        <f>PLANEL_GerMed_Resultado!H256</f>
        <v>2124.2105580000002</v>
      </c>
      <c r="E5" s="1">
        <f>PLANEL_GerMed_Resultado!I256</f>
        <v>3014.0907390000002</v>
      </c>
      <c r="F5" s="1">
        <f>PLANEL_GerMed_Resultado!J256</f>
        <v>1801.6971140000001</v>
      </c>
      <c r="G5" s="1">
        <f>PLANEL_GerMed_Resultado!K256</f>
        <v>1804.2590869999999</v>
      </c>
      <c r="H5" s="1">
        <f>PLANEL_GerMed_Resultado!L256</f>
        <v>2180.5895230000001</v>
      </c>
      <c r="I5" s="1">
        <f>PLANEL_GerMed_Resultado!M256</f>
        <v>3162.997836</v>
      </c>
      <c r="J5" s="1">
        <f>PLANEL_GerMed_Resultado!N256</f>
        <v>3373.7523080000001</v>
      </c>
      <c r="K5" s="1">
        <f>PLANEL_GerMed_Resultado!O256</f>
        <v>3397.3000229999998</v>
      </c>
      <c r="L5" s="1">
        <f>PLANEL_GerMed_Resultado!P256</f>
        <v>3505.3393940000001</v>
      </c>
      <c r="M5" s="1">
        <f>PLANEL_GerMed_Resultado!Q256</f>
        <v>3940.867972</v>
      </c>
      <c r="N5" s="1">
        <f>PLANEL_GerMed_Resultado!R256</f>
        <v>3915.8980499999998</v>
      </c>
      <c r="O5" s="1">
        <f>PLANEL_GerMed_Resultado!S256</f>
        <v>4533.4102789999997</v>
      </c>
      <c r="P5" s="1">
        <f>PLANEL_GerMed_Resultado!T256</f>
        <v>4533.2669820000001</v>
      </c>
      <c r="Q5" s="1">
        <f>PLANEL_GerMed_Resultado!U256</f>
        <v>5364.6240500000004</v>
      </c>
      <c r="R5" s="1">
        <f>PLANEL_GerMed_Resultado!V256</f>
        <v>5373.2913939999999</v>
      </c>
      <c r="S5" s="1">
        <f>PLANEL_GerMed_Resultado!W256</f>
        <v>5353.25882</v>
      </c>
      <c r="T5" s="1">
        <f>PLANEL_GerMed_Resultado!X256</f>
        <v>6079.899289</v>
      </c>
      <c r="U5" s="1">
        <f>PLANEL_GerMed_Resultado!Y256</f>
        <v>5703.6477949999999</v>
      </c>
      <c r="V5" s="1">
        <f>PLANEL_GerMed_Resultado!Z256</f>
        <v>5727.202284</v>
      </c>
      <c r="W5" s="1">
        <f>PLANEL_GerMed_Resultado!AA256</f>
        <v>6075.1916149999997</v>
      </c>
      <c r="X5" s="1">
        <f>PLANEL_GerMed_Resultado!AB256</f>
        <v>5367.4524250000004</v>
      </c>
      <c r="Y5" s="1">
        <f>PLANEL_GerMed_Resultado!AC256</f>
        <v>5874.5890740000004</v>
      </c>
      <c r="Z5" s="1">
        <f>PLANEL_GerMed_Resultado!AD256</f>
        <v>5367.5849900000003</v>
      </c>
      <c r="AA5" s="1">
        <f>PLANEL_GerMed_Resultado!AE256</f>
        <v>5630.8356270000004</v>
      </c>
      <c r="AB5" s="68">
        <f>PLANEL_GerMed_Resultado!AF256</f>
        <v>5271.6384969999999</v>
      </c>
      <c r="AC5" s="1">
        <f>PLANEL_GerMed_Resultado!AG256</f>
        <v>5067.953622</v>
      </c>
      <c r="AD5" s="1">
        <f>PLANEL_GerMed_Resultado!AH256</f>
        <v>5030.7365010000003</v>
      </c>
      <c r="AE5" s="1">
        <f>PLANEL_GerMed_Resultado!AI256</f>
        <v>4394.4109980000003</v>
      </c>
      <c r="AF5" s="1">
        <f>PLANEL_GerMed_Resultado!AJ256</f>
        <v>4220.3349850000004</v>
      </c>
      <c r="AG5" s="1">
        <f>PLANEL_GerMed_Resultado!AK256</f>
        <v>4365.5227770000001</v>
      </c>
      <c r="AH5" s="1">
        <f>PLANEL_GerMed_Resultado!AL256</f>
        <v>4138.9115229999998</v>
      </c>
      <c r="AI5" s="1">
        <f>PLANEL_GerMed_Resultado!AM256</f>
        <v>4094.581596</v>
      </c>
      <c r="AJ5" s="1">
        <f>PLANEL_GerMed_Resultado!AN256</f>
        <v>3382.763089</v>
      </c>
      <c r="AK5" s="1">
        <f>PLANEL_GerMed_Resultado!AO256</f>
        <v>3952.3076919999999</v>
      </c>
      <c r="AL5" s="1">
        <f>PLANEL_GerMed_Resultado!AP256</f>
        <v>5025.2599730000002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6712.1274030000004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4356.0502639899996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4509.2833325000001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3994.6023970000001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4164.9467844999999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4968.0977025000002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5144.7578855000002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5168.2088475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4797.4717275000003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4572.4559735000003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3467.1521974299999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3368.0154576099999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3150.670443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3003.786184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3102.4201539999999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2792.0035440000001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2268.80885988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2260.25909288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2312.4188628800002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1939.326638839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1962.1241835800001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2343.7601282999999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2492.5864418199999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2932.0104962700002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3074.5438254300002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3074.4270740600005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2766.2725541099999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2766.1561298299998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2676.0462849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2570.8603565099997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2146.5304900699998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1896.2568074000001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1686.3870867999999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1455.1039098599999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1251.9002900099999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1302.2172898200001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49</v>
      </c>
      <c r="C9" s="20">
        <f>PLANEL_GerMed_Resultado!G64+PLANEL_GerMed_Resultado!G76+PLANEL_GerMed_Resultado!G88+PLANEL_GerMed_Resultado!G640+PLANEL_GerMed_Resultado!G700+PLANEL_GerMed_Resultado!G736</f>
        <v>984.29927020000002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831.48948719999999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1000.624233</v>
      </c>
      <c r="J9" s="20">
        <f>PLANEL_GerMed_Resultado!N64+PLANEL_GerMed_Resultado!N76+PLANEL_GerMed_Resultado!N88+PLANEL_GerMed_Resultado!N640+PLANEL_GerMed_Resultado!N700+PLANEL_GerMed_Resultado!N736</f>
        <v>1040.099798</v>
      </c>
      <c r="K9" s="20">
        <f>PLANEL_GerMed_Resultado!O64+PLANEL_GerMed_Resultado!O76+PLANEL_GerMed_Resultado!O88+PLANEL_GerMed_Resultado!O640+PLANEL_GerMed_Resultado!O700+PLANEL_GerMed_Resultado!O736</f>
        <v>1039.9410459999999</v>
      </c>
      <c r="L9" s="20">
        <f>PLANEL_GerMed_Resultado!P64+PLANEL_GerMed_Resultado!P76+PLANEL_GerMed_Resultado!P88+PLANEL_GerMed_Resultado!P640+PLANEL_GerMed_Resultado!P700+PLANEL_GerMed_Resultado!P736</f>
        <v>1023.072702</v>
      </c>
      <c r="M9" s="20">
        <f>PLANEL_GerMed_Resultado!Q64+PLANEL_GerMed_Resultado!Q76+PLANEL_GerMed_Resultado!Q88+PLANEL_GerMed_Resultado!Q640+PLANEL_GerMed_Resultado!Q700+PLANEL_GerMed_Resultado!Q736</f>
        <v>1039.9410459999999</v>
      </c>
      <c r="N9" s="20">
        <f>PLANEL_GerMed_Resultado!R64+PLANEL_GerMed_Resultado!R76+PLANEL_GerMed_Resultado!R88+PLANEL_GerMed_Resultado!R640+PLANEL_GerMed_Resultado!R700+PLANEL_GerMed_Resultado!R736</f>
        <v>1039.9410459999999</v>
      </c>
      <c r="O9" s="20">
        <f>PLANEL_GerMed_Resultado!S64+PLANEL_GerMed_Resultado!S76+PLANEL_GerMed_Resultado!S88+PLANEL_GerMed_Resultado!S640+PLANEL_GerMed_Resultado!S700+PLANEL_GerMed_Resultado!S736</f>
        <v>1039.9410459999999</v>
      </c>
      <c r="P9" s="20">
        <f>PLANEL_GerMed_Resultado!T64+PLANEL_GerMed_Resultado!T76+PLANEL_GerMed_Resultado!T88+PLANEL_GerMed_Resultado!T640+PLANEL_GerMed_Resultado!T700+PLANEL_GerMed_Resultado!T736</f>
        <v>1078.392605</v>
      </c>
      <c r="Q9" s="20">
        <f>PLANEL_GerMed_Resultado!U64+PLANEL_GerMed_Resultado!U76+PLANEL_GerMed_Resultado!U88+PLANEL_GerMed_Resultado!U640+PLANEL_GerMed_Resultado!U700+PLANEL_GerMed_Resultado!U736</f>
        <v>312.60167439999998</v>
      </c>
      <c r="R9" s="20">
        <f>PLANEL_GerMed_Resultado!V64+PLANEL_GerMed_Resultado!V76+PLANEL_GerMed_Resultado!V88+PLANEL_GerMed_Resultado!V640+PLANEL_GerMed_Resultado!V700+PLANEL_GerMed_Resultado!V736</f>
        <v>274.15011559999999</v>
      </c>
      <c r="S9" s="20">
        <f>PLANEL_GerMed_Resultado!W64+PLANEL_GerMed_Resultado!W76+PLANEL_GerMed_Resultado!W88+PLANEL_GerMed_Resultado!W640+PLANEL_GerMed_Resultado!W700+PLANEL_GerMed_Resultado!W736</f>
        <v>246.9031176</v>
      </c>
      <c r="T9" s="20">
        <f>PLANEL_GerMed_Resultado!X64+PLANEL_GerMed_Resultado!X76+PLANEL_GerMed_Resultado!X88+PLANEL_GerMed_Resultado!X640+PLANEL_GerMed_Resultado!X700+PLANEL_GerMed_Resultado!X736</f>
        <v>246.9031176</v>
      </c>
      <c r="U9" s="20">
        <f>PLANEL_GerMed_Resultado!Y64+PLANEL_GerMed_Resultado!Y76+PLANEL_GerMed_Resultado!Y88+PLANEL_GerMed_Resultado!Y640+PLANEL_GerMed_Resultado!Y700+PLANEL_GerMed_Resultado!Y736</f>
        <v>246.9031176</v>
      </c>
      <c r="V9" s="20">
        <f>PLANEL_GerMed_Resultado!Z64+PLANEL_GerMed_Resultado!Z76+PLANEL_GerMed_Resultado!Z88+PLANEL_GerMed_Resultado!Z640+PLANEL_GerMed_Resultado!Z700+PLANEL_GerMed_Resultado!Z736</f>
        <v>246.9031176</v>
      </c>
      <c r="W9" s="20">
        <f>PLANEL_GerMed_Resultado!AA64+PLANEL_GerMed_Resultado!AA76+PLANEL_GerMed_Resultado!AA88+PLANEL_GerMed_Resultado!AA640+PLANEL_GerMed_Resultado!AA700+PLANEL_GerMed_Resultado!AA736</f>
        <v>246.9031176</v>
      </c>
      <c r="X9" s="20">
        <f>PLANEL_GerMed_Resultado!AB64+PLANEL_GerMed_Resultado!AB76+PLANEL_GerMed_Resultado!AB88+PLANEL_GerMed_Resultado!AB640+PLANEL_GerMed_Resultado!AB700+PLANEL_GerMed_Resultado!AB736</f>
        <v>246.9031176</v>
      </c>
      <c r="Y9" s="20">
        <f>PLANEL_GerMed_Resultado!AC64+PLANEL_GerMed_Resultado!AC76+PLANEL_GerMed_Resultado!AC88+PLANEL_GerMed_Resultado!AC640+PLANEL_GerMed_Resultado!AC700+PLANEL_GerMed_Resultado!AC736</f>
        <v>246.9031176</v>
      </c>
      <c r="Z9" s="20">
        <f>PLANEL_GerMed_Resultado!AD64+PLANEL_GerMed_Resultado!AD76+PLANEL_GerMed_Resultado!AD88+PLANEL_GerMed_Resultado!AD640+PLANEL_GerMed_Resultado!AD700+PLANEL_GerMed_Resultado!AD736</f>
        <v>246.9031176</v>
      </c>
      <c r="AA9" s="20">
        <f>PLANEL_GerMed_Resultado!AE64+PLANEL_GerMed_Resultado!AE76+PLANEL_GerMed_Resultado!AE88+PLANEL_GerMed_Resultado!AE640+PLANEL_GerMed_Resultado!AE700+PLANEL_GerMed_Resultado!AE736</f>
        <v>246.9031176</v>
      </c>
      <c r="AB9" s="20">
        <f>PLANEL_GerMed_Resultado!AF64+PLANEL_GerMed_Resultado!AF76+PLANEL_GerMed_Resultado!AF88+PLANEL_GerMed_Resultado!AF640+PLANEL_GerMed_Resultado!AF700+PLANEL_GerMed_Resultado!AF736</f>
        <v>246.9031176</v>
      </c>
      <c r="AC9" s="20">
        <f>PLANEL_GerMed_Resultado!AG64+PLANEL_GerMed_Resultado!AG76+PLANEL_GerMed_Resultado!AG88+PLANEL_GerMed_Resultado!AG640+PLANEL_GerMed_Resultado!AG700+PLANEL_GerMed_Resultado!AG736</f>
        <v>246.9031176</v>
      </c>
      <c r="AD9" s="20">
        <f>PLANEL_GerMed_Resultado!AH64+PLANEL_GerMed_Resultado!AH76+PLANEL_GerMed_Resultado!AH88+PLANEL_GerMed_Resultado!AH640+PLANEL_GerMed_Resultado!AH700+PLANEL_GerMed_Resultado!AH736</f>
        <v>246.9031176</v>
      </c>
      <c r="AE9" s="20">
        <f>PLANEL_GerMed_Resultado!AI64+PLANEL_GerMed_Resultado!AI76+PLANEL_GerMed_Resultado!AI88+PLANEL_GerMed_Resultado!AI640+PLANEL_GerMed_Resultado!AI700+PLANEL_GerMed_Resultado!AI736</f>
        <v>246.9031176</v>
      </c>
      <c r="AF9" s="20">
        <f>PLANEL_GerMed_Resultado!AJ64+PLANEL_GerMed_Resultado!AJ76+PLANEL_GerMed_Resultado!AJ88+PLANEL_GerMed_Resultado!AJ640+PLANEL_GerMed_Resultado!AJ700+PLANEL_GerMed_Resultado!AJ736</f>
        <v>246.9031176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50</v>
      </c>
      <c r="C10" s="20">
        <f>PLANEL_GerMed_Resultado!G40+PLANEL_GerMed_Resultado!G52</f>
        <v>899.45112770000003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20.60843508</v>
      </c>
      <c r="H10" s="20">
        <f>PLANEL_GerMed_Resultado!L40+PLANEL_GerMed_Resultado!L52</f>
        <v>302.3658618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310.3439783</v>
      </c>
      <c r="N10" s="20">
        <f>PLANEL_GerMed_Resultado!R40+PLANEL_GerMed_Resultado!R52</f>
        <v>310.3439783</v>
      </c>
      <c r="O10" s="20">
        <f>PLANEL_GerMed_Resultado!S40+PLANEL_GerMed_Resultado!S52</f>
        <v>310.3439783</v>
      </c>
      <c r="P10" s="20">
        <f>PLANEL_GerMed_Resultado!T40+PLANEL_GerMed_Resultado!T52</f>
        <v>310.3439783</v>
      </c>
      <c r="Q10" s="20">
        <f>PLANEL_GerMed_Resultado!U40+PLANEL_GerMed_Resultado!U52</f>
        <v>310.3439783</v>
      </c>
      <c r="R10" s="20">
        <f>PLANEL_GerMed_Resultado!V40+PLANEL_GerMed_Resultado!V52</f>
        <v>310.3439783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1769.944133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1634.836033</v>
      </c>
      <c r="L11" s="1">
        <f>PLANEL_GerMed_Resultado!P160</f>
        <v>1634.836033</v>
      </c>
      <c r="M11" s="1">
        <f>PLANEL_GerMed_Resultado!Q160</f>
        <v>1679.8720659999999</v>
      </c>
      <c r="N11" s="1">
        <f>PLANEL_GerMed_Resultado!R160</f>
        <v>2924.928793</v>
      </c>
      <c r="O11" s="1">
        <f>PLANEL_GerMed_Resultado!S160</f>
        <v>2962.5921060000001</v>
      </c>
      <c r="P11" s="1">
        <f>PLANEL_GerMed_Resultado!T160</f>
        <v>2962.5921060000001</v>
      </c>
      <c r="Q11" s="1">
        <f>PLANEL_GerMed_Resultado!U160</f>
        <v>3004.4137110000001</v>
      </c>
      <c r="R11" s="1">
        <f>PLANEL_GerMed_Resultado!V160</f>
        <v>3000.860502</v>
      </c>
      <c r="S11" s="1">
        <f>PLANEL_GerMed_Resultado!W160</f>
        <v>3007.6281399999998</v>
      </c>
      <c r="T11" s="1">
        <f>PLANEL_GerMed_Resultado!X160</f>
        <v>3007.6281399999998</v>
      </c>
      <c r="U11" s="1">
        <f>PLANEL_GerMed_Resultado!Y160</f>
        <v>3007.6281399999998</v>
      </c>
      <c r="V11" s="1">
        <f>PLANEL_GerMed_Resultado!Z160</f>
        <v>3007.6281399999998</v>
      </c>
      <c r="W11" s="1">
        <f>PLANEL_GerMed_Resultado!AA160</f>
        <v>2977.0851349999998</v>
      </c>
      <c r="X11" s="1">
        <f>PLANEL_GerMed_Resultado!AB160</f>
        <v>2962.5921060000001</v>
      </c>
      <c r="Y11" s="1">
        <f>PLANEL_GerMed_Resultado!AC160</f>
        <v>2962.5921060000001</v>
      </c>
      <c r="Z11" s="1">
        <f>PLANEL_GerMed_Resultado!AD160</f>
        <v>2962.5921060000001</v>
      </c>
      <c r="AA11" s="1">
        <f>PLANEL_GerMed_Resultado!AE160</f>
        <v>2962.5921060000001</v>
      </c>
      <c r="AB11" s="68">
        <f>PLANEL_GerMed_Resultado!AF160</f>
        <v>2962.5921060000001</v>
      </c>
      <c r="AC11" s="1">
        <f>PLANEL_GerMed_Resultado!AG160</f>
        <v>2962.5921060000001</v>
      </c>
      <c r="AD11" s="1">
        <f>PLANEL_GerMed_Resultado!AH160</f>
        <v>2962.5921060000001</v>
      </c>
      <c r="AE11" s="1">
        <f>PLANEL_GerMed_Resultado!AI160</f>
        <v>2962.5921060000001</v>
      </c>
      <c r="AF11" s="1">
        <f>PLANEL_GerMed_Resultado!AJ160</f>
        <v>2962.5921060000001</v>
      </c>
      <c r="AG11" s="1">
        <f>PLANEL_GerMed_Resultado!AK160</f>
        <v>2962.5921060000001</v>
      </c>
      <c r="AH11" s="1">
        <f>PLANEL_GerMed_Resultado!AL160</f>
        <v>2962.5921060000001</v>
      </c>
      <c r="AI11" s="1">
        <f>PLANEL_GerMed_Resultado!AM160</f>
        <v>2962.5921060000001</v>
      </c>
      <c r="AJ11" s="1">
        <f>PLANEL_GerMed_Resultado!AN160</f>
        <v>2962.5921060000001</v>
      </c>
      <c r="AK11" s="1">
        <f>PLANEL_GerMed_Resultado!AO160</f>
        <v>2962.5921060000001</v>
      </c>
      <c r="AL11" s="1">
        <f>PLANEL_GerMed_Resultado!AP160</f>
        <v>2917.5560730000002</v>
      </c>
    </row>
    <row r="12" spans="2:38" x14ac:dyDescent="0.25">
      <c r="B12" s="16" t="s">
        <v>57</v>
      </c>
      <c r="C12" s="1">
        <f>PLANEL_GerMed_Resultado!G172</f>
        <v>1178.1088460000001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0</v>
      </c>
      <c r="K12" s="1">
        <f>PLANEL_GerMed_Resultado!O172</f>
        <v>0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51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4036.8529709999998</v>
      </c>
      <c r="K14" s="24">
        <f>PLANEL_GerMed_Resultado!O16+PLANEL_GerMed_Resultado!O28+PLANEL_GerMed_Resultado!O628+PLANEL_GerMed_Resultado!O712</f>
        <v>4036.8529709999998</v>
      </c>
      <c r="L14" s="24">
        <f>PLANEL_GerMed_Resultado!P16+PLANEL_GerMed_Resultado!P28+PLANEL_GerMed_Resultado!P628+PLANEL_GerMed_Resultado!P712</f>
        <v>3946.1656039999998</v>
      </c>
      <c r="M14" s="24">
        <f>PLANEL_GerMed_Resultado!Q16+PLANEL_GerMed_Resultado!Q28+PLANEL_GerMed_Resultado!Q628+PLANEL_GerMed_Resultado!Q712</f>
        <v>3946.1656039999998</v>
      </c>
      <c r="N14" s="24">
        <f>PLANEL_GerMed_Resultado!R16+PLANEL_GerMed_Resultado!R28+PLANEL_GerMed_Resultado!R628+PLANEL_GerMed_Resultado!R712</f>
        <v>3946.1656039999998</v>
      </c>
      <c r="O14" s="24">
        <f>PLANEL_GerMed_Resultado!S16+PLANEL_GerMed_Resultado!S28+PLANEL_GerMed_Resultado!S628+PLANEL_GerMed_Resultado!S712</f>
        <v>3946.1656039999998</v>
      </c>
      <c r="P14" s="24">
        <f>PLANEL_GerMed_Resultado!T16+PLANEL_GerMed_Resultado!T28+PLANEL_GerMed_Resultado!T628+PLANEL_GerMed_Resultado!T712</f>
        <v>3946.1656039999998</v>
      </c>
      <c r="Q14" s="24">
        <f>PLANEL_GerMed_Resultado!U16+PLANEL_GerMed_Resultado!U28+PLANEL_GerMed_Resultado!U628+PLANEL_GerMed_Resultado!U712</f>
        <v>3946.1656039999998</v>
      </c>
      <c r="R14" s="24">
        <f>PLANEL_GerMed_Resultado!V16+PLANEL_GerMed_Resultado!V28+PLANEL_GerMed_Resultado!V628+PLANEL_GerMed_Resultado!V712</f>
        <v>3946.1656039999998</v>
      </c>
      <c r="S14" s="24">
        <f>PLANEL_GerMed_Resultado!W16+PLANEL_GerMed_Resultado!W28+PLANEL_GerMed_Resultado!W628+PLANEL_GerMed_Resultado!W712</f>
        <v>3991.4919006</v>
      </c>
      <c r="T14" s="24">
        <f>PLANEL_GerMed_Resultado!X16+PLANEL_GerMed_Resultado!X28+PLANEL_GerMed_Resultado!X628+PLANEL_GerMed_Resultado!X712</f>
        <v>3991.4919006</v>
      </c>
      <c r="U14" s="24">
        <f>PLANEL_GerMed_Resultado!Y16+PLANEL_GerMed_Resultado!Y28+PLANEL_GerMed_Resultado!Y628+PLANEL_GerMed_Resultado!Y712</f>
        <v>3991.4919006</v>
      </c>
      <c r="V14" s="24">
        <f>PLANEL_GerMed_Resultado!Z16+PLANEL_GerMed_Resultado!Z28+PLANEL_GerMed_Resultado!Z628+PLANEL_GerMed_Resultado!Z712</f>
        <v>3991.4919006</v>
      </c>
      <c r="W14" s="24">
        <f>PLANEL_GerMed_Resultado!AA16+PLANEL_GerMed_Resultado!AA28+PLANEL_GerMed_Resultado!AA628+PLANEL_GerMed_Resultado!AA712</f>
        <v>3991.4919006</v>
      </c>
      <c r="X14" s="24">
        <f>PLANEL_GerMed_Resultado!AB16+PLANEL_GerMed_Resultado!AB28+PLANEL_GerMed_Resultado!AB628+PLANEL_GerMed_Resultado!AB712</f>
        <v>3978.5441300000002</v>
      </c>
      <c r="Y14" s="24">
        <f>PLANEL_GerMed_Resultado!AC16+PLANEL_GerMed_Resultado!AC28+PLANEL_GerMed_Resultado!AC628+PLANEL_GerMed_Resultado!AC712</f>
        <v>3978.5441300000002</v>
      </c>
      <c r="Z14" s="24">
        <f>PLANEL_GerMed_Resultado!AD16+PLANEL_GerMed_Resultado!AD28+PLANEL_GerMed_Resultado!AD628+PLANEL_GerMed_Resultado!AD712</f>
        <v>3978.5441300000002</v>
      </c>
      <c r="AA14" s="24">
        <f>PLANEL_GerMed_Resultado!AE16+PLANEL_GerMed_Resultado!AE28+PLANEL_GerMed_Resultado!AE628+PLANEL_GerMed_Resultado!AE712</f>
        <v>3978.5441300000002</v>
      </c>
      <c r="AB14" s="24">
        <f>PLANEL_GerMed_Resultado!AF16+PLANEL_GerMed_Resultado!AF28+PLANEL_GerMed_Resultado!AF628+PLANEL_GerMed_Resultado!AF712</f>
        <v>3978.5441300000002</v>
      </c>
      <c r="AC14" s="24">
        <f>PLANEL_GerMed_Resultado!AG16+PLANEL_GerMed_Resultado!AG28+PLANEL_GerMed_Resultado!AG628+PLANEL_GerMed_Resultado!AG712</f>
        <v>3978.5441300000002</v>
      </c>
      <c r="AD14" s="24">
        <f>PLANEL_GerMed_Resultado!AH16+PLANEL_GerMed_Resultado!AH28+PLANEL_GerMed_Resultado!AH628+PLANEL_GerMed_Resultado!AH712</f>
        <v>3978.5441300000002</v>
      </c>
      <c r="AE14" s="24">
        <f>PLANEL_GerMed_Resultado!AI16+PLANEL_GerMed_Resultado!AI28+PLANEL_GerMed_Resultado!AI628+PLANEL_GerMed_Resultado!AI712</f>
        <v>3978.5441300000002</v>
      </c>
      <c r="AF14" s="24">
        <f>PLANEL_GerMed_Resultado!AJ16+PLANEL_GerMed_Resultado!AJ28+PLANEL_GerMed_Resultado!AJ628+PLANEL_GerMed_Resultado!AJ712</f>
        <v>3978.5441300000002</v>
      </c>
      <c r="AG14" s="24">
        <f>PLANEL_GerMed_Resultado!AK16+PLANEL_GerMed_Resultado!AK28+PLANEL_GerMed_Resultado!AK628+PLANEL_GerMed_Resultado!AK712</f>
        <v>3978.5441300000002</v>
      </c>
      <c r="AH14" s="24">
        <f>PLANEL_GerMed_Resultado!AL16+PLANEL_GerMed_Resultado!AL28+PLANEL_GerMed_Resultado!AL628+PLANEL_GerMed_Resultado!AL712</f>
        <v>4096.5945590000001</v>
      </c>
      <c r="AI14" s="24">
        <f>PLANEL_GerMed_Resultado!AM16+PLANEL_GerMed_Resultado!AM28+PLANEL_GerMed_Resultado!AM628+PLANEL_GerMed_Resultado!AM712</f>
        <v>4096.5945590000001</v>
      </c>
      <c r="AJ14" s="24">
        <f>PLANEL_GerMed_Resultado!AN16+PLANEL_GerMed_Resultado!AN28+PLANEL_GerMed_Resultado!AN628+PLANEL_GerMed_Resultado!AN712</f>
        <v>4096.5945590000001</v>
      </c>
      <c r="AK14" s="24">
        <f>PLANEL_GerMed_Resultado!AO16+PLANEL_GerMed_Resultado!AO28+PLANEL_GerMed_Resultado!AO628+PLANEL_GerMed_Resultado!AO712</f>
        <v>4096.5945590000001</v>
      </c>
      <c r="AL14" s="24">
        <f>PLANEL_GerMed_Resultado!AP16+PLANEL_GerMed_Resultado!AP28+PLANEL_GerMed_Resultado!AP628+PLANEL_GerMed_Resultado!AP712</f>
        <v>4096.5945590000001</v>
      </c>
    </row>
    <row r="15" spans="2:38" x14ac:dyDescent="0.25">
      <c r="B15" s="23" t="s">
        <v>52</v>
      </c>
      <c r="C15" s="24">
        <f>PLANEL_GerMed_Resultado!G376</f>
        <v>318.66358919999999</v>
      </c>
      <c r="D15" s="24">
        <f>PLANEL_GerMed_Resultado!H376</f>
        <v>318.67108919999998</v>
      </c>
      <c r="E15" s="24">
        <f>PLANEL_GerMed_Resultado!I376</f>
        <v>318.66858919999999</v>
      </c>
      <c r="F15" s="24">
        <f>PLANEL_GerMed_Resultado!J376</f>
        <v>442.83199669999999</v>
      </c>
      <c r="G15" s="24">
        <f>PLANEL_GerMed_Resultado!K376</f>
        <v>625.27135920000001</v>
      </c>
      <c r="H15" s="24">
        <f>PLANEL_GerMed_Resultado!L376</f>
        <v>627.99528239999995</v>
      </c>
      <c r="I15" s="24">
        <f>PLANEL_GerMed_Resultado!M376</f>
        <v>673.46856990000003</v>
      </c>
      <c r="J15" s="24">
        <f>PLANEL_GerMed_Resultado!N376</f>
        <v>673.46856990000003</v>
      </c>
      <c r="K15" s="24">
        <f>PLANEL_GerMed_Resultado!O376</f>
        <v>632.72770739999999</v>
      </c>
      <c r="L15" s="24">
        <f>PLANEL_GerMed_Resultado!P376</f>
        <v>611.22758239999996</v>
      </c>
      <c r="M15" s="24">
        <f>PLANEL_GerMed_Resultado!Q376</f>
        <v>611.22758239999996</v>
      </c>
      <c r="N15" s="24">
        <f>PLANEL_GerMed_Resultado!R376</f>
        <v>987.54637860000003</v>
      </c>
      <c r="O15" s="24">
        <f>PLANEL_GerMed_Resultado!S376</f>
        <v>2843.2581209999998</v>
      </c>
      <c r="P15" s="24">
        <f>PLANEL_GerMed_Resultado!T376</f>
        <v>4079.4103730000002</v>
      </c>
      <c r="Q15" s="24">
        <f>PLANEL_GerMed_Resultado!U376</f>
        <v>5179.8043950000001</v>
      </c>
      <c r="R15" s="24">
        <f>PLANEL_GerMed_Resultado!V376</f>
        <v>5124.7138869999999</v>
      </c>
      <c r="S15" s="24">
        <f>PLANEL_GerMed_Resultado!W376</f>
        <v>4889.7968060000003</v>
      </c>
      <c r="T15" s="24">
        <f>PLANEL_GerMed_Resultado!X376</f>
        <v>4764.2633960000003</v>
      </c>
      <c r="U15" s="24">
        <f>PLANEL_GerMed_Resultado!Y376</f>
        <v>4652.0570550000002</v>
      </c>
      <c r="V15" s="24">
        <f>PLANEL_GerMed_Resultado!Z376</f>
        <v>4690.2686919999996</v>
      </c>
      <c r="W15" s="24">
        <f>PLANEL_GerMed_Resultado!AA376</f>
        <v>4569.3979129999998</v>
      </c>
      <c r="X15" s="24">
        <f>PLANEL_GerMed_Resultado!AB376</f>
        <v>4520.8965909999997</v>
      </c>
      <c r="Y15" s="24">
        <f>PLANEL_GerMed_Resultado!AC376</f>
        <v>4526.0032469999996</v>
      </c>
      <c r="Z15" s="24">
        <f>PLANEL_GerMed_Resultado!AD376</f>
        <v>4315.4346079999996</v>
      </c>
      <c r="AA15" s="24">
        <f>PLANEL_GerMed_Resultado!AE376</f>
        <v>4042.656367</v>
      </c>
      <c r="AB15" s="24">
        <f>PLANEL_GerMed_Resultado!AF376</f>
        <v>3815.7403439999998</v>
      </c>
      <c r="AC15" s="24">
        <f>PLANEL_GerMed_Resultado!AG376</f>
        <v>3615.2502589999999</v>
      </c>
      <c r="AD15" s="24">
        <f>PLANEL_GerMed_Resultado!AH376</f>
        <v>3417.2345850000002</v>
      </c>
      <c r="AE15" s="24">
        <f>PLANEL_GerMed_Resultado!AI376</f>
        <v>3341.248282</v>
      </c>
      <c r="AF15" s="24">
        <f>PLANEL_GerMed_Resultado!AJ376</f>
        <v>3288.9234110000002</v>
      </c>
      <c r="AG15" s="24">
        <f>PLANEL_GerMed_Resultado!AK376</f>
        <v>3255.3484229999999</v>
      </c>
      <c r="AH15" s="24">
        <f>PLANEL_GerMed_Resultado!AL376</f>
        <v>2974.5452380000002</v>
      </c>
      <c r="AI15" s="24">
        <f>PLANEL_GerMed_Resultado!AM376</f>
        <v>2974.5452380000002</v>
      </c>
      <c r="AJ15" s="24">
        <f>PLANEL_GerMed_Resultado!AN376</f>
        <v>2974.5452380000002</v>
      </c>
      <c r="AK15" s="24">
        <f>PLANEL_GerMed_Resultado!AO376</f>
        <v>2974.5452380000002</v>
      </c>
      <c r="AL15" s="24">
        <f>PLANEL_GerMed_Resultado!AP376</f>
        <v>2974.5452380000002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58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7590.6253356999996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7696.9999261399998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9454.5832372000004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11273.6956653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15800.862563299999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19622.167277299999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22528.706550999999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22528.706550999999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22444.4511724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22437.041309600001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22392.225383600002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25122.6623636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28650.061708600002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31164.226130400002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33673.542142900005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36349.165093600008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39056.220829800004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41111.547160300004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43571.876826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47662.428868999996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52064.610629300005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55342.065346199997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58206.975140700008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61039.621344700005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63894.166024700004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66612.047918700002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70172.966066700013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73550.980356700005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76539.706136699999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79805.86452670001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82956.851496700008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86091.448026700004</v>
      </c>
    </row>
    <row r="18" spans="2:40" x14ac:dyDescent="0.25">
      <c r="B18" s="29" t="s">
        <v>59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53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959.05186479999998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2077.8660410000002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2077.8660410000002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2077.8660410000002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2077.6020157000003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3254.3178367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4504.2773027000003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5788.0116847000008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7068.9611236999999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8384.6655967000006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9738.8906037000015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11177.1233847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12224.518971699999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11987.727150300001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11748.286908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13011.564816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14175.155915000001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15344.494691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16510.089667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17694.366748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18895.858446000002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20099.431914000001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21288.826405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22609.129990000001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23868.442719999999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25096.77579</v>
      </c>
    </row>
    <row r="21" spans="2:40" x14ac:dyDescent="0.25">
      <c r="B21" s="25" t="s">
        <v>54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55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56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65546.820413495996</v>
      </c>
      <c r="D24" s="28">
        <f t="shared" si="0"/>
        <v>65882.201721785983</v>
      </c>
      <c r="E24" s="28">
        <f t="shared" si="0"/>
        <v>67080.562239800012</v>
      </c>
      <c r="F24" s="28">
        <f t="shared" si="0"/>
        <v>68156.638034700009</v>
      </c>
      <c r="G24" s="28">
        <f t="shared" si="0"/>
        <v>73155.508967580012</v>
      </c>
      <c r="H24" s="28">
        <f t="shared" si="0"/>
        <v>76830.75842494001</v>
      </c>
      <c r="I24" s="28">
        <f t="shared" si="0"/>
        <v>80602.388436000008</v>
      </c>
      <c r="J24" s="28">
        <f t="shared" si="0"/>
        <v>83898.839186099998</v>
      </c>
      <c r="K24" s="28">
        <f t="shared" si="0"/>
        <v>87331.610191600019</v>
      </c>
      <c r="L24" s="28">
        <f t="shared" si="0"/>
        <v>90801.403436599998</v>
      </c>
      <c r="M24" s="28">
        <f t="shared" si="0"/>
        <v>94390.836613029984</v>
      </c>
      <c r="N24" s="28">
        <f t="shared" si="0"/>
        <v>97479.543640609991</v>
      </c>
      <c r="O24" s="28">
        <f t="shared" si="0"/>
        <v>100376.18187180001</v>
      </c>
      <c r="P24" s="28">
        <f t="shared" si="0"/>
        <v>103383.10362400001</v>
      </c>
      <c r="Q24" s="28">
        <f t="shared" si="0"/>
        <v>106477.16755710001</v>
      </c>
      <c r="R24" s="28">
        <f t="shared" si="0"/>
        <v>109672.6162363</v>
      </c>
      <c r="S24" s="28">
        <f t="shared" si="0"/>
        <v>113023.11260647999</v>
      </c>
      <c r="T24" s="28">
        <f t="shared" si="0"/>
        <v>116432.64844228</v>
      </c>
      <c r="U24" s="28">
        <f t="shared" si="0"/>
        <v>119841.80909878</v>
      </c>
      <c r="V24" s="28">
        <f t="shared" si="0"/>
        <v>123355.351364439</v>
      </c>
      <c r="W24" s="28">
        <f t="shared" si="0"/>
        <v>126990.22860937999</v>
      </c>
      <c r="X24" s="28">
        <f t="shared" si="0"/>
        <v>130866.569934</v>
      </c>
      <c r="Y24" s="28">
        <f t="shared" si="0"/>
        <v>134691.05100521998</v>
      </c>
      <c r="Z24" s="28">
        <f t="shared" si="0"/>
        <v>138544.17365826998</v>
      </c>
      <c r="AA24" s="28">
        <f t="shared" si="0"/>
        <v>142248.97705143</v>
      </c>
      <c r="AB24" s="76">
        <f t="shared" si="0"/>
        <v>145923.41089196</v>
      </c>
      <c r="AC24" s="28">
        <f t="shared" si="0"/>
        <v>149167.15413551001</v>
      </c>
      <c r="AD24" s="28">
        <f t="shared" si="0"/>
        <v>152419.93637623001</v>
      </c>
      <c r="AE24" s="28">
        <f t="shared" si="0"/>
        <v>155684.63550129998</v>
      </c>
      <c r="AF24" s="28">
        <f t="shared" si="0"/>
        <v>159011.80117391</v>
      </c>
      <c r="AG24" s="28">
        <f t="shared" si="0"/>
        <v>162404.82133987002</v>
      </c>
      <c r="AH24" s="28">
        <f t="shared" si="0"/>
        <v>165819.9331352</v>
      </c>
      <c r="AI24" s="28">
        <f t="shared" si="0"/>
        <v>169202.85230860004</v>
      </c>
      <c r="AJ24" s="28">
        <f t="shared" si="0"/>
        <v>172913.62365965999</v>
      </c>
      <c r="AK24" s="28">
        <f t="shared" si="0"/>
        <v>176479.41542281001</v>
      </c>
      <c r="AL24" s="28">
        <f t="shared" si="0"/>
        <v>180004.11953062</v>
      </c>
    </row>
    <row r="26" spans="2:40" x14ac:dyDescent="0.25">
      <c r="D26" s="1"/>
    </row>
    <row r="27" spans="2:40" x14ac:dyDescent="0.25">
      <c r="B27" s="12" t="s">
        <v>70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0.51239986247735203</v>
      </c>
      <c r="D29" s="47">
        <f>IF(PLANEL_Pot_anual!D4&lt;&gt;0,D4/PLANEL_Pot_anual!D4,0)</f>
        <v>0.52943589727131302</v>
      </c>
      <c r="E29" s="47">
        <f>IF(PLANEL_Pot_anual!E4&lt;&gt;0,E4/PLANEL_Pot_anual!E4,0)</f>
        <v>0.52718229803322381</v>
      </c>
      <c r="F29" s="47">
        <f>IF(PLANEL_Pot_anual!F4&lt;&gt;0,F4/PLANEL_Pot_anual!F4,0)</f>
        <v>0.47713269369253686</v>
      </c>
      <c r="G29" s="47">
        <f>IF(PLANEL_Pot_anual!G4&lt;&gt;0,G4/PLANEL_Pot_anual!G4,0)</f>
        <v>0.48731794525493349</v>
      </c>
      <c r="H29" s="47">
        <f>IF(PLANEL_Pot_anual!H4&lt;&gt;0,H4/PLANEL_Pot_anual!H4,0)</f>
        <v>0.48946357952676695</v>
      </c>
      <c r="I29" s="47">
        <f>IF(PLANEL_Pot_anual!I4&lt;&gt;0,I4/PLANEL_Pot_anual!I4,0)</f>
        <v>0.49680909307697174</v>
      </c>
      <c r="J29" s="47">
        <f>IF(PLANEL_Pot_anual!J4&lt;&gt;0,J4/PLANEL_Pot_anual!J4,0)</f>
        <v>0.50676814817779547</v>
      </c>
      <c r="K29" s="47">
        <f>IF(PLANEL_Pot_anual!K4&lt;&gt;0,K4/PLANEL_Pot_anual!K4,0)</f>
        <v>0.49954085096245221</v>
      </c>
      <c r="L29" s="47">
        <f>IF(PLANEL_Pot_anual!L4&lt;&gt;0,L4/PLANEL_Pot_anual!L4,0)</f>
        <v>0.49815378319915798</v>
      </c>
      <c r="M29" s="47">
        <f>IF(PLANEL_Pot_anual!M4&lt;&gt;0,M4/PLANEL_Pot_anual!M4,0)</f>
        <v>0.50575594912648125</v>
      </c>
      <c r="N29" s="47">
        <f>IF(PLANEL_Pot_anual!N4&lt;&gt;0,N4/PLANEL_Pot_anual!N4,0)</f>
        <v>0.51006439588528296</v>
      </c>
      <c r="O29" s="47">
        <f>IF(PLANEL_Pot_anual!O4&lt;&gt;0,O4/PLANEL_Pot_anual!O4,0)</f>
        <v>0.51633030010436654</v>
      </c>
      <c r="P29" s="47">
        <f>IF(PLANEL_Pot_anual!P4&lt;&gt;0,P4/PLANEL_Pot_anual!P4,0)</f>
        <v>0.52736837090741762</v>
      </c>
      <c r="Q29" s="47">
        <f>IF(PLANEL_Pot_anual!Q4&lt;&gt;0,Q4/PLANEL_Pot_anual!Q4,0)</f>
        <v>0.53768810862254901</v>
      </c>
      <c r="R29" s="47">
        <f>IF(PLANEL_Pot_anual!R4&lt;&gt;0,R4/PLANEL_Pot_anual!R4,0)</f>
        <v>0.53490112164751258</v>
      </c>
      <c r="S29" s="47">
        <f>IF(PLANEL_Pot_anual!S4&lt;&gt;0,S4/PLANEL_Pot_anual!S4,0)</f>
        <v>0.53166550916194022</v>
      </c>
      <c r="T29" s="47">
        <f>IF(PLANEL_Pot_anual!T4&lt;&gt;0,T4/PLANEL_Pot_anual!T4,0)</f>
        <v>0.52292736539734996</v>
      </c>
      <c r="U29" s="47">
        <f>IF(PLANEL_Pot_anual!U4&lt;&gt;0,U4/PLANEL_Pot_anual!U4,0)</f>
        <v>0.52341903301577386</v>
      </c>
      <c r="V29" s="47">
        <f>IF(PLANEL_Pot_anual!V4&lt;&gt;0,V4/PLANEL_Pot_anual!V4,0)</f>
        <v>0.52193619770640975</v>
      </c>
      <c r="W29" s="47">
        <f>IF(PLANEL_Pot_anual!W4&lt;&gt;0,W4/PLANEL_Pot_anual!W4,0)</f>
        <v>0.51618355000064542</v>
      </c>
      <c r="X29" s="47">
        <f>IF(PLANEL_Pot_anual!X4&lt;&gt;0,X4/PLANEL_Pot_anual!X4,0)</f>
        <v>0.52317487896397563</v>
      </c>
      <c r="Y29" s="47">
        <f>IF(PLANEL_Pot_anual!Y4&lt;&gt;0,Y4/PLANEL_Pot_anual!Y4,0)</f>
        <v>0.52010769439534166</v>
      </c>
      <c r="Z29" s="47">
        <f>IF(PLANEL_Pot_anual!Z4&lt;&gt;0,Z4/PLANEL_Pot_anual!Z4,0)</f>
        <v>0.52257979328752846</v>
      </c>
      <c r="AA29" s="47">
        <f>IF(PLANEL_Pot_anual!AA4&lt;&gt;0,AA4/PLANEL_Pot_anual!AA4,0)</f>
        <v>0.51731560155995582</v>
      </c>
      <c r="AB29" s="77">
        <f>IF(PLANEL_Pot_anual!AB4&lt;&gt;0,AB4/PLANEL_Pot_anual!AB4,0)</f>
        <v>0.51482071768689996</v>
      </c>
      <c r="AC29" s="47">
        <f>IF(PLANEL_Pot_anual!AC4&lt;&gt;0,AC4/PLANEL_Pot_anual!AC4,0)</f>
        <v>0.51417551971528686</v>
      </c>
      <c r="AD29" s="47">
        <f>IF(PLANEL_Pot_anual!AD4&lt;&gt;0,AD4/PLANEL_Pot_anual!AD4,0)</f>
        <v>0.5095980569848293</v>
      </c>
      <c r="AE29" s="47">
        <f>IF(PLANEL_Pot_anual!AE4&lt;&gt;0,AE4/PLANEL_Pot_anual!AE4,0)</f>
        <v>0.51001656988289246</v>
      </c>
      <c r="AF29" s="47">
        <f>IF(PLANEL_Pot_anual!AF4&lt;&gt;0,AF4/PLANEL_Pot_anual!AF4,0)</f>
        <v>0.50784827854506831</v>
      </c>
      <c r="AG29" s="47">
        <f>IF(PLANEL_Pot_anual!AG4&lt;&gt;0,AG4/PLANEL_Pot_anual!AG4,0)</f>
        <v>0.50063476426085896</v>
      </c>
      <c r="AH29" s="47">
        <f>IF(PLANEL_Pot_anual!AH4&lt;&gt;0,AH4/PLANEL_Pot_anual!AH4,0)</f>
        <v>0.49594163197307439</v>
      </c>
      <c r="AI29" s="47">
        <f>IF(PLANEL_Pot_anual!AI4&lt;&gt;0,AI4/PLANEL_Pot_anual!AI4,0)</f>
        <v>0.49112233254607335</v>
      </c>
      <c r="AJ29" s="47">
        <f>IF(PLANEL_Pot_anual!AJ4&lt;&gt;0,AJ4/PLANEL_Pot_anual!AJ4,0)</f>
        <v>0.49172283755919582</v>
      </c>
      <c r="AK29" s="47">
        <f>IF(PLANEL_Pot_anual!AK4&lt;&gt;0,AK4/PLANEL_Pot_anual!AK4,0)</f>
        <v>0.480936464424076</v>
      </c>
      <c r="AL29" s="47">
        <f>IF(PLANEL_Pot_anual!AL4&lt;&gt;0,AL4/PLANEL_Pot_anual!AL4,0)</f>
        <v>0.46386444269926685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0.12102143071687298</v>
      </c>
      <c r="D30" s="47">
        <f>IF(PLANEL_Pot_anual!D5&lt;&gt;0,D5/PLANEL_Pot_anual!D5,0)</f>
        <v>0.36655122908457904</v>
      </c>
      <c r="E30" s="47">
        <f>IF(PLANEL_Pot_anual!E5&lt;&gt;0,E5/PLANEL_Pot_anual!E5,0)</f>
        <v>0.50010415575037759</v>
      </c>
      <c r="F30" s="47">
        <f>IF(PLANEL_Pot_anual!F5&lt;&gt;0,F5/PLANEL_Pot_anual!F5,0)</f>
        <v>0.28849189989281415</v>
      </c>
      <c r="G30" s="47">
        <f>IF(PLANEL_Pot_anual!G5&lt;&gt;0,G5/PLANEL_Pot_anual!G5,0)</f>
        <v>0.28331763904674478</v>
      </c>
      <c r="H30" s="47">
        <f>IF(PLANEL_Pot_anual!H5&lt;&gt;0,H5/PLANEL_Pot_anual!H5,0)</f>
        <v>0.32875723304063759</v>
      </c>
      <c r="I30" s="47">
        <f>IF(PLANEL_Pot_anual!I5&lt;&gt;0,I5/PLANEL_Pot_anual!I5,0)</f>
        <v>0.28237708964099434</v>
      </c>
      <c r="J30" s="47">
        <f>IF(PLANEL_Pot_anual!J5&lt;&gt;0,J5/PLANEL_Pot_anual!J5,0)</f>
        <v>0.30119222563471504</v>
      </c>
      <c r="K30" s="47">
        <f>IF(PLANEL_Pot_anual!K5&lt;&gt;0,K5/PLANEL_Pot_anual!K5,0)</f>
        <v>0.30329445129978361</v>
      </c>
      <c r="L30" s="47">
        <f>IF(PLANEL_Pot_anual!L5&lt;&gt;0,L5/PLANEL_Pot_anual!L5,0)</f>
        <v>0.31293968178410309</v>
      </c>
      <c r="M30" s="47">
        <f>IF(PLANEL_Pot_anual!M5&lt;&gt;0,M5/PLANEL_Pot_anual!M5,0)</f>
        <v>0.35182155862618408</v>
      </c>
      <c r="N30" s="47">
        <f>IF(PLANEL_Pot_anual!N5&lt;&gt;0,N5/PLANEL_Pot_anual!N5,0)</f>
        <v>0.34959236522533138</v>
      </c>
      <c r="O30" s="47">
        <f>IF(PLANEL_Pot_anual!O5&lt;&gt;0,O5/PLANEL_Pot_anual!O5,0)</f>
        <v>0.40472085885188952</v>
      </c>
      <c r="P30" s="47">
        <f>IF(PLANEL_Pot_anual!P5&lt;&gt;0,P5/PLANEL_Pot_anual!P5,0)</f>
        <v>0.40470806599147285</v>
      </c>
      <c r="Q30" s="47">
        <f>IF(PLANEL_Pot_anual!Q5&lt;&gt;0,Q5/PLANEL_Pot_anual!Q5,0)</f>
        <v>0.39268692145989348</v>
      </c>
      <c r="R30" s="47">
        <f>IF(PLANEL_Pot_anual!R5&lt;&gt;0,R5/PLANEL_Pot_anual!R5,0)</f>
        <v>0.39332136529060213</v>
      </c>
      <c r="S30" s="47">
        <f>IF(PLANEL_Pot_anual!S5&lt;&gt;0,S5/PLANEL_Pot_anual!S5,0)</f>
        <v>0.39185499416381692</v>
      </c>
      <c r="T30" s="47">
        <f>IF(PLANEL_Pot_anual!T5&lt;&gt;0,T5/PLANEL_Pot_anual!T5,0)</f>
        <v>0.4450445944266318</v>
      </c>
      <c r="U30" s="47">
        <f>IF(PLANEL_Pot_anual!U5&lt;&gt;0,U5/PLANEL_Pot_anual!U5,0)</f>
        <v>0.4175032346786835</v>
      </c>
      <c r="V30" s="47">
        <f>IF(PLANEL_Pot_anual!V5&lt;&gt;0,V5/PLANEL_Pot_anual!V5,0)</f>
        <v>0.41922740764695904</v>
      </c>
      <c r="W30" s="47">
        <f>IF(PLANEL_Pot_anual!W5&lt;&gt;0,W5/PLANEL_Pot_anual!W5,0)</f>
        <v>0.44469999581299796</v>
      </c>
      <c r="X30" s="47">
        <f>IF(PLANEL_Pot_anual!X5&lt;&gt;0,X5/PLANEL_Pot_anual!X5,0)</f>
        <v>0.3928939566334923</v>
      </c>
      <c r="Y30" s="47">
        <f>IF(PLANEL_Pot_anual!Y5&lt;&gt;0,Y5/PLANEL_Pot_anual!Y5,0)</f>
        <v>0.43001602289558133</v>
      </c>
      <c r="Z30" s="47">
        <f>IF(PLANEL_Pot_anual!Z5&lt;&gt;0,Z5/PLANEL_Pot_anual!Z5,0)</f>
        <v>0.39290366030354601</v>
      </c>
      <c r="AA30" s="47">
        <f>IF(PLANEL_Pot_anual!AA5&lt;&gt;0,AA5/PLANEL_Pot_anual!AA5,0)</f>
        <v>0.41217343228614856</v>
      </c>
      <c r="AB30" s="77">
        <f>IF(PLANEL_Pot_anual!AB5&lt;&gt;0,AB5/PLANEL_Pot_anual!AB5,0)</f>
        <v>0.38588044066879013</v>
      </c>
      <c r="AC30" s="47">
        <f>IF(PLANEL_Pot_anual!AC5&lt;&gt;0,AC5/PLANEL_Pot_anual!AC5,0)</f>
        <v>0.37097084294745625</v>
      </c>
      <c r="AD30" s="47">
        <f>IF(PLANEL_Pot_anual!AD5&lt;&gt;0,AD5/PLANEL_Pot_anual!AD5,0)</f>
        <v>0.36824657438084712</v>
      </c>
      <c r="AE30" s="47">
        <f>IF(PLANEL_Pot_anual!AE5&lt;&gt;0,AE5/PLANEL_Pot_anual!AE5,0)</f>
        <v>0.32166796971245692</v>
      </c>
      <c r="AF30" s="47">
        <f>IF(PLANEL_Pot_anual!AF5&lt;&gt;0,AF5/PLANEL_Pot_anual!AF5,0)</f>
        <v>0.30892572104640509</v>
      </c>
      <c r="AG30" s="47">
        <f>IF(PLANEL_Pot_anual!AG5&lt;&gt;0,AG5/PLANEL_Pot_anual!AG5,0)</f>
        <v>0.31955337110028709</v>
      </c>
      <c r="AH30" s="47">
        <f>IF(PLANEL_Pot_anual!AH5&lt;&gt;0,AH5/PLANEL_Pot_anual!AH5,0)</f>
        <v>0.3029655776459767</v>
      </c>
      <c r="AI30" s="47">
        <f>IF(PLANEL_Pot_anual!AI5&lt;&gt;0,AI5/PLANEL_Pot_anual!AI5,0)</f>
        <v>0.29972065639894696</v>
      </c>
      <c r="AJ30" s="47">
        <f>IF(PLANEL_Pot_anual!AJ5&lt;&gt;0,AJ5/PLANEL_Pot_anual!AJ5,0)</f>
        <v>0.24761601392134264</v>
      </c>
      <c r="AK30" s="47">
        <f>IF(PLANEL_Pot_anual!AK5&lt;&gt;0,AK5/PLANEL_Pot_anual!AK5,0)</f>
        <v>0.28930630101353266</v>
      </c>
      <c r="AL30" s="47">
        <f>IF(PLANEL_Pot_anual!AL5&lt;&gt;0,AL5/PLANEL_Pot_anual!AL5,0)</f>
        <v>0.36784569616448654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0.59704749986657413</v>
      </c>
      <c r="D32" s="48">
        <f>IF(PLANEL_Pot_anual!D7&lt;&gt;0,D7/PLANEL_Pot_anual!D7,0)</f>
        <v>0.35266521996713029</v>
      </c>
      <c r="E32" s="48">
        <f>IF(PLANEL_Pot_anual!E7&lt;&gt;0,E7/PLANEL_Pot_anual!E7,0)</f>
        <v>0.36507094775660232</v>
      </c>
      <c r="F32" s="48">
        <f>IF(PLANEL_Pot_anual!F7&lt;&gt;0,F7/PLANEL_Pot_anual!F7,0)</f>
        <v>0.28001243815260968</v>
      </c>
      <c r="G32" s="48">
        <f>IF(PLANEL_Pot_anual!G7&lt;&gt;0,G7/PLANEL_Pot_anual!G7,0)</f>
        <v>0.26227519314100689</v>
      </c>
      <c r="H32" s="48">
        <f>IF(PLANEL_Pot_anual!H7&lt;&gt;0,H7/PLANEL_Pot_anual!H7,0)</f>
        <v>0.29063802320342585</v>
      </c>
      <c r="I32" s="48">
        <f>IF(PLANEL_Pot_anual!I7&lt;&gt;0,I7/PLANEL_Pot_anual!I7,0)</f>
        <v>0.2842825368977861</v>
      </c>
      <c r="J32" s="48">
        <f>IF(PLANEL_Pot_anual!J7&lt;&gt;0,J7/PLANEL_Pot_anual!J7,0)</f>
        <v>0.25755902037799122</v>
      </c>
      <c r="K32" s="48">
        <f>IF(PLANEL_Pot_anual!K7&lt;&gt;0,K7/PLANEL_Pot_anual!K7,0)</f>
        <v>0.23908443190312006</v>
      </c>
      <c r="L32" s="48">
        <f>IF(PLANEL_Pot_anual!L7&lt;&gt;0,L7/PLANEL_Pot_anual!L7,0)</f>
        <v>0.21175689007842363</v>
      </c>
      <c r="M32" s="48">
        <f>IF(PLANEL_Pot_anual!M7&lt;&gt;0,M7/PLANEL_Pot_anual!M7,0)</f>
        <v>0.14553241676440268</v>
      </c>
      <c r="N32" s="48">
        <f>IF(PLANEL_Pot_anual!N7&lt;&gt;0,N7/PLANEL_Pot_anual!N7,0)</f>
        <v>0.14052214287322035</v>
      </c>
      <c r="O32" s="48">
        <f>IF(PLANEL_Pot_anual!O7&lt;&gt;0,O7/PLANEL_Pot_anual!O7,0)</f>
        <v>0.13145395789004288</v>
      </c>
      <c r="P32" s="48">
        <f>IF(PLANEL_Pot_anual!P7&lt;&gt;0,P7/PLANEL_Pot_anual!P7,0)</f>
        <v>0.12532662003909723</v>
      </c>
      <c r="Q32" s="48">
        <f>IF(PLANEL_Pot_anual!Q7&lt;&gt;0,Q7/PLANEL_Pot_anual!Q7,0)</f>
        <v>0.1294419136465392</v>
      </c>
      <c r="R32" s="48">
        <f>IF(PLANEL_Pot_anual!R7&lt;&gt;0,R7/PLANEL_Pot_anual!R7,0)</f>
        <v>0.11649043769178642</v>
      </c>
      <c r="S32" s="48">
        <f>IF(PLANEL_Pot_anual!S7&lt;&gt;0,S7/PLANEL_Pot_anual!S7,0)</f>
        <v>9.8203572989588386E-2</v>
      </c>
      <c r="T32" s="48">
        <f>IF(PLANEL_Pot_anual!T7&lt;&gt;0,T7/PLANEL_Pot_anual!T7,0)</f>
        <v>9.6993843027395818E-2</v>
      </c>
      <c r="U32" s="48">
        <f>IF(PLANEL_Pot_anual!U7&lt;&gt;0,U7/PLANEL_Pot_anual!U7,0)</f>
        <v>9.8387743173714209E-2</v>
      </c>
      <c r="V32" s="48">
        <f>IF(PLANEL_Pot_anual!V7&lt;&gt;0,V7/PLANEL_Pot_anual!V7,0)</f>
        <v>8.1816669490353405E-2</v>
      </c>
      <c r="W32" s="48">
        <f>IF(PLANEL_Pot_anual!W7&lt;&gt;0,W7/PLANEL_Pot_anual!W7,0)</f>
        <v>8.2085845949457725E-2</v>
      </c>
      <c r="X32" s="48">
        <f>IF(PLANEL_Pot_anual!X7&lt;&gt;0,X7/PLANEL_Pot_anual!X7,0)</f>
        <v>9.4480056600851653E-2</v>
      </c>
      <c r="Y32" s="48">
        <f>IF(PLANEL_Pot_anual!Y7&lt;&gt;0,Y7/PLANEL_Pot_anual!Y7,0)</f>
        <v>9.7018582039149093E-2</v>
      </c>
      <c r="Z32" s="48">
        <f>IF(PLANEL_Pot_anual!Z7&lt;&gt;0,Z7/PLANEL_Pot_anual!Z7,0)</f>
        <v>0.10975440519483527</v>
      </c>
      <c r="AA32" s="48">
        <f>IF(PLANEL_Pot_anual!AA7&lt;&gt;0,AA7/PLANEL_Pot_anual!AA7,0)</f>
        <v>0.11423464483917264</v>
      </c>
      <c r="AB32" s="48">
        <f>IF(PLANEL_Pot_anual!AB7&lt;&gt;0,AB7/PLANEL_Pot_anual!AB7,0)</f>
        <v>0.11423030694319727</v>
      </c>
      <c r="AC32" s="48">
        <f>IF(PLANEL_Pot_anual!AC7&lt;&gt;0,AC7/PLANEL_Pot_anual!AC7,0)</f>
        <v>0.10280260074966964</v>
      </c>
      <c r="AD32" s="48">
        <f>IF(PLANEL_Pot_anual!AD7&lt;&gt;0,AD7/PLANEL_Pot_anual!AD7,0)</f>
        <v>0.10279827409040514</v>
      </c>
      <c r="AE32" s="48">
        <f>IF(PLANEL_Pot_anual!AE7&lt;&gt;0,AE7/PLANEL_Pot_anual!AE7,0)</f>
        <v>9.9449534502836265E-2</v>
      </c>
      <c r="AF32" s="48">
        <f>IF(PLANEL_Pot_anual!AF7&lt;&gt;0,AF7/PLANEL_Pot_anual!AF7,0)</f>
        <v>9.5540524530303178E-2</v>
      </c>
      <c r="AG32" s="48">
        <f>IF(PLANEL_Pot_anual!AG7&lt;&gt;0,AG7/PLANEL_Pot_anual!AG7,0)</f>
        <v>8.0862660821378551E-2</v>
      </c>
      <c r="AH32" s="48">
        <f>IF(PLANEL_Pot_anual!AH7&lt;&gt;0,AH7/PLANEL_Pot_anual!AH7,0)</f>
        <v>7.1434518054302565E-2</v>
      </c>
      <c r="AI32" s="48">
        <f>IF(PLANEL_Pot_anual!AI7&lt;&gt;0,AI7/PLANEL_Pot_anual!AI7,0)</f>
        <v>6.3528446320375381E-2</v>
      </c>
      <c r="AJ32" s="48">
        <f>IF(PLANEL_Pot_anual!AJ7&lt;&gt;0,AJ7/PLANEL_Pot_anual!AJ7,0)</f>
        <v>5.4815701182531942E-2</v>
      </c>
      <c r="AK32" s="48">
        <f>IF(PLANEL_Pot_anual!AK7&lt;&gt;0,AK7/PLANEL_Pot_anual!AK7,0)</f>
        <v>4.7160750337146534E-2</v>
      </c>
      <c r="AL32" s="48">
        <f>IF(PLANEL_Pot_anual!AL7&lt;&gt;0,AL7/PLANEL_Pot_anual!AL7,0)</f>
        <v>4.9056258697268984E-2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49</v>
      </c>
      <c r="C34" s="49">
        <f>IF(PLANEL_Pot_anual!C9&lt;&gt;0,C9/PLANEL_Pot_anual!C9,0)</f>
        <v>0.56949898759517703</v>
      </c>
      <c r="D34" s="49">
        <f>IF(PLANEL_Pot_anual!D9&lt;&gt;0,D9/PLANEL_Pot_anual!D9,0)</f>
        <v>0.45833777343840404</v>
      </c>
      <c r="E34" s="49">
        <f>IF(PLANEL_Pot_anual!E9&lt;&gt;0,E9/PLANEL_Pot_anual!E9,0)</f>
        <v>0.48108581962091235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0.48377663124407738</v>
      </c>
      <c r="J34" s="49">
        <f>IF(PLANEL_Pot_anual!J9&lt;&gt;0,J9/PLANEL_Pot_anual!J9,0)</f>
        <v>0.50286207333346222</v>
      </c>
      <c r="K34" s="49">
        <f>IF(PLANEL_Pot_anual!K9&lt;&gt;0,K9/PLANEL_Pot_anual!K9,0)</f>
        <v>0.50278532073720239</v>
      </c>
      <c r="L34" s="49">
        <f>IF(PLANEL_Pot_anual!L9&lt;&gt;0,L9/PLANEL_Pot_anual!L9,0)</f>
        <v>0.49462990098435478</v>
      </c>
      <c r="M34" s="49">
        <f>IF(PLANEL_Pot_anual!M9&lt;&gt;0,M9/PLANEL_Pot_anual!M9,0)</f>
        <v>0.50278532073720239</v>
      </c>
      <c r="N34" s="49">
        <f>IF(PLANEL_Pot_anual!N9&lt;&gt;0,N9/PLANEL_Pot_anual!N9,0)</f>
        <v>0.50278532073720239</v>
      </c>
      <c r="O34" s="49">
        <f>IF(PLANEL_Pot_anual!O9&lt;&gt;0,O9/PLANEL_Pot_anual!O9,0)</f>
        <v>0.50278532073720239</v>
      </c>
      <c r="P34" s="49">
        <f>IF(PLANEL_Pot_anual!P9&lt;&gt;0,P9/PLANEL_Pot_anual!P9,0)</f>
        <v>0.52137568169951065</v>
      </c>
      <c r="Q34" s="49">
        <f>IF(PLANEL_Pot_anual!Q9&lt;&gt;0,Q9/PLANEL_Pot_anual!Q9,0)</f>
        <v>0.38784326848635231</v>
      </c>
      <c r="R34" s="49">
        <f>IF(PLANEL_Pot_anual!R9&lt;&gt;0,R9/PLANEL_Pot_anual!R9,0)</f>
        <v>0.3401366198511166</v>
      </c>
      <c r="S34" s="49">
        <f>IF(PLANEL_Pot_anual!S9&lt;&gt;0,S9/PLANEL_Pot_anual!S9,0)</f>
        <v>0.72618563999999997</v>
      </c>
      <c r="T34" s="49">
        <f>IF(PLANEL_Pot_anual!T9&lt;&gt;0,T9/PLANEL_Pot_anual!T9,0)</f>
        <v>0.72618563999999997</v>
      </c>
      <c r="U34" s="49">
        <f>IF(PLANEL_Pot_anual!U9&lt;&gt;0,U9/PLANEL_Pot_anual!U9,0)</f>
        <v>0.72618563999999997</v>
      </c>
      <c r="V34" s="49">
        <f>IF(PLANEL_Pot_anual!V9&lt;&gt;0,V9/PLANEL_Pot_anual!V9,0)</f>
        <v>0.72618563999999997</v>
      </c>
      <c r="W34" s="49">
        <f>IF(PLANEL_Pot_anual!W9&lt;&gt;0,W9/PLANEL_Pot_anual!W9,0)</f>
        <v>0.72618563999999997</v>
      </c>
      <c r="X34" s="49">
        <f>IF(PLANEL_Pot_anual!X9&lt;&gt;0,X9/PLANEL_Pot_anual!X9,0)</f>
        <v>0.72618563999999997</v>
      </c>
      <c r="Y34" s="49">
        <f>IF(PLANEL_Pot_anual!Y9&lt;&gt;0,Y9/PLANEL_Pot_anual!Y9,0)</f>
        <v>0.72618563999999997</v>
      </c>
      <c r="Z34" s="49">
        <f>IF(PLANEL_Pot_anual!Z9&lt;&gt;0,Z9/PLANEL_Pot_anual!Z9,0)</f>
        <v>0.72618563999999997</v>
      </c>
      <c r="AA34" s="49">
        <f>IF(PLANEL_Pot_anual!AA9&lt;&gt;0,AA9/PLANEL_Pot_anual!AA9,0)</f>
        <v>0.72618563999999997</v>
      </c>
      <c r="AB34" s="79">
        <f>IF(PLANEL_Pot_anual!AB9&lt;&gt;0,AB9/PLANEL_Pot_anual!AB9,0)</f>
        <v>0.72618563999999997</v>
      </c>
      <c r="AC34" s="49">
        <f>IF(PLANEL_Pot_anual!AC9&lt;&gt;0,AC9/PLANEL_Pot_anual!AC9,0)</f>
        <v>0.72618563999999997</v>
      </c>
      <c r="AD34" s="49">
        <f>IF(PLANEL_Pot_anual!AD9&lt;&gt;0,AD9/PLANEL_Pot_anual!AD9,0)</f>
        <v>0.72618563999999997</v>
      </c>
      <c r="AE34" s="49">
        <f>IF(PLANEL_Pot_anual!AE9&lt;&gt;0,AE9/PLANEL_Pot_anual!AE9,0)</f>
        <v>0.72618563999999997</v>
      </c>
      <c r="AF34" s="49">
        <f>IF(PLANEL_Pot_anual!AF9&lt;&gt;0,AF9/PLANEL_Pot_anual!AF9,0)</f>
        <v>0.72618563999999997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50</v>
      </c>
      <c r="C35" s="49">
        <f>IF(PLANEL_Pot_anual!C10&lt;&gt;0,C10/PLANEL_Pot_anual!C10,0)</f>
        <v>0.62228526892209768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1.4257945952677459E-2</v>
      </c>
      <c r="H35" s="49">
        <f>IF(PLANEL_Pot_anual!H10&lt;&gt;0,H10/PLANEL_Pot_anual!H10,0)</f>
        <v>0.20919182357824823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0.21471148353396982</v>
      </c>
      <c r="N35" s="49">
        <f>IF(PLANEL_Pot_anual!N10&lt;&gt;0,N10/PLANEL_Pot_anual!N10,0)</f>
        <v>0.21471148353396982</v>
      </c>
      <c r="O35" s="49">
        <f>IF(PLANEL_Pot_anual!O10&lt;&gt;0,O10/PLANEL_Pot_anual!O10,0)</f>
        <v>0.21471148353396982</v>
      </c>
      <c r="P35" s="49">
        <f>IF(PLANEL_Pot_anual!P10&lt;&gt;0,P10/PLANEL_Pot_anual!P10,0)</f>
        <v>0.21471148353396982</v>
      </c>
      <c r="Q35" s="49">
        <f>IF(PLANEL_Pot_anual!Q10&lt;&gt;0,Q10/PLANEL_Pot_anual!Q10,0)</f>
        <v>0.21471148353396982</v>
      </c>
      <c r="R35" s="49">
        <f>IF(PLANEL_Pot_anual!R10&lt;&gt;0,R10/PLANEL_Pot_anual!R10,0)</f>
        <v>0.21471148353396982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0.88941916231155782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0.82152564472361811</v>
      </c>
      <c r="L36" s="47">
        <f>IF(PLANEL_Pot_anual!L11&lt;&gt;0,L11/PLANEL_Pot_anual!L11,0)</f>
        <v>0.82152564472361811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0.86154014521354938</v>
      </c>
      <c r="O36" s="47">
        <f>IF(PLANEL_Pot_anual!O11&lt;&gt;0,O11/PLANEL_Pot_anual!O11,0)</f>
        <v>0.87263390456553758</v>
      </c>
      <c r="P36" s="47">
        <f>IF(PLANEL_Pot_anual!P11&lt;&gt;0,P11/PLANEL_Pot_anual!P11,0)</f>
        <v>0.87263390456553758</v>
      </c>
      <c r="Q36" s="47">
        <f>IF(PLANEL_Pot_anual!Q11&lt;&gt;0,Q11/PLANEL_Pot_anual!Q11,0)</f>
        <v>0.88495249219440353</v>
      </c>
      <c r="R36" s="47">
        <f>IF(PLANEL_Pot_anual!R11&lt;&gt;0,R11/PLANEL_Pot_anual!R11,0)</f>
        <v>0.88390589160530186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0.87690283799705449</v>
      </c>
      <c r="X36" s="47">
        <f>IF(PLANEL_Pot_anual!X11&lt;&gt;0,X11/PLANEL_Pot_anual!X11,0)</f>
        <v>0.87263390456553758</v>
      </c>
      <c r="Y36" s="47">
        <f>IF(PLANEL_Pot_anual!Y11&lt;&gt;0,Y11/PLANEL_Pot_anual!Y11,0)</f>
        <v>0.87263390456553758</v>
      </c>
      <c r="Z36" s="47">
        <f>IF(PLANEL_Pot_anual!Z11&lt;&gt;0,Z11/PLANEL_Pot_anual!Z11,0)</f>
        <v>0.87263390456553758</v>
      </c>
      <c r="AA36" s="47">
        <f>IF(PLANEL_Pot_anual!AA11&lt;&gt;0,AA11/PLANEL_Pot_anual!AA11,0)</f>
        <v>0.87263390456553758</v>
      </c>
      <c r="AB36" s="77">
        <f>IF(PLANEL_Pot_anual!AB11&lt;&gt;0,AB11/PLANEL_Pot_anual!AB11,0)</f>
        <v>0.87263390456553758</v>
      </c>
      <c r="AC36" s="47">
        <f>IF(PLANEL_Pot_anual!AC11&lt;&gt;0,AC11/PLANEL_Pot_anual!AC11,0)</f>
        <v>0.87263390456553758</v>
      </c>
      <c r="AD36" s="47">
        <f>IF(PLANEL_Pot_anual!AD11&lt;&gt;0,AD11/PLANEL_Pot_anual!AD11,0)</f>
        <v>0.87263390456553758</v>
      </c>
      <c r="AE36" s="47">
        <f>IF(PLANEL_Pot_anual!AE11&lt;&gt;0,AE11/PLANEL_Pot_anual!AE11,0)</f>
        <v>0.87263390456553758</v>
      </c>
      <c r="AF36" s="47">
        <f>IF(PLANEL_Pot_anual!AF11&lt;&gt;0,AF11/PLANEL_Pot_anual!AF11,0)</f>
        <v>0.87263390456553758</v>
      </c>
      <c r="AG36" s="47">
        <f>IF(PLANEL_Pot_anual!AG11&lt;&gt;0,AG11/PLANEL_Pot_anual!AG11,0)</f>
        <v>0.87263390456553758</v>
      </c>
      <c r="AH36" s="47">
        <f>IF(PLANEL_Pot_anual!AH11&lt;&gt;0,AH11/PLANEL_Pot_anual!AH11,0)</f>
        <v>0.87263390456553758</v>
      </c>
      <c r="AI36" s="47">
        <f>IF(PLANEL_Pot_anual!AI11&lt;&gt;0,AI11/PLANEL_Pot_anual!AI11,0)</f>
        <v>0.87263390456553758</v>
      </c>
      <c r="AJ36" s="47">
        <f>IF(PLANEL_Pot_anual!AJ11&lt;&gt;0,AJ11/PLANEL_Pot_anual!AJ11,0)</f>
        <v>0.87263390456553758</v>
      </c>
      <c r="AK36" s="47">
        <f>IF(PLANEL_Pot_anual!AK11&lt;&gt;0,AK11/PLANEL_Pot_anual!AK11,0)</f>
        <v>0.87263390456553758</v>
      </c>
      <c r="AL36" s="47">
        <f>IF(PLANEL_Pot_anual!AL11&lt;&gt;0,AL11/PLANEL_Pot_anual!AL11,0)</f>
        <v>0.85936850456553759</v>
      </c>
      <c r="AM36" s="46"/>
    </row>
    <row r="37" spans="2:39" x14ac:dyDescent="0.25">
      <c r="B37" s="16" t="s">
        <v>57</v>
      </c>
      <c r="C37" s="47">
        <f>IF(PLANEL_Pot_anual!C12&lt;&gt;0,C12/PLANEL_Pot_anual!C12,0)</f>
        <v>0.22726741888190133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0</v>
      </c>
      <c r="K37" s="47">
        <f>IF(PLANEL_Pot_anual!K12&lt;&gt;0,K12/PLANEL_Pot_anual!K12,0)</f>
        <v>0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51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0.31860589548369717</v>
      </c>
      <c r="L39" s="52">
        <f>IF(PLANEL_Pot_anual!L14&lt;&gt;0,L14/PLANEL_Pot_anual!L14,0)</f>
        <v>0.31070348993901226</v>
      </c>
      <c r="M39" s="52">
        <f>IF(PLANEL_Pot_anual!M14&lt;&gt;0,M14/PLANEL_Pot_anual!M14,0)</f>
        <v>0.31070348993901226</v>
      </c>
      <c r="N39" s="52">
        <f>IF(PLANEL_Pot_anual!N14&lt;&gt;0,N14/PLANEL_Pot_anual!N14,0)</f>
        <v>0.31070348993901226</v>
      </c>
      <c r="O39" s="52">
        <f>IF(PLANEL_Pot_anual!O14&lt;&gt;0,O14/PLANEL_Pot_anual!O14,0)</f>
        <v>0.31070348993901226</v>
      </c>
      <c r="P39" s="52">
        <f>IF(PLANEL_Pot_anual!P14&lt;&gt;0,P14/PLANEL_Pot_anual!P14,0)</f>
        <v>0.31070348993901226</v>
      </c>
      <c r="Q39" s="52">
        <f>IF(PLANEL_Pot_anual!Q14&lt;&gt;0,Q14/PLANEL_Pot_anual!Q14,0)</f>
        <v>0.31070348993901226</v>
      </c>
      <c r="R39" s="52">
        <f>IF(PLANEL_Pot_anual!R14&lt;&gt;0,R14/PLANEL_Pot_anual!R14,0)</f>
        <v>0.31070348993901226</v>
      </c>
      <c r="S39" s="52">
        <f>IF(PLANEL_Pot_anual!S14&lt;&gt;0,S14/PLANEL_Pot_anual!S14,0)</f>
        <v>0.30701803860736449</v>
      </c>
      <c r="T39" s="52">
        <f>IF(PLANEL_Pot_anual!T14&lt;&gt;0,T14/PLANEL_Pot_anual!T14,0)</f>
        <v>0.30701803860736449</v>
      </c>
      <c r="U39" s="52">
        <f>IF(PLANEL_Pot_anual!U14&lt;&gt;0,U14/PLANEL_Pot_anual!U14,0)</f>
        <v>0.30701803860736449</v>
      </c>
      <c r="V39" s="52">
        <f>IF(PLANEL_Pot_anual!V14&lt;&gt;0,V14/PLANEL_Pot_anual!V14,0)</f>
        <v>0.30701803860736449</v>
      </c>
      <c r="W39" s="52">
        <f>IF(PLANEL_Pot_anual!W14&lt;&gt;0,W14/PLANEL_Pot_anual!W14,0)</f>
        <v>0.30701803860736449</v>
      </c>
      <c r="X39" s="52">
        <f>IF(PLANEL_Pot_anual!X14&lt;&gt;0,X14/PLANEL_Pot_anual!X14,0)</f>
        <v>0.3058301276039665</v>
      </c>
      <c r="Y39" s="52">
        <f>IF(PLANEL_Pot_anual!Y14&lt;&gt;0,Y14/PLANEL_Pot_anual!Y14,0)</f>
        <v>0.3058301276039665</v>
      </c>
      <c r="Z39" s="52">
        <f>IF(PLANEL_Pot_anual!Z14&lt;&gt;0,Z14/PLANEL_Pot_anual!Z14,0)</f>
        <v>0.3058301276039665</v>
      </c>
      <c r="AA39" s="52">
        <f>IF(PLANEL_Pot_anual!AA14&lt;&gt;0,AA14/PLANEL_Pot_anual!AA14,0)</f>
        <v>0.3058301276039665</v>
      </c>
      <c r="AB39" s="52">
        <f>IF(PLANEL_Pot_anual!AB14&lt;&gt;0,AB14/PLANEL_Pot_anual!AB14,0)</f>
        <v>0.3058301276039665</v>
      </c>
      <c r="AC39" s="52">
        <f>IF(PLANEL_Pot_anual!AC14&lt;&gt;0,AC14/PLANEL_Pot_anual!AC14,0)</f>
        <v>0.3058301276039665</v>
      </c>
      <c r="AD39" s="52">
        <f>IF(PLANEL_Pot_anual!AD14&lt;&gt;0,AD14/PLANEL_Pot_anual!AD14,0)</f>
        <v>0.3058301276039665</v>
      </c>
      <c r="AE39" s="52">
        <f>IF(PLANEL_Pot_anual!AE14&lt;&gt;0,AE14/PLANEL_Pot_anual!AE14,0)</f>
        <v>0.3058301276039665</v>
      </c>
      <c r="AF39" s="52">
        <f>IF(PLANEL_Pot_anual!AF14&lt;&gt;0,AF14/PLANEL_Pot_anual!AF14,0)</f>
        <v>0.3058301276039665</v>
      </c>
      <c r="AG39" s="52">
        <f>IF(PLANEL_Pot_anual!AG14&lt;&gt;0,AG14/PLANEL_Pot_anual!AG14,0)</f>
        <v>0.3058301276039665</v>
      </c>
      <c r="AH39" s="52">
        <f>IF(PLANEL_Pot_anual!AH14&lt;&gt;0,AH14/PLANEL_Pot_anual!AH14,0)</f>
        <v>0.30583012758491973</v>
      </c>
      <c r="AI39" s="52">
        <f>IF(PLANEL_Pot_anual!AI14&lt;&gt;0,AI14/PLANEL_Pot_anual!AI14,0)</f>
        <v>0.30583012758491973</v>
      </c>
      <c r="AJ39" s="52">
        <f>IF(PLANEL_Pot_anual!AJ14&lt;&gt;0,AJ14/PLANEL_Pot_anual!AJ14,0)</f>
        <v>0.30583012758491973</v>
      </c>
      <c r="AK39" s="52">
        <f>IF(PLANEL_Pot_anual!AK14&lt;&gt;0,AK14/PLANEL_Pot_anual!AK14,0)</f>
        <v>0.30583012758491973</v>
      </c>
      <c r="AL39" s="52">
        <f>IF(PLANEL_Pot_anual!AL14&lt;&gt;0,AL14/PLANEL_Pot_anual!AL14,0)</f>
        <v>0.30583012758491973</v>
      </c>
      <c r="AM39" s="46"/>
    </row>
    <row r="40" spans="2:39" x14ac:dyDescent="0.25">
      <c r="B40" s="23" t="s">
        <v>52</v>
      </c>
      <c r="C40" s="52">
        <f>IF(PLANEL_Pot_anual!C15&lt;&gt;0,C15/PLANEL_Pot_anual!C15,0)</f>
        <v>0.96506235372501514</v>
      </c>
      <c r="D40" s="52">
        <f>IF(PLANEL_Pot_anual!D15&lt;&gt;0,D15/PLANEL_Pot_anual!D15,0)</f>
        <v>0.96508506723198062</v>
      </c>
      <c r="E40" s="52">
        <f>IF(PLANEL_Pot_anual!E15&lt;&gt;0,E15/PLANEL_Pot_anual!E15,0)</f>
        <v>0.96507749606299209</v>
      </c>
      <c r="F40" s="52">
        <f>IF(PLANEL_Pot_anual!F15&lt;&gt;0,F15/PLANEL_Pot_anual!F15,0)</f>
        <v>0.87689504297029697</v>
      </c>
      <c r="G40" s="52">
        <f>IF(PLANEL_Pot_anual!G15&lt;&gt;0,G15/PLANEL_Pot_anual!G15,0)</f>
        <v>0.9346358134529148</v>
      </c>
      <c r="H40" s="52">
        <f>IF(PLANEL_Pot_anual!H15&lt;&gt;0,H15/PLANEL_Pot_anual!H15,0)</f>
        <v>0.87342876550764947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0.8739332975138121</v>
      </c>
      <c r="L40" s="52">
        <f>IF(PLANEL_Pot_anual!L15&lt;&gt;0,L15/PLANEL_Pot_anual!L15,0)</f>
        <v>0.88073138674351581</v>
      </c>
      <c r="M40" s="52">
        <f>IF(PLANEL_Pot_anual!M15&lt;&gt;0,M15/PLANEL_Pot_anual!M15,0)</f>
        <v>0.88073138674351581</v>
      </c>
      <c r="N40" s="52">
        <f>IF(PLANEL_Pot_anual!N15&lt;&gt;0,N15/PLANEL_Pot_anual!N15,0)</f>
        <v>0.63120062078998851</v>
      </c>
      <c r="O40" s="52">
        <f>IF(PLANEL_Pot_anual!O15&lt;&gt;0,O15/PLANEL_Pot_anual!O15,0)</f>
        <v>0.48100312410285745</v>
      </c>
      <c r="P40" s="52">
        <f>IF(PLANEL_Pot_anual!P15&lt;&gt;0,P15/PLANEL_Pot_anual!P15,0)</f>
        <v>0.45991723442762233</v>
      </c>
      <c r="Q40" s="52">
        <f>IF(PLANEL_Pot_anual!Q15&lt;&gt;0,Q15/PLANEL_Pot_anual!Q15,0)</f>
        <v>0.45863329157074556</v>
      </c>
      <c r="R40" s="52">
        <f>IF(PLANEL_Pot_anual!R15&lt;&gt;0,R15/PLANEL_Pot_anual!R15,0)</f>
        <v>0.45375543536391005</v>
      </c>
      <c r="S40" s="52">
        <f>IF(PLANEL_Pot_anual!S15&lt;&gt;0,S15/PLANEL_Pot_anual!S15,0)</f>
        <v>0.44477767523513256</v>
      </c>
      <c r="T40" s="52">
        <f>IF(PLANEL_Pot_anual!T15&lt;&gt;0,T15/PLANEL_Pot_anual!T15,0)</f>
        <v>0.43335911113536724</v>
      </c>
      <c r="U40" s="52">
        <f>IF(PLANEL_Pot_anual!U15&lt;&gt;0,U15/PLANEL_Pot_anual!U15,0)</f>
        <v>0.4231527820225946</v>
      </c>
      <c r="V40" s="52">
        <f>IF(PLANEL_Pot_anual!V15&lt;&gt;0,V15/PLANEL_Pot_anual!V15,0)</f>
        <v>0.42662852626025577</v>
      </c>
      <c r="W40" s="52">
        <f>IF(PLANEL_Pot_anual!W15&lt;&gt;0,W15/PLANEL_Pot_anual!W15,0)</f>
        <v>0.41563407675235131</v>
      </c>
      <c r="X40" s="52">
        <f>IF(PLANEL_Pot_anual!X15&lt;&gt;0,X15/PLANEL_Pot_anual!X15,0)</f>
        <v>0.41152183646161411</v>
      </c>
      <c r="Y40" s="52">
        <f>IF(PLANEL_Pot_anual!Y15&lt;&gt;0,Y15/PLANEL_Pot_anual!Y15,0)</f>
        <v>0.41198667798430699</v>
      </c>
      <c r="Z40" s="52">
        <f>IF(PLANEL_Pot_anual!Z15&lt;&gt;0,Z15/PLANEL_Pot_anual!Z15,0)</f>
        <v>0.39281933113655809</v>
      </c>
      <c r="AA40" s="52">
        <f>IF(PLANEL_Pot_anual!AA15&lt;&gt;0,AA15/PLANEL_Pot_anual!AA15,0)</f>
        <v>0.36798925585756159</v>
      </c>
      <c r="AB40" s="82">
        <f>IF(PLANEL_Pot_anual!AB15&lt;&gt;0,AB15/PLANEL_Pot_anual!AB15,0)</f>
        <v>0.34733386225855195</v>
      </c>
      <c r="AC40" s="52">
        <f>IF(PLANEL_Pot_anual!AC15&lt;&gt;0,AC15/PLANEL_Pot_anual!AC15,0)</f>
        <v>0.3290839318938994</v>
      </c>
      <c r="AD40" s="52">
        <f>IF(PLANEL_Pot_anual!AD15&lt;&gt;0,AD15/PLANEL_Pot_anual!AD15,0)</f>
        <v>0.31105923874456121</v>
      </c>
      <c r="AE40" s="52">
        <f>IF(PLANEL_Pot_anual!AE15&lt;&gt;0,AE15/PLANEL_Pot_anual!AE15,0)</f>
        <v>0.30414246409000711</v>
      </c>
      <c r="AF40" s="52">
        <f>IF(PLANEL_Pot_anual!AF15&lt;&gt;0,AF15/PLANEL_Pot_anual!AF15,0)</f>
        <v>0.29937950909355715</v>
      </c>
      <c r="AG40" s="52">
        <f>IF(PLANEL_Pot_anual!AG15&lt;&gt;0,AG15/PLANEL_Pot_anual!AG15,0)</f>
        <v>0.29632329215896885</v>
      </c>
      <c r="AH40" s="52">
        <f>IF(PLANEL_Pot_anual!AH15&lt;&gt;0,AH15/PLANEL_Pot_anual!AH15,0)</f>
        <v>0.28061747528301889</v>
      </c>
      <c r="AI40" s="52">
        <f>IF(PLANEL_Pot_anual!AI15&lt;&gt;0,AI15/PLANEL_Pot_anual!AI15,0)</f>
        <v>0.28061747528301889</v>
      </c>
      <c r="AJ40" s="52">
        <f>IF(PLANEL_Pot_anual!AJ15&lt;&gt;0,AJ15/PLANEL_Pot_anual!AJ15,0)</f>
        <v>0.28061747528301889</v>
      </c>
      <c r="AK40" s="52">
        <f>IF(PLANEL_Pot_anual!AK15&lt;&gt;0,AK15/PLANEL_Pot_anual!AK15,0)</f>
        <v>0.28061747528301889</v>
      </c>
      <c r="AL40" s="52">
        <f>IF(PLANEL_Pot_anual!AL15&lt;&gt;0,AL15/PLANEL_Pot_anual!AL15,0)</f>
        <v>0.28061747528301889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58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0.44791216910941206</v>
      </c>
      <c r="H42" s="51">
        <f>IF(PLANEL_Pot_anual!H17&lt;&gt;0,H17/PLANEL_Pot_anual!H17,0)</f>
        <v>0.44803668525368689</v>
      </c>
      <c r="I42" s="51">
        <f>IF(PLANEL_Pot_anual!I17&lt;&gt;0,I17/PLANEL_Pot_anual!I17,0)</f>
        <v>0.44956344097169637</v>
      </c>
      <c r="J42" s="51">
        <f>IF(PLANEL_Pot_anual!J17&lt;&gt;0,J17/PLANEL_Pot_anual!J17,0)</f>
        <v>0.44795431762822252</v>
      </c>
      <c r="K42" s="51">
        <f>IF(PLANEL_Pot_anual!K17&lt;&gt;0,K17/PLANEL_Pot_anual!K17,0)</f>
        <v>0.4503347493736265</v>
      </c>
      <c r="L42" s="51">
        <f>IF(PLANEL_Pot_anual!L17&lt;&gt;0,L17/PLANEL_Pot_anual!L17,0)</f>
        <v>0.45149829291547616</v>
      </c>
      <c r="M42" s="51">
        <f>IF(PLANEL_Pot_anual!M17&lt;&gt;0,M17/PLANEL_Pot_anual!M17,0)</f>
        <v>0.45212795634629688</v>
      </c>
      <c r="N42" s="51">
        <f>IF(PLANEL_Pot_anual!N17&lt;&gt;0,N17/PLANEL_Pot_anual!N17,0)</f>
        <v>0.45212795634629688</v>
      </c>
      <c r="O42" s="51">
        <f>IF(PLANEL_Pot_anual!O17&lt;&gt;0,O17/PLANEL_Pot_anual!O17,0)</f>
        <v>0.45232793421089895</v>
      </c>
      <c r="P42" s="51">
        <f>IF(PLANEL_Pot_anual!P17&lt;&gt;0,P17/PLANEL_Pot_anual!P17,0)</f>
        <v>0.45232946056415285</v>
      </c>
      <c r="Q42" s="51">
        <f>IF(PLANEL_Pot_anual!Q17&lt;&gt;0,Q17/PLANEL_Pot_anual!Q17,0)</f>
        <v>0.45232143769697891</v>
      </c>
      <c r="R42" s="51">
        <f>IF(PLANEL_Pot_anual!R17&lt;&gt;0,R17/PLANEL_Pot_anual!R17,0)</f>
        <v>0.45275839728865458</v>
      </c>
      <c r="S42" s="51">
        <f>IF(PLANEL_Pot_anual!S17&lt;&gt;0,S17/PLANEL_Pot_anual!S17,0)</f>
        <v>0.45323939756847409</v>
      </c>
      <c r="T42" s="51">
        <f>IF(PLANEL_Pot_anual!T17&lt;&gt;0,T17/PLANEL_Pot_anual!T17,0)</f>
        <v>0.45183549661595512</v>
      </c>
      <c r="U42" s="51">
        <f>IF(PLANEL_Pot_anual!U17&lt;&gt;0,U17/PLANEL_Pot_anual!U17,0)</f>
        <v>0.45063297387947798</v>
      </c>
      <c r="V42" s="51">
        <f>IF(PLANEL_Pot_anual!V17&lt;&gt;0,V17/PLANEL_Pot_anual!V17,0)</f>
        <v>0.45043571947248368</v>
      </c>
      <c r="W42" s="51">
        <f>IF(PLANEL_Pot_anual!W17&lt;&gt;0,W17/PLANEL_Pot_anual!W17,0)</f>
        <v>0.44938666995960608</v>
      </c>
      <c r="X42" s="51">
        <f>IF(PLANEL_Pot_anual!X17&lt;&gt;0,X17/PLANEL_Pot_anual!X17,0)</f>
        <v>0.44821305834859521</v>
      </c>
      <c r="Y42" s="51">
        <f>IF(PLANEL_Pot_anual!Y17&lt;&gt;0,Y17/PLANEL_Pot_anual!Y17,0)</f>
        <v>0.44724948245314161</v>
      </c>
      <c r="Z42" s="51">
        <f>IF(PLANEL_Pot_anual!Z17&lt;&gt;0,Z17/PLANEL_Pot_anual!Z17,0)</f>
        <v>0.44671691079011239</v>
      </c>
      <c r="AA42" s="51">
        <f>IF(PLANEL_Pot_anual!AA17&lt;&gt;0,AA17/PLANEL_Pot_anual!AA17,0)</f>
        <v>0.44251079056893633</v>
      </c>
      <c r="AB42" s="81">
        <f>IF(PLANEL_Pot_anual!AB17&lt;&gt;0,AB17/PLANEL_Pot_anual!AB17,0)</f>
        <v>0.44331780919621655</v>
      </c>
      <c r="AC42" s="51">
        <f>IF(PLANEL_Pot_anual!AC17&lt;&gt;0,AC17/PLANEL_Pot_anual!AC17,0)</f>
        <v>0.44394292213670306</v>
      </c>
      <c r="AD42" s="51">
        <f>IF(PLANEL_Pot_anual!AD17&lt;&gt;0,AD17/PLANEL_Pot_anual!AD17,0)</f>
        <v>0.44450480357327338</v>
      </c>
      <c r="AE42" s="51">
        <f>IF(PLANEL_Pot_anual!AE17&lt;&gt;0,AE17/PLANEL_Pot_anual!AE17,0)</f>
        <v>0.445021882956249</v>
      </c>
      <c r="AF42" s="51">
        <f>IF(PLANEL_Pot_anual!AF17&lt;&gt;0,AF17/PLANEL_Pot_anual!AF17,0)</f>
        <v>0.44425581037209172</v>
      </c>
      <c r="AG42" s="51">
        <f>IF(PLANEL_Pot_anual!AG17&lt;&gt;0,AG17/PLANEL_Pot_anual!AG17,0)</f>
        <v>0.4436567479670751</v>
      </c>
      <c r="AH42" s="51">
        <f>IF(PLANEL_Pot_anual!AH17&lt;&gt;0,AH17/PLANEL_Pot_anual!AH17,0)</f>
        <v>0.44388636694807138</v>
      </c>
      <c r="AI42" s="51">
        <f>IF(PLANEL_Pot_anual!AI17&lt;&gt;0,AI17/PLANEL_Pot_anual!AI17,0)</f>
        <v>0.44436114916012542</v>
      </c>
      <c r="AJ42" s="51">
        <f>IF(PLANEL_Pot_anual!AJ17&lt;&gt;0,AJ17/PLANEL_Pot_anual!AJ17,0)</f>
        <v>0.44484036552090461</v>
      </c>
      <c r="AK42" s="51">
        <f>IF(PLANEL_Pot_anual!AK17&lt;&gt;0,AK17/PLANEL_Pot_anual!AK17,0)</f>
        <v>0.44526779130738126</v>
      </c>
      <c r="AL42" s="51">
        <f>IF(PLANEL_Pot_anual!AL17&lt;&gt;0,AL17/PLANEL_Pot_anual!AL17,0)</f>
        <v>0.44566267811721116</v>
      </c>
      <c r="AM42" s="46"/>
    </row>
    <row r="43" spans="2:39" x14ac:dyDescent="0.25">
      <c r="B43" s="29" t="s">
        <v>59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53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0.26340637279621154</v>
      </c>
      <c r="N45" s="53">
        <f>IF(PLANEL_Pot_anual!N20&lt;&gt;0,N20/PLANEL_Pot_anual!N20,0)</f>
        <v>0.27276116928832445</v>
      </c>
      <c r="O45" s="53">
        <f>IF(PLANEL_Pot_anual!O20&lt;&gt;0,O20/PLANEL_Pot_anual!O20,0)</f>
        <v>0.27276116928832445</v>
      </c>
      <c r="P45" s="53">
        <f>IF(PLANEL_Pot_anual!P20&lt;&gt;0,P20/PLANEL_Pot_anual!P20,0)</f>
        <v>0.27276116928832445</v>
      </c>
      <c r="Q45" s="53">
        <f>IF(PLANEL_Pot_anual!Q20&lt;&gt;0,Q20/PLANEL_Pot_anual!Q20,0)</f>
        <v>0.27276525266069734</v>
      </c>
      <c r="R45" s="53">
        <f>IF(PLANEL_Pot_anual!R20&lt;&gt;0,R20/PLANEL_Pot_anual!R20,0)</f>
        <v>0.27579977692980695</v>
      </c>
      <c r="S45" s="53">
        <f>IF(PLANEL_Pot_anual!S20&lt;&gt;0,S20/PLANEL_Pot_anual!S20,0)</f>
        <v>0.27731135580480526</v>
      </c>
      <c r="T45" s="53">
        <f>IF(PLANEL_Pot_anual!T20&lt;&gt;0,T20/PLANEL_Pot_anual!T20,0)</f>
        <v>0.27819309426957439</v>
      </c>
      <c r="U45" s="53">
        <f>IF(PLANEL_Pot_anual!U20&lt;&gt;0,U20/PLANEL_Pot_anual!U20,0)</f>
        <v>0.27875555309402461</v>
      </c>
      <c r="V45" s="53">
        <f>IF(PLANEL_Pot_anual!V20&lt;&gt;0,V20/PLANEL_Pot_anual!V20,0)</f>
        <v>0.27915573833709978</v>
      </c>
      <c r="W45" s="53">
        <f>IF(PLANEL_Pot_anual!W20&lt;&gt;0,W20/PLANEL_Pot_anual!W20,0)</f>
        <v>0.27946375779146654</v>
      </c>
      <c r="X45" s="53">
        <f>IF(PLANEL_Pot_anual!X20&lt;&gt;0,X20/PLANEL_Pot_anual!X20,0)</f>
        <v>0.27970884837381005</v>
      </c>
      <c r="Y45" s="53">
        <f>IF(PLANEL_Pot_anual!Y20&lt;&gt;0,Y20/PLANEL_Pot_anual!Y20,0)</f>
        <v>0.27984664849457985</v>
      </c>
      <c r="Z45" s="53">
        <f>IF(PLANEL_Pot_anual!Z20&lt;&gt;0,Z20/PLANEL_Pot_anual!Z20,0)</f>
        <v>0.28045894817521561</v>
      </c>
      <c r="AA45" s="53">
        <f>IF(PLANEL_Pot_anual!AA20&lt;&gt;0,AA20/PLANEL_Pot_anual!AA20,0)</f>
        <v>0.28113496627671564</v>
      </c>
      <c r="AB45" s="83">
        <f>IF(PLANEL_Pot_anual!AB20&lt;&gt;0,AB20/PLANEL_Pot_anual!AB20,0)</f>
        <v>0.2813256601178003</v>
      </c>
      <c r="AC45" s="53">
        <f>IF(PLANEL_Pot_anual!AC20&lt;&gt;0,AC20/PLANEL_Pot_anual!AC20,0)</f>
        <v>0.28132566012689803</v>
      </c>
      <c r="AD45" s="53">
        <f>IF(PLANEL_Pot_anual!AD20&lt;&gt;0,AD20/PLANEL_Pot_anual!AD20,0)</f>
        <v>0.2813256601384912</v>
      </c>
      <c r="AE45" s="53">
        <f>IF(PLANEL_Pot_anual!AE20&lt;&gt;0,AE20/PLANEL_Pot_anual!AE20,0)</f>
        <v>0.28132566012959986</v>
      </c>
      <c r="AF45" s="53">
        <f>IF(PLANEL_Pot_anual!AF20&lt;&gt;0,AF20/PLANEL_Pot_anual!AF20,0)</f>
        <v>0.28132566011167426</v>
      </c>
      <c r="AG45" s="53">
        <f>IF(PLANEL_Pot_anual!AG20&lt;&gt;0,AG20/PLANEL_Pot_anual!AG20,0)</f>
        <v>0.28132566007873144</v>
      </c>
      <c r="AH45" s="53">
        <f>IF(PLANEL_Pot_anual!AH20&lt;&gt;0,AH20/PLANEL_Pot_anual!AH20,0)</f>
        <v>0.28132566008212245</v>
      </c>
      <c r="AI45" s="53">
        <f>IF(PLANEL_Pot_anual!AI20&lt;&gt;0,AI20/PLANEL_Pot_anual!AI20,0)</f>
        <v>0.28132566007769272</v>
      </c>
      <c r="AJ45" s="53">
        <f>IF(PLANEL_Pot_anual!AJ20&lt;&gt;0,AJ20/PLANEL_Pot_anual!AJ20,0)</f>
        <v>0.28132566002652976</v>
      </c>
      <c r="AK45" s="53">
        <f>IF(PLANEL_Pot_anual!AK20&lt;&gt;0,AK20/PLANEL_Pot_anual!AK20,0)</f>
        <v>0.28132566007458121</v>
      </c>
      <c r="AL45" s="53">
        <f>IF(PLANEL_Pot_anual!AL20&lt;&gt;0,AL20/PLANEL_Pot_anual!AL20,0)</f>
        <v>0.28132566005993931</v>
      </c>
      <c r="AM45" s="46"/>
    </row>
    <row r="46" spans="2:39" x14ac:dyDescent="0.25">
      <c r="B46" s="25" t="s">
        <v>54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55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56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335.38130828998692</v>
      </c>
      <c r="E49" s="28">
        <f t="shared" si="1"/>
        <v>1198.3605180140294</v>
      </c>
      <c r="F49" s="28">
        <f t="shared" si="1"/>
        <v>1076.0757948999963</v>
      </c>
      <c r="G49" s="28">
        <f t="shared" si="1"/>
        <v>4998.8709328800032</v>
      </c>
      <c r="H49" s="28">
        <f t="shared" si="1"/>
        <v>3675.2494573599979</v>
      </c>
      <c r="I49" s="28">
        <f t="shared" si="1"/>
        <v>3771.6300110599987</v>
      </c>
      <c r="J49" s="28">
        <f t="shared" si="1"/>
        <v>3296.4507500999898</v>
      </c>
      <c r="K49" s="28">
        <f t="shared" si="1"/>
        <v>3432.7710055000207</v>
      </c>
      <c r="L49" s="28">
        <f t="shared" si="1"/>
        <v>3469.7932449999789</v>
      </c>
      <c r="M49" s="28">
        <f t="shared" si="1"/>
        <v>3589.4331764299859</v>
      </c>
      <c r="N49" s="28">
        <f t="shared" si="1"/>
        <v>3088.707027580007</v>
      </c>
      <c r="O49" s="28">
        <f t="shared" si="1"/>
        <v>2896.6382311900234</v>
      </c>
      <c r="P49" s="28">
        <f t="shared" si="1"/>
        <v>3006.9217521999963</v>
      </c>
      <c r="Q49" s="28">
        <f t="shared" si="1"/>
        <v>3094.0639330999984</v>
      </c>
      <c r="R49" s="28">
        <f t="shared" si="1"/>
        <v>3195.4486791999952</v>
      </c>
      <c r="S49" s="28">
        <f t="shared" si="1"/>
        <v>3350.4963701799861</v>
      </c>
      <c r="T49" s="28">
        <f t="shared" si="1"/>
        <v>3409.5358358000085</v>
      </c>
      <c r="U49" s="28">
        <f t="shared" si="1"/>
        <v>3409.1606564999965</v>
      </c>
      <c r="V49" s="28">
        <f t="shared" si="1"/>
        <v>3513.542265659009</v>
      </c>
      <c r="W49" s="28">
        <f t="shared" si="1"/>
        <v>3634.877244940988</v>
      </c>
      <c r="X49" s="28">
        <f t="shared" si="1"/>
        <v>3876.3413246200071</v>
      </c>
      <c r="Y49" s="28">
        <f t="shared" si="1"/>
        <v>3824.4810712199833</v>
      </c>
      <c r="Z49" s="28">
        <f t="shared" si="1"/>
        <v>3853.1226530499989</v>
      </c>
      <c r="AA49" s="28">
        <f t="shared" si="1"/>
        <v>3704.8033931600221</v>
      </c>
      <c r="AB49" s="76">
        <f t="shared" si="1"/>
        <v>3674.4338405299932</v>
      </c>
      <c r="AC49" s="28">
        <f t="shared" si="1"/>
        <v>3243.7432435500086</v>
      </c>
      <c r="AD49" s="28">
        <f t="shared" si="1"/>
        <v>3252.7822407200001</v>
      </c>
      <c r="AE49" s="28">
        <f t="shared" si="1"/>
        <v>3264.6991250699793</v>
      </c>
      <c r="AF49" s="28">
        <f t="shared" si="1"/>
        <v>3327.1656726100191</v>
      </c>
      <c r="AG49" s="28">
        <f t="shared" si="1"/>
        <v>3393.0201659600134</v>
      </c>
      <c r="AH49" s="28">
        <f t="shared" si="1"/>
        <v>3415.1117953299836</v>
      </c>
      <c r="AI49" s="28">
        <f t="shared" si="1"/>
        <v>3382.9191734000342</v>
      </c>
      <c r="AJ49" s="28">
        <f t="shared" si="1"/>
        <v>3710.7713510599569</v>
      </c>
      <c r="AK49" s="28">
        <f t="shared" si="1"/>
        <v>3565.7917631500168</v>
      </c>
      <c r="AL49" s="28">
        <f t="shared" si="1"/>
        <v>3524.7041078099865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677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675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676</v>
      </c>
    </row>
    <row r="6" spans="2:11" x14ac:dyDescent="0.25">
      <c r="C6" s="265">
        <v>1305.2803719999999</v>
      </c>
      <c r="D6" s="265">
        <v>223.70047869999999</v>
      </c>
      <c r="E6" s="265">
        <v>11.754673840000001</v>
      </c>
      <c r="F6" s="265">
        <v>11.99941387</v>
      </c>
      <c r="G6" s="265">
        <v>8.6338716370000004</v>
      </c>
      <c r="H6" s="265">
        <v>7.5508224869999996</v>
      </c>
      <c r="I6" s="265">
        <v>6.1745167619999997</v>
      </c>
      <c r="J6" s="265">
        <v>4.6380297519999996</v>
      </c>
      <c r="K6" s="265">
        <v>197.4665224</v>
      </c>
    </row>
    <row r="9" spans="2:11" x14ac:dyDescent="0.25">
      <c r="B9" s="262" t="s">
        <v>678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675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676</v>
      </c>
    </row>
    <row r="11" spans="2:11" x14ac:dyDescent="0.25">
      <c r="C11" s="265"/>
      <c r="D11" s="265">
        <v>57.408494859999998</v>
      </c>
      <c r="E11" s="265">
        <v>223.40474399999999</v>
      </c>
      <c r="F11" s="265">
        <v>166.75875830000001</v>
      </c>
      <c r="G11" s="265">
        <v>257.92741840000002</v>
      </c>
      <c r="H11" s="265">
        <v>245.91291369999999</v>
      </c>
      <c r="I11" s="265">
        <v>220.5370154</v>
      </c>
      <c r="J11" s="265">
        <v>213.54338680000001</v>
      </c>
      <c r="K11" s="265">
        <v>197.92753310000001</v>
      </c>
    </row>
    <row r="13" spans="2:11" x14ac:dyDescent="0.25">
      <c r="B13" s="262" t="s">
        <v>680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675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676</v>
      </c>
    </row>
    <row r="15" spans="2:11" x14ac:dyDescent="0.25">
      <c r="B15" s="33"/>
      <c r="C15" s="265">
        <f>C6+C11</f>
        <v>1305.2803719999999</v>
      </c>
      <c r="D15" s="265">
        <f t="shared" ref="D15:K15" si="0">D6+D11</f>
        <v>281.10897355999998</v>
      </c>
      <c r="E15" s="265">
        <f t="shared" si="0"/>
        <v>235.15941784</v>
      </c>
      <c r="F15" s="265">
        <f t="shared" si="0"/>
        <v>178.75817217000002</v>
      </c>
      <c r="G15" s="265">
        <f t="shared" si="0"/>
        <v>266.56129003700005</v>
      </c>
      <c r="H15" s="265">
        <f t="shared" si="0"/>
        <v>253.46373618699999</v>
      </c>
      <c r="I15" s="265">
        <f t="shared" si="0"/>
        <v>226.711532162</v>
      </c>
      <c r="J15" s="265">
        <f>J6+J11</f>
        <v>218.181416552</v>
      </c>
      <c r="K15" s="265">
        <f t="shared" si="0"/>
        <v>395.39405550000004</v>
      </c>
    </row>
    <row r="17" spans="2:11" x14ac:dyDescent="0.25">
      <c r="B17" s="89" t="s">
        <v>683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681</v>
      </c>
      <c r="C19" s="1">
        <f>Planel_GerMed_Anual!C4+Planel_GerMed_Anual!C5+Planel_GerMed_Anual!C14+Planel_GerMed_Anual!C15+Planel_GerMed_Anual!C17+Planel_GerMed_Anual!C18+Planel_GerMed_Anual!C20+Planel_GerMed_Anual!C21</f>
        <v>53575.328142496001</v>
      </c>
      <c r="D19" s="1">
        <f>Planel_GerMed_Anual!H4+Planel_GerMed_Anual!H5+Planel_GerMed_Anual!H14+Planel_GerMed_Anual!H15+Planel_GerMed_Anual!H17+Planel_GerMed_Anual!H18+Planel_GerMed_Anual!H20+Planel_GerMed_Anual!H21</f>
        <v>68497.273103540007</v>
      </c>
      <c r="E19" s="1">
        <f>Planel_GerMed_Anual!M4+Planel_GerMed_Anual!M5+Planel_GerMed_Anual!M14+Planel_GerMed_Anual!M15+Planel_GerMed_Anual!M17+Planel_GerMed_Anual!M18+Planel_GerMed_Anual!M20+Planel_GerMed_Anual!M21</f>
        <v>87465.965834200004</v>
      </c>
      <c r="F19" s="1">
        <f>Planel_GerMed_Anual!R4+Planel_GerMed_Anual!R5+Planel_GerMed_Anual!R14+Planel_GerMed_Anual!R15+Planel_GerMed_Anual!R17+Planel_GerMed_Anual!R18+Planel_GerMed_Anual!R20+Planel_GerMed_Anual!R21</f>
        <v>102867.69660530001</v>
      </c>
      <c r="G19" s="1">
        <f>Planel_GerMed_Anual!W4+Planel_GerMed_Anual!W5+Planel_GerMed_Anual!W14+Planel_GerMed_Anual!W15+Planel_GerMed_Anual!W17+Planel_GerMed_Anual!W18+Planel_GerMed_Anual!W20+Planel_GerMed_Anual!W21</f>
        <v>121376.55468209999</v>
      </c>
      <c r="H19" s="1">
        <f>Planel_GerMed_Anual!AB4+Planel_GerMed_Anual!AB5+Planel_GerMed_Anual!AB14+Planel_GerMed_Anual!AB15+Planel_GerMed_Anual!AB17+Planel_GerMed_Anual!AB18+Planel_GerMed_Anual!AB20+Planel_GerMed_Anual!AB21</f>
        <v>139211.9271032</v>
      </c>
      <c r="I19" s="1">
        <f>Planel_GerMed_Anual!AG4+Planel_GerMed_Anual!AG5+Planel_GerMed_Anual!AG14+Planel_GerMed_Anual!AG15+Planel_GerMed_Anual!AG17+Planel_GerMed_Anual!AG18+Planel_GerMed_Anual!AG20+Planel_GerMed_Anual!AG21</f>
        <v>156868.13725270002</v>
      </c>
      <c r="J19" s="1">
        <f>Planel_GerMed_Anual!AL4+Planel_GerMed_Anual!AL5+Planel_GerMed_Anual!AL14+Planel_GerMed_Anual!AL15+Planel_GerMed_Anual!AL17+Planel_GerMed_Anual!AL18+Planel_GerMed_Anual!AL20+Planel_GerMed_Anual!AL21</f>
        <v>175356.78467670002</v>
      </c>
    </row>
    <row r="20" spans="2:11" x14ac:dyDescent="0.25">
      <c r="B20" s="266" t="s">
        <v>682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677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676</v>
      </c>
    </row>
    <row r="39" spans="2:42" x14ac:dyDescent="0.25">
      <c r="C39" s="265">
        <v>1459.3919599999999</v>
      </c>
      <c r="D39" s="265">
        <v>1808.1041</v>
      </c>
      <c r="E39" s="265">
        <v>1512.0382529999999</v>
      </c>
      <c r="F39" s="265">
        <v>1746.8675459999999</v>
      </c>
      <c r="G39" s="265">
        <v>495.77969839999997</v>
      </c>
      <c r="H39" s="265">
        <v>576.0749472</v>
      </c>
      <c r="I39" s="265">
        <v>15.88419232</v>
      </c>
      <c r="J39" s="265">
        <v>15.26062213</v>
      </c>
      <c r="K39" s="265">
        <v>15.502933329999999</v>
      </c>
      <c r="L39" s="265">
        <v>15.170873390000001</v>
      </c>
      <c r="M39" s="265">
        <v>13.122545219999999</v>
      </c>
      <c r="N39" s="265">
        <v>11.65600441</v>
      </c>
      <c r="O39" s="265">
        <v>10.93310226</v>
      </c>
      <c r="P39" s="265">
        <v>7.8908439240000003</v>
      </c>
      <c r="Q39" s="265">
        <v>8.4895653640000006</v>
      </c>
      <c r="R39" s="265">
        <v>11.47812725</v>
      </c>
      <c r="S39" s="265">
        <v>13.298879850000001</v>
      </c>
      <c r="T39" s="265">
        <v>13.811861909999999</v>
      </c>
      <c r="U39" s="265">
        <v>12.91863496</v>
      </c>
      <c r="V39" s="265">
        <v>9.4760440070000005</v>
      </c>
      <c r="W39" s="265">
        <v>9.0670756200000007</v>
      </c>
      <c r="X39" s="265">
        <v>8.6954050760000001</v>
      </c>
      <c r="Y39" s="265">
        <v>8.1439046180000005</v>
      </c>
      <c r="Z39" s="265">
        <v>7.7869288660000002</v>
      </c>
      <c r="AA39" s="265">
        <v>7.8084887160000003</v>
      </c>
      <c r="AB39" s="265">
        <v>7.8169585469999996</v>
      </c>
      <c r="AC39" s="265">
        <v>7.7420581520000002</v>
      </c>
      <c r="AD39" s="265">
        <v>7.4032062859999996</v>
      </c>
      <c r="AE39" s="265">
        <v>6.9834007329999999</v>
      </c>
      <c r="AF39" s="265">
        <v>6.8903972480000002</v>
      </c>
      <c r="AG39" s="265">
        <v>6.5483539469999998</v>
      </c>
      <c r="AH39" s="265">
        <v>6.2619346409999999</v>
      </c>
      <c r="AI39" s="265">
        <v>5.9806306539999996</v>
      </c>
      <c r="AJ39" s="265">
        <v>5.1912673199999997</v>
      </c>
      <c r="AK39" s="265">
        <v>4.9375384870000003</v>
      </c>
      <c r="AL39" s="265">
        <v>4.7441782469999998</v>
      </c>
      <c r="AM39" s="265">
        <v>4.5599333379999996</v>
      </c>
      <c r="AN39" s="265">
        <v>4.4453968189999999</v>
      </c>
      <c r="AO39" s="265">
        <v>4.5031018700000001</v>
      </c>
      <c r="AP39" s="265">
        <v>202.52976649999999</v>
      </c>
    </row>
    <row r="41" spans="2:42" x14ac:dyDescent="0.25">
      <c r="B41" s="16" t="s">
        <v>678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676</v>
      </c>
    </row>
    <row r="43" spans="2:42" x14ac:dyDescent="0.25">
      <c r="F43" s="265"/>
      <c r="G43" s="265"/>
      <c r="H43" s="265"/>
      <c r="I43" s="265">
        <v>233.8172576</v>
      </c>
      <c r="J43" s="265">
        <v>45.226429840000002</v>
      </c>
      <c r="K43" s="265">
        <v>7.9987868200000003</v>
      </c>
      <c r="L43" s="265">
        <v>152.19978180000001</v>
      </c>
      <c r="M43" s="265">
        <v>171.4641172</v>
      </c>
      <c r="N43" s="265">
        <v>213.9765041</v>
      </c>
      <c r="O43" s="265">
        <v>290.13162010000002</v>
      </c>
      <c r="P43" s="265">
        <v>289.25169679999999</v>
      </c>
      <c r="Q43" s="265">
        <v>128.57383799999999</v>
      </c>
      <c r="R43" s="265">
        <v>134.9673434</v>
      </c>
      <c r="S43" s="265">
        <v>130.53225560000001</v>
      </c>
      <c r="T43" s="265">
        <v>223.8718623</v>
      </c>
      <c r="U43" s="265">
        <v>215.8484924</v>
      </c>
      <c r="V43" s="265">
        <v>370.0042449</v>
      </c>
      <c r="W43" s="265">
        <v>209.8113486</v>
      </c>
      <c r="X43" s="265">
        <v>231.9466702</v>
      </c>
      <c r="Y43" s="265">
        <v>250.35497770000001</v>
      </c>
      <c r="Z43" s="265">
        <v>227.51985049999999</v>
      </c>
      <c r="AA43" s="265">
        <v>208.699951</v>
      </c>
      <c r="AB43" s="265">
        <v>259.49544959999997</v>
      </c>
      <c r="AC43" s="265">
        <v>222.4779628</v>
      </c>
      <c r="AD43" s="265">
        <v>319.88644490000001</v>
      </c>
      <c r="AE43" s="265">
        <v>219.00476</v>
      </c>
      <c r="AF43" s="265">
        <v>226.76494840000001</v>
      </c>
      <c r="AG43" s="265">
        <v>208.90956180000001</v>
      </c>
      <c r="AH43" s="265">
        <v>209.5274532</v>
      </c>
      <c r="AI43" s="265">
        <v>211.7618871</v>
      </c>
      <c r="AJ43" s="265">
        <v>245.7212265</v>
      </c>
      <c r="AK43" s="265">
        <v>230.25377109999999</v>
      </c>
      <c r="AL43" s="265">
        <v>211.23439139999999</v>
      </c>
      <c r="AM43" s="265">
        <v>211.72308179999999</v>
      </c>
      <c r="AN43" s="265">
        <v>211.7684299</v>
      </c>
      <c r="AO43" s="265">
        <v>202.73725949999999</v>
      </c>
      <c r="AP43" s="265">
        <v>209.92314110000001</v>
      </c>
    </row>
    <row r="45" spans="2:42" x14ac:dyDescent="0.25">
      <c r="B45" s="16" t="s">
        <v>679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676</v>
      </c>
    </row>
    <row r="47" spans="2:42" x14ac:dyDescent="0.25">
      <c r="C47" s="265">
        <f>C39+C43</f>
        <v>1459.3919599999999</v>
      </c>
      <c r="D47" s="265">
        <f t="shared" ref="D47:AO47" si="2">D39+D43</f>
        <v>1808.1041</v>
      </c>
      <c r="E47" s="265">
        <f t="shared" si="2"/>
        <v>1512.0382529999999</v>
      </c>
      <c r="F47" s="265">
        <f t="shared" si="2"/>
        <v>1746.8675459999999</v>
      </c>
      <c r="G47" s="265">
        <f t="shared" si="2"/>
        <v>495.77969839999997</v>
      </c>
      <c r="H47" s="265">
        <f t="shared" si="2"/>
        <v>576.0749472</v>
      </c>
      <c r="I47" s="265">
        <f>I39+I43</f>
        <v>249.70144992000002</v>
      </c>
      <c r="J47" s="265">
        <f t="shared" si="2"/>
        <v>60.487051970000003</v>
      </c>
      <c r="K47" s="265">
        <f t="shared" si="2"/>
        <v>23.501720150000001</v>
      </c>
      <c r="L47" s="265">
        <f t="shared" si="2"/>
        <v>167.37065519000001</v>
      </c>
      <c r="M47" s="265">
        <f t="shared" si="2"/>
        <v>184.58666242000001</v>
      </c>
      <c r="N47" s="265">
        <f t="shared" si="2"/>
        <v>225.63250851000001</v>
      </c>
      <c r="O47" s="265">
        <f t="shared" si="2"/>
        <v>301.06472236000002</v>
      </c>
      <c r="P47" s="265">
        <f t="shared" si="2"/>
        <v>297.14254072400001</v>
      </c>
      <c r="Q47" s="265">
        <f t="shared" si="2"/>
        <v>137.06340336400001</v>
      </c>
      <c r="R47" s="265">
        <f t="shared" si="2"/>
        <v>146.44547065</v>
      </c>
      <c r="S47" s="265">
        <f t="shared" si="2"/>
        <v>143.83113545</v>
      </c>
      <c r="T47" s="265">
        <f t="shared" si="2"/>
        <v>237.68372421000001</v>
      </c>
      <c r="U47" s="265">
        <f t="shared" si="2"/>
        <v>228.76712735999999</v>
      </c>
      <c r="V47" s="265">
        <f t="shared" si="2"/>
        <v>379.48028890699999</v>
      </c>
      <c r="W47" s="265">
        <f t="shared" si="2"/>
        <v>218.87842422</v>
      </c>
      <c r="X47" s="265">
        <f t="shared" si="2"/>
        <v>240.64207527600001</v>
      </c>
      <c r="Y47" s="265">
        <f t="shared" si="2"/>
        <v>258.49888231800003</v>
      </c>
      <c r="Z47" s="265">
        <f t="shared" si="2"/>
        <v>235.306779366</v>
      </c>
      <c r="AA47" s="265">
        <f t="shared" si="2"/>
        <v>216.508439716</v>
      </c>
      <c r="AB47" s="265">
        <f t="shared" si="2"/>
        <v>267.31240814699999</v>
      </c>
      <c r="AC47" s="265">
        <f t="shared" si="2"/>
        <v>230.220020952</v>
      </c>
      <c r="AD47" s="265">
        <f t="shared" si="2"/>
        <v>327.28965118600001</v>
      </c>
      <c r="AE47" s="265">
        <f t="shared" si="2"/>
        <v>225.988160733</v>
      </c>
      <c r="AF47" s="265">
        <f t="shared" si="2"/>
        <v>233.65534564800001</v>
      </c>
      <c r="AG47" s="265">
        <f t="shared" si="2"/>
        <v>215.45791574700002</v>
      </c>
      <c r="AH47" s="265">
        <f t="shared" si="2"/>
        <v>215.78938784100001</v>
      </c>
      <c r="AI47" s="265">
        <f t="shared" si="2"/>
        <v>217.742517754</v>
      </c>
      <c r="AJ47" s="265">
        <f t="shared" si="2"/>
        <v>250.91249382000001</v>
      </c>
      <c r="AK47" s="265">
        <f t="shared" si="2"/>
        <v>235.19130958700001</v>
      </c>
      <c r="AL47" s="265">
        <f t="shared" si="2"/>
        <v>215.978569647</v>
      </c>
      <c r="AM47" s="265">
        <f t="shared" si="2"/>
        <v>216.283015138</v>
      </c>
      <c r="AN47" s="265">
        <f t="shared" si="2"/>
        <v>216.213826719</v>
      </c>
      <c r="AO47" s="265">
        <f t="shared" si="2"/>
        <v>207.24036136999999</v>
      </c>
      <c r="AP47" s="265">
        <f>AVERAGE(C47:AO47)</f>
        <v>380.15703976846163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74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75</v>
      </c>
      <c r="D4" s="33" t="s">
        <v>76</v>
      </c>
      <c r="E4" s="33" t="s">
        <v>77</v>
      </c>
      <c r="F4" s="33" t="s">
        <v>78</v>
      </c>
      <c r="G4" s="33" t="s">
        <v>79</v>
      </c>
      <c r="H4" s="33" t="s">
        <v>76</v>
      </c>
      <c r="I4" s="33" t="s">
        <v>77</v>
      </c>
      <c r="J4" s="33" t="s">
        <v>78</v>
      </c>
      <c r="K4" s="33" t="s">
        <v>79</v>
      </c>
      <c r="L4" s="33" t="s">
        <v>76</v>
      </c>
      <c r="M4" s="33" t="s">
        <v>77</v>
      </c>
      <c r="N4" s="33" t="s">
        <v>78</v>
      </c>
      <c r="O4" s="33" t="s">
        <v>79</v>
      </c>
      <c r="P4" s="33" t="s">
        <v>76</v>
      </c>
      <c r="Q4" s="33" t="s">
        <v>77</v>
      </c>
      <c r="R4" s="33" t="s">
        <v>78</v>
      </c>
      <c r="S4" s="33" t="s">
        <v>79</v>
      </c>
      <c r="T4" s="33" t="s">
        <v>76</v>
      </c>
      <c r="U4" s="33" t="s">
        <v>77</v>
      </c>
      <c r="V4" s="33" t="s">
        <v>78</v>
      </c>
      <c r="W4" s="33" t="s">
        <v>79</v>
      </c>
      <c r="X4" s="33" t="s">
        <v>76</v>
      </c>
      <c r="Y4" s="33" t="s">
        <v>77</v>
      </c>
      <c r="Z4" s="33" t="s">
        <v>78</v>
      </c>
      <c r="AA4" s="33" t="s">
        <v>79</v>
      </c>
      <c r="AB4" s="33" t="s">
        <v>76</v>
      </c>
      <c r="AC4" s="33" t="s">
        <v>77</v>
      </c>
      <c r="AD4" s="33" t="s">
        <v>78</v>
      </c>
      <c r="AE4" s="33" t="s">
        <v>79</v>
      </c>
      <c r="AF4" s="33" t="s">
        <v>76</v>
      </c>
      <c r="AG4" s="33" t="s">
        <v>77</v>
      </c>
      <c r="AH4" s="33" t="s">
        <v>78</v>
      </c>
      <c r="AI4" s="33" t="s">
        <v>79</v>
      </c>
      <c r="AJ4" s="33" t="s">
        <v>76</v>
      </c>
      <c r="AK4" s="33" t="s">
        <v>77</v>
      </c>
      <c r="AL4" s="33" t="s">
        <v>78</v>
      </c>
      <c r="AM4" s="33" t="s">
        <v>79</v>
      </c>
      <c r="AN4" s="33" t="s">
        <v>76</v>
      </c>
      <c r="AO4" s="33" t="s">
        <v>77</v>
      </c>
      <c r="AP4" s="33" t="s">
        <v>78</v>
      </c>
      <c r="AQ4" s="33" t="s">
        <v>79</v>
      </c>
      <c r="AR4" s="33" t="s">
        <v>76</v>
      </c>
      <c r="AS4" s="33" t="s">
        <v>77</v>
      </c>
      <c r="AT4" s="33" t="s">
        <v>78</v>
      </c>
      <c r="AU4" s="33" t="s">
        <v>79</v>
      </c>
      <c r="AV4" s="33" t="s">
        <v>76</v>
      </c>
      <c r="AW4" s="33" t="s">
        <v>77</v>
      </c>
      <c r="AX4" s="33" t="s">
        <v>78</v>
      </c>
      <c r="AY4" s="33" t="s">
        <v>79</v>
      </c>
      <c r="AZ4" s="33" t="s">
        <v>76</v>
      </c>
      <c r="BA4" s="33" t="s">
        <v>77</v>
      </c>
      <c r="BB4" s="33" t="s">
        <v>78</v>
      </c>
      <c r="BC4" s="33" t="s">
        <v>79</v>
      </c>
      <c r="BD4" s="33" t="s">
        <v>76</v>
      </c>
      <c r="BE4" s="33" t="s">
        <v>77</v>
      </c>
      <c r="BF4" s="33" t="s">
        <v>78</v>
      </c>
      <c r="BG4" s="33" t="s">
        <v>79</v>
      </c>
      <c r="BH4" s="33" t="s">
        <v>76</v>
      </c>
      <c r="BI4" s="33" t="s">
        <v>77</v>
      </c>
      <c r="BJ4" s="33" t="s">
        <v>78</v>
      </c>
      <c r="BK4" s="33" t="s">
        <v>79</v>
      </c>
      <c r="BL4" s="33" t="s">
        <v>76</v>
      </c>
      <c r="BM4" s="33" t="s">
        <v>77</v>
      </c>
      <c r="BN4" s="33" t="s">
        <v>78</v>
      </c>
      <c r="BO4" s="33" t="s">
        <v>79</v>
      </c>
      <c r="BP4" s="33" t="s">
        <v>76</v>
      </c>
      <c r="BQ4" s="33" t="s">
        <v>77</v>
      </c>
      <c r="BR4" s="33" t="s">
        <v>78</v>
      </c>
      <c r="BS4" s="33" t="s">
        <v>79</v>
      </c>
      <c r="BT4" s="33" t="s">
        <v>76</v>
      </c>
      <c r="BU4" s="33" t="s">
        <v>77</v>
      </c>
      <c r="BV4" s="33" t="s">
        <v>78</v>
      </c>
      <c r="BW4" s="33" t="s">
        <v>79</v>
      </c>
      <c r="BX4" s="33" t="s">
        <v>76</v>
      </c>
      <c r="BY4" s="33" t="s">
        <v>77</v>
      </c>
      <c r="BZ4" s="33" t="s">
        <v>78</v>
      </c>
      <c r="CA4" s="33" t="s">
        <v>79</v>
      </c>
      <c r="CB4" s="33" t="s">
        <v>76</v>
      </c>
      <c r="CC4" s="33" t="s">
        <v>77</v>
      </c>
      <c r="CD4" s="33" t="s">
        <v>78</v>
      </c>
      <c r="CE4" s="33" t="s">
        <v>79</v>
      </c>
      <c r="CF4" s="33" t="s">
        <v>76</v>
      </c>
      <c r="CG4" s="33" t="s">
        <v>77</v>
      </c>
      <c r="CH4" s="33" t="s">
        <v>78</v>
      </c>
      <c r="CI4" s="33" t="s">
        <v>79</v>
      </c>
      <c r="CJ4" s="33" t="s">
        <v>76</v>
      </c>
      <c r="CK4" s="33" t="s">
        <v>77</v>
      </c>
      <c r="CL4" s="33" t="s">
        <v>78</v>
      </c>
      <c r="CM4" s="33" t="s">
        <v>79</v>
      </c>
      <c r="CN4" s="33" t="s">
        <v>76</v>
      </c>
      <c r="CO4" s="33" t="s">
        <v>77</v>
      </c>
      <c r="CP4" s="33" t="s">
        <v>78</v>
      </c>
      <c r="CQ4" s="33" t="s">
        <v>79</v>
      </c>
      <c r="CR4" s="33" t="s">
        <v>76</v>
      </c>
      <c r="CS4" s="33" t="s">
        <v>77</v>
      </c>
      <c r="CT4" s="33" t="s">
        <v>78</v>
      </c>
      <c r="CU4" s="33" t="s">
        <v>79</v>
      </c>
      <c r="CV4" s="33" t="s">
        <v>76</v>
      </c>
      <c r="CW4" s="33" t="s">
        <v>77</v>
      </c>
      <c r="CX4" s="33" t="s">
        <v>78</v>
      </c>
      <c r="CY4" s="33" t="s">
        <v>79</v>
      </c>
      <c r="CZ4" s="33" t="s">
        <v>76</v>
      </c>
      <c r="DA4" s="33" t="s">
        <v>77</v>
      </c>
      <c r="DB4" s="33" t="s">
        <v>78</v>
      </c>
      <c r="DC4" s="33" t="s">
        <v>79</v>
      </c>
      <c r="DD4" s="33" t="s">
        <v>76</v>
      </c>
      <c r="DE4" s="33" t="s">
        <v>77</v>
      </c>
      <c r="DF4" s="33" t="s">
        <v>78</v>
      </c>
      <c r="DG4" s="33" t="s">
        <v>79</v>
      </c>
      <c r="DH4" s="33" t="s">
        <v>76</v>
      </c>
      <c r="DI4" s="33" t="s">
        <v>77</v>
      </c>
      <c r="DJ4" s="33" t="s">
        <v>78</v>
      </c>
      <c r="DK4" s="33" t="s">
        <v>79</v>
      </c>
      <c r="DL4" s="33" t="s">
        <v>76</v>
      </c>
      <c r="DM4" s="33" t="s">
        <v>77</v>
      </c>
      <c r="DN4" s="33" t="s">
        <v>78</v>
      </c>
      <c r="DO4" s="33" t="s">
        <v>79</v>
      </c>
      <c r="DP4" s="33" t="s">
        <v>76</v>
      </c>
      <c r="DQ4" s="33" t="s">
        <v>77</v>
      </c>
      <c r="DR4" s="33" t="s">
        <v>78</v>
      </c>
      <c r="DS4" s="33" t="s">
        <v>79</v>
      </c>
      <c r="DT4" s="33" t="s">
        <v>76</v>
      </c>
      <c r="DU4" s="33" t="s">
        <v>77</v>
      </c>
      <c r="DV4" s="33" t="s">
        <v>78</v>
      </c>
      <c r="DW4" s="33" t="s">
        <v>79</v>
      </c>
      <c r="DX4" s="33" t="s">
        <v>76</v>
      </c>
      <c r="DY4" s="33" t="s">
        <v>77</v>
      </c>
      <c r="DZ4" s="33" t="s">
        <v>78</v>
      </c>
      <c r="EA4" s="33" t="s">
        <v>79</v>
      </c>
      <c r="EB4" s="33" t="s">
        <v>76</v>
      </c>
      <c r="EC4" s="33" t="s">
        <v>77</v>
      </c>
      <c r="ED4" s="33" t="s">
        <v>78</v>
      </c>
      <c r="EE4" s="33" t="s">
        <v>79</v>
      </c>
      <c r="EF4" s="33" t="s">
        <v>76</v>
      </c>
      <c r="EG4" s="33" t="s">
        <v>77</v>
      </c>
      <c r="EH4" s="33" t="s">
        <v>78</v>
      </c>
      <c r="EI4" s="33" t="s">
        <v>79</v>
      </c>
      <c r="EJ4" s="33" t="s">
        <v>76</v>
      </c>
      <c r="EK4" s="33" t="s">
        <v>77</v>
      </c>
      <c r="EL4" s="33" t="s">
        <v>78</v>
      </c>
      <c r="EM4" s="33" t="s">
        <v>79</v>
      </c>
      <c r="EN4" s="33" t="s">
        <v>76</v>
      </c>
      <c r="EO4" s="33" t="s">
        <v>77</v>
      </c>
      <c r="EP4" s="33" t="s">
        <v>78</v>
      </c>
      <c r="EQ4" s="33" t="s">
        <v>79</v>
      </c>
      <c r="ER4" s="33" t="s">
        <v>76</v>
      </c>
      <c r="ES4" s="33" t="s">
        <v>77</v>
      </c>
      <c r="ET4" s="33" t="s">
        <v>78</v>
      </c>
      <c r="EU4" s="33" t="s">
        <v>79</v>
      </c>
      <c r="EV4" s="33" t="s">
        <v>76</v>
      </c>
      <c r="EW4" s="33" t="s">
        <v>77</v>
      </c>
      <c r="EX4" s="33" t="s">
        <v>78</v>
      </c>
      <c r="EY4" s="33" t="s">
        <v>79</v>
      </c>
      <c r="EZ4" s="33" t="s">
        <v>76</v>
      </c>
      <c r="FA4" s="33" t="s">
        <v>77</v>
      </c>
      <c r="FB4" s="33" t="s">
        <v>78</v>
      </c>
      <c r="FC4" s="33" t="s">
        <v>79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36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374.93232790000002</v>
      </c>
      <c r="AW6" s="33">
        <v>3835.4966450000002</v>
      </c>
      <c r="AX6" s="33">
        <v>5248.4939780000004</v>
      </c>
      <c r="AY6" s="33">
        <v>3344.625857</v>
      </c>
      <c r="AZ6" s="33">
        <v>138.205701</v>
      </c>
      <c r="BA6" s="33">
        <v>1413.8218099999999</v>
      </c>
      <c r="BB6" s="33">
        <v>1934.6739009999999</v>
      </c>
      <c r="BC6" s="33">
        <v>1232.879447</v>
      </c>
      <c r="BD6" s="33">
        <v>138.205701</v>
      </c>
      <c r="BE6" s="33">
        <v>1413.8218099999999</v>
      </c>
      <c r="BF6" s="33">
        <v>1934.6739009999999</v>
      </c>
      <c r="BG6" s="33">
        <v>1232.879447</v>
      </c>
      <c r="BH6" s="33">
        <v>138.205701</v>
      </c>
      <c r="BI6" s="33">
        <v>1413.8218099999999</v>
      </c>
      <c r="BJ6" s="33">
        <v>1934.6739009999999</v>
      </c>
      <c r="BK6" s="33">
        <v>1232.879447</v>
      </c>
      <c r="BL6" s="33">
        <v>138.205701</v>
      </c>
      <c r="BM6" s="33">
        <v>1413.8218099999999</v>
      </c>
      <c r="BN6" s="33">
        <v>1934.6739009999999</v>
      </c>
      <c r="BO6" s="33">
        <v>1232.879447</v>
      </c>
      <c r="BP6" s="33">
        <v>138.205701</v>
      </c>
      <c r="BQ6" s="33">
        <v>1413.8218099999999</v>
      </c>
      <c r="BR6" s="33">
        <v>1934.6739009999999</v>
      </c>
      <c r="BS6" s="33">
        <v>1232.879447</v>
      </c>
      <c r="BT6" s="33">
        <v>138.205701</v>
      </c>
      <c r="BU6" s="33">
        <v>1413.8218099999999</v>
      </c>
      <c r="BV6" s="33">
        <v>1934.6739009999999</v>
      </c>
      <c r="BW6" s="33">
        <v>1232.879447</v>
      </c>
      <c r="BX6" s="33">
        <v>138.205701</v>
      </c>
      <c r="BY6" s="33">
        <v>1413.8218099999999</v>
      </c>
      <c r="BZ6" s="33">
        <v>1934.6739009999999</v>
      </c>
      <c r="CA6" s="33">
        <v>1232.879447</v>
      </c>
      <c r="CB6" s="33">
        <v>29.983282160000002</v>
      </c>
      <c r="CC6" s="33">
        <v>306.72409279999999</v>
      </c>
      <c r="CD6" s="33">
        <v>419.72127819999997</v>
      </c>
      <c r="CE6" s="33">
        <v>267.46922940000002</v>
      </c>
      <c r="CF6" s="33">
        <v>29.983282160000002</v>
      </c>
      <c r="CG6" s="33">
        <v>306.72409279999999</v>
      </c>
      <c r="CH6" s="33">
        <v>419.72127819999997</v>
      </c>
      <c r="CI6" s="33">
        <v>267.46922940000002</v>
      </c>
      <c r="CJ6" s="33">
        <v>29.983282160000002</v>
      </c>
      <c r="CK6" s="33">
        <v>306.72409279999999</v>
      </c>
      <c r="CL6" s="33">
        <v>419.72127819999997</v>
      </c>
      <c r="CM6" s="33">
        <v>267.46922940000002</v>
      </c>
      <c r="CN6" s="33">
        <v>29.983282160000002</v>
      </c>
      <c r="CO6" s="33">
        <v>306.72409279999999</v>
      </c>
      <c r="CP6" s="33">
        <v>419.72127819999997</v>
      </c>
      <c r="CQ6" s="33">
        <v>267.46922940000002</v>
      </c>
      <c r="CR6" s="33">
        <v>29.983282160000002</v>
      </c>
      <c r="CS6" s="33">
        <v>306.72409279999999</v>
      </c>
      <c r="CT6" s="33">
        <v>419.72127819999997</v>
      </c>
      <c r="CU6" s="33">
        <v>267.46922940000002</v>
      </c>
    </row>
    <row r="7" spans="1:159" x14ac:dyDescent="0.25">
      <c r="B7" s="33" t="s">
        <v>14</v>
      </c>
      <c r="C7" s="33" t="s">
        <v>37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38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39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40</v>
      </c>
    </row>
    <row r="11" spans="1:159" x14ac:dyDescent="0.25">
      <c r="B11" s="33" t="s">
        <v>14</v>
      </c>
      <c r="C11" s="33" t="s">
        <v>41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42</v>
      </c>
    </row>
    <row r="13" spans="1:159" x14ac:dyDescent="0.25">
      <c r="B13" s="33" t="s">
        <v>14</v>
      </c>
      <c r="C13" s="33" t="s">
        <v>43</v>
      </c>
    </row>
    <row r="14" spans="1:159" x14ac:dyDescent="0.25">
      <c r="B14" s="33" t="s">
        <v>14</v>
      </c>
      <c r="C14" s="33" t="s">
        <v>44</v>
      </c>
    </row>
    <row r="15" spans="1:159" x14ac:dyDescent="0.25">
      <c r="B15" s="33" t="s">
        <v>14</v>
      </c>
      <c r="C15" s="33" t="s">
        <v>45</v>
      </c>
    </row>
    <row r="16" spans="1:159" x14ac:dyDescent="0.25">
      <c r="B16" s="33" t="s">
        <v>14</v>
      </c>
      <c r="C16" s="33" t="s">
        <v>46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472.85223939999997</v>
      </c>
      <c r="AW17" s="33">
        <v>4837.2013900000002</v>
      </c>
      <c r="AX17" s="33">
        <v>6619.2268489999997</v>
      </c>
      <c r="AY17" s="33">
        <v>4218.1314039999997</v>
      </c>
      <c r="AZ17" s="33">
        <v>180.8036501</v>
      </c>
      <c r="BA17" s="33">
        <v>1849.591891</v>
      </c>
      <c r="BB17" s="33">
        <v>2530.9817210000001</v>
      </c>
      <c r="BC17" s="33">
        <v>1612.8792269999999</v>
      </c>
      <c r="BD17" s="33">
        <v>180.8036501</v>
      </c>
      <c r="BE17" s="33">
        <v>1849.591891</v>
      </c>
      <c r="BF17" s="33">
        <v>2530.9817210000001</v>
      </c>
      <c r="BG17" s="33">
        <v>1612.8792269999999</v>
      </c>
      <c r="BH17" s="33">
        <v>180.8036501</v>
      </c>
      <c r="BI17" s="33">
        <v>1849.591891</v>
      </c>
      <c r="BJ17" s="33">
        <v>2530.9817210000001</v>
      </c>
      <c r="BK17" s="33">
        <v>1612.8792269999999</v>
      </c>
      <c r="BL17" s="33">
        <v>180.8036501</v>
      </c>
      <c r="BM17" s="33">
        <v>1849.591891</v>
      </c>
      <c r="BN17" s="33">
        <v>2530.9817210000001</v>
      </c>
      <c r="BO17" s="33">
        <v>1612.8792269999999</v>
      </c>
      <c r="BP17" s="33">
        <v>180.8036501</v>
      </c>
      <c r="BQ17" s="33">
        <v>1849.591891</v>
      </c>
      <c r="BR17" s="33">
        <v>2530.9817210000001</v>
      </c>
      <c r="BS17" s="33">
        <v>1612.8792269999999</v>
      </c>
      <c r="BT17" s="33">
        <v>180.8036501</v>
      </c>
      <c r="BU17" s="33">
        <v>1849.591891</v>
      </c>
      <c r="BV17" s="33">
        <v>2530.9817210000001</v>
      </c>
      <c r="BW17" s="33">
        <v>1612.8792269999999</v>
      </c>
      <c r="BX17" s="33">
        <v>180.8036501</v>
      </c>
      <c r="BY17" s="33">
        <v>1849.591891</v>
      </c>
      <c r="BZ17" s="33">
        <v>2530.9817210000001</v>
      </c>
      <c r="CA17" s="33">
        <v>1612.8792269999999</v>
      </c>
      <c r="CB17" s="33">
        <v>45.11329697</v>
      </c>
      <c r="CC17" s="33">
        <v>461.5016799</v>
      </c>
      <c r="CD17" s="33">
        <v>631.51894319999997</v>
      </c>
      <c r="CE17" s="33">
        <v>402.43822239999997</v>
      </c>
      <c r="CF17" s="33">
        <v>45.11329697</v>
      </c>
      <c r="CG17" s="33">
        <v>461.5016799</v>
      </c>
      <c r="CH17" s="33">
        <v>631.51894319999997</v>
      </c>
      <c r="CI17" s="33">
        <v>402.43822239999997</v>
      </c>
      <c r="CJ17" s="33">
        <v>45.11329697</v>
      </c>
      <c r="CK17" s="33">
        <v>461.5016799</v>
      </c>
      <c r="CL17" s="33">
        <v>631.51894319999997</v>
      </c>
      <c r="CM17" s="33">
        <v>402.43822239999997</v>
      </c>
      <c r="CN17" s="33">
        <v>45.11329697</v>
      </c>
      <c r="CO17" s="33">
        <v>461.5016799</v>
      </c>
      <c r="CP17" s="33">
        <v>631.51894319999997</v>
      </c>
      <c r="CQ17" s="33">
        <v>402.43822239999997</v>
      </c>
      <c r="CR17" s="33">
        <v>45.11329697</v>
      </c>
      <c r="CS17" s="33">
        <v>461.5016799</v>
      </c>
      <c r="CT17" s="33">
        <v>631.51894319999997</v>
      </c>
      <c r="CU17" s="33">
        <v>402.43822239999997</v>
      </c>
      <c r="CV17" s="33">
        <v>0</v>
      </c>
      <c r="CW17" s="33">
        <v>0</v>
      </c>
      <c r="CX17" s="33">
        <v>0</v>
      </c>
      <c r="CY17" s="33">
        <v>0</v>
      </c>
      <c r="CZ17" s="33">
        <v>0</v>
      </c>
      <c r="DA17" s="33">
        <v>0</v>
      </c>
      <c r="DB17" s="33">
        <v>0</v>
      </c>
      <c r="DC17" s="33">
        <v>0</v>
      </c>
      <c r="DD17" s="33">
        <v>0</v>
      </c>
      <c r="DE17" s="33">
        <v>0</v>
      </c>
      <c r="DF17" s="33">
        <v>0</v>
      </c>
      <c r="DG17" s="33">
        <v>0</v>
      </c>
      <c r="DH17" s="33">
        <v>0</v>
      </c>
      <c r="DI17" s="33">
        <v>0</v>
      </c>
      <c r="DJ17" s="33">
        <v>0</v>
      </c>
      <c r="DK17" s="33">
        <v>0</v>
      </c>
      <c r="DL17" s="33">
        <v>0</v>
      </c>
      <c r="DM17" s="33">
        <v>0</v>
      </c>
      <c r="DN17" s="33">
        <v>0</v>
      </c>
      <c r="DO17" s="33">
        <v>0</v>
      </c>
      <c r="DP17" s="33">
        <v>0</v>
      </c>
      <c r="DQ17" s="33">
        <v>0</v>
      </c>
      <c r="DR17" s="33">
        <v>0</v>
      </c>
      <c r="DS17" s="33">
        <v>0</v>
      </c>
      <c r="DT17" s="33">
        <v>0</v>
      </c>
      <c r="DU17" s="33">
        <v>0</v>
      </c>
      <c r="DV17" s="33">
        <v>0</v>
      </c>
      <c r="DW17" s="33">
        <v>0</v>
      </c>
      <c r="DX17" s="33">
        <v>0</v>
      </c>
      <c r="DY17" s="33">
        <v>0</v>
      </c>
      <c r="DZ17" s="33">
        <v>0</v>
      </c>
      <c r="EA17" s="33">
        <v>0</v>
      </c>
      <c r="EB17" s="33">
        <v>0</v>
      </c>
      <c r="EC17" s="33">
        <v>0</v>
      </c>
      <c r="ED17" s="33">
        <v>0</v>
      </c>
      <c r="EE17" s="33">
        <v>0</v>
      </c>
      <c r="EF17" s="33">
        <v>0</v>
      </c>
      <c r="EG17" s="33">
        <v>0</v>
      </c>
      <c r="EH17" s="33">
        <v>0</v>
      </c>
      <c r="EI17" s="33">
        <v>0</v>
      </c>
      <c r="EJ17" s="33">
        <v>0</v>
      </c>
      <c r="EK17" s="33">
        <v>0</v>
      </c>
      <c r="EL17" s="33">
        <v>0</v>
      </c>
      <c r="EM17" s="33">
        <v>0</v>
      </c>
      <c r="EN17" s="33">
        <v>0</v>
      </c>
      <c r="EO17" s="33">
        <v>0</v>
      </c>
      <c r="EP17" s="33">
        <v>0</v>
      </c>
      <c r="EQ17" s="33">
        <v>0</v>
      </c>
      <c r="ER17" s="33">
        <v>0</v>
      </c>
      <c r="ES17" s="33">
        <v>0</v>
      </c>
      <c r="ET17" s="33">
        <v>0</v>
      </c>
      <c r="EU17" s="33">
        <v>0</v>
      </c>
      <c r="EV17" s="33">
        <v>0</v>
      </c>
      <c r="EW17" s="33">
        <v>0</v>
      </c>
      <c r="EX17" s="33">
        <v>0</v>
      </c>
      <c r="EY17" s="33">
        <v>0</v>
      </c>
      <c r="EZ17" s="33">
        <v>0</v>
      </c>
      <c r="FA17" s="33">
        <v>0</v>
      </c>
      <c r="FB17" s="33">
        <v>0</v>
      </c>
      <c r="FC17" s="33">
        <v>0</v>
      </c>
    </row>
    <row r="18" spans="2:159" x14ac:dyDescent="0.25">
      <c r="B18" s="33" t="s">
        <v>16</v>
      </c>
      <c r="C18" s="33" t="s">
        <v>36</v>
      </c>
    </row>
    <row r="19" spans="2:159" x14ac:dyDescent="0.25">
      <c r="B19" s="33" t="s">
        <v>16</v>
      </c>
      <c r="C19" s="33" t="s">
        <v>37</v>
      </c>
    </row>
    <row r="20" spans="2:159" x14ac:dyDescent="0.25">
      <c r="B20" s="33" t="s">
        <v>16</v>
      </c>
      <c r="C20" s="33" t="s">
        <v>38</v>
      </c>
    </row>
    <row r="21" spans="2:159" x14ac:dyDescent="0.25">
      <c r="B21" s="33" t="s">
        <v>16</v>
      </c>
      <c r="C21" s="33" t="s">
        <v>39</v>
      </c>
    </row>
    <row r="22" spans="2:159" x14ac:dyDescent="0.25">
      <c r="B22" s="33" t="s">
        <v>16</v>
      </c>
      <c r="C22" s="33" t="s">
        <v>40</v>
      </c>
    </row>
    <row r="23" spans="2:159" x14ac:dyDescent="0.25">
      <c r="B23" s="33" t="s">
        <v>16</v>
      </c>
      <c r="C23" s="33" t="s">
        <v>41</v>
      </c>
    </row>
    <row r="24" spans="2:159" x14ac:dyDescent="0.25">
      <c r="B24" s="33" t="s">
        <v>16</v>
      </c>
      <c r="C24" s="33" t="s">
        <v>42</v>
      </c>
    </row>
    <row r="25" spans="2:159" x14ac:dyDescent="0.25">
      <c r="B25" s="33" t="s">
        <v>16</v>
      </c>
      <c r="C25" s="33" t="s">
        <v>43</v>
      </c>
    </row>
    <row r="26" spans="2:159" x14ac:dyDescent="0.25">
      <c r="B26" s="33" t="s">
        <v>16</v>
      </c>
      <c r="C26" s="33" t="s">
        <v>44</v>
      </c>
    </row>
    <row r="27" spans="2:159" x14ac:dyDescent="0.25">
      <c r="B27" s="33" t="s">
        <v>16</v>
      </c>
      <c r="C27" s="33" t="s">
        <v>45</v>
      </c>
    </row>
    <row r="28" spans="2:159" x14ac:dyDescent="0.25">
      <c r="B28" s="33" t="s">
        <v>16</v>
      </c>
      <c r="C28" s="33" t="s">
        <v>46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36</v>
      </c>
    </row>
    <row r="31" spans="2:159" x14ac:dyDescent="0.25">
      <c r="B31" s="33" t="s">
        <v>17</v>
      </c>
      <c r="C31" s="33" t="s">
        <v>37</v>
      </c>
    </row>
    <row r="32" spans="2:159" x14ac:dyDescent="0.25">
      <c r="B32" s="33" t="s">
        <v>17</v>
      </c>
      <c r="C32" s="33" t="s">
        <v>38</v>
      </c>
      <c r="D32" s="33">
        <v>928.64131359999999</v>
      </c>
      <c r="E32" s="33">
        <v>928.64131359999999</v>
      </c>
      <c r="F32" s="33">
        <v>587.76868960000002</v>
      </c>
      <c r="G32" s="33">
        <v>928.64131359999999</v>
      </c>
      <c r="H32" s="33">
        <v>928.64131359999999</v>
      </c>
      <c r="I32" s="33">
        <v>928.64131359999999</v>
      </c>
      <c r="J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R32" s="33">
        <v>811.8805701</v>
      </c>
      <c r="S32" s="33">
        <v>928.64131359999999</v>
      </c>
      <c r="W32" s="33">
        <v>928.64131359999999</v>
      </c>
      <c r="AA32" s="33">
        <v>928.64131359999999</v>
      </c>
      <c r="AI32" s="33">
        <v>82.43374034</v>
      </c>
      <c r="AM32" s="33">
        <v>896.72884799999997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G32" s="33">
        <v>928.64131359999999</v>
      </c>
      <c r="BK32" s="33">
        <v>928.64131359999999</v>
      </c>
      <c r="BO32" s="33">
        <v>928.64131359999999</v>
      </c>
      <c r="BS32" s="33">
        <v>928.64131359999999</v>
      </c>
      <c r="BW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39</v>
      </c>
      <c r="W33" s="33">
        <v>312.73459939999998</v>
      </c>
      <c r="AA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K33" s="33">
        <v>312.73459939999998</v>
      </c>
      <c r="BO33" s="33">
        <v>312.73459939999998</v>
      </c>
      <c r="BS33" s="33">
        <v>312.73459939999998</v>
      </c>
      <c r="BW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40</v>
      </c>
    </row>
    <row r="35" spans="2:159" x14ac:dyDescent="0.25">
      <c r="B35" s="33" t="s">
        <v>17</v>
      </c>
      <c r="C35" s="33" t="s">
        <v>41</v>
      </c>
    </row>
    <row r="36" spans="2:159" x14ac:dyDescent="0.25">
      <c r="B36" s="33" t="s">
        <v>17</v>
      </c>
      <c r="C36" s="33" t="s">
        <v>42</v>
      </c>
    </row>
    <row r="37" spans="2:159" x14ac:dyDescent="0.25">
      <c r="B37" s="33" t="s">
        <v>17</v>
      </c>
      <c r="C37" s="33" t="s">
        <v>43</v>
      </c>
    </row>
    <row r="38" spans="2:159" x14ac:dyDescent="0.25">
      <c r="B38" s="33" t="s">
        <v>17</v>
      </c>
      <c r="C38" s="33" t="s">
        <v>44</v>
      </c>
    </row>
    <row r="39" spans="2:159" x14ac:dyDescent="0.25">
      <c r="B39" s="33" t="s">
        <v>17</v>
      </c>
      <c r="C39" s="33" t="s">
        <v>45</v>
      </c>
    </row>
    <row r="40" spans="2:159" x14ac:dyDescent="0.25">
      <c r="B40" s="33" t="s">
        <v>17</v>
      </c>
      <c r="C40" s="33" t="s">
        <v>46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587.76868960000002</v>
      </c>
      <c r="G41" s="33">
        <v>928.64131359999999</v>
      </c>
      <c r="H41" s="33">
        <v>928.64131359999999</v>
      </c>
      <c r="I41" s="33">
        <v>928.64131359999999</v>
      </c>
      <c r="J41" s="33">
        <v>928.64131359999999</v>
      </c>
      <c r="K41" s="33">
        <v>928.64131359999999</v>
      </c>
      <c r="L41" s="33">
        <v>928.64131359999999</v>
      </c>
      <c r="M41" s="33">
        <v>928.64131359999999</v>
      </c>
      <c r="N41" s="33">
        <v>0</v>
      </c>
      <c r="O41" s="33">
        <v>928.64131359999999</v>
      </c>
      <c r="P41" s="33">
        <v>928.64131359999999</v>
      </c>
      <c r="Q41" s="33">
        <v>928.64131359999999</v>
      </c>
      <c r="R41" s="33">
        <v>811.8805701</v>
      </c>
      <c r="S41" s="33">
        <v>928.64131359999999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82.43374034</v>
      </c>
      <c r="AJ41" s="33">
        <v>0</v>
      </c>
      <c r="AK41" s="33">
        <v>0</v>
      </c>
      <c r="AL41" s="33">
        <v>0</v>
      </c>
      <c r="AM41" s="33">
        <v>1209.4634470000001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0</v>
      </c>
      <c r="BG41" s="33">
        <v>1241.3759130000001</v>
      </c>
      <c r="BH41" s="33">
        <v>0</v>
      </c>
      <c r="BI41" s="33">
        <v>0</v>
      </c>
      <c r="BJ41" s="33">
        <v>0</v>
      </c>
      <c r="BK41" s="33">
        <v>1241.3759130000001</v>
      </c>
      <c r="BL41" s="33">
        <v>0</v>
      </c>
      <c r="BM41" s="33">
        <v>0</v>
      </c>
      <c r="BN41" s="33">
        <v>0</v>
      </c>
      <c r="BO41" s="33">
        <v>1241.3759130000001</v>
      </c>
      <c r="BP41" s="33">
        <v>0</v>
      </c>
      <c r="BQ41" s="33">
        <v>0</v>
      </c>
      <c r="BR41" s="33">
        <v>0</v>
      </c>
      <c r="BS41" s="33">
        <v>1241.3759130000001</v>
      </c>
      <c r="BT41" s="33">
        <v>0</v>
      </c>
      <c r="BU41" s="33">
        <v>0</v>
      </c>
      <c r="BV41" s="33">
        <v>0</v>
      </c>
      <c r="BW41" s="33">
        <v>1241.3759130000001</v>
      </c>
      <c r="BX41" s="33">
        <v>0</v>
      </c>
      <c r="BY41" s="33">
        <v>0</v>
      </c>
      <c r="BZ41" s="33">
        <v>0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36</v>
      </c>
    </row>
    <row r="43" spans="2:159" x14ac:dyDescent="0.25">
      <c r="B43" s="33" t="s">
        <v>18</v>
      </c>
      <c r="C43" s="33" t="s">
        <v>37</v>
      </c>
    </row>
    <row r="44" spans="2:159" x14ac:dyDescent="0.25">
      <c r="B44" s="33" t="s">
        <v>18</v>
      </c>
      <c r="C44" s="33" t="s">
        <v>38</v>
      </c>
    </row>
    <row r="45" spans="2:159" x14ac:dyDescent="0.25">
      <c r="B45" s="33" t="s">
        <v>18</v>
      </c>
      <c r="C45" s="33" t="s">
        <v>39</v>
      </c>
    </row>
    <row r="46" spans="2:159" x14ac:dyDescent="0.25">
      <c r="B46" s="33" t="s">
        <v>18</v>
      </c>
      <c r="C46" s="33" t="s">
        <v>40</v>
      </c>
    </row>
    <row r="47" spans="2:159" x14ac:dyDescent="0.25">
      <c r="B47" s="33" t="s">
        <v>18</v>
      </c>
      <c r="C47" s="33" t="s">
        <v>41</v>
      </c>
    </row>
    <row r="48" spans="2:159" x14ac:dyDescent="0.25">
      <c r="B48" s="33" t="s">
        <v>18</v>
      </c>
      <c r="C48" s="33" t="s">
        <v>42</v>
      </c>
    </row>
    <row r="49" spans="2:159" x14ac:dyDescent="0.25">
      <c r="B49" s="33" t="s">
        <v>18</v>
      </c>
      <c r="C49" s="33" t="s">
        <v>43</v>
      </c>
    </row>
    <row r="50" spans="2:159" x14ac:dyDescent="0.25">
      <c r="B50" s="33" t="s">
        <v>18</v>
      </c>
      <c r="C50" s="33" t="s">
        <v>44</v>
      </c>
    </row>
    <row r="51" spans="2:159" x14ac:dyDescent="0.25">
      <c r="B51" s="33" t="s">
        <v>18</v>
      </c>
      <c r="C51" s="33" t="s">
        <v>45</v>
      </c>
    </row>
    <row r="52" spans="2:159" x14ac:dyDescent="0.25">
      <c r="B52" s="33" t="s">
        <v>18</v>
      </c>
      <c r="C52" s="33" t="s">
        <v>46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761</v>
      </c>
      <c r="C54" s="33" t="s">
        <v>36</v>
      </c>
    </row>
    <row r="55" spans="2:159" x14ac:dyDescent="0.25">
      <c r="B55" s="33" t="s">
        <v>761</v>
      </c>
      <c r="C55" s="33" t="s">
        <v>37</v>
      </c>
      <c r="D55" s="33">
        <v>1039.802942</v>
      </c>
      <c r="E55" s="33">
        <v>1039.802942</v>
      </c>
      <c r="F55" s="33">
        <v>817.77388340000005</v>
      </c>
      <c r="G55" s="33">
        <v>1039.802942</v>
      </c>
      <c r="H55" s="33">
        <v>1039.802942</v>
      </c>
      <c r="I55" s="33">
        <v>1039.802942</v>
      </c>
      <c r="J55" s="33">
        <v>817.78825429999995</v>
      </c>
      <c r="K55" s="33">
        <v>1039.802942</v>
      </c>
      <c r="L55" s="33">
        <v>1039.802942</v>
      </c>
      <c r="M55" s="33">
        <v>1037.094057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817.78825429999995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975.05550679999999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1141.59449</v>
      </c>
      <c r="AR55" s="33">
        <v>953.63414739999996</v>
      </c>
      <c r="AS55" s="33">
        <v>953.63414739999996</v>
      </c>
      <c r="AT55" s="33">
        <v>954.26915389999999</v>
      </c>
      <c r="AU55" s="33">
        <v>1298.861742</v>
      </c>
      <c r="AV55" s="33">
        <v>953.63414739999996</v>
      </c>
      <c r="AW55" s="33">
        <v>953.63414739999996</v>
      </c>
      <c r="AX55" s="33">
        <v>953.63414739999996</v>
      </c>
      <c r="AY55" s="33">
        <v>1298.861742</v>
      </c>
      <c r="AZ55" s="33">
        <v>953.63414739999996</v>
      </c>
      <c r="BA55" s="33">
        <v>953.63414739999996</v>
      </c>
      <c r="BB55" s="33">
        <v>953.63414739999996</v>
      </c>
      <c r="BC55" s="33">
        <v>1231.3883659999999</v>
      </c>
      <c r="BD55" s="33">
        <v>953.63414739999996</v>
      </c>
      <c r="BE55" s="33">
        <v>953.63414739999996</v>
      </c>
      <c r="BF55" s="33">
        <v>953.63414739999996</v>
      </c>
      <c r="BG55" s="33">
        <v>1298.861742</v>
      </c>
      <c r="BH55" s="33">
        <v>953.63414739999996</v>
      </c>
      <c r="BI55" s="33">
        <v>953.63414739999996</v>
      </c>
      <c r="BJ55" s="33">
        <v>953.63414739999996</v>
      </c>
      <c r="BK55" s="33">
        <v>1298.861742</v>
      </c>
      <c r="BL55" s="33">
        <v>953.63414739999996</v>
      </c>
      <c r="BM55" s="33">
        <v>953.63414739999996</v>
      </c>
      <c r="BN55" s="33">
        <v>953.63414739999996</v>
      </c>
      <c r="BO55" s="33">
        <v>1298.861742</v>
      </c>
      <c r="BP55" s="33">
        <v>953.63414739999996</v>
      </c>
      <c r="BQ55" s="33">
        <v>953.63414739999996</v>
      </c>
      <c r="BR55" s="33">
        <v>1107.4403830000001</v>
      </c>
      <c r="BS55" s="33">
        <v>1298.861742</v>
      </c>
      <c r="BT55" s="33">
        <v>235.69855680000001</v>
      </c>
      <c r="BU55" s="33">
        <v>235.69855680000001</v>
      </c>
      <c r="BV55" s="33">
        <v>389.50479200000001</v>
      </c>
      <c r="BW55" s="33">
        <v>389.50479200000001</v>
      </c>
      <c r="BX55" s="33">
        <v>235.69855680000001</v>
      </c>
      <c r="BY55" s="33">
        <v>235.69855680000001</v>
      </c>
      <c r="BZ55" s="33">
        <v>235.69855680000001</v>
      </c>
      <c r="CA55" s="33">
        <v>389.50479200000001</v>
      </c>
      <c r="CB55" s="33">
        <v>323.8062352</v>
      </c>
      <c r="CC55" s="33">
        <v>170</v>
      </c>
      <c r="CD55" s="33">
        <v>170</v>
      </c>
      <c r="CE55" s="33">
        <v>323.8062352</v>
      </c>
      <c r="CF55" s="33">
        <v>323.8062352</v>
      </c>
      <c r="CG55" s="33">
        <v>170</v>
      </c>
      <c r="CH55" s="33">
        <v>170</v>
      </c>
      <c r="CI55" s="33">
        <v>323.8062352</v>
      </c>
      <c r="CJ55" s="33">
        <v>323.8062352</v>
      </c>
      <c r="CK55" s="33">
        <v>170</v>
      </c>
      <c r="CL55" s="33">
        <v>170</v>
      </c>
      <c r="CM55" s="33">
        <v>323.8062352</v>
      </c>
      <c r="CN55" s="33">
        <v>323.8062352</v>
      </c>
      <c r="CO55" s="33">
        <v>170</v>
      </c>
      <c r="CP55" s="33">
        <v>170</v>
      </c>
      <c r="CQ55" s="33">
        <v>323.8062352</v>
      </c>
      <c r="CR55" s="33">
        <v>323.8062352</v>
      </c>
      <c r="CS55" s="33">
        <v>170</v>
      </c>
      <c r="CT55" s="33">
        <v>170</v>
      </c>
      <c r="CU55" s="33">
        <v>323.8062352</v>
      </c>
      <c r="CV55" s="33">
        <v>323.8062352</v>
      </c>
      <c r="CW55" s="33">
        <v>170</v>
      </c>
      <c r="CX55" s="33">
        <v>170</v>
      </c>
      <c r="CY55" s="33">
        <v>323.8062352</v>
      </c>
      <c r="CZ55" s="33">
        <v>323.8062352</v>
      </c>
      <c r="DA55" s="33">
        <v>170</v>
      </c>
      <c r="DB55" s="33">
        <v>170</v>
      </c>
      <c r="DC55" s="33">
        <v>323.8062352</v>
      </c>
      <c r="DD55" s="33">
        <v>323.8062352</v>
      </c>
      <c r="DE55" s="33">
        <v>170</v>
      </c>
      <c r="DF55" s="33">
        <v>170</v>
      </c>
      <c r="DG55" s="33">
        <v>323.8062352</v>
      </c>
      <c r="DH55" s="33">
        <v>323.8062352</v>
      </c>
      <c r="DI55" s="33">
        <v>170</v>
      </c>
      <c r="DJ55" s="33">
        <v>170</v>
      </c>
      <c r="DK55" s="33">
        <v>323.8062352</v>
      </c>
      <c r="DL55" s="33">
        <v>323.8062352</v>
      </c>
      <c r="DM55" s="33">
        <v>170</v>
      </c>
      <c r="DN55" s="33">
        <v>170</v>
      </c>
      <c r="DO55" s="33">
        <v>323.8062352</v>
      </c>
      <c r="DP55" s="33">
        <v>323.8062352</v>
      </c>
      <c r="DQ55" s="33">
        <v>170</v>
      </c>
      <c r="DR55" s="33">
        <v>170</v>
      </c>
      <c r="DS55" s="33">
        <v>323.8062352</v>
      </c>
      <c r="DT55" s="33">
        <v>323.8062352</v>
      </c>
      <c r="DU55" s="33">
        <v>170</v>
      </c>
      <c r="DV55" s="33">
        <v>170</v>
      </c>
      <c r="DW55" s="33">
        <v>323.8062352</v>
      </c>
      <c r="DX55" s="33">
        <v>323.8062352</v>
      </c>
      <c r="DY55" s="33">
        <v>170</v>
      </c>
      <c r="DZ55" s="33">
        <v>170</v>
      </c>
      <c r="EA55" s="33">
        <v>323.8062352</v>
      </c>
      <c r="EB55" s="33">
        <v>323.8062352</v>
      </c>
      <c r="EC55" s="33">
        <v>170</v>
      </c>
      <c r="ED55" s="33">
        <v>170</v>
      </c>
      <c r="EE55" s="33">
        <v>323.8062352</v>
      </c>
    </row>
    <row r="56" spans="2:159" x14ac:dyDescent="0.25">
      <c r="B56" s="33" t="s">
        <v>761</v>
      </c>
      <c r="C56" s="33" t="s">
        <v>38</v>
      </c>
    </row>
    <row r="57" spans="2:159" x14ac:dyDescent="0.25">
      <c r="B57" s="33" t="s">
        <v>761</v>
      </c>
      <c r="C57" s="33" t="s">
        <v>39</v>
      </c>
    </row>
    <row r="58" spans="2:159" x14ac:dyDescent="0.25">
      <c r="B58" s="33" t="s">
        <v>761</v>
      </c>
      <c r="C58" s="33" t="s">
        <v>40</v>
      </c>
    </row>
    <row r="59" spans="2:159" x14ac:dyDescent="0.25">
      <c r="B59" s="33" t="s">
        <v>761</v>
      </c>
      <c r="C59" s="33" t="s">
        <v>41</v>
      </c>
    </row>
    <row r="60" spans="2:159" x14ac:dyDescent="0.25">
      <c r="B60" s="33" t="s">
        <v>761</v>
      </c>
      <c r="C60" s="33" t="s">
        <v>42</v>
      </c>
    </row>
    <row r="61" spans="2:159" x14ac:dyDescent="0.25">
      <c r="B61" s="33" t="s">
        <v>761</v>
      </c>
      <c r="C61" s="33" t="s">
        <v>43</v>
      </c>
    </row>
    <row r="62" spans="2:159" x14ac:dyDescent="0.25">
      <c r="B62" s="33" t="s">
        <v>761</v>
      </c>
      <c r="C62" s="33" t="s">
        <v>44</v>
      </c>
    </row>
    <row r="63" spans="2:159" x14ac:dyDescent="0.25">
      <c r="B63" s="33" t="s">
        <v>761</v>
      </c>
      <c r="C63" s="33" t="s">
        <v>45</v>
      </c>
    </row>
    <row r="64" spans="2:159" x14ac:dyDescent="0.25">
      <c r="B64" s="33" t="s">
        <v>761</v>
      </c>
      <c r="C64" s="33" t="s">
        <v>46</v>
      </c>
    </row>
    <row r="65" spans="2:159" x14ac:dyDescent="0.25">
      <c r="B65" s="33" t="s">
        <v>761</v>
      </c>
      <c r="C65" s="33" t="s">
        <v>15</v>
      </c>
      <c r="D65" s="33">
        <v>1039.802942</v>
      </c>
      <c r="E65" s="33">
        <v>1039.802942</v>
      </c>
      <c r="F65" s="33">
        <v>817.77388340000005</v>
      </c>
      <c r="G65" s="33">
        <v>1039.802942</v>
      </c>
      <c r="H65" s="33">
        <v>1039.802942</v>
      </c>
      <c r="I65" s="33">
        <v>1039.802942</v>
      </c>
      <c r="J65" s="33">
        <v>817.78825429999995</v>
      </c>
      <c r="K65" s="33">
        <v>1039.802942</v>
      </c>
      <c r="L65" s="33">
        <v>1039.802942</v>
      </c>
      <c r="M65" s="33">
        <v>1037.094057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817.78825429999995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975.05550679999999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1141.59449</v>
      </c>
      <c r="AR65" s="33">
        <v>953.63414739999996</v>
      </c>
      <c r="AS65" s="33">
        <v>953.63414739999996</v>
      </c>
      <c r="AT65" s="33">
        <v>954.26915389999999</v>
      </c>
      <c r="AU65" s="33">
        <v>1298.861742</v>
      </c>
      <c r="AV65" s="33">
        <v>953.63414739999996</v>
      </c>
      <c r="AW65" s="33">
        <v>953.63414739999996</v>
      </c>
      <c r="AX65" s="33">
        <v>953.63414739999996</v>
      </c>
      <c r="AY65" s="33">
        <v>1298.861742</v>
      </c>
      <c r="AZ65" s="33">
        <v>953.63414739999996</v>
      </c>
      <c r="BA65" s="33">
        <v>953.63414739999996</v>
      </c>
      <c r="BB65" s="33">
        <v>953.63414739999996</v>
      </c>
      <c r="BC65" s="33">
        <v>1231.3883659999999</v>
      </c>
      <c r="BD65" s="33">
        <v>953.63414739999996</v>
      </c>
      <c r="BE65" s="33">
        <v>953.63414739999996</v>
      </c>
      <c r="BF65" s="33">
        <v>953.63414739999996</v>
      </c>
      <c r="BG65" s="33">
        <v>1298.861742</v>
      </c>
      <c r="BH65" s="33">
        <v>953.63414739999996</v>
      </c>
      <c r="BI65" s="33">
        <v>953.63414739999996</v>
      </c>
      <c r="BJ65" s="33">
        <v>953.63414739999996</v>
      </c>
      <c r="BK65" s="33">
        <v>1298.861742</v>
      </c>
      <c r="BL65" s="33">
        <v>953.63414739999996</v>
      </c>
      <c r="BM65" s="33">
        <v>953.63414739999996</v>
      </c>
      <c r="BN65" s="33">
        <v>953.63414739999996</v>
      </c>
      <c r="BO65" s="33">
        <v>1298.861742</v>
      </c>
      <c r="BP65" s="33">
        <v>953.63414739999996</v>
      </c>
      <c r="BQ65" s="33">
        <v>953.63414739999996</v>
      </c>
      <c r="BR65" s="33">
        <v>1107.4403830000001</v>
      </c>
      <c r="BS65" s="33">
        <v>1298.861742</v>
      </c>
      <c r="BT65" s="33">
        <v>235.69855680000001</v>
      </c>
      <c r="BU65" s="33">
        <v>235.69855680000001</v>
      </c>
      <c r="BV65" s="33">
        <v>389.50479200000001</v>
      </c>
      <c r="BW65" s="33">
        <v>389.50479200000001</v>
      </c>
      <c r="BX65" s="33">
        <v>235.69855680000001</v>
      </c>
      <c r="BY65" s="33">
        <v>235.69855680000001</v>
      </c>
      <c r="BZ65" s="33">
        <v>235.69855680000001</v>
      </c>
      <c r="CA65" s="33">
        <v>389.50479200000001</v>
      </c>
      <c r="CB65" s="33">
        <v>323.8062352</v>
      </c>
      <c r="CC65" s="33">
        <v>170</v>
      </c>
      <c r="CD65" s="33">
        <v>170</v>
      </c>
      <c r="CE65" s="33">
        <v>323.8062352</v>
      </c>
      <c r="CF65" s="33">
        <v>323.8062352</v>
      </c>
      <c r="CG65" s="33">
        <v>170</v>
      </c>
      <c r="CH65" s="33">
        <v>170</v>
      </c>
      <c r="CI65" s="33">
        <v>323.8062352</v>
      </c>
      <c r="CJ65" s="33">
        <v>323.8062352</v>
      </c>
      <c r="CK65" s="33">
        <v>170</v>
      </c>
      <c r="CL65" s="33">
        <v>170</v>
      </c>
      <c r="CM65" s="33">
        <v>323.8062352</v>
      </c>
      <c r="CN65" s="33">
        <v>323.8062352</v>
      </c>
      <c r="CO65" s="33">
        <v>170</v>
      </c>
      <c r="CP65" s="33">
        <v>170</v>
      </c>
      <c r="CQ65" s="33">
        <v>323.8062352</v>
      </c>
      <c r="CR65" s="33">
        <v>323.8062352</v>
      </c>
      <c r="CS65" s="33">
        <v>170</v>
      </c>
      <c r="CT65" s="33">
        <v>170</v>
      </c>
      <c r="CU65" s="33">
        <v>323.8062352</v>
      </c>
      <c r="CV65" s="33">
        <v>323.8062352</v>
      </c>
      <c r="CW65" s="33">
        <v>170</v>
      </c>
      <c r="CX65" s="33">
        <v>170</v>
      </c>
      <c r="CY65" s="33">
        <v>323.8062352</v>
      </c>
      <c r="CZ65" s="33">
        <v>323.8062352</v>
      </c>
      <c r="DA65" s="33">
        <v>170</v>
      </c>
      <c r="DB65" s="33">
        <v>170</v>
      </c>
      <c r="DC65" s="33">
        <v>323.8062352</v>
      </c>
      <c r="DD65" s="33">
        <v>323.8062352</v>
      </c>
      <c r="DE65" s="33">
        <v>170</v>
      </c>
      <c r="DF65" s="33">
        <v>170</v>
      </c>
      <c r="DG65" s="33">
        <v>323.8062352</v>
      </c>
      <c r="DH65" s="33">
        <v>323.8062352</v>
      </c>
      <c r="DI65" s="33">
        <v>170</v>
      </c>
      <c r="DJ65" s="33">
        <v>170</v>
      </c>
      <c r="DK65" s="33">
        <v>323.8062352</v>
      </c>
      <c r="DL65" s="33">
        <v>323.8062352</v>
      </c>
      <c r="DM65" s="33">
        <v>170</v>
      </c>
      <c r="DN65" s="33">
        <v>170</v>
      </c>
      <c r="DO65" s="33">
        <v>323.8062352</v>
      </c>
      <c r="DP65" s="33">
        <v>323.8062352</v>
      </c>
      <c r="DQ65" s="33">
        <v>170</v>
      </c>
      <c r="DR65" s="33">
        <v>170</v>
      </c>
      <c r="DS65" s="33">
        <v>323.8062352</v>
      </c>
      <c r="DT65" s="33">
        <v>323.8062352</v>
      </c>
      <c r="DU65" s="33">
        <v>170</v>
      </c>
      <c r="DV65" s="33">
        <v>170</v>
      </c>
      <c r="DW65" s="33">
        <v>323.8062352</v>
      </c>
      <c r="DX65" s="33">
        <v>323.8062352</v>
      </c>
      <c r="DY65" s="33">
        <v>170</v>
      </c>
      <c r="DZ65" s="33">
        <v>170</v>
      </c>
      <c r="EA65" s="33">
        <v>323.8062352</v>
      </c>
      <c r="EB65" s="33">
        <v>323.8062352</v>
      </c>
      <c r="EC65" s="33">
        <v>170</v>
      </c>
      <c r="ED65" s="33">
        <v>170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36</v>
      </c>
    </row>
    <row r="67" spans="2:159" x14ac:dyDescent="0.25">
      <c r="B67" s="33" t="s">
        <v>19</v>
      </c>
      <c r="C67" s="33" t="s">
        <v>37</v>
      </c>
    </row>
    <row r="68" spans="2:159" x14ac:dyDescent="0.25">
      <c r="B68" s="33" t="s">
        <v>19</v>
      </c>
      <c r="C68" s="33" t="s">
        <v>38</v>
      </c>
    </row>
    <row r="69" spans="2:159" x14ac:dyDescent="0.25">
      <c r="B69" s="33" t="s">
        <v>19</v>
      </c>
      <c r="C69" s="33" t="s">
        <v>39</v>
      </c>
    </row>
    <row r="70" spans="2:159" x14ac:dyDescent="0.25">
      <c r="B70" s="33" t="s">
        <v>19</v>
      </c>
      <c r="C70" s="33" t="s">
        <v>40</v>
      </c>
    </row>
    <row r="71" spans="2:159" x14ac:dyDescent="0.25">
      <c r="B71" s="33" t="s">
        <v>19</v>
      </c>
      <c r="C71" s="33" t="s">
        <v>41</v>
      </c>
    </row>
    <row r="72" spans="2:159" x14ac:dyDescent="0.25">
      <c r="B72" s="33" t="s">
        <v>19</v>
      </c>
      <c r="C72" s="33" t="s">
        <v>42</v>
      </c>
    </row>
    <row r="73" spans="2:159" x14ac:dyDescent="0.25">
      <c r="B73" s="33" t="s">
        <v>19</v>
      </c>
      <c r="C73" s="33" t="s">
        <v>43</v>
      </c>
    </row>
    <row r="74" spans="2:159" x14ac:dyDescent="0.25">
      <c r="B74" s="33" t="s">
        <v>19</v>
      </c>
      <c r="C74" s="33" t="s">
        <v>44</v>
      </c>
    </row>
    <row r="75" spans="2:159" x14ac:dyDescent="0.25">
      <c r="B75" s="33" t="s">
        <v>19</v>
      </c>
      <c r="C75" s="33" t="s">
        <v>45</v>
      </c>
    </row>
    <row r="76" spans="2:159" x14ac:dyDescent="0.25">
      <c r="B76" s="33" t="s">
        <v>19</v>
      </c>
      <c r="C76" s="33" t="s">
        <v>46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762</v>
      </c>
      <c r="C78" s="33" t="s">
        <v>36</v>
      </c>
    </row>
    <row r="79" spans="2:159" x14ac:dyDescent="0.25">
      <c r="B79" s="33" t="s">
        <v>762</v>
      </c>
      <c r="C79" s="33" t="s">
        <v>37</v>
      </c>
    </row>
    <row r="80" spans="2:159" x14ac:dyDescent="0.25">
      <c r="B80" s="33" t="s">
        <v>762</v>
      </c>
      <c r="C80" s="33" t="s">
        <v>38</v>
      </c>
    </row>
    <row r="81" spans="2:159" x14ac:dyDescent="0.25">
      <c r="B81" s="33" t="s">
        <v>762</v>
      </c>
      <c r="C81" s="33" t="s">
        <v>39</v>
      </c>
    </row>
    <row r="82" spans="2:159" x14ac:dyDescent="0.25">
      <c r="B82" s="33" t="s">
        <v>762</v>
      </c>
      <c r="C82" s="33" t="s">
        <v>40</v>
      </c>
    </row>
    <row r="83" spans="2:159" x14ac:dyDescent="0.25">
      <c r="B83" s="33" t="s">
        <v>762</v>
      </c>
      <c r="C83" s="33" t="s">
        <v>41</v>
      </c>
    </row>
    <row r="84" spans="2:159" x14ac:dyDescent="0.25">
      <c r="B84" s="33" t="s">
        <v>762</v>
      </c>
      <c r="C84" s="33" t="s">
        <v>42</v>
      </c>
    </row>
    <row r="85" spans="2:159" x14ac:dyDescent="0.25">
      <c r="B85" s="33" t="s">
        <v>762</v>
      </c>
      <c r="C85" s="33" t="s">
        <v>43</v>
      </c>
    </row>
    <row r="86" spans="2:159" x14ac:dyDescent="0.25">
      <c r="B86" s="33" t="s">
        <v>762</v>
      </c>
      <c r="C86" s="33" t="s">
        <v>44</v>
      </c>
    </row>
    <row r="87" spans="2:159" x14ac:dyDescent="0.25">
      <c r="B87" s="33" t="s">
        <v>762</v>
      </c>
      <c r="C87" s="33" t="s">
        <v>45</v>
      </c>
    </row>
    <row r="88" spans="2:159" x14ac:dyDescent="0.25">
      <c r="B88" s="33" t="s">
        <v>762</v>
      </c>
      <c r="C88" s="33" t="s">
        <v>46</v>
      </c>
    </row>
    <row r="89" spans="2:159" x14ac:dyDescent="0.25">
      <c r="B89" s="33" t="s">
        <v>762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673</v>
      </c>
      <c r="C90" s="33" t="s">
        <v>36</v>
      </c>
    </row>
    <row r="91" spans="2:159" x14ac:dyDescent="0.25">
      <c r="B91" s="33" t="s">
        <v>673</v>
      </c>
      <c r="C91" s="33" t="s">
        <v>37</v>
      </c>
    </row>
    <row r="92" spans="2:159" x14ac:dyDescent="0.25">
      <c r="B92" s="33" t="s">
        <v>673</v>
      </c>
      <c r="C92" s="33" t="s">
        <v>38</v>
      </c>
    </row>
    <row r="93" spans="2:159" x14ac:dyDescent="0.25">
      <c r="B93" s="33" t="s">
        <v>673</v>
      </c>
      <c r="C93" s="33" t="s">
        <v>39</v>
      </c>
    </row>
    <row r="94" spans="2:159" x14ac:dyDescent="0.25">
      <c r="B94" s="33" t="s">
        <v>673</v>
      </c>
      <c r="C94" s="33" t="s">
        <v>40</v>
      </c>
    </row>
    <row r="95" spans="2:159" x14ac:dyDescent="0.25">
      <c r="B95" s="33" t="s">
        <v>673</v>
      </c>
      <c r="C95" s="33" t="s">
        <v>41</v>
      </c>
    </row>
    <row r="96" spans="2:159" x14ac:dyDescent="0.25">
      <c r="B96" s="33" t="s">
        <v>673</v>
      </c>
      <c r="C96" s="33" t="s">
        <v>42</v>
      </c>
    </row>
    <row r="97" spans="2:159" x14ac:dyDescent="0.25">
      <c r="B97" s="33" t="s">
        <v>673</v>
      </c>
      <c r="C97" s="33" t="s">
        <v>43</v>
      </c>
    </row>
    <row r="98" spans="2:159" x14ac:dyDescent="0.25">
      <c r="B98" s="33" t="s">
        <v>673</v>
      </c>
      <c r="C98" s="33" t="s">
        <v>44</v>
      </c>
    </row>
    <row r="99" spans="2:159" x14ac:dyDescent="0.25">
      <c r="B99" s="33" t="s">
        <v>673</v>
      </c>
      <c r="C99" s="33" t="s">
        <v>45</v>
      </c>
    </row>
    <row r="100" spans="2:159" x14ac:dyDescent="0.25">
      <c r="B100" s="33" t="s">
        <v>673</v>
      </c>
      <c r="C100" s="33" t="s">
        <v>46</v>
      </c>
    </row>
    <row r="101" spans="2:159" x14ac:dyDescent="0.25">
      <c r="B101" s="33" t="s">
        <v>673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763</v>
      </c>
      <c r="C102" s="33" t="s">
        <v>36</v>
      </c>
      <c r="D102" s="33">
        <v>3010.485925</v>
      </c>
      <c r="E102" s="33">
        <v>3010.485925</v>
      </c>
      <c r="F102" s="33">
        <v>1892.0321710000001</v>
      </c>
      <c r="G102" s="33">
        <v>3010.485925</v>
      </c>
      <c r="H102" s="33">
        <v>3264.0417040000002</v>
      </c>
      <c r="I102" s="33">
        <v>3010.485925</v>
      </c>
      <c r="J102" s="33">
        <v>2063.4614539999998</v>
      </c>
      <c r="K102" s="33">
        <v>3264.0417040000002</v>
      </c>
      <c r="L102" s="33">
        <v>3010.485925</v>
      </c>
      <c r="M102" s="33">
        <v>2928.7381949999999</v>
      </c>
      <c r="N102" s="33">
        <v>1819.358168</v>
      </c>
      <c r="O102" s="33">
        <v>3010.485925</v>
      </c>
      <c r="P102" s="33">
        <v>3264.0417040000002</v>
      </c>
      <c r="Q102" s="33">
        <v>3010.485925</v>
      </c>
      <c r="R102" s="33">
        <v>2063.4614539999998</v>
      </c>
      <c r="S102" s="33">
        <v>3264.0417040000002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2214.4770480000002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1819.368168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2063.4614539999998</v>
      </c>
      <c r="AR102" s="33">
        <v>1819.358168</v>
      </c>
      <c r="AS102" s="33">
        <v>1819.358168</v>
      </c>
      <c r="AT102" s="33">
        <v>1819.358168</v>
      </c>
      <c r="AU102" s="33">
        <v>2214.4770480000002</v>
      </c>
      <c r="AV102" s="33">
        <v>1779.034296</v>
      </c>
      <c r="AW102" s="33">
        <v>1779.034296</v>
      </c>
      <c r="AX102" s="33">
        <v>1779.034296</v>
      </c>
      <c r="AY102" s="33">
        <v>2114.4152199999999</v>
      </c>
      <c r="AZ102" s="33">
        <v>1628.0187020000001</v>
      </c>
      <c r="BA102" s="33">
        <v>1628.0187020000001</v>
      </c>
      <c r="BB102" s="33">
        <v>1628.0187020000001</v>
      </c>
      <c r="BC102" s="33">
        <v>1872.1219880000001</v>
      </c>
      <c r="BD102" s="33">
        <v>424.29184889999999</v>
      </c>
      <c r="BE102" s="33">
        <v>424.29184889999999</v>
      </c>
      <c r="BF102" s="33">
        <v>424.29184889999999</v>
      </c>
      <c r="BG102" s="33">
        <v>668.38513499999999</v>
      </c>
      <c r="BH102" s="33">
        <v>325.8410164</v>
      </c>
      <c r="BI102" s="33">
        <v>325.8410164</v>
      </c>
      <c r="BJ102" s="33">
        <v>325.8410164</v>
      </c>
      <c r="BK102" s="33">
        <v>569.93430249999994</v>
      </c>
      <c r="BL102" s="33">
        <v>325.8410164</v>
      </c>
      <c r="BM102" s="33">
        <v>325.8410164</v>
      </c>
      <c r="BN102" s="33">
        <v>325.8410164</v>
      </c>
      <c r="BO102" s="33">
        <v>569.93430249999994</v>
      </c>
      <c r="BP102" s="33">
        <v>325.8410164</v>
      </c>
      <c r="BQ102" s="33">
        <v>325.8410164</v>
      </c>
      <c r="BR102" s="33">
        <v>325.8410164</v>
      </c>
      <c r="BS102" s="33">
        <v>569.93430249999994</v>
      </c>
      <c r="BT102" s="33">
        <v>325.8410164</v>
      </c>
      <c r="BU102" s="33">
        <v>325.8410164</v>
      </c>
      <c r="BV102" s="33">
        <v>325.8410164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435.64543370000001</v>
      </c>
      <c r="CF102" s="33">
        <v>244.0932861</v>
      </c>
      <c r="CG102" s="33">
        <v>244.0932861</v>
      </c>
      <c r="CH102" s="33">
        <v>244.0932861</v>
      </c>
      <c r="CI102" s="33">
        <v>244.0932861</v>
      </c>
      <c r="CJ102" s="33">
        <v>244.0932861</v>
      </c>
      <c r="CK102" s="33">
        <v>244.0932861</v>
      </c>
      <c r="CL102" s="33">
        <v>244.0932861</v>
      </c>
      <c r="CM102" s="33">
        <v>244.0932861</v>
      </c>
    </row>
    <row r="103" spans="2:159" x14ac:dyDescent="0.25">
      <c r="B103" s="33" t="s">
        <v>763</v>
      </c>
      <c r="C103" s="33" t="s">
        <v>37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235.14937520000001</v>
      </c>
      <c r="I103" s="33">
        <v>117.5746876</v>
      </c>
      <c r="J103" s="33">
        <v>117.5746876</v>
      </c>
      <c r="K103" s="33">
        <v>235.14937520000001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117.5746876</v>
      </c>
      <c r="R103" s="33">
        <v>117.5746876</v>
      </c>
      <c r="S103" s="33">
        <v>235.14937520000001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U103" s="33">
        <v>1029.996177</v>
      </c>
      <c r="BG103" s="33">
        <v>1817.6686629999999</v>
      </c>
      <c r="BK103" s="33">
        <v>1771.1909599999999</v>
      </c>
      <c r="BO103" s="33">
        <v>1105.2741980000001</v>
      </c>
      <c r="BS103" s="33">
        <v>847.13056349999999</v>
      </c>
      <c r="BW103" s="33">
        <v>559.71084529999996</v>
      </c>
      <c r="EV103" s="33">
        <v>732.16374570000005</v>
      </c>
      <c r="EZ103" s="33">
        <v>1710.295926</v>
      </c>
    </row>
    <row r="104" spans="2:159" x14ac:dyDescent="0.25">
      <c r="B104" s="33" t="s">
        <v>763</v>
      </c>
      <c r="C104" s="33" t="s">
        <v>38</v>
      </c>
      <c r="D104" s="33">
        <v>1346.3284799999999</v>
      </c>
      <c r="E104" s="33">
        <v>1346.3284799999999</v>
      </c>
      <c r="F104" s="33">
        <v>889.84193749999997</v>
      </c>
      <c r="G104" s="33">
        <v>1346.3284799999999</v>
      </c>
      <c r="H104" s="33">
        <v>1346.3284799999999</v>
      </c>
      <c r="I104" s="33">
        <v>1346.3284799999999</v>
      </c>
      <c r="J104" s="33">
        <v>889.84193749999997</v>
      </c>
      <c r="K104" s="33">
        <v>1346.3284799999999</v>
      </c>
      <c r="L104" s="33">
        <v>1346.3284799999999</v>
      </c>
      <c r="M104" s="33">
        <v>1092.9920970000001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889.84193749999997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1033.630005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2086.3296869999999</v>
      </c>
      <c r="AR104" s="33">
        <v>1113.4040339999999</v>
      </c>
      <c r="AS104" s="33">
        <v>1113.4040339999999</v>
      </c>
      <c r="AT104" s="33">
        <v>1113.4040339999999</v>
      </c>
      <c r="AU104" s="33">
        <v>1985.774576</v>
      </c>
      <c r="AV104" s="33">
        <v>1113.4040339999999</v>
      </c>
      <c r="AW104" s="33">
        <v>1113.4040339999999</v>
      </c>
      <c r="AX104" s="33">
        <v>1113.4040339999999</v>
      </c>
      <c r="AY104" s="33">
        <v>1832.9933040000001</v>
      </c>
      <c r="AZ104" s="33">
        <v>910.25387450000005</v>
      </c>
      <c r="BA104" s="33">
        <v>910.25387450000005</v>
      </c>
      <c r="BB104" s="33">
        <v>910.25387450000005</v>
      </c>
      <c r="BC104" s="33">
        <v>1629.8431439999999</v>
      </c>
      <c r="BD104" s="33">
        <v>598.24387460000003</v>
      </c>
      <c r="BE104" s="33">
        <v>598.24387460000003</v>
      </c>
      <c r="BF104" s="33">
        <v>598.24387460000003</v>
      </c>
      <c r="BG104" s="33">
        <v>1196.4877489999999</v>
      </c>
      <c r="BH104" s="33">
        <v>598.24387460000003</v>
      </c>
      <c r="BI104" s="33">
        <v>598.24387460000003</v>
      </c>
      <c r="BJ104" s="33">
        <v>598.24387460000003</v>
      </c>
      <c r="BK104" s="33">
        <v>1196.4877489999999</v>
      </c>
      <c r="BL104" s="33">
        <v>598.24387460000003</v>
      </c>
      <c r="BM104" s="33">
        <v>598.24387460000003</v>
      </c>
      <c r="BN104" s="33">
        <v>598.24387460000003</v>
      </c>
      <c r="BO104" s="33">
        <v>1196.4877489999999</v>
      </c>
      <c r="BP104" s="33">
        <v>598.24387460000003</v>
      </c>
      <c r="BQ104" s="33">
        <v>598.24387460000003</v>
      </c>
      <c r="BR104" s="33">
        <v>598.24387460000003</v>
      </c>
      <c r="BS104" s="33">
        <v>1196.4877489999999</v>
      </c>
      <c r="BT104" s="33">
        <v>598.24387460000003</v>
      </c>
      <c r="BU104" s="33">
        <v>598.24387460000003</v>
      </c>
      <c r="BV104" s="33">
        <v>889.01717959999996</v>
      </c>
      <c r="BW104" s="33">
        <v>1196.4877489999999</v>
      </c>
      <c r="BX104" s="33">
        <v>598.24387460000003</v>
      </c>
      <c r="BY104" s="33">
        <v>598.24387460000003</v>
      </c>
      <c r="BZ104" s="33">
        <v>598.24387460000003</v>
      </c>
      <c r="CA104" s="33">
        <v>1196.4877489999999</v>
      </c>
      <c r="CB104" s="33">
        <v>889.48795170000005</v>
      </c>
      <c r="CC104" s="33">
        <v>598.24387460000003</v>
      </c>
      <c r="CD104" s="33">
        <v>598.24387460000003</v>
      </c>
      <c r="CE104" s="33">
        <v>1196.4877489999999</v>
      </c>
      <c r="CF104" s="33">
        <v>1044.8669</v>
      </c>
      <c r="CG104" s="33">
        <v>598.24387460000003</v>
      </c>
      <c r="CH104" s="33">
        <v>598.24387460000003</v>
      </c>
      <c r="CI104" s="33">
        <v>1196.4877489999999</v>
      </c>
      <c r="CJ104" s="33">
        <v>1183.450949</v>
      </c>
      <c r="CK104" s="33">
        <v>598.24387460000003</v>
      </c>
      <c r="CL104" s="33">
        <v>598.24387460000003</v>
      </c>
      <c r="CM104" s="33">
        <v>1196.4877489999999</v>
      </c>
      <c r="CN104" s="33">
        <v>1183.450949</v>
      </c>
      <c r="CO104" s="33">
        <v>598.24387460000003</v>
      </c>
      <c r="CP104" s="33">
        <v>598.24387460000003</v>
      </c>
      <c r="CQ104" s="33">
        <v>1196.4877489999999</v>
      </c>
      <c r="CR104" s="33">
        <v>1183.450949</v>
      </c>
      <c r="CS104" s="33">
        <v>598.24387460000003</v>
      </c>
      <c r="CT104" s="33">
        <v>598.24387460000003</v>
      </c>
      <c r="CU104" s="33">
        <v>1196.4877489999999</v>
      </c>
      <c r="CV104" s="33">
        <v>1183.450949</v>
      </c>
      <c r="CW104" s="33">
        <v>598.24387460000003</v>
      </c>
      <c r="CX104" s="33">
        <v>598.24387460000003</v>
      </c>
      <c r="CY104" s="33">
        <v>1196.4877489999999</v>
      </c>
      <c r="CZ104" s="33">
        <v>1183.450949</v>
      </c>
      <c r="DA104" s="33">
        <v>598.24387460000003</v>
      </c>
      <c r="DB104" s="33">
        <v>598.24387460000003</v>
      </c>
      <c r="DC104" s="33">
        <v>1196.4877489999999</v>
      </c>
      <c r="DD104" s="33">
        <v>1183.450949</v>
      </c>
      <c r="DE104" s="33">
        <v>598.24387460000003</v>
      </c>
      <c r="DF104" s="33">
        <v>598.24387460000003</v>
      </c>
      <c r="DG104" s="33">
        <v>1196.4877489999999</v>
      </c>
      <c r="DH104" s="33">
        <v>1170.414149</v>
      </c>
      <c r="DI104" s="33">
        <v>585.20707460000006</v>
      </c>
      <c r="DJ104" s="33">
        <v>585.20707460000006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763</v>
      </c>
      <c r="C105" s="33" t="s">
        <v>39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434.34207500000002</v>
      </c>
      <c r="K105" s="33">
        <v>434.34207500000002</v>
      </c>
      <c r="L105" s="33">
        <v>434.34207500000002</v>
      </c>
      <c r="M105" s="33">
        <v>434.34207500000002</v>
      </c>
      <c r="N105" s="33">
        <v>434.34207500000002</v>
      </c>
      <c r="O105" s="33">
        <v>434.34207500000002</v>
      </c>
      <c r="P105" s="33">
        <v>434.34207500000002</v>
      </c>
      <c r="Q105" s="33">
        <v>434.34207500000002</v>
      </c>
      <c r="R105" s="33">
        <v>434.34207500000002</v>
      </c>
      <c r="S105" s="33">
        <v>434.34207500000002</v>
      </c>
      <c r="T105" s="33">
        <v>684.81863720000001</v>
      </c>
      <c r="U105" s="33">
        <v>684.81863720000001</v>
      </c>
      <c r="V105" s="33">
        <v>684.81863720000001</v>
      </c>
      <c r="W105" s="33">
        <v>1287.286689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963.94780660000004</v>
      </c>
      <c r="AN105" s="33">
        <v>687.31863720000001</v>
      </c>
      <c r="AO105" s="33">
        <v>687.31863720000001</v>
      </c>
      <c r="AP105" s="33">
        <v>687.31863720000001</v>
      </c>
      <c r="AQ105" s="33">
        <v>1289.786689</v>
      </c>
      <c r="AR105" s="33">
        <v>687.31863720000001</v>
      </c>
      <c r="AS105" s="33">
        <v>687.31863720000001</v>
      </c>
      <c r="AT105" s="33">
        <v>687.31863720000001</v>
      </c>
      <c r="AU105" s="33">
        <v>1289.786689</v>
      </c>
      <c r="AV105" s="33">
        <v>687.31863720000001</v>
      </c>
      <c r="AW105" s="33">
        <v>687.31863720000001</v>
      </c>
      <c r="AX105" s="33">
        <v>687.31863720000001</v>
      </c>
      <c r="AY105" s="33">
        <v>1289.786689</v>
      </c>
      <c r="AZ105" s="33">
        <v>831.16929449999998</v>
      </c>
      <c r="BA105" s="33">
        <v>831.16929449999998</v>
      </c>
      <c r="BB105" s="33">
        <v>831.16929449999998</v>
      </c>
      <c r="BC105" s="33">
        <v>1433.637346</v>
      </c>
      <c r="BD105" s="33">
        <v>831.16929449999998</v>
      </c>
      <c r="BE105" s="33">
        <v>831.16929449999998</v>
      </c>
      <c r="BF105" s="33">
        <v>831.16929449999998</v>
      </c>
      <c r="BG105" s="33">
        <v>1433.637346</v>
      </c>
      <c r="BH105" s="33">
        <v>831.16929449999998</v>
      </c>
      <c r="BI105" s="33">
        <v>831.16929449999998</v>
      </c>
      <c r="BJ105" s="33">
        <v>831.16929449999998</v>
      </c>
      <c r="BK105" s="33">
        <v>1433.637346</v>
      </c>
      <c r="BL105" s="33">
        <v>831.16929449999998</v>
      </c>
      <c r="BM105" s="33">
        <v>831.16929449999998</v>
      </c>
      <c r="BN105" s="33">
        <v>831.16929449999998</v>
      </c>
      <c r="BO105" s="33">
        <v>1433.637346</v>
      </c>
      <c r="BP105" s="33">
        <v>748.81870860000004</v>
      </c>
      <c r="BQ105" s="33">
        <v>748.81870860000004</v>
      </c>
      <c r="BR105" s="33">
        <v>748.81870860000004</v>
      </c>
      <c r="BS105" s="33">
        <v>1351.28676</v>
      </c>
      <c r="BT105" s="33">
        <v>748.81870860000004</v>
      </c>
      <c r="BU105" s="33">
        <v>748.81870860000004</v>
      </c>
      <c r="BV105" s="33">
        <v>999.29527080000003</v>
      </c>
      <c r="BW105" s="33">
        <v>1351.28676</v>
      </c>
      <c r="BX105" s="33">
        <v>748.81870860000004</v>
      </c>
      <c r="BY105" s="33">
        <v>748.81870860000004</v>
      </c>
      <c r="BZ105" s="33">
        <v>748.81870860000004</v>
      </c>
      <c r="CA105" s="33">
        <v>1351.28676</v>
      </c>
      <c r="CB105" s="33">
        <v>396.82721950000001</v>
      </c>
      <c r="CC105" s="33">
        <v>396.82721950000001</v>
      </c>
      <c r="CD105" s="33">
        <v>396.82721950000001</v>
      </c>
      <c r="CE105" s="33">
        <v>647.30378159999998</v>
      </c>
      <c r="CF105" s="33">
        <v>396.82721950000001</v>
      </c>
      <c r="CG105" s="33">
        <v>396.82721950000001</v>
      </c>
      <c r="CH105" s="33">
        <v>396.82721950000001</v>
      </c>
      <c r="CI105" s="33">
        <v>647.30378159999998</v>
      </c>
      <c r="CJ105" s="33">
        <v>396.82721950000001</v>
      </c>
      <c r="CK105" s="33">
        <v>396.82721950000001</v>
      </c>
      <c r="CL105" s="33">
        <v>396.82721950000001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763</v>
      </c>
      <c r="C106" s="33" t="s">
        <v>40</v>
      </c>
    </row>
    <row r="107" spans="2:159" x14ac:dyDescent="0.25">
      <c r="B107" s="33" t="s">
        <v>763</v>
      </c>
      <c r="C107" s="33" t="s">
        <v>41</v>
      </c>
    </row>
    <row r="108" spans="2:159" x14ac:dyDescent="0.25">
      <c r="B108" s="33" t="s">
        <v>763</v>
      </c>
      <c r="C108" s="33" t="s">
        <v>42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289.45479649999999</v>
      </c>
      <c r="K108" s="33">
        <v>289.45479649999999</v>
      </c>
      <c r="L108" s="33">
        <v>321.92980679999999</v>
      </c>
      <c r="M108" s="33">
        <v>289.48286530000001</v>
      </c>
      <c r="N108" s="33">
        <v>321.92980679999999</v>
      </c>
      <c r="O108" s="33">
        <v>289.45479649999999</v>
      </c>
      <c r="P108" s="33">
        <v>321.92980679999999</v>
      </c>
      <c r="Q108" s="33">
        <v>321.92980679999999</v>
      </c>
      <c r="R108" s="33">
        <v>321.92980679999999</v>
      </c>
      <c r="S108" s="33">
        <v>321.92980679999999</v>
      </c>
      <c r="T108" s="33">
        <v>558.84255159999998</v>
      </c>
      <c r="U108" s="33">
        <v>591.31756189999999</v>
      </c>
      <c r="V108" s="33">
        <v>591.31756189999999</v>
      </c>
      <c r="W108" s="33">
        <v>844.36501850000002</v>
      </c>
      <c r="X108" s="33">
        <v>558.84255159999998</v>
      </c>
      <c r="Y108" s="33">
        <v>558.84255159999998</v>
      </c>
      <c r="Z108" s="33">
        <v>591.31756189999999</v>
      </c>
      <c r="AA108" s="33">
        <v>844.36501850000002</v>
      </c>
      <c r="AB108" s="33">
        <v>591.31756189999999</v>
      </c>
      <c r="AC108" s="33">
        <v>591.31756189999999</v>
      </c>
      <c r="AD108" s="33">
        <v>591.31756189999999</v>
      </c>
      <c r="AE108" s="33">
        <v>591.31756189999999</v>
      </c>
      <c r="AF108" s="33">
        <v>591.31756189999999</v>
      </c>
      <c r="AG108" s="33">
        <v>558.84255159999998</v>
      </c>
      <c r="AH108" s="33">
        <v>558.84255159999998</v>
      </c>
      <c r="AI108" s="33">
        <v>844.36501850000002</v>
      </c>
      <c r="AJ108" s="33">
        <v>558.84255159999998</v>
      </c>
      <c r="AK108" s="33">
        <v>591.31756189999999</v>
      </c>
      <c r="AL108" s="33">
        <v>591.31756189999999</v>
      </c>
      <c r="AM108" s="33">
        <v>844.36501850000002</v>
      </c>
      <c r="AN108" s="33">
        <v>558.84255159999998</v>
      </c>
      <c r="AO108" s="33">
        <v>558.84255159999998</v>
      </c>
      <c r="AP108" s="33">
        <v>591.31756189999999</v>
      </c>
      <c r="AQ108" s="33">
        <v>844.36501850000002</v>
      </c>
      <c r="AR108" s="33">
        <v>558.84255159999998</v>
      </c>
      <c r="AS108" s="33">
        <v>558.84255159999998</v>
      </c>
      <c r="AT108" s="33">
        <v>591.31756189999999</v>
      </c>
      <c r="AU108" s="33">
        <v>923.50260660000004</v>
      </c>
      <c r="AV108" s="33">
        <v>558.84255159999998</v>
      </c>
      <c r="AW108" s="33">
        <v>558.84255159999998</v>
      </c>
      <c r="AX108" s="33">
        <v>591.31756189999999</v>
      </c>
      <c r="AY108" s="33">
        <v>844.36501850000002</v>
      </c>
      <c r="AZ108" s="33">
        <v>591.31756189999999</v>
      </c>
      <c r="BA108" s="33">
        <v>558.84255159999998</v>
      </c>
      <c r="BB108" s="33">
        <v>591.31756189999999</v>
      </c>
      <c r="BC108" s="33">
        <v>844.36501850000002</v>
      </c>
      <c r="BD108" s="33">
        <v>591.28054810000003</v>
      </c>
      <c r="BE108" s="33">
        <v>591.31756189999999</v>
      </c>
      <c r="BF108" s="33">
        <v>591.31756189999999</v>
      </c>
      <c r="BG108" s="33">
        <v>921.69228439999995</v>
      </c>
      <c r="BH108" s="33">
        <v>591.28949309999996</v>
      </c>
      <c r="BI108" s="33">
        <v>558.87956540000005</v>
      </c>
      <c r="BJ108" s="33">
        <v>591.31756189999999</v>
      </c>
      <c r="BK108" s="33">
        <v>844.36501850000002</v>
      </c>
      <c r="BL108" s="33">
        <v>591.30861689999995</v>
      </c>
      <c r="BM108" s="33">
        <v>591.31756189999999</v>
      </c>
      <c r="BN108" s="33">
        <v>591.31756189999999</v>
      </c>
      <c r="BO108" s="33">
        <v>844.36501850000002</v>
      </c>
      <c r="BP108" s="33">
        <v>591.31756189999999</v>
      </c>
      <c r="BQ108" s="33">
        <v>591.31756189999999</v>
      </c>
      <c r="BR108" s="33">
        <v>591.31756189999999</v>
      </c>
      <c r="BS108" s="33">
        <v>844.36501850000002</v>
      </c>
      <c r="BT108" s="33">
        <v>591.31756189999999</v>
      </c>
      <c r="BU108" s="33">
        <v>558.87956540000005</v>
      </c>
      <c r="BV108" s="33">
        <v>764.46128650000003</v>
      </c>
      <c r="BW108" s="33">
        <v>844.36501850000002</v>
      </c>
      <c r="BX108" s="33">
        <v>591.31756189999999</v>
      </c>
      <c r="BY108" s="33">
        <v>591.31756189999999</v>
      </c>
      <c r="BZ108" s="33">
        <v>591.31756189999999</v>
      </c>
      <c r="CA108" s="33">
        <v>844.36501850000002</v>
      </c>
      <c r="CB108" s="33">
        <v>269.38775509999999</v>
      </c>
      <c r="CC108" s="33">
        <v>269.38775509999999</v>
      </c>
      <c r="CD108" s="33">
        <v>309.32715969999998</v>
      </c>
      <c r="CE108" s="33">
        <v>522.43521169999997</v>
      </c>
      <c r="CF108" s="33">
        <v>269.38775509999999</v>
      </c>
      <c r="CG108" s="33">
        <v>269.38775509999999</v>
      </c>
      <c r="CH108" s="33">
        <v>311.30129299999999</v>
      </c>
      <c r="CI108" s="33">
        <v>522.43521169999997</v>
      </c>
      <c r="CJ108" s="33">
        <v>303.39037150000001</v>
      </c>
      <c r="CK108" s="33">
        <v>269.38775509999999</v>
      </c>
      <c r="CL108" s="33">
        <v>347.35370790000002</v>
      </c>
      <c r="CM108" s="33">
        <v>522.43521169999997</v>
      </c>
      <c r="CN108" s="33">
        <v>522.43521169999997</v>
      </c>
      <c r="CO108" s="33">
        <v>269.38775509999999</v>
      </c>
      <c r="CP108" s="33">
        <v>349.4052188</v>
      </c>
      <c r="CQ108" s="33">
        <v>522.43521169999997</v>
      </c>
      <c r="CR108" s="33">
        <v>522.43521169999997</v>
      </c>
      <c r="CS108" s="33">
        <v>269.38775509999999</v>
      </c>
      <c r="CT108" s="33">
        <v>269.38775509999999</v>
      </c>
      <c r="CU108" s="33">
        <v>522.43521169999997</v>
      </c>
      <c r="CV108" s="33">
        <v>522.43521169999997</v>
      </c>
      <c r="CW108" s="33">
        <v>269.38775509999999</v>
      </c>
      <c r="CX108" s="33">
        <v>269.38775509999999</v>
      </c>
      <c r="CY108" s="33">
        <v>522.43521169999997</v>
      </c>
    </row>
    <row r="109" spans="2:159" x14ac:dyDescent="0.25">
      <c r="B109" s="33" t="s">
        <v>763</v>
      </c>
      <c r="C109" s="33" t="s">
        <v>43</v>
      </c>
    </row>
    <row r="110" spans="2:159" x14ac:dyDescent="0.25">
      <c r="B110" s="33" t="s">
        <v>763</v>
      </c>
      <c r="C110" s="33" t="s">
        <v>44</v>
      </c>
    </row>
    <row r="111" spans="2:159" x14ac:dyDescent="0.25">
      <c r="B111" s="33" t="s">
        <v>763</v>
      </c>
      <c r="C111" s="33" t="s">
        <v>45</v>
      </c>
    </row>
    <row r="112" spans="2:159" x14ac:dyDescent="0.25">
      <c r="B112" s="33" t="s">
        <v>763</v>
      </c>
      <c r="C112" s="33" t="s">
        <v>46</v>
      </c>
    </row>
    <row r="113" spans="2:159" x14ac:dyDescent="0.25">
      <c r="B113" s="33" t="s">
        <v>763</v>
      </c>
      <c r="C113" s="33" t="s">
        <v>15</v>
      </c>
      <c r="D113" s="33">
        <v>5230.6609749999998</v>
      </c>
      <c r="E113" s="33">
        <v>5230.6609749999998</v>
      </c>
      <c r="F113" s="33">
        <v>3623.245668</v>
      </c>
      <c r="G113" s="33">
        <v>5198.1859640000002</v>
      </c>
      <c r="H113" s="33">
        <v>5569.3164299999999</v>
      </c>
      <c r="I113" s="33">
        <v>5198.1859640000002</v>
      </c>
      <c r="J113" s="33">
        <v>3794.674951</v>
      </c>
      <c r="K113" s="33">
        <v>5569.3164299999999</v>
      </c>
      <c r="L113" s="33">
        <v>5230.6609749999998</v>
      </c>
      <c r="M113" s="33">
        <v>4863.1299200000003</v>
      </c>
      <c r="N113" s="33">
        <v>3461.7012800000002</v>
      </c>
      <c r="O113" s="33">
        <v>5198.1859640000002</v>
      </c>
      <c r="P113" s="33">
        <v>5601.7914410000003</v>
      </c>
      <c r="Q113" s="33">
        <v>5230.6609749999998</v>
      </c>
      <c r="R113" s="33">
        <v>3827.1499610000001</v>
      </c>
      <c r="S113" s="33">
        <v>5601.7914410000003</v>
      </c>
      <c r="T113" s="33">
        <v>3949.0905870000001</v>
      </c>
      <c r="U113" s="33">
        <v>3981.5655969999998</v>
      </c>
      <c r="V113" s="33">
        <v>3981.5655969999998</v>
      </c>
      <c r="W113" s="33">
        <v>5202.5297860000001</v>
      </c>
      <c r="X113" s="33">
        <v>3949.0905870000001</v>
      </c>
      <c r="Y113" s="33">
        <v>3949.0905870000001</v>
      </c>
      <c r="Z113" s="33">
        <v>3981.5655969999998</v>
      </c>
      <c r="AA113" s="33">
        <v>5497.333447</v>
      </c>
      <c r="AB113" s="33">
        <v>3994.6023970000001</v>
      </c>
      <c r="AC113" s="33">
        <v>3994.6023970000001</v>
      </c>
      <c r="AD113" s="33">
        <v>3994.6023970000001</v>
      </c>
      <c r="AE113" s="33">
        <v>3994.6023970000001</v>
      </c>
      <c r="AF113" s="33">
        <v>3994.6023970000001</v>
      </c>
      <c r="AG113" s="33">
        <v>3962.127387</v>
      </c>
      <c r="AH113" s="33">
        <v>3962.127387</v>
      </c>
      <c r="AI113" s="33">
        <v>4658.6712180000004</v>
      </c>
      <c r="AJ113" s="33">
        <v>4549.8344619999998</v>
      </c>
      <c r="AK113" s="33">
        <v>4582.3094719999999</v>
      </c>
      <c r="AL113" s="33">
        <v>4582.3094719999999</v>
      </c>
      <c r="AM113" s="33">
        <v>6075.6786529999999</v>
      </c>
      <c r="AN113" s="33">
        <v>4549.8344619999998</v>
      </c>
      <c r="AO113" s="33">
        <v>4549.8344619999998</v>
      </c>
      <c r="AP113" s="33">
        <v>4582.3094719999999</v>
      </c>
      <c r="AQ113" s="33">
        <v>6401.517535</v>
      </c>
      <c r="AR113" s="33">
        <v>4178.9233910000003</v>
      </c>
      <c r="AS113" s="33">
        <v>4178.9233910000003</v>
      </c>
      <c r="AT113" s="33">
        <v>4211.3984010000004</v>
      </c>
      <c r="AU113" s="33">
        <v>7443.537096</v>
      </c>
      <c r="AV113" s="33">
        <v>4138.5995190000003</v>
      </c>
      <c r="AW113" s="33">
        <v>4138.5995190000003</v>
      </c>
      <c r="AX113" s="33">
        <v>4171.0745290000004</v>
      </c>
      <c r="AY113" s="33">
        <v>6081.5602310000004</v>
      </c>
      <c r="AZ113" s="33">
        <v>3960.7594330000002</v>
      </c>
      <c r="BA113" s="33">
        <v>3928.2844230000001</v>
      </c>
      <c r="BB113" s="33">
        <v>3960.7594330000002</v>
      </c>
      <c r="BC113" s="33">
        <v>5779.9674960000002</v>
      </c>
      <c r="BD113" s="33">
        <v>2444.9855659999998</v>
      </c>
      <c r="BE113" s="33">
        <v>2445.0225799999998</v>
      </c>
      <c r="BF113" s="33">
        <v>2445.0225799999998</v>
      </c>
      <c r="BG113" s="33">
        <v>6037.8711780000003</v>
      </c>
      <c r="BH113" s="33">
        <v>2346.5436789999999</v>
      </c>
      <c r="BI113" s="33">
        <v>2314.1337509999998</v>
      </c>
      <c r="BJ113" s="33">
        <v>2346.571747</v>
      </c>
      <c r="BK113" s="33">
        <v>5815.6153759999997</v>
      </c>
      <c r="BL113" s="33">
        <v>2346.5628019999999</v>
      </c>
      <c r="BM113" s="33">
        <v>2346.571747</v>
      </c>
      <c r="BN113" s="33">
        <v>2346.571747</v>
      </c>
      <c r="BO113" s="33">
        <v>5149.6986139999999</v>
      </c>
      <c r="BP113" s="33">
        <v>2264.2211609999999</v>
      </c>
      <c r="BQ113" s="33">
        <v>2264.2211609999999</v>
      </c>
      <c r="BR113" s="33">
        <v>2264.2211609999999</v>
      </c>
      <c r="BS113" s="33">
        <v>4809.204393</v>
      </c>
      <c r="BT113" s="33">
        <v>2264.2211609999999</v>
      </c>
      <c r="BU113" s="33">
        <v>2231.7831649999998</v>
      </c>
      <c r="BV113" s="33">
        <v>2978.6147529999998</v>
      </c>
      <c r="BW113" s="33">
        <v>4521.7846749999999</v>
      </c>
      <c r="BX113" s="33">
        <v>2264.2211609999999</v>
      </c>
      <c r="BY113" s="33">
        <v>2264.2211609999999</v>
      </c>
      <c r="BZ113" s="33">
        <v>2264.2211609999999</v>
      </c>
      <c r="CA113" s="33">
        <v>3962.0738299999998</v>
      </c>
      <c r="CB113" s="33">
        <v>1799.796212</v>
      </c>
      <c r="CC113" s="33">
        <v>1508.5521349999999</v>
      </c>
      <c r="CD113" s="33">
        <v>1548.49154</v>
      </c>
      <c r="CE113" s="33">
        <v>2801.8721759999999</v>
      </c>
      <c r="CF113" s="33">
        <v>1955.17516</v>
      </c>
      <c r="CG113" s="33">
        <v>1508.5521349999999</v>
      </c>
      <c r="CH113" s="33">
        <v>1550.4656729999999</v>
      </c>
      <c r="CI113" s="33">
        <v>2610.320029</v>
      </c>
      <c r="CJ113" s="33">
        <v>2127.7618259999999</v>
      </c>
      <c r="CK113" s="33">
        <v>1508.5521349999999</v>
      </c>
      <c r="CL113" s="33">
        <v>1586.518088</v>
      </c>
      <c r="CM113" s="33">
        <v>2610.320029</v>
      </c>
      <c r="CN113" s="33">
        <v>1852.2368180000001</v>
      </c>
      <c r="CO113" s="33">
        <v>1013.982287</v>
      </c>
      <c r="CP113" s="33">
        <v>1093.9997510000001</v>
      </c>
      <c r="CQ113" s="33">
        <v>1865.2736179999999</v>
      </c>
      <c r="CR113" s="33">
        <v>1852.2368180000001</v>
      </c>
      <c r="CS113" s="33">
        <v>1013.982287</v>
      </c>
      <c r="CT113" s="33">
        <v>1013.982287</v>
      </c>
      <c r="CU113" s="33">
        <v>1865.2736179999999</v>
      </c>
      <c r="CV113" s="33">
        <v>1852.2368180000001</v>
      </c>
      <c r="CW113" s="33">
        <v>1013.982287</v>
      </c>
      <c r="CX113" s="33">
        <v>1013.982287</v>
      </c>
      <c r="CY113" s="33">
        <v>1865.2736179999999</v>
      </c>
      <c r="CZ113" s="33">
        <v>1329.801606</v>
      </c>
      <c r="DA113" s="33">
        <v>744.59453180000003</v>
      </c>
      <c r="DB113" s="33">
        <v>744.59453180000003</v>
      </c>
      <c r="DC113" s="33">
        <v>1342.8384060000001</v>
      </c>
      <c r="DD113" s="33">
        <v>1329.801606</v>
      </c>
      <c r="DE113" s="33">
        <v>744.59453180000003</v>
      </c>
      <c r="DF113" s="33">
        <v>744.59453180000003</v>
      </c>
      <c r="DG113" s="33">
        <v>1342.8384060000001</v>
      </c>
      <c r="DH113" s="33">
        <v>1316.7648059999999</v>
      </c>
      <c r="DI113" s="33">
        <v>731.55773180000006</v>
      </c>
      <c r="DJ113" s="33">
        <v>731.55773180000006</v>
      </c>
      <c r="DK113" s="33">
        <v>1316.7648059999999</v>
      </c>
      <c r="DL113" s="33">
        <v>1316.7648059999999</v>
      </c>
      <c r="DM113" s="33">
        <v>731.55773180000006</v>
      </c>
      <c r="DN113" s="33">
        <v>731.55773180000006</v>
      </c>
      <c r="DO113" s="33">
        <v>1316.7648059999999</v>
      </c>
      <c r="DP113" s="33">
        <v>143.85065729999999</v>
      </c>
      <c r="DQ113" s="33">
        <v>143.85065729999999</v>
      </c>
      <c r="DR113" s="33">
        <v>143.85065729999999</v>
      </c>
      <c r="DS113" s="33">
        <v>143.85065729999999</v>
      </c>
      <c r="DT113" s="33">
        <v>143.85065729999999</v>
      </c>
      <c r="DU113" s="33">
        <v>143.85065729999999</v>
      </c>
      <c r="DV113" s="33">
        <v>143.85065729999999</v>
      </c>
      <c r="DW113" s="33">
        <v>143.85065729999999</v>
      </c>
      <c r="DX113" s="33">
        <v>143.85065729999999</v>
      </c>
      <c r="DY113" s="33">
        <v>143.85065729999999</v>
      </c>
      <c r="DZ113" s="33">
        <v>143.85065729999999</v>
      </c>
      <c r="EA113" s="33">
        <v>143.85065729999999</v>
      </c>
      <c r="EB113" s="33">
        <v>143.85065729999999</v>
      </c>
      <c r="EC113" s="33">
        <v>143.85065729999999</v>
      </c>
      <c r="ED113" s="33">
        <v>143.85065729999999</v>
      </c>
      <c r="EE113" s="33">
        <v>143.85065729999999</v>
      </c>
      <c r="EF113" s="33">
        <v>0</v>
      </c>
      <c r="EG113" s="33">
        <v>0</v>
      </c>
      <c r="EH113" s="33">
        <v>0</v>
      </c>
      <c r="EI113" s="33">
        <v>0</v>
      </c>
      <c r="EJ113" s="33">
        <v>0</v>
      </c>
      <c r="EK113" s="33">
        <v>0</v>
      </c>
      <c r="EL113" s="33">
        <v>0</v>
      </c>
      <c r="EM113" s="33">
        <v>0</v>
      </c>
      <c r="EN113" s="33">
        <v>0</v>
      </c>
      <c r="EO113" s="33">
        <v>0</v>
      </c>
      <c r="EP113" s="33">
        <v>0</v>
      </c>
      <c r="EQ113" s="33">
        <v>0</v>
      </c>
      <c r="ER113" s="33">
        <v>0</v>
      </c>
      <c r="ES113" s="33">
        <v>0</v>
      </c>
      <c r="ET113" s="33">
        <v>0</v>
      </c>
      <c r="EU113" s="33">
        <v>0</v>
      </c>
      <c r="EV113" s="33">
        <v>732.16374570000005</v>
      </c>
      <c r="EW113" s="33">
        <v>0</v>
      </c>
      <c r="EX113" s="33">
        <v>0</v>
      </c>
      <c r="EY113" s="33">
        <v>0</v>
      </c>
      <c r="EZ113" s="33">
        <v>1710.295926</v>
      </c>
      <c r="FA113" s="33">
        <v>0</v>
      </c>
      <c r="FB113" s="33">
        <v>0</v>
      </c>
      <c r="FC113" s="33">
        <v>0</v>
      </c>
    </row>
    <row r="114" spans="2:159" x14ac:dyDescent="0.25">
      <c r="B114" s="33" t="s">
        <v>764</v>
      </c>
      <c r="C114" s="33" t="s">
        <v>36</v>
      </c>
    </row>
    <row r="115" spans="2:159" x14ac:dyDescent="0.25">
      <c r="B115" s="33" t="s">
        <v>764</v>
      </c>
      <c r="C115" s="33" t="s">
        <v>37</v>
      </c>
    </row>
    <row r="116" spans="2:159" x14ac:dyDescent="0.25">
      <c r="B116" s="33" t="s">
        <v>764</v>
      </c>
      <c r="C116" s="33" t="s">
        <v>38</v>
      </c>
    </row>
    <row r="117" spans="2:159" x14ac:dyDescent="0.25">
      <c r="B117" s="33" t="s">
        <v>764</v>
      </c>
      <c r="C117" s="33" t="s">
        <v>39</v>
      </c>
    </row>
    <row r="118" spans="2:159" x14ac:dyDescent="0.25">
      <c r="B118" s="33" t="s">
        <v>764</v>
      </c>
      <c r="C118" s="33" t="s">
        <v>40</v>
      </c>
    </row>
    <row r="119" spans="2:159" x14ac:dyDescent="0.25">
      <c r="B119" s="33" t="s">
        <v>764</v>
      </c>
      <c r="C119" s="33" t="s">
        <v>41</v>
      </c>
    </row>
    <row r="120" spans="2:159" x14ac:dyDescent="0.25">
      <c r="B120" s="33" t="s">
        <v>764</v>
      </c>
      <c r="C120" s="33" t="s">
        <v>42</v>
      </c>
    </row>
    <row r="121" spans="2:159" x14ac:dyDescent="0.25">
      <c r="B121" s="33" t="s">
        <v>764</v>
      </c>
      <c r="C121" s="33" t="s">
        <v>43</v>
      </c>
    </row>
    <row r="122" spans="2:159" x14ac:dyDescent="0.25">
      <c r="B122" s="33" t="s">
        <v>764</v>
      </c>
      <c r="C122" s="33" t="s">
        <v>44</v>
      </c>
    </row>
    <row r="123" spans="2:159" x14ac:dyDescent="0.25">
      <c r="B123" s="33" t="s">
        <v>764</v>
      </c>
      <c r="C123" s="33" t="s">
        <v>45</v>
      </c>
    </row>
    <row r="124" spans="2:159" x14ac:dyDescent="0.25">
      <c r="B124" s="33" t="s">
        <v>764</v>
      </c>
      <c r="C124" s="33" t="s">
        <v>46</v>
      </c>
    </row>
    <row r="125" spans="2:159" x14ac:dyDescent="0.25">
      <c r="B125" s="33" t="s">
        <v>764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765</v>
      </c>
      <c r="C126" s="33" t="s">
        <v>36</v>
      </c>
      <c r="CE126" s="33">
        <v>56.901687109999997</v>
      </c>
      <c r="CI126" s="33">
        <v>56.901687109999997</v>
      </c>
      <c r="CM126" s="33">
        <v>56.901687109999997</v>
      </c>
      <c r="CQ126" s="33">
        <v>56.901687109999997</v>
      </c>
      <c r="CU126" s="33">
        <v>56.901687109999997</v>
      </c>
      <c r="CV126" s="33">
        <v>542.07134180000003</v>
      </c>
      <c r="CY126" s="33">
        <v>723.55261700000005</v>
      </c>
      <c r="CZ126" s="33">
        <v>1092.0527199999999</v>
      </c>
      <c r="DC126" s="33">
        <v>1372.3015109999999</v>
      </c>
      <c r="DD126" s="33">
        <v>1568.8147590000001</v>
      </c>
      <c r="DG126" s="33">
        <v>2151.5396479999999</v>
      </c>
      <c r="DH126" s="33">
        <v>2151.5396479999999</v>
      </c>
      <c r="DK126" s="33">
        <v>2151.5396479999999</v>
      </c>
      <c r="DL126" s="33">
        <v>2151.5396479999999</v>
      </c>
      <c r="DO126" s="33">
        <v>2151.5396479999999</v>
      </c>
      <c r="DP126" s="33">
        <v>2151.5396479999999</v>
      </c>
      <c r="DS126" s="33">
        <v>2151.5396479999999</v>
      </c>
      <c r="DT126" s="33">
        <v>2151.5396479999999</v>
      </c>
      <c r="DW126" s="33">
        <v>2151.5396479999999</v>
      </c>
      <c r="DX126" s="33">
        <v>2151.5396479999999</v>
      </c>
      <c r="EA126" s="33">
        <v>2151.5396479999999</v>
      </c>
      <c r="EB126" s="33">
        <v>2151.5396479999999</v>
      </c>
      <c r="EE126" s="33">
        <v>2151.5396479999999</v>
      </c>
      <c r="EF126" s="33">
        <v>2151.5396479999999</v>
      </c>
      <c r="EI126" s="33">
        <v>2151.5396479999999</v>
      </c>
      <c r="EJ126" s="33">
        <v>2151.5396479999999</v>
      </c>
      <c r="EM126" s="33">
        <v>903.4371228</v>
      </c>
      <c r="EN126" s="33">
        <v>1137.745079</v>
      </c>
      <c r="EQ126" s="33">
        <v>1413.6469939999999</v>
      </c>
      <c r="ER126" s="33">
        <v>926.97023239999999</v>
      </c>
      <c r="EU126" s="33">
        <v>979.77013609999995</v>
      </c>
      <c r="EV126" s="33">
        <v>700.70063670000002</v>
      </c>
      <c r="EZ126" s="33">
        <v>1093.395816</v>
      </c>
    </row>
    <row r="127" spans="2:159" x14ac:dyDescent="0.25">
      <c r="B127" s="33" t="s">
        <v>765</v>
      </c>
      <c r="C127" s="33" t="s">
        <v>37</v>
      </c>
    </row>
    <row r="128" spans="2:159" x14ac:dyDescent="0.25">
      <c r="B128" s="33" t="s">
        <v>765</v>
      </c>
      <c r="C128" s="33" t="s">
        <v>38</v>
      </c>
    </row>
    <row r="129" spans="2:159" x14ac:dyDescent="0.25">
      <c r="B129" s="33" t="s">
        <v>765</v>
      </c>
      <c r="C129" s="33" t="s">
        <v>39</v>
      </c>
    </row>
    <row r="130" spans="2:159" x14ac:dyDescent="0.25">
      <c r="B130" s="33" t="s">
        <v>765</v>
      </c>
      <c r="C130" s="33" t="s">
        <v>40</v>
      </c>
    </row>
    <row r="131" spans="2:159" x14ac:dyDescent="0.25">
      <c r="B131" s="33" t="s">
        <v>765</v>
      </c>
      <c r="C131" s="33" t="s">
        <v>41</v>
      </c>
    </row>
    <row r="132" spans="2:159" x14ac:dyDescent="0.25">
      <c r="B132" s="33" t="s">
        <v>765</v>
      </c>
      <c r="C132" s="33" t="s">
        <v>42</v>
      </c>
    </row>
    <row r="133" spans="2:159" x14ac:dyDescent="0.25">
      <c r="B133" s="33" t="s">
        <v>765</v>
      </c>
      <c r="C133" s="33" t="s">
        <v>43</v>
      </c>
    </row>
    <row r="134" spans="2:159" x14ac:dyDescent="0.25">
      <c r="B134" s="33" t="s">
        <v>765</v>
      </c>
      <c r="C134" s="33" t="s">
        <v>44</v>
      </c>
    </row>
    <row r="135" spans="2:159" x14ac:dyDescent="0.25">
      <c r="B135" s="33" t="s">
        <v>765</v>
      </c>
      <c r="C135" s="33" t="s">
        <v>45</v>
      </c>
    </row>
    <row r="136" spans="2:159" x14ac:dyDescent="0.25">
      <c r="B136" s="33" t="s">
        <v>765</v>
      </c>
      <c r="C136" s="33" t="s">
        <v>46</v>
      </c>
    </row>
    <row r="137" spans="2:159" x14ac:dyDescent="0.25">
      <c r="B137" s="33" t="s">
        <v>765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0</v>
      </c>
      <c r="CE137" s="33">
        <v>56.901687109999997</v>
      </c>
      <c r="CF137" s="33">
        <v>0</v>
      </c>
      <c r="CG137" s="33">
        <v>0</v>
      </c>
      <c r="CH137" s="33">
        <v>0</v>
      </c>
      <c r="CI137" s="33">
        <v>56.901687109999997</v>
      </c>
      <c r="CJ137" s="33">
        <v>0</v>
      </c>
      <c r="CK137" s="33">
        <v>0</v>
      </c>
      <c r="CL137" s="33">
        <v>0</v>
      </c>
      <c r="CM137" s="33">
        <v>56.901687109999997</v>
      </c>
      <c r="CN137" s="33">
        <v>0</v>
      </c>
      <c r="CO137" s="33">
        <v>0</v>
      </c>
      <c r="CP137" s="33">
        <v>0</v>
      </c>
      <c r="CQ137" s="33">
        <v>56.901687109999997</v>
      </c>
      <c r="CR137" s="33">
        <v>0</v>
      </c>
      <c r="CS137" s="33">
        <v>0</v>
      </c>
      <c r="CT137" s="33">
        <v>0</v>
      </c>
      <c r="CU137" s="33">
        <v>56.901687109999997</v>
      </c>
      <c r="CV137" s="33">
        <v>542.07134180000003</v>
      </c>
      <c r="CW137" s="33">
        <v>0</v>
      </c>
      <c r="CX137" s="33">
        <v>0</v>
      </c>
      <c r="CY137" s="33">
        <v>723.55261700000005</v>
      </c>
      <c r="CZ137" s="33">
        <v>1092.0527199999999</v>
      </c>
      <c r="DA137" s="33">
        <v>0</v>
      </c>
      <c r="DB137" s="33">
        <v>0</v>
      </c>
      <c r="DC137" s="33">
        <v>1372.3015109999999</v>
      </c>
      <c r="DD137" s="33">
        <v>1568.8147590000001</v>
      </c>
      <c r="DE137" s="33">
        <v>0</v>
      </c>
      <c r="DF137" s="33">
        <v>0</v>
      </c>
      <c r="DG137" s="33">
        <v>2151.5396479999999</v>
      </c>
      <c r="DH137" s="33">
        <v>2151.5396479999999</v>
      </c>
      <c r="DI137" s="33">
        <v>0</v>
      </c>
      <c r="DJ137" s="33">
        <v>0</v>
      </c>
      <c r="DK137" s="33">
        <v>2151.5396479999999</v>
      </c>
      <c r="DL137" s="33">
        <v>2151.5396479999999</v>
      </c>
      <c r="DM137" s="33">
        <v>0</v>
      </c>
      <c r="DN137" s="33">
        <v>0</v>
      </c>
      <c r="DO137" s="33">
        <v>2151.5396479999999</v>
      </c>
      <c r="DP137" s="33">
        <v>2151.5396479999999</v>
      </c>
      <c r="DQ137" s="33">
        <v>0</v>
      </c>
      <c r="DR137" s="33">
        <v>0</v>
      </c>
      <c r="DS137" s="33">
        <v>2151.5396479999999</v>
      </c>
      <c r="DT137" s="33">
        <v>2151.5396479999999</v>
      </c>
      <c r="DU137" s="33">
        <v>0</v>
      </c>
      <c r="DV137" s="33">
        <v>0</v>
      </c>
      <c r="DW137" s="33">
        <v>2151.5396479999999</v>
      </c>
      <c r="DX137" s="33">
        <v>2151.5396479999999</v>
      </c>
      <c r="DY137" s="33">
        <v>0</v>
      </c>
      <c r="DZ137" s="33">
        <v>0</v>
      </c>
      <c r="EA137" s="33">
        <v>2151.5396479999999</v>
      </c>
      <c r="EB137" s="33">
        <v>2151.5396479999999</v>
      </c>
      <c r="EC137" s="33">
        <v>0</v>
      </c>
      <c r="ED137" s="33">
        <v>0</v>
      </c>
      <c r="EE137" s="33">
        <v>2151.5396479999999</v>
      </c>
      <c r="EF137" s="33">
        <v>2151.5396479999999</v>
      </c>
      <c r="EG137" s="33">
        <v>0</v>
      </c>
      <c r="EH137" s="33">
        <v>0</v>
      </c>
      <c r="EI137" s="33">
        <v>2151.5396479999999</v>
      </c>
      <c r="EJ137" s="33">
        <v>2151.5396479999999</v>
      </c>
      <c r="EK137" s="33">
        <v>0</v>
      </c>
      <c r="EL137" s="33">
        <v>0</v>
      </c>
      <c r="EM137" s="33">
        <v>903.4371228</v>
      </c>
      <c r="EN137" s="33">
        <v>1137.745079</v>
      </c>
      <c r="EO137" s="33">
        <v>0</v>
      </c>
      <c r="EP137" s="33">
        <v>0</v>
      </c>
      <c r="EQ137" s="33">
        <v>1413.6469939999999</v>
      </c>
      <c r="ER137" s="33">
        <v>926.97023239999999</v>
      </c>
      <c r="ES137" s="33">
        <v>0</v>
      </c>
      <c r="ET137" s="33">
        <v>0</v>
      </c>
      <c r="EU137" s="33">
        <v>979.77013609999995</v>
      </c>
      <c r="EV137" s="33">
        <v>700.70063670000002</v>
      </c>
      <c r="EW137" s="33">
        <v>0</v>
      </c>
      <c r="EX137" s="33">
        <v>0</v>
      </c>
      <c r="EY137" s="33">
        <v>0</v>
      </c>
      <c r="EZ137" s="33">
        <v>1093.395816</v>
      </c>
      <c r="FA137" s="33">
        <v>0</v>
      </c>
      <c r="FB137" s="33">
        <v>0</v>
      </c>
      <c r="FC137" s="33">
        <v>0</v>
      </c>
    </row>
    <row r="138" spans="2:159" x14ac:dyDescent="0.25">
      <c r="B138" s="33" t="s">
        <v>766</v>
      </c>
      <c r="C138" s="33" t="s">
        <v>36</v>
      </c>
      <c r="D138" s="33">
        <v>2064.8266640000002</v>
      </c>
      <c r="E138" s="33">
        <v>1303.748288</v>
      </c>
      <c r="F138" s="33">
        <v>82.258750000000006</v>
      </c>
      <c r="G138" s="33">
        <v>2165.053848</v>
      </c>
      <c r="H138" s="33">
        <v>2165.053848</v>
      </c>
      <c r="I138" s="33">
        <v>1662.696218</v>
      </c>
      <c r="J138" s="33">
        <v>334.2412822</v>
      </c>
      <c r="K138" s="33">
        <v>2165.053848</v>
      </c>
      <c r="L138" s="33">
        <v>1677.724907</v>
      </c>
      <c r="M138" s="33">
        <v>1260.6833730000001</v>
      </c>
      <c r="O138" s="33">
        <v>1393.7165</v>
      </c>
      <c r="P138" s="33">
        <v>2165.053848</v>
      </c>
      <c r="Q138" s="33">
        <v>1671.945273</v>
      </c>
      <c r="R138" s="33">
        <v>82.258750000000006</v>
      </c>
      <c r="S138" s="33">
        <v>2165.053848</v>
      </c>
      <c r="W138" s="33">
        <v>309.44948799999997</v>
      </c>
      <c r="AA138" s="33">
        <v>660.05310999999995</v>
      </c>
      <c r="AI138" s="33">
        <v>82.258750000000006</v>
      </c>
      <c r="AM138" s="33">
        <v>82.258750000000006</v>
      </c>
      <c r="AQ138" s="33">
        <v>495.53561000000002</v>
      </c>
      <c r="AU138" s="33">
        <v>660.05310999999995</v>
      </c>
      <c r="AY138" s="33">
        <v>660.05310999999995</v>
      </c>
      <c r="BC138" s="33">
        <v>660.05310999999995</v>
      </c>
      <c r="BG138" s="33">
        <v>413.27686</v>
      </c>
      <c r="BK138" s="33">
        <v>413.27686</v>
      </c>
      <c r="BO138" s="33">
        <v>413.27686</v>
      </c>
      <c r="BS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766</v>
      </c>
      <c r="C139" s="33" t="s">
        <v>37</v>
      </c>
    </row>
    <row r="140" spans="2:159" x14ac:dyDescent="0.25">
      <c r="B140" s="33" t="s">
        <v>766</v>
      </c>
      <c r="C140" s="33" t="s">
        <v>38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</row>
    <row r="141" spans="2:159" x14ac:dyDescent="0.25">
      <c r="B141" s="33" t="s">
        <v>766</v>
      </c>
      <c r="C141" s="33" t="s">
        <v>39</v>
      </c>
    </row>
    <row r="142" spans="2:159" x14ac:dyDescent="0.25">
      <c r="B142" s="33" t="s">
        <v>766</v>
      </c>
      <c r="C142" s="33" t="s">
        <v>40</v>
      </c>
    </row>
    <row r="143" spans="2:159" x14ac:dyDescent="0.25">
      <c r="B143" s="33" t="s">
        <v>766</v>
      </c>
      <c r="C143" s="33" t="s">
        <v>41</v>
      </c>
    </row>
    <row r="144" spans="2:159" x14ac:dyDescent="0.25">
      <c r="B144" s="33" t="s">
        <v>766</v>
      </c>
      <c r="C144" s="33" t="s">
        <v>42</v>
      </c>
    </row>
    <row r="145" spans="2:159" x14ac:dyDescent="0.25">
      <c r="B145" s="33" t="s">
        <v>766</v>
      </c>
      <c r="C145" s="33" t="s">
        <v>43</v>
      </c>
    </row>
    <row r="146" spans="2:159" x14ac:dyDescent="0.25">
      <c r="B146" s="33" t="s">
        <v>766</v>
      </c>
      <c r="C146" s="33" t="s">
        <v>44</v>
      </c>
    </row>
    <row r="147" spans="2:159" x14ac:dyDescent="0.25">
      <c r="B147" s="33" t="s">
        <v>766</v>
      </c>
      <c r="C147" s="33" t="s">
        <v>45</v>
      </c>
    </row>
    <row r="148" spans="2:159" x14ac:dyDescent="0.25">
      <c r="B148" s="33" t="s">
        <v>766</v>
      </c>
      <c r="C148" s="33" t="s">
        <v>46</v>
      </c>
    </row>
    <row r="149" spans="2:159" x14ac:dyDescent="0.25">
      <c r="B149" s="33" t="s">
        <v>766</v>
      </c>
      <c r="C149" s="33" t="s">
        <v>15</v>
      </c>
      <c r="D149" s="33">
        <v>2232.4280220000001</v>
      </c>
      <c r="E149" s="33">
        <v>1471.349647</v>
      </c>
      <c r="F149" s="33">
        <v>82.258750000000006</v>
      </c>
      <c r="G149" s="33">
        <v>2332.6552069999998</v>
      </c>
      <c r="H149" s="33">
        <v>2332.6552069999998</v>
      </c>
      <c r="I149" s="33">
        <v>1830.297577</v>
      </c>
      <c r="J149" s="33">
        <v>334.2412822</v>
      </c>
      <c r="K149" s="33">
        <v>2332.6552069999998</v>
      </c>
      <c r="L149" s="33">
        <v>1845.326266</v>
      </c>
      <c r="M149" s="33">
        <v>1428.2847320000001</v>
      </c>
      <c r="N149" s="33">
        <v>0</v>
      </c>
      <c r="O149" s="33">
        <v>1561.317859</v>
      </c>
      <c r="P149" s="33">
        <v>2332.6552069999998</v>
      </c>
      <c r="Q149" s="33">
        <v>1839.546632</v>
      </c>
      <c r="R149" s="33">
        <v>82.258750000000006</v>
      </c>
      <c r="S149" s="33">
        <v>2332.6552069999998</v>
      </c>
      <c r="T149" s="33">
        <v>0</v>
      </c>
      <c r="U149" s="33">
        <v>0</v>
      </c>
      <c r="V149" s="33">
        <v>0</v>
      </c>
      <c r="W149" s="33">
        <v>309.44948799999997</v>
      </c>
      <c r="X149" s="33">
        <v>0</v>
      </c>
      <c r="Y149" s="33">
        <v>0</v>
      </c>
      <c r="Z149" s="33">
        <v>0</v>
      </c>
      <c r="AA149" s="33">
        <v>660.05310999999995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495.53561000000002</v>
      </c>
      <c r="AR149" s="33">
        <v>0</v>
      </c>
      <c r="AS149" s="33">
        <v>0</v>
      </c>
      <c r="AT149" s="33">
        <v>0</v>
      </c>
      <c r="AU149" s="33">
        <v>660.05310999999995</v>
      </c>
      <c r="AV149" s="33">
        <v>0</v>
      </c>
      <c r="AW149" s="33">
        <v>0</v>
      </c>
      <c r="AX149" s="33">
        <v>0</v>
      </c>
      <c r="AY149" s="33">
        <v>660.05310999999995</v>
      </c>
      <c r="AZ149" s="33">
        <v>0</v>
      </c>
      <c r="BA149" s="33">
        <v>0</v>
      </c>
      <c r="BB149" s="33">
        <v>0</v>
      </c>
      <c r="BC149" s="33">
        <v>660.05310999999995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0</v>
      </c>
      <c r="BO149" s="33">
        <v>413.27686</v>
      </c>
      <c r="BP149" s="33">
        <v>0</v>
      </c>
      <c r="BQ149" s="33">
        <v>0</v>
      </c>
      <c r="BR149" s="33">
        <v>0</v>
      </c>
      <c r="BS149" s="33">
        <v>413.27686</v>
      </c>
      <c r="BT149" s="33">
        <v>0</v>
      </c>
      <c r="BU149" s="33">
        <v>0</v>
      </c>
      <c r="BV149" s="33">
        <v>0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21</v>
      </c>
      <c r="C150" s="33" t="s">
        <v>36</v>
      </c>
      <c r="D150" s="33">
        <v>1769.944133</v>
      </c>
      <c r="E150" s="33">
        <v>1769.944133</v>
      </c>
      <c r="F150" s="33">
        <v>1769.944133</v>
      </c>
      <c r="G150" s="33">
        <v>1769.944133</v>
      </c>
      <c r="H150" s="33">
        <v>1769.944133</v>
      </c>
      <c r="I150" s="33">
        <v>1769.944133</v>
      </c>
      <c r="J150" s="33">
        <v>1769.944133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1769.944133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1589.8</v>
      </c>
      <c r="AY150" s="33">
        <v>1769.944133</v>
      </c>
      <c r="AZ150" s="33">
        <v>1589.8</v>
      </c>
      <c r="BA150" s="33">
        <v>1589.8</v>
      </c>
      <c r="BB150" s="33">
        <v>1589.8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2902.0109200000002</v>
      </c>
      <c r="BK150" s="33">
        <v>3052.6641730000001</v>
      </c>
      <c r="BL150" s="33">
        <v>2872.5200399999999</v>
      </c>
      <c r="BM150" s="33">
        <v>2872.5200399999999</v>
      </c>
      <c r="BN150" s="33">
        <v>3052.6641730000001</v>
      </c>
      <c r="BO150" s="33">
        <v>3052.6641730000001</v>
      </c>
      <c r="BP150" s="33">
        <v>2872.5200399999999</v>
      </c>
      <c r="BQ150" s="33">
        <v>2872.5200399999999</v>
      </c>
      <c r="BR150" s="33">
        <v>3052.6641730000001</v>
      </c>
      <c r="BS150" s="33">
        <v>3052.6641730000001</v>
      </c>
      <c r="BT150" s="33">
        <v>3039.806458</v>
      </c>
      <c r="BU150" s="33">
        <v>2872.5200399999999</v>
      </c>
      <c r="BV150" s="33">
        <v>3052.6641730000001</v>
      </c>
      <c r="BW150" s="33">
        <v>3052.6641730000001</v>
      </c>
      <c r="BX150" s="33">
        <v>3025.5936219999999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2930.492154</v>
      </c>
      <c r="CU150" s="33">
        <v>3052.6641730000001</v>
      </c>
      <c r="CV150" s="33">
        <v>3052.6641730000001</v>
      </c>
      <c r="CW150" s="33">
        <v>2872.5200399999999</v>
      </c>
      <c r="CX150" s="33">
        <v>2872.5200399999999</v>
      </c>
      <c r="CY150" s="33">
        <v>3052.6641730000001</v>
      </c>
      <c r="CZ150" s="33">
        <v>3052.6641730000001</v>
      </c>
      <c r="DA150" s="33">
        <v>2872.5200399999999</v>
      </c>
      <c r="DB150" s="33">
        <v>2872.5200399999999</v>
      </c>
      <c r="DC150" s="33">
        <v>3052.6641730000001</v>
      </c>
      <c r="DD150" s="33">
        <v>3052.6641730000001</v>
      </c>
      <c r="DE150" s="33">
        <v>2872.5200399999999</v>
      </c>
      <c r="DF150" s="33">
        <v>2872.5200399999999</v>
      </c>
      <c r="DG150" s="33">
        <v>3052.6641730000001</v>
      </c>
      <c r="DH150" s="33">
        <v>3052.6641730000001</v>
      </c>
      <c r="DI150" s="33">
        <v>2872.5200399999999</v>
      </c>
      <c r="DJ150" s="33">
        <v>2872.5200399999999</v>
      </c>
      <c r="DK150" s="33">
        <v>3052.6641730000001</v>
      </c>
      <c r="DL150" s="33">
        <v>3052.6641730000001</v>
      </c>
      <c r="DM150" s="33">
        <v>2872.5200399999999</v>
      </c>
      <c r="DN150" s="33">
        <v>2872.5200399999999</v>
      </c>
      <c r="DO150" s="33">
        <v>3052.6641730000001</v>
      </c>
      <c r="DP150" s="33">
        <v>3052.6641730000001</v>
      </c>
      <c r="DQ150" s="33">
        <v>2872.5200399999999</v>
      </c>
      <c r="DR150" s="33">
        <v>2872.5200399999999</v>
      </c>
      <c r="DS150" s="33">
        <v>3052.6641730000001</v>
      </c>
      <c r="DT150" s="33">
        <v>3052.6641730000001</v>
      </c>
      <c r="DU150" s="33">
        <v>2872.5200399999999</v>
      </c>
      <c r="DV150" s="33">
        <v>2872.5200399999999</v>
      </c>
      <c r="DW150" s="33">
        <v>3052.6641730000001</v>
      </c>
      <c r="DX150" s="33">
        <v>3052.6641730000001</v>
      </c>
      <c r="DY150" s="33">
        <v>2872.5200399999999</v>
      </c>
      <c r="DZ150" s="33">
        <v>2872.5200399999999</v>
      </c>
      <c r="EA150" s="33">
        <v>3052.6641730000001</v>
      </c>
      <c r="EB150" s="33">
        <v>3052.6641730000001</v>
      </c>
      <c r="EC150" s="33">
        <v>2872.5200399999999</v>
      </c>
      <c r="ED150" s="33">
        <v>2872.5200399999999</v>
      </c>
      <c r="EE150" s="33">
        <v>3052.6641730000001</v>
      </c>
      <c r="EF150" s="33">
        <v>3052.6641730000001</v>
      </c>
      <c r="EG150" s="33">
        <v>2872.5200399999999</v>
      </c>
      <c r="EH150" s="33">
        <v>2872.5200399999999</v>
      </c>
      <c r="EI150" s="33">
        <v>3052.6641730000001</v>
      </c>
      <c r="EJ150" s="33">
        <v>3052.6641730000001</v>
      </c>
      <c r="EK150" s="33">
        <v>2872.5200399999999</v>
      </c>
      <c r="EL150" s="33">
        <v>2872.5200399999999</v>
      </c>
      <c r="EM150" s="33">
        <v>3052.6641730000001</v>
      </c>
      <c r="EN150" s="33">
        <v>3052.6641730000001</v>
      </c>
      <c r="EO150" s="33">
        <v>2872.5200399999999</v>
      </c>
      <c r="EP150" s="33">
        <v>2872.5200399999999</v>
      </c>
      <c r="EQ150" s="33">
        <v>3052.6641730000001</v>
      </c>
      <c r="ER150" s="33">
        <v>3052.6641730000001</v>
      </c>
      <c r="ES150" s="33">
        <v>2872.5200399999999</v>
      </c>
      <c r="ET150" s="33">
        <v>2872.5200399999999</v>
      </c>
      <c r="EU150" s="33">
        <v>3052.6641730000001</v>
      </c>
      <c r="EV150" s="33">
        <v>3052.6641730000001</v>
      </c>
      <c r="EW150" s="33">
        <v>2872.5200399999999</v>
      </c>
      <c r="EX150" s="33">
        <v>2872.5200399999999</v>
      </c>
      <c r="EY150" s="33">
        <v>3052.6641730000001</v>
      </c>
      <c r="EZ150" s="33">
        <v>3052.6641730000001</v>
      </c>
      <c r="FA150" s="33">
        <v>2872.5200399999999</v>
      </c>
      <c r="FB150" s="33">
        <v>2872.5200399999999</v>
      </c>
      <c r="FC150" s="33">
        <v>2872.5200399999999</v>
      </c>
    </row>
    <row r="151" spans="2:159" x14ac:dyDescent="0.25">
      <c r="B151" s="33" t="s">
        <v>21</v>
      </c>
      <c r="C151" s="33" t="s">
        <v>37</v>
      </c>
    </row>
    <row r="152" spans="2:159" x14ac:dyDescent="0.25">
      <c r="B152" s="33" t="s">
        <v>21</v>
      </c>
      <c r="C152" s="33" t="s">
        <v>38</v>
      </c>
    </row>
    <row r="153" spans="2:159" x14ac:dyDescent="0.25">
      <c r="B153" s="33" t="s">
        <v>21</v>
      </c>
      <c r="C153" s="33" t="s">
        <v>39</v>
      </c>
    </row>
    <row r="154" spans="2:159" x14ac:dyDescent="0.25">
      <c r="B154" s="33" t="s">
        <v>21</v>
      </c>
      <c r="C154" s="33" t="s">
        <v>40</v>
      </c>
    </row>
    <row r="155" spans="2:159" x14ac:dyDescent="0.25">
      <c r="B155" s="33" t="s">
        <v>21</v>
      </c>
      <c r="C155" s="33" t="s">
        <v>41</v>
      </c>
    </row>
    <row r="156" spans="2:159" x14ac:dyDescent="0.25">
      <c r="B156" s="33" t="s">
        <v>21</v>
      </c>
      <c r="C156" s="33" t="s">
        <v>42</v>
      </c>
    </row>
    <row r="157" spans="2:159" x14ac:dyDescent="0.25">
      <c r="B157" s="33" t="s">
        <v>21</v>
      </c>
      <c r="C157" s="33" t="s">
        <v>43</v>
      </c>
    </row>
    <row r="158" spans="2:159" x14ac:dyDescent="0.25">
      <c r="B158" s="33" t="s">
        <v>21</v>
      </c>
      <c r="C158" s="33" t="s">
        <v>44</v>
      </c>
    </row>
    <row r="159" spans="2:159" x14ac:dyDescent="0.25">
      <c r="B159" s="33" t="s">
        <v>21</v>
      </c>
      <c r="C159" s="33" t="s">
        <v>45</v>
      </c>
    </row>
    <row r="160" spans="2:159" x14ac:dyDescent="0.25">
      <c r="B160" s="33" t="s">
        <v>21</v>
      </c>
      <c r="C160" s="33" t="s">
        <v>46</v>
      </c>
    </row>
    <row r="161" spans="2:159" x14ac:dyDescent="0.25">
      <c r="B161" s="33" t="s">
        <v>21</v>
      </c>
      <c r="C161" s="33" t="s">
        <v>15</v>
      </c>
      <c r="D161" s="33">
        <v>1769.944133</v>
      </c>
      <c r="E161" s="33">
        <v>1769.944133</v>
      </c>
      <c r="F161" s="33">
        <v>1769.944133</v>
      </c>
      <c r="G161" s="33">
        <v>1769.944133</v>
      </c>
      <c r="H161" s="33">
        <v>1769.944133</v>
      </c>
      <c r="I161" s="33">
        <v>1769.944133</v>
      </c>
      <c r="J161" s="33">
        <v>1769.944133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1769.944133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1589.8</v>
      </c>
      <c r="AY161" s="33">
        <v>1769.944133</v>
      </c>
      <c r="AZ161" s="33">
        <v>1589.8</v>
      </c>
      <c r="BA161" s="33">
        <v>1589.8</v>
      </c>
      <c r="BB161" s="33">
        <v>1589.8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2902.0109200000002</v>
      </c>
      <c r="BK161" s="33">
        <v>3052.6641730000001</v>
      </c>
      <c r="BL161" s="33">
        <v>2872.5200399999999</v>
      </c>
      <c r="BM161" s="33">
        <v>2872.5200399999999</v>
      </c>
      <c r="BN161" s="33">
        <v>3052.6641730000001</v>
      </c>
      <c r="BO161" s="33">
        <v>3052.6641730000001</v>
      </c>
      <c r="BP161" s="33">
        <v>2872.5200399999999</v>
      </c>
      <c r="BQ161" s="33">
        <v>2872.5200399999999</v>
      </c>
      <c r="BR161" s="33">
        <v>3052.6641730000001</v>
      </c>
      <c r="BS161" s="33">
        <v>3052.6641730000001</v>
      </c>
      <c r="BT161" s="33">
        <v>3039.806458</v>
      </c>
      <c r="BU161" s="33">
        <v>2872.5200399999999</v>
      </c>
      <c r="BV161" s="33">
        <v>3052.6641730000001</v>
      </c>
      <c r="BW161" s="33">
        <v>3052.6641730000001</v>
      </c>
      <c r="BX161" s="33">
        <v>3025.5936219999999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2930.492154</v>
      </c>
      <c r="CU161" s="33">
        <v>3052.6641730000001</v>
      </c>
      <c r="CV161" s="33">
        <v>3052.6641730000001</v>
      </c>
      <c r="CW161" s="33">
        <v>2872.5200399999999</v>
      </c>
      <c r="CX161" s="33">
        <v>2872.5200399999999</v>
      </c>
      <c r="CY161" s="33">
        <v>3052.6641730000001</v>
      </c>
      <c r="CZ161" s="33">
        <v>3052.6641730000001</v>
      </c>
      <c r="DA161" s="33">
        <v>2872.5200399999999</v>
      </c>
      <c r="DB161" s="33">
        <v>2872.5200399999999</v>
      </c>
      <c r="DC161" s="33">
        <v>3052.6641730000001</v>
      </c>
      <c r="DD161" s="33">
        <v>3052.6641730000001</v>
      </c>
      <c r="DE161" s="33">
        <v>2872.5200399999999</v>
      </c>
      <c r="DF161" s="33">
        <v>2872.5200399999999</v>
      </c>
      <c r="DG161" s="33">
        <v>3052.6641730000001</v>
      </c>
      <c r="DH161" s="33">
        <v>3052.6641730000001</v>
      </c>
      <c r="DI161" s="33">
        <v>2872.5200399999999</v>
      </c>
      <c r="DJ161" s="33">
        <v>2872.5200399999999</v>
      </c>
      <c r="DK161" s="33">
        <v>3052.6641730000001</v>
      </c>
      <c r="DL161" s="33">
        <v>3052.6641730000001</v>
      </c>
      <c r="DM161" s="33">
        <v>2872.5200399999999</v>
      </c>
      <c r="DN161" s="33">
        <v>2872.5200399999999</v>
      </c>
      <c r="DO161" s="33">
        <v>3052.6641730000001</v>
      </c>
      <c r="DP161" s="33">
        <v>3052.6641730000001</v>
      </c>
      <c r="DQ161" s="33">
        <v>2872.5200399999999</v>
      </c>
      <c r="DR161" s="33">
        <v>2872.5200399999999</v>
      </c>
      <c r="DS161" s="33">
        <v>3052.6641730000001</v>
      </c>
      <c r="DT161" s="33">
        <v>3052.6641730000001</v>
      </c>
      <c r="DU161" s="33">
        <v>2872.5200399999999</v>
      </c>
      <c r="DV161" s="33">
        <v>2872.5200399999999</v>
      </c>
      <c r="DW161" s="33">
        <v>3052.6641730000001</v>
      </c>
      <c r="DX161" s="33">
        <v>3052.6641730000001</v>
      </c>
      <c r="DY161" s="33">
        <v>2872.5200399999999</v>
      </c>
      <c r="DZ161" s="33">
        <v>2872.5200399999999</v>
      </c>
      <c r="EA161" s="33">
        <v>3052.6641730000001</v>
      </c>
      <c r="EB161" s="33">
        <v>3052.6641730000001</v>
      </c>
      <c r="EC161" s="33">
        <v>2872.5200399999999</v>
      </c>
      <c r="ED161" s="33">
        <v>2872.5200399999999</v>
      </c>
      <c r="EE161" s="33">
        <v>3052.6641730000001</v>
      </c>
      <c r="EF161" s="33">
        <v>3052.6641730000001</v>
      </c>
      <c r="EG161" s="33">
        <v>2872.5200399999999</v>
      </c>
      <c r="EH161" s="33">
        <v>2872.5200399999999</v>
      </c>
      <c r="EI161" s="33">
        <v>3052.6641730000001</v>
      </c>
      <c r="EJ161" s="33">
        <v>3052.6641730000001</v>
      </c>
      <c r="EK161" s="33">
        <v>2872.5200399999999</v>
      </c>
      <c r="EL161" s="33">
        <v>2872.5200399999999</v>
      </c>
      <c r="EM161" s="33">
        <v>3052.6641730000001</v>
      </c>
      <c r="EN161" s="33">
        <v>3052.6641730000001</v>
      </c>
      <c r="EO161" s="33">
        <v>2872.5200399999999</v>
      </c>
      <c r="EP161" s="33">
        <v>2872.5200399999999</v>
      </c>
      <c r="EQ161" s="33">
        <v>3052.6641730000001</v>
      </c>
      <c r="ER161" s="33">
        <v>3052.6641730000001</v>
      </c>
      <c r="ES161" s="33">
        <v>2872.5200399999999</v>
      </c>
      <c r="ET161" s="33">
        <v>2872.5200399999999</v>
      </c>
      <c r="EU161" s="33">
        <v>3052.6641730000001</v>
      </c>
      <c r="EV161" s="33">
        <v>3052.6641730000001</v>
      </c>
      <c r="EW161" s="33">
        <v>2872.5200399999999</v>
      </c>
      <c r="EX161" s="33">
        <v>2872.5200399999999</v>
      </c>
      <c r="EY161" s="33">
        <v>3052.6641730000001</v>
      </c>
      <c r="EZ161" s="33">
        <v>3052.6641730000001</v>
      </c>
      <c r="FA161" s="33">
        <v>2872.5200399999999</v>
      </c>
      <c r="FB161" s="33">
        <v>2872.5200399999999</v>
      </c>
      <c r="FC161" s="33">
        <v>2872.5200399999999</v>
      </c>
    </row>
    <row r="162" spans="2:159" x14ac:dyDescent="0.25">
      <c r="B162" s="33" t="s">
        <v>22</v>
      </c>
      <c r="C162" s="33" t="s">
        <v>36</v>
      </c>
      <c r="D162" s="33">
        <v>160.9453895</v>
      </c>
      <c r="E162" s="33">
        <v>160.9453895</v>
      </c>
      <c r="G162" s="33">
        <v>160.9453895</v>
      </c>
      <c r="H162" s="33">
        <v>235.94893389999999</v>
      </c>
      <c r="I162" s="33">
        <v>160.9453895</v>
      </c>
      <c r="K162" s="33">
        <v>235.94893389999999</v>
      </c>
      <c r="L162" s="33">
        <v>160.9453895</v>
      </c>
      <c r="O162" s="33">
        <v>160.9453895</v>
      </c>
      <c r="P162" s="33">
        <v>235.94893389999999</v>
      </c>
      <c r="Q162" s="33">
        <v>160.9453895</v>
      </c>
      <c r="S162" s="33">
        <v>235.94893389999999</v>
      </c>
    </row>
    <row r="163" spans="2:159" x14ac:dyDescent="0.25">
      <c r="B163" s="33" t="s">
        <v>22</v>
      </c>
      <c r="C163" s="33" t="s">
        <v>37</v>
      </c>
    </row>
    <row r="164" spans="2:159" x14ac:dyDescent="0.25">
      <c r="B164" s="33" t="s">
        <v>22</v>
      </c>
      <c r="C164" s="33" t="s">
        <v>38</v>
      </c>
      <c r="D164" s="33">
        <v>1039.6902279999999</v>
      </c>
      <c r="E164" s="33">
        <v>387.4203832</v>
      </c>
      <c r="G164" s="33">
        <v>1165.9583769999999</v>
      </c>
      <c r="H164" s="33">
        <v>1349.1316360000001</v>
      </c>
      <c r="I164" s="33">
        <v>1039.6902279999999</v>
      </c>
      <c r="K164" s="33">
        <v>1347.329945</v>
      </c>
      <c r="L164" s="33">
        <v>1039.6902279999999</v>
      </c>
      <c r="O164" s="33">
        <v>1039.6902279999999</v>
      </c>
      <c r="P164" s="33">
        <v>1687.4246330000001</v>
      </c>
      <c r="Q164" s="33">
        <v>1039.6902279999999</v>
      </c>
      <c r="S164" s="33">
        <v>1352.4772680000001</v>
      </c>
    </row>
    <row r="165" spans="2:159" x14ac:dyDescent="0.25">
      <c r="B165" s="33" t="s">
        <v>22</v>
      </c>
      <c r="C165" s="33" t="s">
        <v>39</v>
      </c>
    </row>
    <row r="166" spans="2:159" x14ac:dyDescent="0.25">
      <c r="B166" s="33" t="s">
        <v>22</v>
      </c>
      <c r="C166" s="33" t="s">
        <v>40</v>
      </c>
    </row>
    <row r="167" spans="2:159" x14ac:dyDescent="0.25">
      <c r="B167" s="33" t="s">
        <v>22</v>
      </c>
      <c r="C167" s="33" t="s">
        <v>41</v>
      </c>
    </row>
    <row r="168" spans="2:159" x14ac:dyDescent="0.25">
      <c r="B168" s="33" t="s">
        <v>22</v>
      </c>
      <c r="C168" s="33" t="s">
        <v>42</v>
      </c>
    </row>
    <row r="169" spans="2:159" x14ac:dyDescent="0.25">
      <c r="B169" s="33" t="s">
        <v>22</v>
      </c>
      <c r="C169" s="33" t="s">
        <v>43</v>
      </c>
    </row>
    <row r="170" spans="2:159" x14ac:dyDescent="0.25">
      <c r="B170" s="33" t="s">
        <v>22</v>
      </c>
      <c r="C170" s="33" t="s">
        <v>44</v>
      </c>
    </row>
    <row r="171" spans="2:159" x14ac:dyDescent="0.25">
      <c r="B171" s="33" t="s">
        <v>22</v>
      </c>
      <c r="C171" s="33" t="s">
        <v>45</v>
      </c>
    </row>
    <row r="172" spans="2:159" x14ac:dyDescent="0.25">
      <c r="B172" s="33" t="s">
        <v>22</v>
      </c>
      <c r="C172" s="33" t="s">
        <v>46</v>
      </c>
    </row>
    <row r="173" spans="2:159" x14ac:dyDescent="0.25">
      <c r="B173" s="33" t="s">
        <v>22</v>
      </c>
      <c r="C173" s="33" t="s">
        <v>15</v>
      </c>
      <c r="D173" s="33">
        <v>1200.6356169999999</v>
      </c>
      <c r="E173" s="33">
        <v>548.36577279999995</v>
      </c>
      <c r="F173" s="33">
        <v>0</v>
      </c>
      <c r="G173" s="33">
        <v>1326.9037659999999</v>
      </c>
      <c r="H173" s="33">
        <v>1585.0805700000001</v>
      </c>
      <c r="I173" s="33">
        <v>1200.6356169999999</v>
      </c>
      <c r="J173" s="33">
        <v>0</v>
      </c>
      <c r="K173" s="33">
        <v>1583.278879</v>
      </c>
      <c r="L173" s="33">
        <v>1200.6356169999999</v>
      </c>
      <c r="M173" s="33">
        <v>0</v>
      </c>
      <c r="N173" s="33">
        <v>0</v>
      </c>
      <c r="O173" s="33">
        <v>1200.6356169999999</v>
      </c>
      <c r="P173" s="33">
        <v>1923.3735670000001</v>
      </c>
      <c r="Q173" s="33">
        <v>1200.6356169999999</v>
      </c>
      <c r="R173" s="33">
        <v>0</v>
      </c>
      <c r="S173" s="33">
        <v>1588.4262020000001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0</v>
      </c>
      <c r="AV173" s="33">
        <v>0</v>
      </c>
      <c r="AW173" s="33">
        <v>0</v>
      </c>
      <c r="AX173" s="33">
        <v>0</v>
      </c>
      <c r="AY173" s="33">
        <v>0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23</v>
      </c>
      <c r="C174" s="33" t="s">
        <v>36</v>
      </c>
      <c r="G174" s="33">
        <v>92.101969089999997</v>
      </c>
      <c r="H174" s="33">
        <v>188.07100399999999</v>
      </c>
      <c r="K174" s="33">
        <v>188.07100399999999</v>
      </c>
      <c r="P174" s="33">
        <v>244.3584152</v>
      </c>
      <c r="S174" s="33">
        <v>188.07100399999999</v>
      </c>
    </row>
    <row r="175" spans="2:159" x14ac:dyDescent="0.25">
      <c r="B175" s="33" t="s">
        <v>23</v>
      </c>
      <c r="C175" s="33" t="s">
        <v>37</v>
      </c>
    </row>
    <row r="176" spans="2:159" x14ac:dyDescent="0.25">
      <c r="B176" s="33" t="s">
        <v>23</v>
      </c>
      <c r="C176" s="33" t="s">
        <v>38</v>
      </c>
      <c r="D176" s="33">
        <v>7.5442441499999999</v>
      </c>
      <c r="E176" s="33">
        <v>7.5442441499999999</v>
      </c>
      <c r="G176" s="33">
        <v>7.5442441499999999</v>
      </c>
      <c r="H176" s="33">
        <v>319.7881946</v>
      </c>
      <c r="I176" s="33">
        <v>7.5442441499999999</v>
      </c>
      <c r="K176" s="33">
        <v>319.7881946</v>
      </c>
      <c r="L176" s="33">
        <v>7.5442441499999999</v>
      </c>
      <c r="O176" s="33">
        <v>7.5442441499999999</v>
      </c>
      <c r="P176" s="33">
        <v>403.37528759999998</v>
      </c>
      <c r="Q176" s="33">
        <v>7.5442441499999999</v>
      </c>
      <c r="S176" s="33">
        <v>319.7881946</v>
      </c>
    </row>
    <row r="177" spans="2:159" x14ac:dyDescent="0.25">
      <c r="B177" s="33" t="s">
        <v>23</v>
      </c>
      <c r="C177" s="33" t="s">
        <v>39</v>
      </c>
    </row>
    <row r="178" spans="2:159" x14ac:dyDescent="0.25">
      <c r="B178" s="33" t="s">
        <v>23</v>
      </c>
      <c r="C178" s="33" t="s">
        <v>40</v>
      </c>
    </row>
    <row r="179" spans="2:159" x14ac:dyDescent="0.25">
      <c r="B179" s="33" t="s">
        <v>23</v>
      </c>
      <c r="C179" s="33" t="s">
        <v>41</v>
      </c>
    </row>
    <row r="180" spans="2:159" x14ac:dyDescent="0.25">
      <c r="B180" s="33" t="s">
        <v>23</v>
      </c>
      <c r="C180" s="33" t="s">
        <v>42</v>
      </c>
    </row>
    <row r="181" spans="2:159" x14ac:dyDescent="0.25">
      <c r="B181" s="33" t="s">
        <v>23</v>
      </c>
      <c r="C181" s="33" t="s">
        <v>43</v>
      </c>
    </row>
    <row r="182" spans="2:159" x14ac:dyDescent="0.25">
      <c r="B182" s="33" t="s">
        <v>23</v>
      </c>
      <c r="C182" s="33" t="s">
        <v>44</v>
      </c>
    </row>
    <row r="183" spans="2:159" x14ac:dyDescent="0.25">
      <c r="B183" s="33" t="s">
        <v>23</v>
      </c>
      <c r="C183" s="33" t="s">
        <v>45</v>
      </c>
    </row>
    <row r="184" spans="2:159" x14ac:dyDescent="0.25">
      <c r="B184" s="33" t="s">
        <v>23</v>
      </c>
      <c r="C184" s="33" t="s">
        <v>46</v>
      </c>
    </row>
    <row r="185" spans="2:159" x14ac:dyDescent="0.25">
      <c r="B185" s="33" t="s">
        <v>23</v>
      </c>
      <c r="C185" s="33" t="s">
        <v>15</v>
      </c>
      <c r="D185" s="33">
        <v>7.5442441499999999</v>
      </c>
      <c r="E185" s="33">
        <v>7.5442441499999999</v>
      </c>
      <c r="F185" s="33">
        <v>0</v>
      </c>
      <c r="G185" s="33">
        <v>99.646213239999994</v>
      </c>
      <c r="H185" s="33">
        <v>507.85919849999999</v>
      </c>
      <c r="I185" s="33">
        <v>7.5442441499999999</v>
      </c>
      <c r="J185" s="33">
        <v>0</v>
      </c>
      <c r="K185" s="33">
        <v>507.85919849999999</v>
      </c>
      <c r="L185" s="33">
        <v>7.5442441499999999</v>
      </c>
      <c r="M185" s="33">
        <v>0</v>
      </c>
      <c r="N185" s="33">
        <v>0</v>
      </c>
      <c r="O185" s="33">
        <v>7.5442441499999999</v>
      </c>
      <c r="P185" s="33">
        <v>647.73370279999995</v>
      </c>
      <c r="Q185" s="33">
        <v>7.5442441499999999</v>
      </c>
      <c r="R185" s="33">
        <v>0</v>
      </c>
      <c r="S185" s="33">
        <v>507.85919849999999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691</v>
      </c>
      <c r="C186" s="33" t="s">
        <v>36</v>
      </c>
    </row>
    <row r="187" spans="2:159" x14ac:dyDescent="0.25">
      <c r="B187" s="33" t="s">
        <v>691</v>
      </c>
      <c r="C187" s="33" t="s">
        <v>37</v>
      </c>
    </row>
    <row r="188" spans="2:159" x14ac:dyDescent="0.25">
      <c r="B188" s="33" t="s">
        <v>691</v>
      </c>
      <c r="C188" s="33" t="s">
        <v>38</v>
      </c>
    </row>
    <row r="189" spans="2:159" x14ac:dyDescent="0.25">
      <c r="B189" s="33" t="s">
        <v>691</v>
      </c>
      <c r="C189" s="33" t="s">
        <v>39</v>
      </c>
    </row>
    <row r="190" spans="2:159" x14ac:dyDescent="0.25">
      <c r="B190" s="33" t="s">
        <v>691</v>
      </c>
      <c r="C190" s="33" t="s">
        <v>40</v>
      </c>
    </row>
    <row r="191" spans="2:159" x14ac:dyDescent="0.25">
      <c r="B191" s="33" t="s">
        <v>691</v>
      </c>
      <c r="C191" s="33" t="s">
        <v>41</v>
      </c>
    </row>
    <row r="192" spans="2:159" x14ac:dyDescent="0.25">
      <c r="B192" s="33" t="s">
        <v>691</v>
      </c>
      <c r="C192" s="33" t="s">
        <v>42</v>
      </c>
    </row>
    <row r="193" spans="2:159" x14ac:dyDescent="0.25">
      <c r="B193" s="33" t="s">
        <v>691</v>
      </c>
      <c r="C193" s="33" t="s">
        <v>43</v>
      </c>
    </row>
    <row r="194" spans="2:159" x14ac:dyDescent="0.25">
      <c r="B194" s="33" t="s">
        <v>691</v>
      </c>
      <c r="C194" s="33" t="s">
        <v>44</v>
      </c>
    </row>
    <row r="195" spans="2:159" x14ac:dyDescent="0.25">
      <c r="B195" s="33" t="s">
        <v>691</v>
      </c>
      <c r="C195" s="33" t="s">
        <v>45</v>
      </c>
    </row>
    <row r="196" spans="2:159" x14ac:dyDescent="0.25">
      <c r="B196" s="33" t="s">
        <v>691</v>
      </c>
      <c r="C196" s="33" t="s">
        <v>46</v>
      </c>
    </row>
    <row r="197" spans="2:159" x14ac:dyDescent="0.25">
      <c r="B197" s="33" t="s">
        <v>691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692</v>
      </c>
      <c r="C198" s="33" t="s">
        <v>36</v>
      </c>
    </row>
    <row r="199" spans="2:159" x14ac:dyDescent="0.25">
      <c r="B199" s="33" t="s">
        <v>692</v>
      </c>
      <c r="C199" s="33" t="s">
        <v>37</v>
      </c>
    </row>
    <row r="200" spans="2:159" x14ac:dyDescent="0.25">
      <c r="B200" s="33" t="s">
        <v>692</v>
      </c>
      <c r="C200" s="33" t="s">
        <v>38</v>
      </c>
    </row>
    <row r="201" spans="2:159" x14ac:dyDescent="0.25">
      <c r="B201" s="33" t="s">
        <v>692</v>
      </c>
      <c r="C201" s="33" t="s">
        <v>39</v>
      </c>
    </row>
    <row r="202" spans="2:159" x14ac:dyDescent="0.25">
      <c r="B202" s="33" t="s">
        <v>692</v>
      </c>
      <c r="C202" s="33" t="s">
        <v>40</v>
      </c>
    </row>
    <row r="203" spans="2:159" x14ac:dyDescent="0.25">
      <c r="B203" s="33" t="s">
        <v>692</v>
      </c>
      <c r="C203" s="33" t="s">
        <v>41</v>
      </c>
    </row>
    <row r="204" spans="2:159" x14ac:dyDescent="0.25">
      <c r="B204" s="33" t="s">
        <v>692</v>
      </c>
      <c r="C204" s="33" t="s">
        <v>42</v>
      </c>
    </row>
    <row r="205" spans="2:159" x14ac:dyDescent="0.25">
      <c r="B205" s="33" t="s">
        <v>692</v>
      </c>
      <c r="C205" s="33" t="s">
        <v>43</v>
      </c>
    </row>
    <row r="206" spans="2:159" x14ac:dyDescent="0.25">
      <c r="B206" s="33" t="s">
        <v>692</v>
      </c>
      <c r="C206" s="33" t="s">
        <v>44</v>
      </c>
    </row>
    <row r="207" spans="2:159" x14ac:dyDescent="0.25">
      <c r="B207" s="33" t="s">
        <v>692</v>
      </c>
      <c r="C207" s="33" t="s">
        <v>45</v>
      </c>
    </row>
    <row r="208" spans="2:159" x14ac:dyDescent="0.25">
      <c r="B208" s="33" t="s">
        <v>692</v>
      </c>
      <c r="C208" s="33" t="s">
        <v>46</v>
      </c>
    </row>
    <row r="209" spans="2:159" x14ac:dyDescent="0.25">
      <c r="B209" s="33" t="s">
        <v>692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693</v>
      </c>
      <c r="C210" s="33" t="s">
        <v>36</v>
      </c>
    </row>
    <row r="211" spans="2:159" x14ac:dyDescent="0.25">
      <c r="B211" s="33" t="s">
        <v>693</v>
      </c>
      <c r="C211" s="33" t="s">
        <v>37</v>
      </c>
    </row>
    <row r="212" spans="2:159" x14ac:dyDescent="0.25">
      <c r="B212" s="33" t="s">
        <v>693</v>
      </c>
      <c r="C212" s="33" t="s">
        <v>38</v>
      </c>
    </row>
    <row r="213" spans="2:159" x14ac:dyDescent="0.25">
      <c r="B213" s="33" t="s">
        <v>693</v>
      </c>
      <c r="C213" s="33" t="s">
        <v>39</v>
      </c>
    </row>
    <row r="214" spans="2:159" x14ac:dyDescent="0.25">
      <c r="B214" s="33" t="s">
        <v>693</v>
      </c>
      <c r="C214" s="33" t="s">
        <v>40</v>
      </c>
    </row>
    <row r="215" spans="2:159" x14ac:dyDescent="0.25">
      <c r="B215" s="33" t="s">
        <v>693</v>
      </c>
      <c r="C215" s="33" t="s">
        <v>41</v>
      </c>
    </row>
    <row r="216" spans="2:159" x14ac:dyDescent="0.25">
      <c r="B216" s="33" t="s">
        <v>693</v>
      </c>
      <c r="C216" s="33" t="s">
        <v>42</v>
      </c>
    </row>
    <row r="217" spans="2:159" x14ac:dyDescent="0.25">
      <c r="B217" s="33" t="s">
        <v>693</v>
      </c>
      <c r="C217" s="33" t="s">
        <v>43</v>
      </c>
    </row>
    <row r="218" spans="2:159" x14ac:dyDescent="0.25">
      <c r="B218" s="33" t="s">
        <v>693</v>
      </c>
      <c r="C218" s="33" t="s">
        <v>44</v>
      </c>
    </row>
    <row r="219" spans="2:159" x14ac:dyDescent="0.25">
      <c r="B219" s="33" t="s">
        <v>693</v>
      </c>
      <c r="C219" s="33" t="s">
        <v>45</v>
      </c>
    </row>
    <row r="220" spans="2:159" x14ac:dyDescent="0.25">
      <c r="B220" s="33" t="s">
        <v>693</v>
      </c>
      <c r="C220" s="33" t="s">
        <v>46</v>
      </c>
    </row>
    <row r="221" spans="2:159" x14ac:dyDescent="0.25">
      <c r="B221" s="33" t="s">
        <v>693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24</v>
      </c>
      <c r="C222" s="33" t="s">
        <v>36</v>
      </c>
    </row>
    <row r="223" spans="2:159" x14ac:dyDescent="0.25">
      <c r="B223" s="33" t="s">
        <v>24</v>
      </c>
      <c r="C223" s="33" t="s">
        <v>37</v>
      </c>
    </row>
    <row r="224" spans="2:159" x14ac:dyDescent="0.25">
      <c r="B224" s="33" t="s">
        <v>24</v>
      </c>
      <c r="C224" s="33" t="s">
        <v>38</v>
      </c>
    </row>
    <row r="225" spans="2:159" x14ac:dyDescent="0.25">
      <c r="B225" s="33" t="s">
        <v>24</v>
      </c>
      <c r="C225" s="33" t="s">
        <v>39</v>
      </c>
    </row>
    <row r="226" spans="2:159" x14ac:dyDescent="0.25">
      <c r="B226" s="33" t="s">
        <v>24</v>
      </c>
      <c r="C226" s="33" t="s">
        <v>40</v>
      </c>
    </row>
    <row r="227" spans="2:159" x14ac:dyDescent="0.25">
      <c r="B227" s="33" t="s">
        <v>24</v>
      </c>
      <c r="C227" s="33" t="s">
        <v>41</v>
      </c>
    </row>
    <row r="228" spans="2:159" x14ac:dyDescent="0.25">
      <c r="B228" s="33" t="s">
        <v>24</v>
      </c>
      <c r="C228" s="33" t="s">
        <v>42</v>
      </c>
    </row>
    <row r="229" spans="2:159" x14ac:dyDescent="0.25">
      <c r="B229" s="33" t="s">
        <v>24</v>
      </c>
      <c r="C229" s="33" t="s">
        <v>43</v>
      </c>
    </row>
    <row r="230" spans="2:159" x14ac:dyDescent="0.25">
      <c r="B230" s="33" t="s">
        <v>24</v>
      </c>
      <c r="C230" s="33" t="s">
        <v>44</v>
      </c>
    </row>
    <row r="231" spans="2:159" x14ac:dyDescent="0.25">
      <c r="B231" s="33" t="s">
        <v>24</v>
      </c>
      <c r="C231" s="33" t="s">
        <v>45</v>
      </c>
    </row>
    <row r="232" spans="2:159" x14ac:dyDescent="0.25">
      <c r="B232" s="33" t="s">
        <v>24</v>
      </c>
      <c r="C232" s="33" t="s">
        <v>46</v>
      </c>
    </row>
    <row r="233" spans="2:159" x14ac:dyDescent="0.25">
      <c r="B233" s="33" t="s">
        <v>24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36</v>
      </c>
      <c r="D234" s="33">
        <v>23801.598669999999</v>
      </c>
      <c r="E234" s="33">
        <v>18756.216270000001</v>
      </c>
      <c r="F234" s="33">
        <v>18766.81122</v>
      </c>
      <c r="G234" s="33">
        <v>18937.68478</v>
      </c>
      <c r="H234" s="33">
        <v>23801.598669999999</v>
      </c>
      <c r="I234" s="33">
        <v>18756.216270000001</v>
      </c>
      <c r="J234" s="33">
        <v>18766.81122</v>
      </c>
      <c r="K234" s="33">
        <v>18937.68478</v>
      </c>
      <c r="L234" s="33">
        <v>23801.598669999999</v>
      </c>
      <c r="M234" s="33">
        <v>18756.216270000001</v>
      </c>
      <c r="N234" s="33">
        <v>18766.81122</v>
      </c>
      <c r="O234" s="33">
        <v>18937.68478</v>
      </c>
      <c r="P234" s="33">
        <v>23801.598669999999</v>
      </c>
      <c r="Q234" s="33">
        <v>18756.216270000001</v>
      </c>
      <c r="R234" s="33">
        <v>18766.81122</v>
      </c>
      <c r="S234" s="33">
        <v>18937.68478</v>
      </c>
      <c r="T234" s="33">
        <v>23801.598669999999</v>
      </c>
      <c r="U234" s="33">
        <v>18756.216270000001</v>
      </c>
      <c r="V234" s="33">
        <v>18766.81122</v>
      </c>
      <c r="W234" s="33">
        <v>18937.68478</v>
      </c>
      <c r="X234" s="33">
        <v>23801.598669999999</v>
      </c>
      <c r="Y234" s="33">
        <v>18756.216270000001</v>
      </c>
      <c r="Z234" s="33">
        <v>18766.81122</v>
      </c>
      <c r="AA234" s="33">
        <v>18937.68478</v>
      </c>
      <c r="AB234" s="33">
        <v>24074.867020000002</v>
      </c>
      <c r="AC234" s="33">
        <v>18969.038509999998</v>
      </c>
      <c r="AD234" s="33">
        <v>19011.891100000001</v>
      </c>
      <c r="AE234" s="33">
        <v>19173.240549999999</v>
      </c>
      <c r="AF234" s="33">
        <v>23922.801179999999</v>
      </c>
      <c r="AG234" s="33">
        <v>19058.823100000001</v>
      </c>
      <c r="AH234" s="33">
        <v>19058.970239999999</v>
      </c>
      <c r="AI234" s="33">
        <v>19264.17698</v>
      </c>
      <c r="AJ234" s="33">
        <v>24206.033329999998</v>
      </c>
      <c r="AK234" s="33">
        <v>19058.823100000001</v>
      </c>
      <c r="AL234" s="33">
        <v>19058.970239999999</v>
      </c>
      <c r="AM234" s="33">
        <v>19264.17698</v>
      </c>
      <c r="AN234" s="33">
        <v>24206.033329999998</v>
      </c>
      <c r="AO234" s="33">
        <v>19058.823100000001</v>
      </c>
      <c r="AP234" s="33">
        <v>19058.970239999999</v>
      </c>
      <c r="AQ234" s="33">
        <v>19264.17698</v>
      </c>
      <c r="AR234" s="33">
        <v>24206.033329999998</v>
      </c>
      <c r="AS234" s="33">
        <v>19058.823100000001</v>
      </c>
      <c r="AT234" s="33">
        <v>19058.970239999999</v>
      </c>
      <c r="AU234" s="33">
        <v>19264.17698</v>
      </c>
      <c r="AV234" s="33">
        <v>24206.033329999998</v>
      </c>
      <c r="AW234" s="33">
        <v>19058.823100000001</v>
      </c>
      <c r="AX234" s="33">
        <v>19058.970239999999</v>
      </c>
      <c r="AY234" s="33">
        <v>19264.17698</v>
      </c>
      <c r="AZ234" s="33">
        <v>24206.033329999998</v>
      </c>
      <c r="BA234" s="33">
        <v>19058.823100000001</v>
      </c>
      <c r="BB234" s="33">
        <v>19058.970239999999</v>
      </c>
      <c r="BC234" s="33">
        <v>19264.17698</v>
      </c>
      <c r="BD234" s="33">
        <v>24206.033329999998</v>
      </c>
      <c r="BE234" s="33">
        <v>19058.823100000001</v>
      </c>
      <c r="BF234" s="33">
        <v>19058.970239999999</v>
      </c>
      <c r="BG234" s="33">
        <v>19264.17698</v>
      </c>
      <c r="BH234" s="33">
        <v>24206.033329999998</v>
      </c>
      <c r="BI234" s="33">
        <v>14970.366379999999</v>
      </c>
      <c r="BJ234" s="33">
        <v>19058.970239999999</v>
      </c>
      <c r="BK234" s="33">
        <v>19264.17698</v>
      </c>
      <c r="BL234" s="33">
        <v>24206.033329999998</v>
      </c>
      <c r="BM234" s="33">
        <v>19058.823100000001</v>
      </c>
      <c r="BN234" s="33">
        <v>19058.970239999999</v>
      </c>
      <c r="BO234" s="33">
        <v>19264.17698</v>
      </c>
      <c r="BP234" s="33">
        <v>24456.7696</v>
      </c>
      <c r="BQ234" s="33">
        <v>19204.02319</v>
      </c>
      <c r="BR234" s="33">
        <v>19175.36262</v>
      </c>
      <c r="BS234" s="33">
        <v>19456.244040000001</v>
      </c>
      <c r="BT234" s="33">
        <v>24718.516940000001</v>
      </c>
      <c r="BU234" s="33">
        <v>19250.727330000002</v>
      </c>
      <c r="BV234" s="33">
        <v>19307.164550000001</v>
      </c>
      <c r="BW234" s="33">
        <v>19641.691480000001</v>
      </c>
      <c r="BX234" s="33">
        <v>24718.516940000001</v>
      </c>
      <c r="BY234" s="33">
        <v>19202.76353</v>
      </c>
      <c r="BZ234" s="33">
        <v>19307.164550000001</v>
      </c>
      <c r="CA234" s="33">
        <v>19641.691480000001</v>
      </c>
      <c r="CB234" s="33">
        <v>24718.516940000001</v>
      </c>
      <c r="CC234" s="33">
        <v>19207.062269999999</v>
      </c>
      <c r="CD234" s="33">
        <v>19307.164550000001</v>
      </c>
      <c r="CE234" s="33">
        <v>19641.691480000001</v>
      </c>
      <c r="CF234" s="33">
        <v>24718.516940000001</v>
      </c>
      <c r="CG234" s="33">
        <v>19271.591840000001</v>
      </c>
      <c r="CH234" s="33">
        <v>19307.164550000001</v>
      </c>
      <c r="CI234" s="33">
        <v>19641.691480000001</v>
      </c>
      <c r="CJ234" s="33">
        <v>24718.516940000001</v>
      </c>
      <c r="CK234" s="33">
        <v>19411.87472</v>
      </c>
      <c r="CL234" s="33">
        <v>19307.164550000001</v>
      </c>
      <c r="CM234" s="33">
        <v>19641.691480000001</v>
      </c>
      <c r="CN234" s="33">
        <v>24718.516940000001</v>
      </c>
      <c r="CO234" s="33">
        <v>19321.321309999999</v>
      </c>
      <c r="CP234" s="33">
        <v>19307.164550000001</v>
      </c>
      <c r="CQ234" s="33">
        <v>19641.691480000001</v>
      </c>
      <c r="CR234" s="33">
        <v>24718.516940000001</v>
      </c>
      <c r="CS234" s="33">
        <v>19374.664529999998</v>
      </c>
      <c r="CT234" s="33">
        <v>19307.164550000001</v>
      </c>
      <c r="CU234" s="33">
        <v>19641.691480000001</v>
      </c>
      <c r="CV234" s="33">
        <v>24718.516940000001</v>
      </c>
      <c r="CW234" s="33">
        <v>19287.40338</v>
      </c>
      <c r="CX234" s="33">
        <v>19307.164550000001</v>
      </c>
      <c r="CY234" s="33">
        <v>19641.691480000001</v>
      </c>
      <c r="CZ234" s="33">
        <v>24718.516940000001</v>
      </c>
      <c r="DA234" s="33">
        <v>19184.460439999999</v>
      </c>
      <c r="DB234" s="33">
        <v>19307.164550000001</v>
      </c>
      <c r="DC234" s="33">
        <v>19641.691480000001</v>
      </c>
      <c r="DD234" s="33">
        <v>24718.516940000001</v>
      </c>
      <c r="DE234" s="33">
        <v>19159.399420000002</v>
      </c>
      <c r="DF234" s="33">
        <v>19196.505399999998</v>
      </c>
      <c r="DG234" s="33">
        <v>19641.691480000001</v>
      </c>
      <c r="DH234" s="33">
        <v>24718.516940000001</v>
      </c>
      <c r="DI234" s="33">
        <v>19396.469089999999</v>
      </c>
      <c r="DJ234" s="33">
        <v>19307.164550000001</v>
      </c>
      <c r="DK234" s="33">
        <v>19641.691480000001</v>
      </c>
      <c r="DL234" s="33">
        <v>24718.516940000001</v>
      </c>
      <c r="DM234" s="33">
        <v>19080.627659999998</v>
      </c>
      <c r="DN234" s="33">
        <v>19195.479380000001</v>
      </c>
      <c r="DO234" s="33">
        <v>19641.691480000001</v>
      </c>
      <c r="DP234" s="33">
        <v>24718.516940000001</v>
      </c>
      <c r="DQ234" s="33">
        <v>19282.093229999999</v>
      </c>
      <c r="DR234" s="33">
        <v>19108.423760000001</v>
      </c>
      <c r="DS234" s="33">
        <v>19641.691480000001</v>
      </c>
      <c r="DT234" s="33">
        <v>24718.516940000001</v>
      </c>
      <c r="DU234" s="33">
        <v>19200.779709999999</v>
      </c>
      <c r="DV234" s="33">
        <v>19082.28786</v>
      </c>
      <c r="DW234" s="33">
        <v>19641.691480000001</v>
      </c>
      <c r="DX234" s="33">
        <v>24718.516940000001</v>
      </c>
      <c r="DY234" s="33">
        <v>19058.823100000001</v>
      </c>
      <c r="DZ234" s="33">
        <v>19100.382610000001</v>
      </c>
      <c r="EA234" s="33">
        <v>19641.691480000001</v>
      </c>
      <c r="EB234" s="33">
        <v>24718.516940000001</v>
      </c>
      <c r="EC234" s="33">
        <v>19404.426520000001</v>
      </c>
      <c r="ED234" s="33">
        <v>19058.970239999999</v>
      </c>
      <c r="EE234" s="33">
        <v>19641.691480000001</v>
      </c>
      <c r="EF234" s="33">
        <v>24718.516940000001</v>
      </c>
      <c r="EG234" s="33">
        <v>19267.083739999998</v>
      </c>
      <c r="EH234" s="33">
        <v>17645.084910000001</v>
      </c>
      <c r="EI234" s="33">
        <v>19641.691480000001</v>
      </c>
      <c r="EJ234" s="33">
        <v>24718.516940000001</v>
      </c>
      <c r="EK234" s="33">
        <v>19305.86089</v>
      </c>
      <c r="EL234" s="33">
        <v>19058.970239999999</v>
      </c>
      <c r="EM234" s="33">
        <v>19641.691480000001</v>
      </c>
      <c r="EN234" s="33">
        <v>24718.516940000001</v>
      </c>
      <c r="EO234" s="33">
        <v>15134.311110000001</v>
      </c>
      <c r="EP234" s="33">
        <v>17897.27896</v>
      </c>
      <c r="EQ234" s="33">
        <v>19641.691480000001</v>
      </c>
      <c r="ER234" s="33">
        <v>24718.516940000001</v>
      </c>
      <c r="ES234" s="33">
        <v>19319.21182</v>
      </c>
      <c r="ET234" s="33">
        <v>16427.473910000001</v>
      </c>
      <c r="EU234" s="33">
        <v>19641.691480000001</v>
      </c>
      <c r="EV234" s="33">
        <v>24718.516940000001</v>
      </c>
      <c r="EW234" s="33">
        <v>19112.469700000001</v>
      </c>
      <c r="EX234" s="33">
        <v>12921.836569999999</v>
      </c>
      <c r="EY234" s="33">
        <v>19641.691480000001</v>
      </c>
      <c r="EZ234" s="33">
        <v>24718.516940000001</v>
      </c>
      <c r="FA234" s="33">
        <v>19110.257679999999</v>
      </c>
      <c r="FB234" s="33">
        <v>503.54621750000001</v>
      </c>
      <c r="FC234" s="33">
        <v>19641.691480000001</v>
      </c>
    </row>
    <row r="235" spans="2:159" x14ac:dyDescent="0.25">
      <c r="B235" s="33" t="s">
        <v>1</v>
      </c>
      <c r="C235" s="33" t="s">
        <v>37</v>
      </c>
      <c r="D235" s="33">
        <v>6230.2523920000003</v>
      </c>
      <c r="E235" s="33">
        <v>6674.5594899999996</v>
      </c>
      <c r="F235" s="33">
        <v>9189.7625879999996</v>
      </c>
      <c r="G235" s="33">
        <v>7997.525412</v>
      </c>
      <c r="H235" s="33">
        <v>6230.2523920000003</v>
      </c>
      <c r="I235" s="33">
        <v>6674.5594899999996</v>
      </c>
      <c r="J235" s="33">
        <v>9189.7625879999996</v>
      </c>
      <c r="K235" s="33">
        <v>7997.525412</v>
      </c>
      <c r="L235" s="33">
        <v>6230.2523920000003</v>
      </c>
      <c r="M235" s="33">
        <v>6674.5594899999996</v>
      </c>
      <c r="N235" s="33">
        <v>9189.7625879999996</v>
      </c>
      <c r="O235" s="33">
        <v>7997.525412</v>
      </c>
      <c r="P235" s="33">
        <v>6230.2523920000003</v>
      </c>
      <c r="Q235" s="33">
        <v>6674.5594899999996</v>
      </c>
      <c r="R235" s="33">
        <v>9189.7625879999996</v>
      </c>
      <c r="S235" s="33">
        <v>7997.525412</v>
      </c>
      <c r="T235" s="33">
        <v>6230.2523920000003</v>
      </c>
      <c r="U235" s="33">
        <v>6674.5594899999996</v>
      </c>
      <c r="V235" s="33">
        <v>9189.7625879999996</v>
      </c>
      <c r="W235" s="33">
        <v>7997.525412</v>
      </c>
      <c r="X235" s="33">
        <v>6230.2523920000003</v>
      </c>
      <c r="Y235" s="33">
        <v>6674.5594899999996</v>
      </c>
      <c r="Z235" s="33">
        <v>8493.7537300000004</v>
      </c>
      <c r="AA235" s="33">
        <v>7997.525412</v>
      </c>
      <c r="AB235" s="33">
        <v>6230.2523920000003</v>
      </c>
      <c r="AC235" s="33">
        <v>6674.5594899999996</v>
      </c>
      <c r="AD235" s="33">
        <v>9189.7625879999996</v>
      </c>
      <c r="AE235" s="33">
        <v>7544.2269050000004</v>
      </c>
      <c r="AF235" s="33">
        <v>6426.4327059999996</v>
      </c>
      <c r="AG235" s="33">
        <v>6869.8297249999996</v>
      </c>
      <c r="AH235" s="33">
        <v>8845.2728470000002</v>
      </c>
      <c r="AI235" s="33">
        <v>8231.8135289999991</v>
      </c>
      <c r="AJ235" s="33">
        <v>6426.4327059999996</v>
      </c>
      <c r="AK235" s="33">
        <v>6869.8297249999996</v>
      </c>
      <c r="AL235" s="33">
        <v>9430.907647</v>
      </c>
      <c r="AM235" s="33">
        <v>8231.8135289999991</v>
      </c>
      <c r="AN235" s="33">
        <v>6426.4327059999996</v>
      </c>
      <c r="AO235" s="33">
        <v>6869.8297249999996</v>
      </c>
      <c r="AP235" s="33">
        <v>9430.907647</v>
      </c>
      <c r="AQ235" s="33">
        <v>8231.8135289999991</v>
      </c>
      <c r="AR235" s="33">
        <v>6501.9173330000003</v>
      </c>
      <c r="AS235" s="33">
        <v>6943.4748239999999</v>
      </c>
      <c r="AT235" s="33">
        <v>9527.9732939999994</v>
      </c>
      <c r="AU235" s="33">
        <v>8319.4039219999995</v>
      </c>
      <c r="AV235" s="33">
        <v>6663.6787839999997</v>
      </c>
      <c r="AW235" s="33">
        <v>6943.4748239999999</v>
      </c>
      <c r="AX235" s="33">
        <v>9676.4157649999997</v>
      </c>
      <c r="AY235" s="33">
        <v>8487.9210590000002</v>
      </c>
      <c r="AZ235" s="33">
        <v>6721.154039</v>
      </c>
      <c r="BA235" s="33">
        <v>7143.1726669999998</v>
      </c>
      <c r="BB235" s="33">
        <v>9676.4157649999997</v>
      </c>
      <c r="BC235" s="33">
        <v>8551.4900390000003</v>
      </c>
      <c r="BD235" s="33">
        <v>6773.4245879999999</v>
      </c>
      <c r="BE235" s="33">
        <v>7194.1711759999998</v>
      </c>
      <c r="BF235" s="33">
        <v>9782.7184710000001</v>
      </c>
      <c r="BG235" s="33">
        <v>8609.3201570000001</v>
      </c>
      <c r="BH235" s="33">
        <v>6773.4245879999999</v>
      </c>
      <c r="BI235" s="33">
        <v>6943.4748239999999</v>
      </c>
      <c r="BJ235" s="33">
        <v>9782.7184710000001</v>
      </c>
      <c r="BK235" s="33">
        <v>8609.3201570000001</v>
      </c>
      <c r="BL235" s="33">
        <v>6773.4245879999999</v>
      </c>
      <c r="BM235" s="33">
        <v>7194.1711759999998</v>
      </c>
      <c r="BN235" s="33">
        <v>9782.7184710000001</v>
      </c>
      <c r="BO235" s="33">
        <v>8609.3201570000001</v>
      </c>
      <c r="BP235" s="33">
        <v>7253.9608420000004</v>
      </c>
      <c r="BQ235" s="33">
        <v>7648.9154090000002</v>
      </c>
      <c r="BR235" s="33">
        <v>10329.513559999999</v>
      </c>
      <c r="BS235" s="33">
        <v>9137.1098029999994</v>
      </c>
      <c r="BT235" s="33">
        <v>7568.093922</v>
      </c>
      <c r="BU235" s="33">
        <v>7947.822784</v>
      </c>
      <c r="BV235" s="33">
        <v>10650.18663</v>
      </c>
      <c r="BW235" s="33">
        <v>9484.6509409999999</v>
      </c>
      <c r="BX235" s="33">
        <v>7568.093922</v>
      </c>
      <c r="BY235" s="33">
        <v>7747.7253330000003</v>
      </c>
      <c r="BZ235" s="33">
        <v>10650.18663</v>
      </c>
      <c r="CA235" s="33">
        <v>9484.6509409999999</v>
      </c>
      <c r="CB235" s="33">
        <v>7568.093922</v>
      </c>
      <c r="CC235" s="33">
        <v>7947.822784</v>
      </c>
      <c r="CD235" s="33">
        <v>10650.18663</v>
      </c>
      <c r="CE235" s="33">
        <v>9484.6509409999999</v>
      </c>
      <c r="CF235" s="33">
        <v>7568.093922</v>
      </c>
      <c r="CG235" s="33">
        <v>7843.7839610000001</v>
      </c>
      <c r="CH235" s="33">
        <v>10650.18663</v>
      </c>
      <c r="CI235" s="33">
        <v>9484.6509409999999</v>
      </c>
      <c r="CJ235" s="33">
        <v>7568.093922</v>
      </c>
      <c r="CK235" s="33">
        <v>7451.9736940000003</v>
      </c>
      <c r="CL235" s="33">
        <v>10650.18663</v>
      </c>
      <c r="CM235" s="33">
        <v>9484.6509409999999</v>
      </c>
      <c r="CN235" s="33">
        <v>7568.093922</v>
      </c>
      <c r="CO235" s="33">
        <v>7809.6562350000004</v>
      </c>
      <c r="CP235" s="33">
        <v>10650.18663</v>
      </c>
      <c r="CQ235" s="33">
        <v>9484.6509409999999</v>
      </c>
      <c r="CR235" s="33">
        <v>7568.093922</v>
      </c>
      <c r="CS235" s="33">
        <v>7947.822784</v>
      </c>
      <c r="CT235" s="33">
        <v>10650.18663</v>
      </c>
      <c r="CU235" s="33">
        <v>9484.6509409999999</v>
      </c>
      <c r="CV235" s="33">
        <v>7568.093922</v>
      </c>
      <c r="CW235" s="33">
        <v>7869.4437250000001</v>
      </c>
      <c r="CX235" s="33">
        <v>10650.18663</v>
      </c>
      <c r="CY235" s="33">
        <v>9484.6509409999999</v>
      </c>
      <c r="CZ235" s="33">
        <v>7568.093922</v>
      </c>
      <c r="DA235" s="33">
        <v>5984.6714849999998</v>
      </c>
      <c r="DB235" s="33">
        <v>10650.18663</v>
      </c>
      <c r="DC235" s="33">
        <v>9484.6509409999999</v>
      </c>
      <c r="DD235" s="33">
        <v>7568.093922</v>
      </c>
      <c r="DE235" s="33">
        <v>7576.9085800000003</v>
      </c>
      <c r="DF235" s="33">
        <v>9890.1335689999996</v>
      </c>
      <c r="DG235" s="33">
        <v>9484.6509409999999</v>
      </c>
      <c r="DH235" s="33">
        <v>7568.093922</v>
      </c>
      <c r="DI235" s="33">
        <v>7626.8586269999996</v>
      </c>
      <c r="DJ235" s="33">
        <v>10650.18663</v>
      </c>
      <c r="DK235" s="33">
        <v>9484.6509409999999</v>
      </c>
      <c r="DL235" s="33">
        <v>7568.093922</v>
      </c>
      <c r="DM235" s="33">
        <v>7884.028824</v>
      </c>
      <c r="DN235" s="33">
        <v>10376.87867</v>
      </c>
      <c r="DO235" s="33">
        <v>9484.6509409999999</v>
      </c>
      <c r="DP235" s="33">
        <v>7568.093922</v>
      </c>
      <c r="DQ235" s="33">
        <v>7947.822784</v>
      </c>
      <c r="DR235" s="33">
        <v>10621.230310000001</v>
      </c>
      <c r="DS235" s="33">
        <v>9484.6509409999999</v>
      </c>
      <c r="DT235" s="33">
        <v>7568.093922</v>
      </c>
      <c r="DU235" s="33">
        <v>7919.527333</v>
      </c>
      <c r="DV235" s="33">
        <v>9527.9732939999994</v>
      </c>
      <c r="DW235" s="33">
        <v>9484.6509409999999</v>
      </c>
      <c r="DX235" s="33">
        <v>7568.093922</v>
      </c>
      <c r="DY235" s="33">
        <v>7662.757294</v>
      </c>
      <c r="DZ235" s="33">
        <v>10385.933139999999</v>
      </c>
      <c r="EA235" s="33">
        <v>9484.6509409999999</v>
      </c>
      <c r="EB235" s="33">
        <v>7568.093922</v>
      </c>
      <c r="EC235" s="33">
        <v>7278.1979289999999</v>
      </c>
      <c r="ED235" s="33">
        <v>9527.9732939999994</v>
      </c>
      <c r="EE235" s="33">
        <v>9484.6509409999999</v>
      </c>
      <c r="EF235" s="33">
        <v>7568.093922</v>
      </c>
      <c r="EG235" s="33">
        <v>7947.822784</v>
      </c>
      <c r="EH235" s="33">
        <v>10155.536550000001</v>
      </c>
      <c r="EI235" s="33">
        <v>9484.6509409999999</v>
      </c>
      <c r="EJ235" s="33">
        <v>7568.093922</v>
      </c>
      <c r="EK235" s="33">
        <v>7876.9361570000001</v>
      </c>
      <c r="EL235" s="33">
        <v>9906.7554199999995</v>
      </c>
      <c r="EM235" s="33">
        <v>9484.6509409999999</v>
      </c>
      <c r="EN235" s="33">
        <v>7568.093922</v>
      </c>
      <c r="EO235" s="33">
        <v>6202.7795159999996</v>
      </c>
      <c r="EP235" s="33">
        <v>9835.7401179999997</v>
      </c>
      <c r="EQ235" s="33">
        <v>9484.6509409999999</v>
      </c>
      <c r="ER235" s="33">
        <v>7568.093922</v>
      </c>
      <c r="ES235" s="33">
        <v>7947.822784</v>
      </c>
      <c r="ET235" s="33">
        <v>9527.9732939999994</v>
      </c>
      <c r="EU235" s="33">
        <v>9484.6509409999999</v>
      </c>
      <c r="EV235" s="33">
        <v>7568.093922</v>
      </c>
      <c r="EW235" s="33">
        <v>7469.5114510000003</v>
      </c>
      <c r="EX235" s="33">
        <v>9572.7868139999991</v>
      </c>
      <c r="EY235" s="33">
        <v>9484.6509409999999</v>
      </c>
      <c r="EZ235" s="33">
        <v>7568.093922</v>
      </c>
      <c r="FA235" s="33">
        <v>7947.822784</v>
      </c>
      <c r="FB235" s="33">
        <v>10650.18663</v>
      </c>
      <c r="FC235" s="33">
        <v>9484.6509409999999</v>
      </c>
    </row>
    <row r="236" spans="2:159" x14ac:dyDescent="0.25">
      <c r="B236" s="33" t="s">
        <v>1</v>
      </c>
      <c r="C236" s="33" t="s">
        <v>38</v>
      </c>
      <c r="D236" s="33">
        <v>4933.902118</v>
      </c>
      <c r="E236" s="33">
        <v>4740.6155689999996</v>
      </c>
      <c r="F236" s="33">
        <v>5352.4962349999996</v>
      </c>
      <c r="G236" s="33">
        <v>4092.0639999999999</v>
      </c>
      <c r="H236" s="33">
        <v>4933.902118</v>
      </c>
      <c r="I236" s="33">
        <v>4740.6155689999996</v>
      </c>
      <c r="J236" s="33">
        <v>5352.4962349999996</v>
      </c>
      <c r="K236" s="33">
        <v>4092.0639999999999</v>
      </c>
      <c r="L236" s="33">
        <v>4933.902118</v>
      </c>
      <c r="M236" s="33">
        <v>4740.6155689999996</v>
      </c>
      <c r="N236" s="33">
        <v>5352.4962349999996</v>
      </c>
      <c r="O236" s="33">
        <v>4092.0639999999999</v>
      </c>
      <c r="P236" s="33">
        <v>4933.902118</v>
      </c>
      <c r="Q236" s="33">
        <v>4740.6155689999996</v>
      </c>
      <c r="R236" s="33">
        <v>5352.4962349999996</v>
      </c>
      <c r="S236" s="33">
        <v>4092.0639999999999</v>
      </c>
      <c r="T236" s="33">
        <v>4933.902118</v>
      </c>
      <c r="U236" s="33">
        <v>4740.6155689999996</v>
      </c>
      <c r="V236" s="33">
        <v>4024.5433240000002</v>
      </c>
      <c r="W236" s="33">
        <v>4092.0639999999999</v>
      </c>
      <c r="X236" s="33">
        <v>4933.902118</v>
      </c>
      <c r="Y236" s="33">
        <v>4740.6155689999996</v>
      </c>
      <c r="Z236" s="33">
        <v>3958.4648390000002</v>
      </c>
      <c r="AA236" s="33">
        <v>4092.0639999999999</v>
      </c>
      <c r="AB236" s="33">
        <v>4933.902118</v>
      </c>
      <c r="AC236" s="33">
        <v>4740.6155689999996</v>
      </c>
      <c r="AD236" s="33">
        <v>1818.514919</v>
      </c>
      <c r="AE236" s="33">
        <v>4092.0639999999999</v>
      </c>
      <c r="AF236" s="33">
        <v>4568.0426029999999</v>
      </c>
      <c r="AG236" s="33">
        <v>4740.6155689999996</v>
      </c>
      <c r="AH236" s="33">
        <v>5352.4962349999996</v>
      </c>
      <c r="AI236" s="33">
        <v>4092.0639999999999</v>
      </c>
      <c r="AJ236" s="33">
        <v>4933.902118</v>
      </c>
      <c r="AK236" s="33">
        <v>4740.6155689999996</v>
      </c>
      <c r="AL236" s="33">
        <v>2669.2432079999999</v>
      </c>
      <c r="AM236" s="33">
        <v>4092.0639999999999</v>
      </c>
      <c r="AN236" s="33">
        <v>4933.902118</v>
      </c>
      <c r="AO236" s="33">
        <v>4316.0802439999998</v>
      </c>
      <c r="AP236" s="33">
        <v>4992.711765</v>
      </c>
      <c r="AQ236" s="33">
        <v>4092.0639999999999</v>
      </c>
      <c r="AR236" s="33">
        <v>4933.902118</v>
      </c>
      <c r="AS236" s="33">
        <v>3316.2703700000002</v>
      </c>
      <c r="AT236" s="33">
        <v>3983.1604710000001</v>
      </c>
      <c r="AU236" s="33">
        <v>4092.0639999999999</v>
      </c>
      <c r="AW236" s="33">
        <v>4740.6155689999996</v>
      </c>
      <c r="AX236" s="33">
        <v>5352.4962349999996</v>
      </c>
      <c r="AY236" s="33">
        <v>4092.0639999999999</v>
      </c>
      <c r="AZ236" s="33">
        <v>4933.902118</v>
      </c>
      <c r="BA236" s="33">
        <v>4740.6155689999996</v>
      </c>
      <c r="BB236" s="33">
        <v>4301.3203999999996</v>
      </c>
      <c r="BC236" s="33">
        <v>4092.0639999999999</v>
      </c>
      <c r="BD236" s="33">
        <v>4933.902118</v>
      </c>
      <c r="BE236" s="33">
        <v>4740.6155689999996</v>
      </c>
      <c r="BF236" s="33">
        <v>1615.374669</v>
      </c>
      <c r="BG236" s="33">
        <v>4092.0639999999999</v>
      </c>
      <c r="BH236" s="33">
        <v>4933.902118</v>
      </c>
      <c r="BI236" s="33">
        <v>4740.6155689999996</v>
      </c>
      <c r="BJ236" s="33">
        <v>2196.4976240000001</v>
      </c>
      <c r="BK236" s="33">
        <v>4092.0639999999999</v>
      </c>
      <c r="BL236" s="33">
        <v>4795.9295739999998</v>
      </c>
      <c r="BN236" s="33">
        <v>3678.7473869999999</v>
      </c>
      <c r="BO236" s="33">
        <v>4092.0639999999999</v>
      </c>
      <c r="BP236" s="33">
        <v>4933.902118</v>
      </c>
      <c r="BR236" s="33">
        <v>5209.3882389999999</v>
      </c>
      <c r="BS236" s="33">
        <v>4092.0639999999999</v>
      </c>
      <c r="BT236" s="33">
        <v>4933.902118</v>
      </c>
      <c r="BU236" s="33">
        <v>4740.6155689999996</v>
      </c>
      <c r="BV236" s="33">
        <v>5352.4962349999996</v>
      </c>
      <c r="BW236" s="33">
        <v>4092.0639999999999</v>
      </c>
      <c r="BX236" s="33">
        <v>4933.902118</v>
      </c>
      <c r="BY236" s="33">
        <v>4740.6155689999996</v>
      </c>
      <c r="BZ236" s="33">
        <v>4788.126714</v>
      </c>
      <c r="CA236" s="33">
        <v>4092.0639999999999</v>
      </c>
      <c r="CB236" s="33">
        <v>4933.902118</v>
      </c>
      <c r="CC236" s="33">
        <v>3197.6363710000001</v>
      </c>
      <c r="CD236" s="33">
        <v>3398.6846369999998</v>
      </c>
      <c r="CE236" s="33">
        <v>4092.0639999999999</v>
      </c>
      <c r="CF236" s="33">
        <v>4933.902118</v>
      </c>
      <c r="CG236" s="33">
        <v>752.11114829999997</v>
      </c>
      <c r="CH236" s="33">
        <v>2528.2580119999998</v>
      </c>
      <c r="CI236" s="33">
        <v>4092.0639999999999</v>
      </c>
      <c r="CJ236" s="33">
        <v>4933.902118</v>
      </c>
      <c r="CL236" s="33">
        <v>1586.7146749999999</v>
      </c>
      <c r="CM236" s="33">
        <v>4092.0639999999999</v>
      </c>
      <c r="CN236" s="33">
        <v>4933.902118</v>
      </c>
      <c r="CO236" s="33">
        <v>1951.335947</v>
      </c>
      <c r="CP236" s="33">
        <v>910.03452800000002</v>
      </c>
      <c r="CQ236" s="33">
        <v>4092.0639999999999</v>
      </c>
      <c r="CR236" s="33">
        <v>4933.902118</v>
      </c>
      <c r="CT236" s="33">
        <v>45.088127409999998</v>
      </c>
      <c r="CU236" s="33">
        <v>4092.0639999999999</v>
      </c>
      <c r="CV236" s="33">
        <v>4933.902118</v>
      </c>
      <c r="CW236" s="33">
        <v>3343.691789</v>
      </c>
      <c r="CX236" s="33">
        <v>48.013086469999998</v>
      </c>
      <c r="CY236" s="33">
        <v>4092.0639999999999</v>
      </c>
      <c r="CZ236" s="33">
        <v>4933.902118</v>
      </c>
      <c r="DA236" s="33">
        <v>4740.6155689999996</v>
      </c>
      <c r="DB236" s="33">
        <v>54.155638279999998</v>
      </c>
      <c r="DC236" s="33">
        <v>4092.0639999999999</v>
      </c>
      <c r="DD236" s="33">
        <v>4933.902118</v>
      </c>
      <c r="DE236" s="33">
        <v>4523.9424820000004</v>
      </c>
      <c r="DF236" s="33">
        <v>60.748047300000003</v>
      </c>
      <c r="DG236" s="33">
        <v>4092.0639999999999</v>
      </c>
      <c r="DH236" s="33">
        <v>4933.902118</v>
      </c>
      <c r="DJ236" s="33">
        <v>24.11441752</v>
      </c>
      <c r="DK236" s="33">
        <v>4092.0639999999999</v>
      </c>
      <c r="DL236" s="33">
        <v>4933.902118</v>
      </c>
      <c r="DM236" s="33">
        <v>2497.8916629999999</v>
      </c>
      <c r="DO236" s="33">
        <v>4092.0639999999999</v>
      </c>
      <c r="DP236" s="33">
        <v>4933.902118</v>
      </c>
      <c r="DS236" s="33">
        <v>4092.0639999999999</v>
      </c>
      <c r="DT236" s="33">
        <v>4933.902118</v>
      </c>
      <c r="DU236" s="33">
        <v>987.62647059999995</v>
      </c>
      <c r="DW236" s="33">
        <v>4092.0639999999999</v>
      </c>
      <c r="DX236" s="33">
        <v>4933.902118</v>
      </c>
      <c r="DY236" s="33">
        <v>4740.6155689999996</v>
      </c>
      <c r="EA236" s="33">
        <v>4092.0639999999999</v>
      </c>
      <c r="EB236" s="33">
        <v>4933.902118</v>
      </c>
      <c r="EC236" s="33">
        <v>4740.6155689999996</v>
      </c>
      <c r="EE236" s="33">
        <v>4092.0639999999999</v>
      </c>
      <c r="EF236" s="33">
        <v>4933.902118</v>
      </c>
      <c r="EI236" s="33">
        <v>4092.0639999999999</v>
      </c>
      <c r="EJ236" s="33">
        <v>4933.902118</v>
      </c>
      <c r="EK236" s="33">
        <v>1529.8530129999999</v>
      </c>
      <c r="EM236" s="33">
        <v>4092.0639999999999</v>
      </c>
      <c r="EN236" s="33">
        <v>4933.902118</v>
      </c>
      <c r="EO236" s="33">
        <v>4740.6155689999996</v>
      </c>
      <c r="EQ236" s="33">
        <v>4092.0639999999999</v>
      </c>
      <c r="ER236" s="33">
        <v>4933.902118</v>
      </c>
      <c r="ES236" s="33">
        <v>4740.6155689999996</v>
      </c>
      <c r="EU236" s="33">
        <v>4092.0639999999999</v>
      </c>
      <c r="EV236" s="33">
        <v>4933.902118</v>
      </c>
      <c r="EW236" s="33">
        <v>4740.6155689999996</v>
      </c>
      <c r="EY236" s="33">
        <v>4092.0639999999999</v>
      </c>
      <c r="EZ236" s="33">
        <v>4933.902118</v>
      </c>
      <c r="FC236" s="33">
        <v>4092.0639999999999</v>
      </c>
    </row>
    <row r="237" spans="2:159" x14ac:dyDescent="0.25">
      <c r="B237" s="33" t="s">
        <v>1</v>
      </c>
      <c r="C237" s="33" t="s">
        <v>39</v>
      </c>
      <c r="D237" s="33">
        <v>3101.1163590000001</v>
      </c>
      <c r="E237" s="33">
        <v>2976.2124020000001</v>
      </c>
      <c r="F237" s="33">
        <v>2456.3036069999998</v>
      </c>
      <c r="G237" s="33">
        <v>2545.4552950000002</v>
      </c>
      <c r="H237" s="33">
        <v>4126.3004259999998</v>
      </c>
      <c r="I237" s="33">
        <v>4069.9583379999999</v>
      </c>
      <c r="J237" s="33">
        <v>3220.891032</v>
      </c>
      <c r="K237" s="33">
        <v>3321.0663800000002</v>
      </c>
      <c r="L237" s="33">
        <v>3851.046159</v>
      </c>
      <c r="M237" s="33">
        <v>3797.566515</v>
      </c>
      <c r="N237" s="33">
        <v>2932.3067620000002</v>
      </c>
      <c r="O237" s="33">
        <v>3292.1590449999999</v>
      </c>
      <c r="P237" s="33">
        <v>4074.1519720000001</v>
      </c>
      <c r="Q237" s="33">
        <v>3922.697396</v>
      </c>
      <c r="R237" s="33">
        <v>3330.4720000000002</v>
      </c>
      <c r="S237" s="33">
        <v>3353.8702979999998</v>
      </c>
      <c r="T237" s="33">
        <v>6627.7892769999999</v>
      </c>
      <c r="U237" s="33">
        <v>3993.1175349999999</v>
      </c>
      <c r="V237" s="33">
        <v>2739.1928910000001</v>
      </c>
      <c r="W237" s="33">
        <v>3370.521647</v>
      </c>
      <c r="X237" s="33">
        <v>7529.0721299999996</v>
      </c>
      <c r="Y237" s="33">
        <v>4685.6123799999996</v>
      </c>
      <c r="Z237" s="33">
        <v>2778.2260839999999</v>
      </c>
      <c r="AA237" s="33">
        <v>3370.521647</v>
      </c>
      <c r="AB237" s="33">
        <v>2697.97948</v>
      </c>
      <c r="AC237" s="33">
        <v>5840.8569159999997</v>
      </c>
      <c r="AD237" s="33">
        <v>2508.623024</v>
      </c>
      <c r="AE237" s="33">
        <v>3767.563752</v>
      </c>
      <c r="AF237" s="33">
        <v>6929.4751120000001</v>
      </c>
      <c r="AG237" s="33">
        <v>11329.39841</v>
      </c>
      <c r="AH237" s="33">
        <v>3963.4996080000001</v>
      </c>
      <c r="AI237" s="33">
        <v>4250.7534669999995</v>
      </c>
      <c r="AJ237" s="33">
        <v>16242.576880000001</v>
      </c>
      <c r="AK237" s="33">
        <v>9581.4650710000005</v>
      </c>
      <c r="AL237" s="33">
        <v>4253.8245999999999</v>
      </c>
      <c r="AM237" s="33">
        <v>4654.4535470000001</v>
      </c>
      <c r="AN237" s="33">
        <v>12981.459720000001</v>
      </c>
      <c r="AO237" s="33">
        <v>12902.49892</v>
      </c>
      <c r="AP237" s="33">
        <v>4253.8245999999999</v>
      </c>
      <c r="AQ237" s="33">
        <v>4654.4535470000001</v>
      </c>
      <c r="AR237" s="33">
        <v>10525.320180000001</v>
      </c>
      <c r="AS237" s="33">
        <v>15256.008949999999</v>
      </c>
      <c r="AT237" s="33">
        <v>4253.8245999999999</v>
      </c>
      <c r="AU237" s="33">
        <v>4654.4535470000001</v>
      </c>
      <c r="AV237" s="33">
        <v>16242.576880000001</v>
      </c>
      <c r="AW237" s="33">
        <v>13363.94332</v>
      </c>
      <c r="AX237" s="33">
        <v>4253.8245999999999</v>
      </c>
      <c r="AY237" s="33">
        <v>4654.4535470000001</v>
      </c>
      <c r="AZ237" s="33">
        <v>9818.1871269999992</v>
      </c>
      <c r="BA237" s="33">
        <v>7729.6580190000004</v>
      </c>
      <c r="BB237" s="33">
        <v>2789.1761820000002</v>
      </c>
      <c r="BC237" s="33">
        <v>4654.4535470000001</v>
      </c>
      <c r="BD237" s="33">
        <v>16065.016100000001</v>
      </c>
      <c r="BE237" s="33">
        <v>8690.1089510000002</v>
      </c>
      <c r="BF237" s="33">
        <v>4253.8245999999999</v>
      </c>
      <c r="BG237" s="33">
        <v>4654.4535470000001</v>
      </c>
      <c r="BH237" s="33">
        <v>16242.576880000001</v>
      </c>
      <c r="BI237" s="33">
        <v>13997.575220000001</v>
      </c>
      <c r="BJ237" s="33">
        <v>4253.8245999999999</v>
      </c>
      <c r="BK237" s="33">
        <v>4654.4535470000001</v>
      </c>
      <c r="BL237" s="33">
        <v>14204.4105</v>
      </c>
      <c r="BM237" s="33">
        <v>13634.03847</v>
      </c>
      <c r="BN237" s="33">
        <v>4253.8245999999999</v>
      </c>
      <c r="BO237" s="33">
        <v>4654.4535470000001</v>
      </c>
      <c r="BP237" s="33">
        <v>16242.576880000001</v>
      </c>
      <c r="BQ237" s="33">
        <v>13665.29362</v>
      </c>
      <c r="BR237" s="33">
        <v>4253.8245999999999</v>
      </c>
      <c r="BS237" s="33">
        <v>4654.4535470000001</v>
      </c>
      <c r="BT237" s="33">
        <v>16242.576880000001</v>
      </c>
      <c r="BU237" s="33">
        <v>15256.008949999999</v>
      </c>
      <c r="BV237" s="33">
        <v>4253.8245999999999</v>
      </c>
      <c r="BW237" s="33">
        <v>4654.4535470000001</v>
      </c>
      <c r="BX237" s="33">
        <v>16242.576880000001</v>
      </c>
      <c r="BY237" s="33">
        <v>15124.5712</v>
      </c>
      <c r="BZ237" s="33">
        <v>4253.8245999999999</v>
      </c>
      <c r="CA237" s="33">
        <v>4654.4535470000001</v>
      </c>
      <c r="CB237" s="33">
        <v>16242.576880000001</v>
      </c>
      <c r="CC237" s="33">
        <v>15256.008949999999</v>
      </c>
      <c r="CD237" s="33">
        <v>4253.8245999999999</v>
      </c>
      <c r="CE237" s="33">
        <v>4654.4535470000001</v>
      </c>
      <c r="CF237" s="33">
        <v>16242.576880000001</v>
      </c>
      <c r="CG237" s="33">
        <v>15256.008949999999</v>
      </c>
      <c r="CH237" s="33">
        <v>4253.8245999999999</v>
      </c>
      <c r="CI237" s="33">
        <v>4654.4535470000001</v>
      </c>
      <c r="CJ237" s="33">
        <v>16242.576880000001</v>
      </c>
      <c r="CK237" s="33">
        <v>15246.87444</v>
      </c>
      <c r="CL237" s="33">
        <v>4253.8245999999999</v>
      </c>
      <c r="CM237" s="33">
        <v>4654.4535470000001</v>
      </c>
      <c r="CN237" s="33">
        <v>16242.576880000001</v>
      </c>
      <c r="CO237" s="33">
        <v>15256.008949999999</v>
      </c>
      <c r="CP237" s="33">
        <v>4253.8245999999999</v>
      </c>
      <c r="CQ237" s="33">
        <v>4654.4535470000001</v>
      </c>
      <c r="CR237" s="33">
        <v>16242.576880000001</v>
      </c>
      <c r="CS237" s="33">
        <v>15256.008949999999</v>
      </c>
      <c r="CT237" s="33">
        <v>4253.8245999999999</v>
      </c>
      <c r="CU237" s="33">
        <v>4654.4535470000001</v>
      </c>
      <c r="CV237" s="33">
        <v>16242.576880000001</v>
      </c>
      <c r="CW237" s="33">
        <v>15256.008949999999</v>
      </c>
      <c r="CX237" s="33">
        <v>4253.8245999999999</v>
      </c>
      <c r="CY237" s="33">
        <v>4654.4535470000001</v>
      </c>
      <c r="CZ237" s="33">
        <v>16242.576880000001</v>
      </c>
      <c r="DA237" s="33">
        <v>15256.008949999999</v>
      </c>
      <c r="DB237" s="33">
        <v>4253.8245999999999</v>
      </c>
      <c r="DC237" s="33">
        <v>4654.4535470000001</v>
      </c>
      <c r="DD237" s="33">
        <v>16242.576880000001</v>
      </c>
      <c r="DE237" s="33">
        <v>15256.008949999999</v>
      </c>
      <c r="DF237" s="33">
        <v>4253.8245999999999</v>
      </c>
      <c r="DG237" s="33">
        <v>4654.4535470000001</v>
      </c>
      <c r="DH237" s="33">
        <v>16242.576880000001</v>
      </c>
      <c r="DI237" s="33">
        <v>14412.6127</v>
      </c>
      <c r="DJ237" s="33">
        <v>4253.8245999999999</v>
      </c>
      <c r="DK237" s="33">
        <v>4654.4535470000001</v>
      </c>
      <c r="DL237" s="33">
        <v>16242.576880000001</v>
      </c>
      <c r="DM237" s="33">
        <v>15256.008949999999</v>
      </c>
      <c r="DN237" s="33">
        <v>4253.8245999999999</v>
      </c>
      <c r="DO237" s="33">
        <v>4654.4535470000001</v>
      </c>
      <c r="DP237" s="33">
        <v>16242.576880000001</v>
      </c>
      <c r="DQ237" s="33">
        <v>15256.008949999999</v>
      </c>
      <c r="DR237" s="33">
        <v>4253.8245999999999</v>
      </c>
      <c r="DS237" s="33">
        <v>4654.4535470000001</v>
      </c>
      <c r="DT237" s="33">
        <v>16242.576880000001</v>
      </c>
      <c r="DU237" s="33">
        <v>15256.008949999999</v>
      </c>
      <c r="DV237" s="33">
        <v>4253.8245999999999</v>
      </c>
      <c r="DW237" s="33">
        <v>4654.4535470000001</v>
      </c>
      <c r="DX237" s="33">
        <v>16242.576880000001</v>
      </c>
      <c r="DY237" s="33">
        <v>15256.008949999999</v>
      </c>
      <c r="DZ237" s="33">
        <v>4253.8245999999999</v>
      </c>
      <c r="EA237" s="33">
        <v>4654.4535470000001</v>
      </c>
      <c r="EB237" s="33">
        <v>16242.576880000001</v>
      </c>
      <c r="EC237" s="33">
        <v>14217.9113</v>
      </c>
      <c r="ED237" s="33">
        <v>4253.8245999999999</v>
      </c>
      <c r="EE237" s="33">
        <v>4654.4535470000001</v>
      </c>
      <c r="EF237" s="33">
        <v>16242.576880000001</v>
      </c>
      <c r="EG237" s="33">
        <v>15256.008949999999</v>
      </c>
      <c r="EH237" s="33">
        <v>4253.8245999999999</v>
      </c>
      <c r="EI237" s="33">
        <v>4654.4535470000001</v>
      </c>
      <c r="EJ237" s="33">
        <v>16242.576880000001</v>
      </c>
      <c r="EK237" s="33">
        <v>12767.519179999999</v>
      </c>
      <c r="EL237" s="33">
        <v>388.86000840000003</v>
      </c>
      <c r="EM237" s="33">
        <v>4654.4535470000001</v>
      </c>
      <c r="EN237" s="33">
        <v>16242.576880000001</v>
      </c>
      <c r="EO237" s="33">
        <v>15118.945809999999</v>
      </c>
      <c r="EQ237" s="33">
        <v>4654.4535470000001</v>
      </c>
      <c r="ER237" s="33">
        <v>16242.576880000001</v>
      </c>
      <c r="ES237" s="33">
        <v>13811.637549999999</v>
      </c>
      <c r="EU237" s="33">
        <v>4654.4535470000001</v>
      </c>
      <c r="EV237" s="33">
        <v>16242.576880000001</v>
      </c>
      <c r="EW237" s="33">
        <v>13618.886</v>
      </c>
      <c r="EX237" s="33">
        <v>4253.8245999999999</v>
      </c>
      <c r="EY237" s="33">
        <v>4654.4535470000001</v>
      </c>
      <c r="EZ237" s="33">
        <v>16242.576880000001</v>
      </c>
      <c r="FA237" s="33">
        <v>10917.98554</v>
      </c>
      <c r="FB237" s="33">
        <v>4253.8245999999999</v>
      </c>
      <c r="FC237" s="33">
        <v>4654.4535470000001</v>
      </c>
    </row>
    <row r="238" spans="2:159" x14ac:dyDescent="0.25">
      <c r="B238" s="33" t="s">
        <v>1</v>
      </c>
      <c r="C238" s="33" t="s">
        <v>40</v>
      </c>
      <c r="D238" s="33">
        <v>10522.45298</v>
      </c>
      <c r="E238" s="33">
        <v>9132.3163530000002</v>
      </c>
      <c r="F238" s="33">
        <v>8432.1894900000007</v>
      </c>
      <c r="G238" s="33">
        <v>9001.3516080000009</v>
      </c>
      <c r="H238" s="33">
        <v>10522.45298</v>
      </c>
      <c r="I238" s="33">
        <v>9132.3163530000002</v>
      </c>
      <c r="J238" s="33">
        <v>8432.1894900000007</v>
      </c>
      <c r="K238" s="33">
        <v>9001.3516080000009</v>
      </c>
      <c r="L238" s="33">
        <v>10522.45298</v>
      </c>
      <c r="M238" s="33">
        <v>9132.3163530000002</v>
      </c>
      <c r="N238" s="33">
        <v>8108.138927</v>
      </c>
      <c r="O238" s="33">
        <v>9001.3516080000009</v>
      </c>
      <c r="P238" s="33">
        <v>10522.45298</v>
      </c>
      <c r="Q238" s="33">
        <v>9132.3163530000002</v>
      </c>
      <c r="R238" s="33">
        <v>8432.1894900000007</v>
      </c>
      <c r="S238" s="33">
        <v>9001.3516080000009</v>
      </c>
      <c r="T238" s="33">
        <v>10522.45298</v>
      </c>
      <c r="U238" s="33">
        <v>8637</v>
      </c>
      <c r="V238" s="33">
        <v>6898.4003560000001</v>
      </c>
      <c r="W238" s="33">
        <v>9001.3516080000009</v>
      </c>
      <c r="X238" s="33">
        <v>10522.45298</v>
      </c>
      <c r="Y238" s="33">
        <v>9132.3163530000002</v>
      </c>
      <c r="Z238" s="33">
        <v>8432.1894900000007</v>
      </c>
      <c r="AA238" s="33">
        <v>9001.3516080000009</v>
      </c>
      <c r="AB238" s="33">
        <v>10522.45298</v>
      </c>
      <c r="AC238" s="33">
        <v>9132.3163530000002</v>
      </c>
      <c r="AD238" s="33">
        <v>8432.1894900000007</v>
      </c>
      <c r="AE238" s="33">
        <v>9001.3516080000009</v>
      </c>
      <c r="AF238" s="33">
        <v>10522.45298</v>
      </c>
      <c r="AG238" s="33">
        <v>7485.6055120000001</v>
      </c>
      <c r="AH238" s="33">
        <v>7243</v>
      </c>
      <c r="AI238" s="33">
        <v>9001.3516080000009</v>
      </c>
      <c r="AJ238" s="33">
        <v>6211.0121349999999</v>
      </c>
      <c r="AK238" s="33">
        <v>9132.3163530000002</v>
      </c>
      <c r="AL238" s="33">
        <v>8388.8696029999992</v>
      </c>
      <c r="AM238" s="33">
        <v>9001.3516080000009</v>
      </c>
      <c r="AN238" s="33">
        <v>10522.45298</v>
      </c>
      <c r="AO238" s="33">
        <v>7453.582222</v>
      </c>
      <c r="AP238" s="33">
        <v>8432.1894900000007</v>
      </c>
      <c r="AQ238" s="33">
        <v>9001.3516080000009</v>
      </c>
      <c r="AR238" s="33">
        <v>9503</v>
      </c>
      <c r="AS238" s="33">
        <v>9132.3163530000002</v>
      </c>
      <c r="AT238" s="33">
        <v>8432.1894900000007</v>
      </c>
      <c r="AU238" s="33">
        <v>9001.3516080000009</v>
      </c>
      <c r="AV238" s="33">
        <v>10522.45298</v>
      </c>
      <c r="AW238" s="33">
        <v>8922.019483</v>
      </c>
      <c r="AX238" s="33">
        <v>8432.1894900000007</v>
      </c>
      <c r="AY238" s="33">
        <v>9001.3516080000009</v>
      </c>
      <c r="AZ238" s="33">
        <v>10522.45298</v>
      </c>
      <c r="BA238" s="33">
        <v>6681.0121349999999</v>
      </c>
      <c r="BB238" s="33">
        <v>8432.1894900000007</v>
      </c>
      <c r="BC238" s="33">
        <v>9001.3516080000009</v>
      </c>
      <c r="BD238" s="33">
        <v>9891</v>
      </c>
      <c r="BE238" s="33">
        <v>9132.3163530000002</v>
      </c>
      <c r="BF238" s="33">
        <v>8432.1894900000007</v>
      </c>
      <c r="BG238" s="33">
        <v>9001.3516080000009</v>
      </c>
      <c r="BH238" s="33">
        <v>10522.45298</v>
      </c>
      <c r="BI238" s="33">
        <v>9132.3163530000002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7134.3259049999997</v>
      </c>
      <c r="EA238" s="33">
        <v>9001.3516080000009</v>
      </c>
      <c r="EB238" s="33">
        <v>10522.45298</v>
      </c>
      <c r="EC238" s="33">
        <v>7377.0121349999999</v>
      </c>
      <c r="ED238" s="33">
        <v>7029.2546460000003</v>
      </c>
      <c r="EE238" s="33">
        <v>9001.3516080000009</v>
      </c>
      <c r="EF238" s="33">
        <v>10522.45298</v>
      </c>
      <c r="EG238" s="33">
        <v>9132.3163530000002</v>
      </c>
      <c r="EH238" s="33">
        <v>6871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9023.3219040000004</v>
      </c>
      <c r="EX238" s="33">
        <v>4871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41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3679.7888240000002</v>
      </c>
      <c r="U239" s="33">
        <v>3461.103529</v>
      </c>
      <c r="V239" s="33">
        <v>1026.196471</v>
      </c>
      <c r="W239" s="33">
        <v>1269.763569</v>
      </c>
      <c r="X239" s="33">
        <v>1765.3344</v>
      </c>
      <c r="Y239" s="33">
        <v>1971.668711</v>
      </c>
      <c r="Z239" s="33">
        <v>1026.196471</v>
      </c>
      <c r="AA239" s="33">
        <v>1269.763569</v>
      </c>
      <c r="AB239" s="33">
        <v>6760.6702750000004</v>
      </c>
      <c r="AC239" s="33">
        <v>520.37633960000005</v>
      </c>
      <c r="AD239" s="33">
        <v>1656.1055229999999</v>
      </c>
      <c r="AE239" s="33">
        <v>3033.456549</v>
      </c>
      <c r="AF239" s="33">
        <v>6760.6702750000004</v>
      </c>
      <c r="AG239" s="33">
        <v>496.1968822</v>
      </c>
      <c r="AH239" s="33">
        <v>1693.7832880000001</v>
      </c>
      <c r="AI239" s="33">
        <v>3033.456549</v>
      </c>
      <c r="AJ239" s="33">
        <v>1888.4075270000001</v>
      </c>
      <c r="AK239" s="33">
        <v>486.64363250000002</v>
      </c>
      <c r="AL239" s="33">
        <v>2404.2362349999999</v>
      </c>
      <c r="AM239" s="33">
        <v>3033.456549</v>
      </c>
      <c r="AN239" s="33">
        <v>4260.2367299999996</v>
      </c>
      <c r="AO239" s="33">
        <v>509.33469630000002</v>
      </c>
      <c r="AP239" s="33">
        <v>1710.4509700000001</v>
      </c>
      <c r="AQ239" s="33">
        <v>3033.456549</v>
      </c>
      <c r="AR239" s="33">
        <v>6601.5165880000004</v>
      </c>
      <c r="AS239" s="33">
        <v>2979.2586099999999</v>
      </c>
      <c r="AT239" s="33">
        <v>2404.2362349999999</v>
      </c>
      <c r="AU239" s="33">
        <v>3033.456549</v>
      </c>
      <c r="AV239" s="33">
        <v>6601.5165880000004</v>
      </c>
      <c r="AX239" s="33">
        <v>633.46894659999998</v>
      </c>
      <c r="AY239" s="33">
        <v>3033.456549</v>
      </c>
      <c r="AZ239" s="33">
        <v>6760.6702750000004</v>
      </c>
      <c r="BA239" s="33">
        <v>6385.7270589999998</v>
      </c>
      <c r="BB239" s="33">
        <v>2404.2362349999999</v>
      </c>
      <c r="BC239" s="33">
        <v>3033.456549</v>
      </c>
      <c r="BD239" s="33">
        <v>6408.302248</v>
      </c>
      <c r="BE239" s="33">
        <v>6385.7270589999998</v>
      </c>
      <c r="BF239" s="33">
        <v>2404.2362349999999</v>
      </c>
      <c r="BG239" s="33">
        <v>3033.456549</v>
      </c>
      <c r="BH239" s="33">
        <v>6432.0869259999999</v>
      </c>
      <c r="BI239" s="33">
        <v>6385.7270589999998</v>
      </c>
      <c r="BJ239" s="33">
        <v>2404.2362349999999</v>
      </c>
      <c r="BK239" s="33">
        <v>3033.456549</v>
      </c>
      <c r="BL239" s="33">
        <v>6456.076317</v>
      </c>
      <c r="BM239" s="33">
        <v>6385.7270589999998</v>
      </c>
      <c r="BN239" s="33">
        <v>2404.2362349999999</v>
      </c>
      <c r="BO239" s="33">
        <v>3033.456549</v>
      </c>
      <c r="BP239" s="33">
        <v>6480.1981990000004</v>
      </c>
      <c r="BQ239" s="33">
        <v>6385.7270589999998</v>
      </c>
      <c r="BR239" s="33">
        <v>2404.2362349999999</v>
      </c>
      <c r="BS239" s="33">
        <v>3033.456549</v>
      </c>
      <c r="BT239" s="33">
        <v>6573.5307679999996</v>
      </c>
      <c r="BU239" s="33">
        <v>6385.7270589999998</v>
      </c>
      <c r="BV239" s="33">
        <v>2404.2362349999999</v>
      </c>
      <c r="BW239" s="33">
        <v>3033.456549</v>
      </c>
      <c r="BX239" s="33">
        <v>6560.7174070000001</v>
      </c>
      <c r="BY239" s="33">
        <v>6385.7270589999998</v>
      </c>
      <c r="BZ239" s="33">
        <v>2404.2362349999999</v>
      </c>
      <c r="CA239" s="33">
        <v>3033.456549</v>
      </c>
      <c r="CB239" s="33">
        <v>6760.6702750000004</v>
      </c>
      <c r="CC239" s="33">
        <v>6385.7270589999998</v>
      </c>
      <c r="CD239" s="33">
        <v>2404.2362349999999</v>
      </c>
      <c r="CE239" s="33">
        <v>3033.456549</v>
      </c>
      <c r="CF239" s="33">
        <v>6760.6702750000004</v>
      </c>
      <c r="CG239" s="33">
        <v>6385.7270589999998</v>
      </c>
      <c r="CH239" s="33">
        <v>2404.2362349999999</v>
      </c>
      <c r="CI239" s="33">
        <v>3033.456549</v>
      </c>
      <c r="CJ239" s="33">
        <v>6760.6702750000004</v>
      </c>
      <c r="CK239" s="33">
        <v>6385.7270589999998</v>
      </c>
      <c r="CL239" s="33">
        <v>2404.2362349999999</v>
      </c>
      <c r="CM239" s="33">
        <v>3033.456549</v>
      </c>
      <c r="CN239" s="33">
        <v>6760.6702750000004</v>
      </c>
      <c r="CO239" s="33">
        <v>6385.7270589999998</v>
      </c>
      <c r="CP239" s="33">
        <v>2404.2362349999999</v>
      </c>
      <c r="CQ239" s="33">
        <v>3033.456549</v>
      </c>
      <c r="CR239" s="33">
        <v>6760.6702750000004</v>
      </c>
      <c r="CS239" s="33">
        <v>6385.7270589999998</v>
      </c>
      <c r="CT239" s="33">
        <v>2404.2362349999999</v>
      </c>
      <c r="CU239" s="33">
        <v>3033.456549</v>
      </c>
      <c r="CV239" s="33">
        <v>6760.6702750000004</v>
      </c>
      <c r="CW239" s="33">
        <v>6385.7270589999998</v>
      </c>
      <c r="CX239" s="33">
        <v>2404.2362349999999</v>
      </c>
      <c r="CY239" s="33">
        <v>3033.456549</v>
      </c>
      <c r="CZ239" s="33">
        <v>6760.6702750000004</v>
      </c>
      <c r="DA239" s="33">
        <v>3334.6987840000002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6385.7270589999998</v>
      </c>
      <c r="DJ239" s="33">
        <v>1901.0004300000001</v>
      </c>
      <c r="DK239" s="33">
        <v>3033.456549</v>
      </c>
      <c r="DL239" s="33">
        <v>6760.6702750000004</v>
      </c>
      <c r="DM239" s="33">
        <v>6385.7270589999998</v>
      </c>
      <c r="DN239" s="33">
        <v>1026.196471</v>
      </c>
      <c r="DO239" s="33">
        <v>3033.456549</v>
      </c>
      <c r="DP239" s="33">
        <v>6760.6702750000004</v>
      </c>
      <c r="DQ239" s="33">
        <v>6385.7270589999998</v>
      </c>
      <c r="DR239" s="33">
        <v>1203.55952</v>
      </c>
      <c r="DS239" s="33">
        <v>3033.456549</v>
      </c>
      <c r="DT239" s="33">
        <v>6760.6702750000004</v>
      </c>
      <c r="DU239" s="33">
        <v>6385.7270589999998</v>
      </c>
      <c r="DV239" s="33">
        <v>990.25333330000001</v>
      </c>
      <c r="DW239" s="33">
        <v>3033.456549</v>
      </c>
      <c r="DX239" s="33">
        <v>6760.6702750000004</v>
      </c>
      <c r="DY239" s="33">
        <v>3648.7259610000001</v>
      </c>
      <c r="DZ239" s="33">
        <v>990.25333330000001</v>
      </c>
      <c r="EA239" s="33">
        <v>3033.456549</v>
      </c>
      <c r="EB239" s="33">
        <v>6760.6702750000004</v>
      </c>
      <c r="EC239" s="33">
        <v>6385.7270589999998</v>
      </c>
      <c r="ED239" s="33">
        <v>172.5363681</v>
      </c>
      <c r="EE239" s="33">
        <v>3033.456549</v>
      </c>
      <c r="EF239" s="33">
        <v>6760.6702750000004</v>
      </c>
      <c r="EG239" s="33">
        <v>6385.7270589999998</v>
      </c>
      <c r="EH239" s="33">
        <v>195.19169429999999</v>
      </c>
      <c r="EI239" s="33">
        <v>3033.456549</v>
      </c>
      <c r="EJ239" s="33">
        <v>6760.6702750000004</v>
      </c>
      <c r="EK239" s="33">
        <v>6385.7270589999998</v>
      </c>
      <c r="EL239" s="33">
        <v>217.25577849999999</v>
      </c>
      <c r="EM239" s="33">
        <v>3033.456549</v>
      </c>
      <c r="EN239" s="33">
        <v>6760.6702750000004</v>
      </c>
      <c r="EO239" s="33">
        <v>6385.7270589999998</v>
      </c>
      <c r="EQ239" s="33">
        <v>3033.456549</v>
      </c>
      <c r="ER239" s="33">
        <v>6760.6702750000004</v>
      </c>
      <c r="ES239" s="33">
        <v>1292.443403</v>
      </c>
      <c r="ET239" s="33">
        <v>259.44217070000002</v>
      </c>
      <c r="EU239" s="33">
        <v>3033.456549</v>
      </c>
      <c r="EV239" s="33">
        <v>6760.6702750000004</v>
      </c>
      <c r="EW239" s="33">
        <v>184.01769469999999</v>
      </c>
      <c r="EX239" s="33">
        <v>279.46033340000002</v>
      </c>
      <c r="EY239" s="33">
        <v>3033.456549</v>
      </c>
      <c r="EZ239" s="33">
        <v>6760.6702750000004</v>
      </c>
      <c r="FA239" s="33">
        <v>6385.7270589999998</v>
      </c>
      <c r="FB239" s="33">
        <v>2404.2362349999999</v>
      </c>
      <c r="FC239" s="33">
        <v>3033.456549</v>
      </c>
    </row>
    <row r="240" spans="2:159" x14ac:dyDescent="0.25">
      <c r="B240" s="33" t="s">
        <v>1</v>
      </c>
      <c r="C240" s="33" t="s">
        <v>42</v>
      </c>
      <c r="D240" s="33">
        <v>209.3845882</v>
      </c>
      <c r="E240" s="33">
        <v>304.86015689999999</v>
      </c>
      <c r="L240" s="33">
        <v>209.3845882</v>
      </c>
      <c r="M240" s="33">
        <v>239.15015690000001</v>
      </c>
      <c r="N240" s="33">
        <v>228.36537250000001</v>
      </c>
      <c r="P240" s="33">
        <v>209.3845882</v>
      </c>
      <c r="Q240" s="33">
        <v>304.86015689999999</v>
      </c>
      <c r="R240" s="33">
        <v>58.992694669999999</v>
      </c>
      <c r="S240" s="33">
        <v>133.44058820000001</v>
      </c>
      <c r="U240" s="33">
        <v>304.86015689999999</v>
      </c>
      <c r="V240" s="33">
        <v>228.36537250000001</v>
      </c>
      <c r="W240" s="33">
        <v>133.44058820000001</v>
      </c>
      <c r="Z240" s="33">
        <v>228.36537250000001</v>
      </c>
      <c r="AA240" s="33">
        <v>133.44058820000001</v>
      </c>
      <c r="AB240" s="33">
        <v>209.3845882</v>
      </c>
      <c r="AC240" s="33">
        <v>304.86015689999999</v>
      </c>
      <c r="AD240" s="33">
        <v>228.36537250000001</v>
      </c>
      <c r="AE240" s="33">
        <v>133.44058820000001</v>
      </c>
      <c r="AF240" s="33">
        <v>628.54082349999999</v>
      </c>
      <c r="AI240" s="33">
        <v>504.24749020000002</v>
      </c>
      <c r="AK240" s="33">
        <v>664.32874509999999</v>
      </c>
      <c r="AL240" s="33">
        <v>640.29756859999998</v>
      </c>
      <c r="AM240" s="33">
        <v>504.24749020000002</v>
      </c>
      <c r="AP240" s="33">
        <v>640.29756859999998</v>
      </c>
      <c r="AQ240" s="33">
        <v>504.24749020000002</v>
      </c>
      <c r="AT240" s="33">
        <v>640.29756859999998</v>
      </c>
      <c r="AU240" s="33">
        <v>504.24749020000002</v>
      </c>
      <c r="AX240" s="33">
        <v>640.29756859999998</v>
      </c>
      <c r="AY240" s="33">
        <v>504.24749020000002</v>
      </c>
      <c r="AZ240" s="33">
        <v>628.54082349999999</v>
      </c>
      <c r="BA240" s="33">
        <v>4.7934851600000004</v>
      </c>
      <c r="BB240" s="33">
        <v>640.29756859999998</v>
      </c>
      <c r="BC240" s="33">
        <v>504.24749020000002</v>
      </c>
      <c r="BD240" s="33">
        <v>25.601111029999998</v>
      </c>
      <c r="BE240" s="33">
        <v>664.32874509999999</v>
      </c>
      <c r="BF240" s="33">
        <v>640.29756859999998</v>
      </c>
      <c r="BG240" s="33">
        <v>504.24749020000002</v>
      </c>
      <c r="BH240" s="33">
        <v>82.199162749999999</v>
      </c>
      <c r="BI240" s="33">
        <v>115.9920923</v>
      </c>
      <c r="BJ240" s="33">
        <v>640.29756859999998</v>
      </c>
      <c r="BK240" s="33">
        <v>504.24749020000002</v>
      </c>
      <c r="BL240" s="33">
        <v>140.53517410000001</v>
      </c>
      <c r="BM240" s="33">
        <v>664.32874509999999</v>
      </c>
      <c r="BN240" s="33">
        <v>640.29756859999998</v>
      </c>
      <c r="BO240" s="33">
        <v>504.24749020000002</v>
      </c>
      <c r="BP240" s="33">
        <v>628.54082349999999</v>
      </c>
      <c r="BQ240" s="33">
        <v>664.32874509999999</v>
      </c>
      <c r="BR240" s="33">
        <v>640.29756859999998</v>
      </c>
      <c r="BS240" s="33">
        <v>504.24749020000002</v>
      </c>
      <c r="BT240" s="33">
        <v>628.54082349999999</v>
      </c>
      <c r="BU240" s="33">
        <v>297.49666120000001</v>
      </c>
      <c r="BV240" s="33">
        <v>640.29756859999998</v>
      </c>
      <c r="BW240" s="33">
        <v>504.24749020000002</v>
      </c>
      <c r="BX240" s="33">
        <v>628.54082349999999</v>
      </c>
      <c r="BY240" s="33">
        <v>330.46468659999999</v>
      </c>
      <c r="BZ240" s="33">
        <v>640.29756859999998</v>
      </c>
      <c r="CA240" s="33">
        <v>504.24749020000002</v>
      </c>
      <c r="CB240" s="33">
        <v>628.54082349999999</v>
      </c>
      <c r="CC240" s="33">
        <v>664.32874509999999</v>
      </c>
      <c r="CD240" s="33">
        <v>640.29756859999998</v>
      </c>
      <c r="CE240" s="33">
        <v>504.24749020000002</v>
      </c>
      <c r="CF240" s="33">
        <v>628.54082349999999</v>
      </c>
      <c r="CG240" s="33">
        <v>664.32874509999999</v>
      </c>
      <c r="CH240" s="33">
        <v>640.29756859999998</v>
      </c>
      <c r="CI240" s="33">
        <v>504.24749020000002</v>
      </c>
      <c r="CJ240" s="33">
        <v>628.54082349999999</v>
      </c>
      <c r="CK240" s="33">
        <v>664.32874509999999</v>
      </c>
      <c r="CL240" s="33">
        <v>640.29756859999998</v>
      </c>
      <c r="CM240" s="33">
        <v>504.24749020000002</v>
      </c>
      <c r="CN240" s="33">
        <v>628.54082349999999</v>
      </c>
      <c r="CO240" s="33">
        <v>664.32874509999999</v>
      </c>
      <c r="CP240" s="33">
        <v>640.29756859999998</v>
      </c>
      <c r="CQ240" s="33">
        <v>504.24749020000002</v>
      </c>
      <c r="CR240" s="33">
        <v>628.54082349999999</v>
      </c>
      <c r="CS240" s="33">
        <v>664.32874509999999</v>
      </c>
      <c r="CT240" s="33">
        <v>640.29756859999998</v>
      </c>
      <c r="CU240" s="33">
        <v>504.24749020000002</v>
      </c>
      <c r="CV240" s="33">
        <v>628.54082349999999</v>
      </c>
      <c r="CW240" s="33">
        <v>664.32874509999999</v>
      </c>
      <c r="CX240" s="33">
        <v>640.29756859999998</v>
      </c>
      <c r="CY240" s="33">
        <v>504.24749020000002</v>
      </c>
      <c r="CZ240" s="33">
        <v>628.54082349999999</v>
      </c>
      <c r="DA240" s="33">
        <v>664.32874509999999</v>
      </c>
      <c r="DB240" s="33">
        <v>640.29756859999998</v>
      </c>
      <c r="DC240" s="33">
        <v>504.24749020000002</v>
      </c>
      <c r="DD240" s="33">
        <v>628.54082349999999</v>
      </c>
      <c r="DE240" s="33">
        <v>664.32874509999999</v>
      </c>
      <c r="DF240" s="33">
        <v>640.29756859999998</v>
      </c>
      <c r="DG240" s="33">
        <v>504.24749020000002</v>
      </c>
      <c r="DH240" s="33">
        <v>628.54082349999999</v>
      </c>
      <c r="DI240" s="33">
        <v>664.32874509999999</v>
      </c>
      <c r="DJ240" s="33">
        <v>640.29756859999998</v>
      </c>
      <c r="DK240" s="33">
        <v>504.24749020000002</v>
      </c>
      <c r="DL240" s="33">
        <v>628.54082349999999</v>
      </c>
      <c r="DM240" s="33">
        <v>664.32874509999999</v>
      </c>
      <c r="DN240" s="33">
        <v>640.29756859999998</v>
      </c>
      <c r="DO240" s="33">
        <v>504.24749020000002</v>
      </c>
      <c r="DP240" s="33">
        <v>628.54082349999999</v>
      </c>
      <c r="DQ240" s="33">
        <v>664.32874509999999</v>
      </c>
      <c r="DR240" s="33">
        <v>640.29756859999998</v>
      </c>
      <c r="DS240" s="33">
        <v>504.24749020000002</v>
      </c>
      <c r="DT240" s="33">
        <v>628.54082349999999</v>
      </c>
      <c r="DU240" s="33">
        <v>664.32874509999999</v>
      </c>
      <c r="DV240" s="33">
        <v>640.29756859999998</v>
      </c>
      <c r="DW240" s="33">
        <v>504.24749020000002</v>
      </c>
      <c r="DX240" s="33">
        <v>628.54082349999999</v>
      </c>
      <c r="DY240" s="33">
        <v>664.32874509999999</v>
      </c>
      <c r="DZ240" s="33">
        <v>640.29756859999998</v>
      </c>
      <c r="EA240" s="33">
        <v>504.24749020000002</v>
      </c>
      <c r="EB240" s="33">
        <v>628.54082349999999</v>
      </c>
      <c r="EC240" s="33">
        <v>664.32874509999999</v>
      </c>
      <c r="ED240" s="33">
        <v>640.29756859999998</v>
      </c>
      <c r="EE240" s="33">
        <v>504.24749020000002</v>
      </c>
      <c r="EF240" s="33">
        <v>628.54082349999999</v>
      </c>
      <c r="EG240" s="33">
        <v>664.32874509999999</v>
      </c>
      <c r="EH240" s="33">
        <v>640.29756859999998</v>
      </c>
      <c r="EI240" s="33">
        <v>504.24749020000002</v>
      </c>
      <c r="EJ240" s="33">
        <v>628.54082349999999</v>
      </c>
      <c r="EK240" s="33">
        <v>664.32874509999999</v>
      </c>
      <c r="EL240" s="33">
        <v>640.29756859999998</v>
      </c>
      <c r="EM240" s="33">
        <v>504.24749020000002</v>
      </c>
      <c r="EN240" s="33">
        <v>628.54082349999999</v>
      </c>
      <c r="EO240" s="33">
        <v>664.32874509999999</v>
      </c>
      <c r="EP240" s="33">
        <v>640.29756859999998</v>
      </c>
      <c r="EQ240" s="33">
        <v>504.24749020000002</v>
      </c>
      <c r="ER240" s="33">
        <v>628.54082349999999</v>
      </c>
      <c r="ES240" s="33">
        <v>664.32874509999999</v>
      </c>
      <c r="ET240" s="33">
        <v>640.29756859999998</v>
      </c>
      <c r="EU240" s="33">
        <v>504.24749020000002</v>
      </c>
      <c r="EV240" s="33">
        <v>628.54082349999999</v>
      </c>
      <c r="EW240" s="33">
        <v>664.32874509999999</v>
      </c>
      <c r="EX240" s="33">
        <v>640.29756859999998</v>
      </c>
      <c r="EY240" s="33">
        <v>504.24749020000002</v>
      </c>
      <c r="EZ240" s="33">
        <v>628.54082349999999</v>
      </c>
      <c r="FA240" s="33">
        <v>664.32874509999999</v>
      </c>
      <c r="FB240" s="33">
        <v>640.29756859999998</v>
      </c>
      <c r="FC240" s="33">
        <v>504.24749020000002</v>
      </c>
    </row>
    <row r="241" spans="2:159" x14ac:dyDescent="0.25">
      <c r="B241" s="33" t="s">
        <v>1</v>
      </c>
      <c r="C241" s="33" t="s">
        <v>43</v>
      </c>
    </row>
    <row r="242" spans="2:159" x14ac:dyDescent="0.25">
      <c r="B242" s="33" t="s">
        <v>1</v>
      </c>
      <c r="C242" s="33" t="s">
        <v>44</v>
      </c>
      <c r="AC242" s="33">
        <v>80.248564459999997</v>
      </c>
      <c r="AI242" s="33">
        <v>943.48993040000005</v>
      </c>
      <c r="AJ242" s="33">
        <v>2946.1065490000001</v>
      </c>
      <c r="AK242" s="33">
        <v>2216.755686</v>
      </c>
      <c r="AL242" s="33">
        <v>894.69709799999998</v>
      </c>
      <c r="AM242" s="33">
        <v>1509.0358819999999</v>
      </c>
      <c r="AN242" s="33">
        <v>480.9309647</v>
      </c>
      <c r="AO242" s="33">
        <v>2216.755686</v>
      </c>
      <c r="AP242" s="33">
        <v>894.69709799999998</v>
      </c>
      <c r="AQ242" s="33">
        <v>1509.0358819999999</v>
      </c>
      <c r="AR242" s="33">
        <v>2946.1065490000001</v>
      </c>
      <c r="AT242" s="33">
        <v>894.69709799999998</v>
      </c>
      <c r="AU242" s="33">
        <v>1509.0358819999999</v>
      </c>
      <c r="AV242" s="33">
        <v>288.36559799999998</v>
      </c>
      <c r="AW242" s="33">
        <v>2216.755686</v>
      </c>
      <c r="AX242" s="33">
        <v>467.77780619999999</v>
      </c>
      <c r="AY242" s="33">
        <v>1509.0358819999999</v>
      </c>
      <c r="AZ242" s="33">
        <v>2946.1065490000001</v>
      </c>
      <c r="BA242" s="33">
        <v>2216.755686</v>
      </c>
      <c r="BC242" s="33">
        <v>1509.0358819999999</v>
      </c>
      <c r="BF242" s="33">
        <v>894.69709799999998</v>
      </c>
      <c r="BG242" s="33">
        <v>1509.0358819999999</v>
      </c>
      <c r="BJ242" s="33">
        <v>894.69709799999998</v>
      </c>
      <c r="BK242" s="33">
        <v>1509.0358819999999</v>
      </c>
      <c r="BL242" s="33">
        <v>2946.1065490000001</v>
      </c>
      <c r="BM242" s="33">
        <v>631.52513380000005</v>
      </c>
      <c r="BN242" s="33">
        <v>894.69709799999998</v>
      </c>
      <c r="BO242" s="33">
        <v>1509.0358819999999</v>
      </c>
      <c r="BP242" s="33">
        <v>1943.4739609999999</v>
      </c>
      <c r="BQ242" s="33">
        <v>2216.755686</v>
      </c>
      <c r="BR242" s="33">
        <v>894.69709799999998</v>
      </c>
      <c r="BS242" s="33">
        <v>1509.0358819999999</v>
      </c>
      <c r="BT242" s="33">
        <v>3016.5451680000001</v>
      </c>
      <c r="BU242" s="33">
        <v>327.72443470000002</v>
      </c>
      <c r="BV242" s="33">
        <v>902.22498700000006</v>
      </c>
      <c r="BW242" s="33">
        <v>1540.4857420000001</v>
      </c>
      <c r="BX242" s="33">
        <v>3016.5451680000001</v>
      </c>
      <c r="BZ242" s="33">
        <v>902.22498700000006</v>
      </c>
      <c r="CA242" s="33">
        <v>1540.4857420000001</v>
      </c>
      <c r="CB242" s="33">
        <v>3016.5451680000001</v>
      </c>
      <c r="CC242" s="33">
        <v>609.8861316</v>
      </c>
      <c r="CD242" s="33">
        <v>902.22498700000006</v>
      </c>
      <c r="CE242" s="33">
        <v>1540.4857420000001</v>
      </c>
      <c r="CF242" s="33">
        <v>3016.5451680000001</v>
      </c>
      <c r="CG242" s="33">
        <v>41.666209590000001</v>
      </c>
      <c r="CH242" s="33">
        <v>902.22498700000006</v>
      </c>
      <c r="CI242" s="33">
        <v>1540.4857420000001</v>
      </c>
      <c r="CJ242" s="33">
        <v>3016.5451680000001</v>
      </c>
      <c r="CK242" s="33">
        <v>2216.755686</v>
      </c>
      <c r="CL242" s="33">
        <v>902.22498700000006</v>
      </c>
      <c r="CM242" s="33">
        <v>1540.4857420000001</v>
      </c>
      <c r="CN242" s="33">
        <v>3016.5451680000001</v>
      </c>
      <c r="CP242" s="33">
        <v>902.22498700000006</v>
      </c>
      <c r="CQ242" s="33">
        <v>1540.4857420000001</v>
      </c>
      <c r="CR242" s="33">
        <v>3016.5451680000001</v>
      </c>
      <c r="CS242" s="33">
        <v>41.666209590000001</v>
      </c>
      <c r="CT242" s="33">
        <v>902.22498700000006</v>
      </c>
      <c r="CU242" s="33">
        <v>1540.4857420000001</v>
      </c>
      <c r="CV242" s="33">
        <v>3016.5451680000001</v>
      </c>
      <c r="CX242" s="33">
        <v>902.22498700000006</v>
      </c>
      <c r="CY242" s="33">
        <v>1540.4857420000001</v>
      </c>
      <c r="CZ242" s="33">
        <v>3016.5451680000001</v>
      </c>
      <c r="DA242" s="33">
        <v>2258.4218959999998</v>
      </c>
      <c r="DB242" s="33">
        <v>902.22498700000006</v>
      </c>
      <c r="DC242" s="33">
        <v>1540.4857420000001</v>
      </c>
      <c r="DD242" s="33">
        <v>3016.5451680000001</v>
      </c>
      <c r="DF242" s="33">
        <v>733.27985349999994</v>
      </c>
      <c r="DG242" s="33">
        <v>1540.4857420000001</v>
      </c>
      <c r="DH242" s="33">
        <v>3016.5451680000001</v>
      </c>
      <c r="DI242" s="33">
        <v>2216.755686</v>
      </c>
      <c r="DJ242" s="33">
        <v>902.22498700000006</v>
      </c>
      <c r="DK242" s="33">
        <v>1540.4857420000001</v>
      </c>
      <c r="DL242" s="33">
        <v>3016.5451680000001</v>
      </c>
      <c r="DO242" s="33">
        <v>1540.4857420000001</v>
      </c>
      <c r="DP242" s="33">
        <v>3016.5451680000001</v>
      </c>
      <c r="DQ242" s="33">
        <v>1608.2603779999999</v>
      </c>
      <c r="DS242" s="33">
        <v>1540.4857420000001</v>
      </c>
      <c r="DT242" s="33">
        <v>3016.5451680000001</v>
      </c>
      <c r="DV242" s="33">
        <v>7.5278889739999997</v>
      </c>
      <c r="DW242" s="33">
        <v>1540.4857420000001</v>
      </c>
      <c r="DX242" s="33">
        <v>3016.5451680000001</v>
      </c>
      <c r="EA242" s="33">
        <v>1540.4857420000001</v>
      </c>
      <c r="EB242" s="33">
        <v>3016.5451680000001</v>
      </c>
      <c r="EC242" s="33">
        <v>41.666209590000001</v>
      </c>
      <c r="ED242" s="33">
        <v>902.22498700000006</v>
      </c>
      <c r="EE242" s="33">
        <v>1540.4857420000001</v>
      </c>
      <c r="EF242" s="33">
        <v>3016.5451680000001</v>
      </c>
      <c r="EG242" s="33">
        <v>41.666209590000001</v>
      </c>
      <c r="EI242" s="33">
        <v>1540.4857420000001</v>
      </c>
      <c r="EJ242" s="33">
        <v>3016.5451680000001</v>
      </c>
      <c r="EK242" s="33">
        <v>41.666209590000001</v>
      </c>
      <c r="EM242" s="33">
        <v>1540.4857420000001</v>
      </c>
      <c r="EN242" s="33">
        <v>3016.5451680000001</v>
      </c>
      <c r="EQ242" s="33">
        <v>1540.4857420000001</v>
      </c>
      <c r="ER242" s="33">
        <v>3016.5451680000001</v>
      </c>
      <c r="ES242" s="33">
        <v>2258.4218959999998</v>
      </c>
      <c r="EU242" s="33">
        <v>1540.4857420000001</v>
      </c>
      <c r="EV242" s="33">
        <v>3016.5451680000001</v>
      </c>
      <c r="EW242" s="33">
        <v>2258.4218959999998</v>
      </c>
      <c r="EY242" s="33">
        <v>1540.4857420000001</v>
      </c>
      <c r="EZ242" s="33">
        <v>3016.5451680000001</v>
      </c>
      <c r="FB242" s="33">
        <v>902.22498700000006</v>
      </c>
      <c r="FC242" s="33">
        <v>1540.4857420000001</v>
      </c>
    </row>
    <row r="243" spans="2:159" x14ac:dyDescent="0.25">
      <c r="B243" s="33" t="s">
        <v>1</v>
      </c>
      <c r="C243" s="33" t="s">
        <v>45</v>
      </c>
    </row>
    <row r="244" spans="2:159" x14ac:dyDescent="0.25">
      <c r="B244" s="33" t="s">
        <v>1</v>
      </c>
      <c r="C244" s="33" t="s">
        <v>46</v>
      </c>
    </row>
    <row r="245" spans="2:159" x14ac:dyDescent="0.25">
      <c r="B245" s="33" t="s">
        <v>1</v>
      </c>
      <c r="C245" s="33" t="s">
        <v>15</v>
      </c>
      <c r="D245" s="33">
        <v>49268.385179999997</v>
      </c>
      <c r="E245" s="33">
        <v>43054.842420000001</v>
      </c>
      <c r="F245" s="33">
        <v>44679.229010000003</v>
      </c>
      <c r="G245" s="33">
        <v>43053.27607</v>
      </c>
      <c r="H245" s="33">
        <v>50117.395389999998</v>
      </c>
      <c r="I245" s="33">
        <v>43876.966090000002</v>
      </c>
      <c r="J245" s="33">
        <v>45477.874830000001</v>
      </c>
      <c r="K245" s="33">
        <v>43862.770819999998</v>
      </c>
      <c r="L245" s="33">
        <v>50078.5357</v>
      </c>
      <c r="M245" s="33">
        <v>43870.756500000003</v>
      </c>
      <c r="N245" s="33">
        <v>45121.30474</v>
      </c>
      <c r="O245" s="33">
        <v>43861.420760000001</v>
      </c>
      <c r="P245" s="33">
        <v>50259.607550000001</v>
      </c>
      <c r="Q245" s="33">
        <v>44019.529040000001</v>
      </c>
      <c r="R245" s="33">
        <v>45631.041080000003</v>
      </c>
      <c r="S245" s="33">
        <v>44013.686950000003</v>
      </c>
      <c r="T245" s="33">
        <v>55795.78426</v>
      </c>
      <c r="U245" s="33">
        <v>46567.472549999999</v>
      </c>
      <c r="V245" s="33">
        <v>42873.272219999999</v>
      </c>
      <c r="W245" s="33">
        <v>44802.351609999998</v>
      </c>
      <c r="X245" s="33">
        <v>54782.612690000002</v>
      </c>
      <c r="Y245" s="33">
        <v>45960.98878</v>
      </c>
      <c r="Z245" s="33">
        <v>43684.0072</v>
      </c>
      <c r="AA245" s="33">
        <v>44802.351609999998</v>
      </c>
      <c r="AB245" s="33">
        <v>55429.508849999998</v>
      </c>
      <c r="AC245" s="33">
        <v>46262.871899999998</v>
      </c>
      <c r="AD245" s="33">
        <v>42845.452010000001</v>
      </c>
      <c r="AE245" s="33">
        <v>46745.343950000002</v>
      </c>
      <c r="AF245" s="33">
        <v>59758.415679999998</v>
      </c>
      <c r="AG245" s="33">
        <v>49980.469190000003</v>
      </c>
      <c r="AH245" s="33">
        <v>46157.022210000003</v>
      </c>
      <c r="AI245" s="33">
        <v>49321.35355</v>
      </c>
      <c r="AJ245" s="33">
        <v>62854.471239999999</v>
      </c>
      <c r="AK245" s="33">
        <v>52750.777880000001</v>
      </c>
      <c r="AL245" s="33">
        <v>47741.046190000001</v>
      </c>
      <c r="AM245" s="33">
        <v>50290.599589999998</v>
      </c>
      <c r="AN245" s="33">
        <v>63811.448550000001</v>
      </c>
      <c r="AO245" s="33">
        <v>53326.904600000002</v>
      </c>
      <c r="AP245" s="33">
        <v>49414.049370000001</v>
      </c>
      <c r="AQ245" s="33">
        <v>50290.599589999998</v>
      </c>
      <c r="AR245" s="33">
        <v>65217.796110000003</v>
      </c>
      <c r="AS245" s="33">
        <v>56686.15221</v>
      </c>
      <c r="AT245" s="33">
        <v>49195.348989999999</v>
      </c>
      <c r="AU245" s="33">
        <v>50378.189980000003</v>
      </c>
      <c r="AV245" s="33">
        <v>64524.624159999999</v>
      </c>
      <c r="AW245" s="33">
        <v>55245.631979999998</v>
      </c>
      <c r="AX245" s="33">
        <v>48515.440649999997</v>
      </c>
      <c r="AY245" s="33">
        <v>50546.707119999999</v>
      </c>
      <c r="AZ245" s="33">
        <v>66537.04724</v>
      </c>
      <c r="BA245" s="33">
        <v>53960.557719999997</v>
      </c>
      <c r="BB245" s="33">
        <v>47302.605880000003</v>
      </c>
      <c r="BC245" s="33">
        <v>50610.276100000003</v>
      </c>
      <c r="BD245" s="33">
        <v>68303.279500000004</v>
      </c>
      <c r="BE245" s="33">
        <v>55866.090949999998</v>
      </c>
      <c r="BF245" s="33">
        <v>47082.308369999999</v>
      </c>
      <c r="BG245" s="33">
        <v>50668.106209999998</v>
      </c>
      <c r="BH245" s="33">
        <v>69192.67598</v>
      </c>
      <c r="BI245" s="33">
        <v>56286.067490000001</v>
      </c>
      <c r="BJ245" s="33">
        <v>47663.431320000003</v>
      </c>
      <c r="BK245" s="33">
        <v>50668.106209999998</v>
      </c>
      <c r="BL245" s="33">
        <v>70044.969020000004</v>
      </c>
      <c r="BM245" s="33">
        <v>56700.930039999999</v>
      </c>
      <c r="BN245" s="33">
        <v>49145.681089999998</v>
      </c>
      <c r="BO245" s="33">
        <v>50668.106209999998</v>
      </c>
      <c r="BP245" s="33">
        <v>72461.875400000004</v>
      </c>
      <c r="BQ245" s="33">
        <v>58917.360059999999</v>
      </c>
      <c r="BR245" s="33">
        <v>51339.509409999999</v>
      </c>
      <c r="BS245" s="33">
        <v>51387.962910000002</v>
      </c>
      <c r="BT245" s="33">
        <v>74204.159599999999</v>
      </c>
      <c r="BU245" s="33">
        <v>63338.439140000002</v>
      </c>
      <c r="BV245" s="33">
        <v>51942.620289999999</v>
      </c>
      <c r="BW245" s="33">
        <v>51952.401360000003</v>
      </c>
      <c r="BX245" s="33">
        <v>74191.346229999996</v>
      </c>
      <c r="BY245" s="33">
        <v>62664.183729999997</v>
      </c>
      <c r="BZ245" s="33">
        <v>51378.250769999999</v>
      </c>
      <c r="CA245" s="33">
        <v>51952.401360000003</v>
      </c>
      <c r="CB245" s="33">
        <v>74391.299100000004</v>
      </c>
      <c r="CC245" s="33">
        <v>62400.788670000002</v>
      </c>
      <c r="CD245" s="33">
        <v>49988.808700000001</v>
      </c>
      <c r="CE245" s="33">
        <v>51952.401360000003</v>
      </c>
      <c r="CF245" s="33">
        <v>74391.299100000004</v>
      </c>
      <c r="CG245" s="33">
        <v>59347.534269999996</v>
      </c>
      <c r="CH245" s="33">
        <v>49118.38207</v>
      </c>
      <c r="CI245" s="33">
        <v>51952.401360000003</v>
      </c>
      <c r="CJ245" s="33">
        <v>74391.299100000004</v>
      </c>
      <c r="CK245" s="33">
        <v>60509.850689999999</v>
      </c>
      <c r="CL245" s="33">
        <v>48176.838730000003</v>
      </c>
      <c r="CM245" s="33">
        <v>51952.401360000003</v>
      </c>
      <c r="CN245" s="33">
        <v>74391.299100000004</v>
      </c>
      <c r="CO245" s="33">
        <v>60520.694600000003</v>
      </c>
      <c r="CP245" s="33">
        <v>47500.158589999999</v>
      </c>
      <c r="CQ245" s="33">
        <v>51952.401360000003</v>
      </c>
      <c r="CR245" s="33">
        <v>74391.299100000004</v>
      </c>
      <c r="CS245" s="33">
        <v>58802.534630000002</v>
      </c>
      <c r="CT245" s="33">
        <v>46635.212189999998</v>
      </c>
      <c r="CU245" s="33">
        <v>51952.401360000003</v>
      </c>
      <c r="CV245" s="33">
        <v>74391.299100000004</v>
      </c>
      <c r="CW245" s="33">
        <v>61938.92</v>
      </c>
      <c r="CX245" s="33">
        <v>46638.137150000002</v>
      </c>
      <c r="CY245" s="33">
        <v>51952.401360000003</v>
      </c>
      <c r="CZ245" s="33">
        <v>74391.299100000004</v>
      </c>
      <c r="DA245" s="33">
        <v>60555.522230000002</v>
      </c>
      <c r="DB245" s="33">
        <v>46644.279699999999</v>
      </c>
      <c r="DC245" s="33">
        <v>51952.401360000003</v>
      </c>
      <c r="DD245" s="33">
        <v>74391.299100000004</v>
      </c>
      <c r="DE245" s="33">
        <v>62698.631589999997</v>
      </c>
      <c r="DF245" s="33">
        <v>45611.214769999999</v>
      </c>
      <c r="DG245" s="33">
        <v>51952.401360000003</v>
      </c>
      <c r="DH245" s="33">
        <v>74391.299100000004</v>
      </c>
      <c r="DI245" s="33">
        <v>59835.068270000003</v>
      </c>
      <c r="DJ245" s="33">
        <v>46111.002670000002</v>
      </c>
      <c r="DK245" s="33">
        <v>51952.401360000003</v>
      </c>
      <c r="DL245" s="33">
        <v>74391.299100000004</v>
      </c>
      <c r="DM245" s="33">
        <v>60900.929259999997</v>
      </c>
      <c r="DN245" s="33">
        <v>43924.866179999997</v>
      </c>
      <c r="DO245" s="33">
        <v>51952.401360000003</v>
      </c>
      <c r="DP245" s="33">
        <v>74391.299100000004</v>
      </c>
      <c r="DQ245" s="33">
        <v>60276.557500000003</v>
      </c>
      <c r="DR245" s="33">
        <v>44259.525249999999</v>
      </c>
      <c r="DS245" s="33">
        <v>51952.401360000003</v>
      </c>
      <c r="DT245" s="33">
        <v>74391.299100000004</v>
      </c>
      <c r="DU245" s="33">
        <v>59546.314619999997</v>
      </c>
      <c r="DV245" s="33">
        <v>42934.354030000002</v>
      </c>
      <c r="DW245" s="33">
        <v>51952.401360000003</v>
      </c>
      <c r="DX245" s="33">
        <v>74391.299100000004</v>
      </c>
      <c r="DY245" s="33">
        <v>60163.575969999998</v>
      </c>
      <c r="DZ245" s="33">
        <v>42505.017160000003</v>
      </c>
      <c r="EA245" s="33">
        <v>51952.401360000003</v>
      </c>
      <c r="EB245" s="33">
        <v>74391.299100000004</v>
      </c>
      <c r="EC245" s="33">
        <v>60109.885470000001</v>
      </c>
      <c r="ED245" s="33">
        <v>41585.081700000002</v>
      </c>
      <c r="EE245" s="33">
        <v>51952.401360000003</v>
      </c>
      <c r="EF245" s="33">
        <v>74391.299100000004</v>
      </c>
      <c r="EG245" s="33">
        <v>58694.953840000002</v>
      </c>
      <c r="EH245" s="33">
        <v>39760.935319999997</v>
      </c>
      <c r="EI245" s="33">
        <v>51952.401360000003</v>
      </c>
      <c r="EJ245" s="33">
        <v>74391.299100000004</v>
      </c>
      <c r="EK245" s="33">
        <v>57704.207600000002</v>
      </c>
      <c r="EL245" s="33">
        <v>38644.328500000003</v>
      </c>
      <c r="EM245" s="33">
        <v>51952.401360000003</v>
      </c>
      <c r="EN245" s="33">
        <v>74391.299100000004</v>
      </c>
      <c r="EO245" s="33">
        <v>57379.024160000001</v>
      </c>
      <c r="EP245" s="33">
        <v>36805.506130000002</v>
      </c>
      <c r="EQ245" s="33">
        <v>51952.401360000003</v>
      </c>
      <c r="ER245" s="33">
        <v>74391.299100000004</v>
      </c>
      <c r="ES245" s="33">
        <v>59166.798119999999</v>
      </c>
      <c r="ET245" s="33">
        <v>35287.376429999997</v>
      </c>
      <c r="EU245" s="33">
        <v>51952.401360000003</v>
      </c>
      <c r="EV245" s="33">
        <v>74391.299100000004</v>
      </c>
      <c r="EW245" s="33">
        <v>57071.572959999998</v>
      </c>
      <c r="EX245" s="33">
        <v>32539.205890000001</v>
      </c>
      <c r="EY245" s="33">
        <v>51952.401360000003</v>
      </c>
      <c r="EZ245" s="33">
        <v>74391.299100000004</v>
      </c>
      <c r="FA245" s="33">
        <v>54158.438159999998</v>
      </c>
      <c r="FB245" s="33">
        <v>27786.505730000001</v>
      </c>
      <c r="FC245" s="33">
        <v>51952.401360000003</v>
      </c>
    </row>
    <row r="246" spans="2:159" x14ac:dyDescent="0.25">
      <c r="B246" s="33" t="s">
        <v>25</v>
      </c>
      <c r="C246" s="33" t="s">
        <v>36</v>
      </c>
      <c r="D246" s="33">
        <v>113.8293899</v>
      </c>
      <c r="E246" s="33">
        <v>99.9955444</v>
      </c>
      <c r="F246" s="33">
        <v>75.928631600000003</v>
      </c>
      <c r="G246" s="33">
        <v>89.909617310000002</v>
      </c>
      <c r="H246" s="33">
        <v>113.8293899</v>
      </c>
      <c r="I246" s="33">
        <v>99.9955444</v>
      </c>
      <c r="J246" s="33">
        <v>75.928631600000003</v>
      </c>
      <c r="K246" s="33">
        <v>89.909617310000002</v>
      </c>
      <c r="L246" s="33">
        <v>113.8293899</v>
      </c>
      <c r="M246" s="33">
        <v>99.9955444</v>
      </c>
      <c r="N246" s="33">
        <v>75.928631600000003</v>
      </c>
      <c r="O246" s="33">
        <v>89.909617310000002</v>
      </c>
      <c r="P246" s="33">
        <v>113.8293899</v>
      </c>
      <c r="Q246" s="33">
        <v>99.9955444</v>
      </c>
      <c r="R246" s="33">
        <v>75.928631600000003</v>
      </c>
      <c r="S246" s="33">
        <v>89.909617310000002</v>
      </c>
      <c r="T246" s="33">
        <v>170.88186690000001</v>
      </c>
      <c r="U246" s="33">
        <v>153.78294959999999</v>
      </c>
      <c r="V246" s="33">
        <v>112.86953629999999</v>
      </c>
      <c r="W246" s="33">
        <v>134.42828639999999</v>
      </c>
      <c r="X246" s="33">
        <v>174.72596669999999</v>
      </c>
      <c r="Y246" s="33">
        <v>157.40705439999999</v>
      </c>
      <c r="Z246" s="33">
        <v>115.35855220000001</v>
      </c>
      <c r="AA246" s="33">
        <v>137.4278793</v>
      </c>
      <c r="AB246" s="33">
        <v>199.6584014</v>
      </c>
      <c r="AC246" s="33">
        <v>182.14025960000001</v>
      </c>
      <c r="AD246" s="33">
        <v>144.21262580000001</v>
      </c>
      <c r="AE246" s="33">
        <v>164.82510329999999</v>
      </c>
      <c r="AF246" s="33">
        <v>199.6584014</v>
      </c>
      <c r="AG246" s="33">
        <v>193.64916049999999</v>
      </c>
      <c r="AH246" s="33">
        <v>157.63905690000001</v>
      </c>
      <c r="AI246" s="33">
        <v>177.57363040000001</v>
      </c>
      <c r="AJ246" s="33">
        <v>211.69688450000001</v>
      </c>
      <c r="AK246" s="33">
        <v>194.06103469999999</v>
      </c>
      <c r="AL246" s="33">
        <v>157.92192990000001</v>
      </c>
      <c r="AM246" s="33">
        <v>177.9145297</v>
      </c>
      <c r="AN246" s="33">
        <v>1778.31331</v>
      </c>
      <c r="AO246" s="33">
        <v>1671.0211409999999</v>
      </c>
      <c r="AP246" s="33">
        <v>1172.2902979999999</v>
      </c>
      <c r="AQ246" s="33">
        <v>1400.3623849999999</v>
      </c>
      <c r="AR246" s="33">
        <v>1778.31331</v>
      </c>
      <c r="AS246" s="33">
        <v>194.06103469999999</v>
      </c>
      <c r="AT246" s="33">
        <v>1172.2902979999999</v>
      </c>
      <c r="AU246" s="33">
        <v>1400.3623849999999</v>
      </c>
      <c r="AV246" s="33">
        <v>1778.31331</v>
      </c>
      <c r="AW246" s="33">
        <v>194.06103469999999</v>
      </c>
      <c r="AX246" s="33">
        <v>1172.2902979999999</v>
      </c>
      <c r="AY246" s="33">
        <v>1400.3623849999999</v>
      </c>
      <c r="AZ246" s="33">
        <v>520.73914739999998</v>
      </c>
      <c r="BA246" s="33">
        <v>194.06103469999999</v>
      </c>
      <c r="BB246" s="33">
        <v>157.92192990000001</v>
      </c>
      <c r="BC246" s="33">
        <v>1400.3623849999999</v>
      </c>
      <c r="BD246" s="33">
        <v>954.80925219999995</v>
      </c>
      <c r="BE246" s="33">
        <v>194.06103469999999</v>
      </c>
      <c r="BF246" s="33">
        <v>1172.2902979999999</v>
      </c>
      <c r="BG246" s="33">
        <v>1400.3623849999999</v>
      </c>
      <c r="BH246" s="33">
        <v>719.5687332</v>
      </c>
      <c r="BI246" s="33">
        <v>194.06103469999999</v>
      </c>
      <c r="BJ246" s="33">
        <v>1172.2902979999999</v>
      </c>
      <c r="BK246" s="33">
        <v>1400.3623849999999</v>
      </c>
      <c r="BL246" s="33">
        <v>1778.31331</v>
      </c>
      <c r="BM246" s="33">
        <v>1671.0211409999999</v>
      </c>
      <c r="BN246" s="33">
        <v>1172.2902979999999</v>
      </c>
      <c r="BO246" s="33">
        <v>1400.3623849999999</v>
      </c>
      <c r="BP246" s="33">
        <v>1778.31331</v>
      </c>
      <c r="BQ246" s="33">
        <v>1671.0211409999999</v>
      </c>
      <c r="BR246" s="33">
        <v>1172.2902979999999</v>
      </c>
      <c r="BS246" s="33">
        <v>1400.3623849999999</v>
      </c>
      <c r="BT246" s="33">
        <v>3252.4001199999998</v>
      </c>
      <c r="BU246" s="33">
        <v>194.06103469999999</v>
      </c>
      <c r="BV246" s="33">
        <v>2878.2371790000002</v>
      </c>
      <c r="BW246" s="33">
        <v>3020.1755699999999</v>
      </c>
      <c r="BX246" s="33">
        <v>3252.4001199999998</v>
      </c>
      <c r="BY246" s="33">
        <v>194.06103469999999</v>
      </c>
      <c r="BZ246" s="33">
        <v>2878.2371790000002</v>
      </c>
      <c r="CA246" s="33">
        <v>3020.1755699999999</v>
      </c>
      <c r="CB246" s="33">
        <v>3252.4001199999998</v>
      </c>
      <c r="CC246" s="33">
        <v>194.06103469999999</v>
      </c>
      <c r="CD246" s="33">
        <v>2878.2371790000002</v>
      </c>
      <c r="CE246" s="33">
        <v>3020.1755699999999</v>
      </c>
      <c r="CF246" s="33">
        <v>3252.4001199999998</v>
      </c>
      <c r="CG246" s="33">
        <v>3133.3288510000002</v>
      </c>
      <c r="CH246" s="33">
        <v>2878.2371790000002</v>
      </c>
      <c r="CI246" s="33">
        <v>3020.1755699999999</v>
      </c>
      <c r="CJ246" s="33">
        <v>3252.4001199999998</v>
      </c>
      <c r="CK246" s="33">
        <v>1656.368745</v>
      </c>
      <c r="CL246" s="33">
        <v>2878.2371790000002</v>
      </c>
      <c r="CM246" s="33">
        <v>3020.1755699999999</v>
      </c>
      <c r="CN246" s="33">
        <v>3252.4001199999998</v>
      </c>
      <c r="CO246" s="33">
        <v>1671.0211409999999</v>
      </c>
      <c r="CP246" s="33">
        <v>2878.2371790000002</v>
      </c>
      <c r="CQ246" s="33">
        <v>3020.1755699999999</v>
      </c>
      <c r="CR246" s="33">
        <v>3252.4001199999998</v>
      </c>
      <c r="CS246" s="33">
        <v>3094.5305400000002</v>
      </c>
      <c r="CT246" s="33">
        <v>2878.2371790000002</v>
      </c>
      <c r="CU246" s="33">
        <v>3020.1755699999999</v>
      </c>
      <c r="CV246" s="33">
        <v>3252.4001199999998</v>
      </c>
      <c r="CW246" s="33">
        <v>194.06103469999999</v>
      </c>
      <c r="CX246" s="33">
        <v>2878.2371790000002</v>
      </c>
      <c r="CY246" s="33">
        <v>3020.1755699999999</v>
      </c>
      <c r="CZ246" s="33">
        <v>3252.4001199999998</v>
      </c>
      <c r="DA246" s="33">
        <v>3133.3288510000002</v>
      </c>
      <c r="DB246" s="33">
        <v>2878.2371790000002</v>
      </c>
      <c r="DC246" s="33">
        <v>3020.1755699999999</v>
      </c>
      <c r="DD246" s="33">
        <v>3252.4001199999998</v>
      </c>
      <c r="DE246" s="33">
        <v>194.06103469999999</v>
      </c>
      <c r="DF246" s="33">
        <v>2878.2371790000002</v>
      </c>
      <c r="DG246" s="33">
        <v>3020.1755699999999</v>
      </c>
      <c r="DH246" s="33">
        <v>3252.4001199999998</v>
      </c>
      <c r="DI246" s="33">
        <v>3021.9555679999999</v>
      </c>
      <c r="DJ246" s="33">
        <v>1172.2902979999999</v>
      </c>
      <c r="DK246" s="33">
        <v>3020.1755699999999</v>
      </c>
      <c r="DL246" s="33">
        <v>3252.4001199999998</v>
      </c>
      <c r="DM246" s="33">
        <v>1092.1859030000001</v>
      </c>
      <c r="DN246" s="33">
        <v>2876.3565819999999</v>
      </c>
      <c r="DO246" s="33">
        <v>3020.1755699999999</v>
      </c>
      <c r="DP246" s="33">
        <v>3252.4001199999998</v>
      </c>
      <c r="DQ246" s="33">
        <v>1656.368745</v>
      </c>
      <c r="DR246" s="33">
        <v>1719.2841080000001</v>
      </c>
      <c r="DS246" s="33">
        <v>3020.1755699999999</v>
      </c>
      <c r="DT246" s="33">
        <v>3252.4001199999998</v>
      </c>
      <c r="DU246" s="33">
        <v>1656.368745</v>
      </c>
      <c r="DV246" s="33">
        <v>1285.313247</v>
      </c>
      <c r="DW246" s="33">
        <v>3020.1755699999999</v>
      </c>
      <c r="DX246" s="33">
        <v>3252.4001199999998</v>
      </c>
      <c r="DY246" s="33">
        <v>194.06103469999999</v>
      </c>
      <c r="DZ246" s="33">
        <v>157.92192990000001</v>
      </c>
      <c r="EA246" s="33">
        <v>3020.1755699999999</v>
      </c>
      <c r="EB246" s="33">
        <v>3252.4001199999998</v>
      </c>
      <c r="EC246" s="33">
        <v>194.06103469999999</v>
      </c>
      <c r="ED246" s="33">
        <v>157.92192990000001</v>
      </c>
      <c r="EE246" s="33">
        <v>3020.1755699999999</v>
      </c>
      <c r="EF246" s="33">
        <v>3252.4001199999998</v>
      </c>
      <c r="EG246" s="33">
        <v>451.38595040000001</v>
      </c>
      <c r="EH246" s="33">
        <v>115.6414252</v>
      </c>
      <c r="EI246" s="33">
        <v>3020.1755699999999</v>
      </c>
      <c r="EJ246" s="33">
        <v>3252.4001199999998</v>
      </c>
      <c r="EK246" s="33">
        <v>1214.9578730000001</v>
      </c>
      <c r="EL246" s="33">
        <v>157.92192990000001</v>
      </c>
      <c r="EM246" s="33">
        <v>3020.1755699999999</v>
      </c>
      <c r="EN246" s="33">
        <v>3252.4001199999998</v>
      </c>
      <c r="EO246" s="33">
        <v>178.92802889999999</v>
      </c>
      <c r="EP246" s="33">
        <v>144.49549880000001</v>
      </c>
      <c r="EQ246" s="33">
        <v>3020.1755699999999</v>
      </c>
      <c r="ER246" s="33">
        <v>3252.4001199999998</v>
      </c>
      <c r="ES246" s="33">
        <v>194.06103469999999</v>
      </c>
      <c r="ET246" s="33">
        <v>129.06785629999999</v>
      </c>
      <c r="EU246" s="33">
        <v>3020.1755699999999</v>
      </c>
      <c r="EV246" s="33">
        <v>3252.4001199999998</v>
      </c>
      <c r="EW246" s="33">
        <v>1482.0874980000001</v>
      </c>
      <c r="EX246" s="33">
        <v>144.21262580000001</v>
      </c>
      <c r="EY246" s="33">
        <v>3020.1755699999999</v>
      </c>
      <c r="EZ246" s="33">
        <v>3252.4001199999998</v>
      </c>
      <c r="FA246" s="33">
        <v>1656.368745</v>
      </c>
      <c r="FB246" s="33">
        <v>1705.9468810000001</v>
      </c>
      <c r="FC246" s="33">
        <v>2230.2376420000001</v>
      </c>
    </row>
    <row r="247" spans="2:159" x14ac:dyDescent="0.25">
      <c r="B247" s="33" t="s">
        <v>25</v>
      </c>
      <c r="C247" s="33" t="s">
        <v>37</v>
      </c>
      <c r="D247" s="33">
        <v>86.277125639999994</v>
      </c>
      <c r="E247" s="33">
        <v>90.477961089999994</v>
      </c>
      <c r="F247" s="33">
        <v>38.469196889999999</v>
      </c>
      <c r="G247" s="33">
        <v>47.186964250000003</v>
      </c>
      <c r="H247" s="33">
        <v>86.277125639999994</v>
      </c>
      <c r="I247" s="33">
        <v>90.477961089999994</v>
      </c>
      <c r="J247" s="33">
        <v>38.469196889999999</v>
      </c>
      <c r="K247" s="33">
        <v>47.186964250000003</v>
      </c>
      <c r="L247" s="33">
        <v>86.277125639999994</v>
      </c>
      <c r="M247" s="33">
        <v>90.477961089999994</v>
      </c>
      <c r="N247" s="33">
        <v>38.469196889999999</v>
      </c>
      <c r="O247" s="33">
        <v>47.186964250000003</v>
      </c>
      <c r="P247" s="33">
        <v>86.789873799999995</v>
      </c>
      <c r="Q247" s="33">
        <v>90.986611999999994</v>
      </c>
      <c r="R247" s="33">
        <v>39.062595539999997</v>
      </c>
      <c r="S247" s="33">
        <v>47.750402059999999</v>
      </c>
      <c r="T247" s="33">
        <v>146.0541174</v>
      </c>
      <c r="U247" s="33">
        <v>149.77728819999999</v>
      </c>
      <c r="V247" s="33">
        <v>107.6485505</v>
      </c>
      <c r="W247" s="33">
        <v>112.8734345</v>
      </c>
      <c r="X247" s="33">
        <v>170.9870742</v>
      </c>
      <c r="Y247" s="33">
        <v>174.51101130000001</v>
      </c>
      <c r="Z247" s="33">
        <v>107.6485505</v>
      </c>
      <c r="AA247" s="33">
        <v>140.27123219999999</v>
      </c>
      <c r="AB247" s="33">
        <v>249.70628579999999</v>
      </c>
      <c r="AC247" s="33">
        <v>248.72517959999999</v>
      </c>
      <c r="AD247" s="33">
        <v>187.47312550000001</v>
      </c>
      <c r="AE247" s="33">
        <v>201.69669020000001</v>
      </c>
      <c r="AF247" s="33">
        <v>298.71137970000001</v>
      </c>
      <c r="AG247" s="33">
        <v>294.92574760000002</v>
      </c>
      <c r="AH247" s="33">
        <v>187.47312550000001</v>
      </c>
      <c r="AI247" s="33">
        <v>239.9358986</v>
      </c>
      <c r="AJ247" s="33">
        <v>302.67517099999998</v>
      </c>
      <c r="AK247" s="33">
        <v>299.1951828</v>
      </c>
      <c r="AL247" s="33">
        <v>224.20013789999999</v>
      </c>
      <c r="AM247" s="33">
        <v>244.2950372</v>
      </c>
      <c r="AN247" s="33">
        <v>302.67517099999998</v>
      </c>
      <c r="AO247" s="33">
        <v>299.1951828</v>
      </c>
      <c r="AP247" s="33">
        <v>224.20013789999999</v>
      </c>
      <c r="AQ247" s="33">
        <v>244.2950372</v>
      </c>
      <c r="AR247" s="33">
        <v>302.67517099999998</v>
      </c>
      <c r="AS247" s="33">
        <v>299.1951828</v>
      </c>
      <c r="AT247" s="33">
        <v>224.20013789999999</v>
      </c>
      <c r="AU247" s="33">
        <v>244.2950372</v>
      </c>
      <c r="AV247" s="33">
        <v>302.67517099999998</v>
      </c>
      <c r="AW247" s="33">
        <v>299.1951828</v>
      </c>
      <c r="AX247" s="33">
        <v>224.20013789999999</v>
      </c>
      <c r="AY247" s="33">
        <v>244.2950372</v>
      </c>
      <c r="AZ247" s="33">
        <v>302.67517099999998</v>
      </c>
      <c r="BA247" s="33">
        <v>299.1951828</v>
      </c>
      <c r="BB247" s="33">
        <v>224.20013789999999</v>
      </c>
      <c r="BC247" s="33">
        <v>244.2950372</v>
      </c>
      <c r="BD247" s="33">
        <v>302.67517099999998</v>
      </c>
      <c r="BE247" s="33">
        <v>299.1951828</v>
      </c>
      <c r="BF247" s="33">
        <v>224.20013789999999</v>
      </c>
      <c r="BG247" s="33">
        <v>244.2950372</v>
      </c>
      <c r="BH247" s="33">
        <v>302.67517099999998</v>
      </c>
      <c r="BI247" s="33">
        <v>299.1951828</v>
      </c>
      <c r="BJ247" s="33">
        <v>224.20013789999999</v>
      </c>
      <c r="BK247" s="33">
        <v>244.2950372</v>
      </c>
      <c r="BL247" s="33">
        <v>302.67517099999998</v>
      </c>
      <c r="BM247" s="33">
        <v>299.1951828</v>
      </c>
      <c r="BN247" s="33">
        <v>224.20013789999999</v>
      </c>
      <c r="BO247" s="33">
        <v>244.2950372</v>
      </c>
      <c r="BP247" s="33">
        <v>302.67517099999998</v>
      </c>
      <c r="BQ247" s="33">
        <v>299.1951828</v>
      </c>
      <c r="BR247" s="33">
        <v>224.20013789999999</v>
      </c>
      <c r="BS247" s="33">
        <v>244.2950372</v>
      </c>
      <c r="BT247" s="33">
        <v>302.67517099999998</v>
      </c>
      <c r="BU247" s="33">
        <v>299.1951828</v>
      </c>
      <c r="BV247" s="33">
        <v>224.20013789999999</v>
      </c>
      <c r="BW247" s="33">
        <v>244.2950372</v>
      </c>
      <c r="BX247" s="33">
        <v>302.67517099999998</v>
      </c>
      <c r="BY247" s="33">
        <v>299.1951828</v>
      </c>
      <c r="BZ247" s="33">
        <v>224.20013789999999</v>
      </c>
      <c r="CA247" s="33">
        <v>244.2950372</v>
      </c>
      <c r="CB247" s="33">
        <v>302.67517099999998</v>
      </c>
      <c r="CC247" s="33">
        <v>299.1951828</v>
      </c>
      <c r="CD247" s="33">
        <v>224.20013789999999</v>
      </c>
      <c r="CE247" s="33">
        <v>244.2950372</v>
      </c>
      <c r="CF247" s="33">
        <v>302.67517099999998</v>
      </c>
      <c r="CG247" s="33">
        <v>299.1951828</v>
      </c>
      <c r="CH247" s="33">
        <v>224.20013789999999</v>
      </c>
      <c r="CI247" s="33">
        <v>244.2950372</v>
      </c>
      <c r="CJ247" s="33">
        <v>302.67517099999998</v>
      </c>
      <c r="CK247" s="33">
        <v>299.1951828</v>
      </c>
      <c r="CL247" s="33">
        <v>224.20013789999999</v>
      </c>
      <c r="CM247" s="33">
        <v>244.2950372</v>
      </c>
      <c r="CN247" s="33">
        <v>302.67517099999998</v>
      </c>
      <c r="CO247" s="33">
        <v>299.1951828</v>
      </c>
      <c r="CP247" s="33">
        <v>224.20013789999999</v>
      </c>
      <c r="CQ247" s="33">
        <v>244.2950372</v>
      </c>
      <c r="CR247" s="33">
        <v>302.67517099999998</v>
      </c>
      <c r="CS247" s="33">
        <v>299.1951828</v>
      </c>
      <c r="CT247" s="33">
        <v>224.20013789999999</v>
      </c>
      <c r="CU247" s="33">
        <v>244.2950372</v>
      </c>
      <c r="CV247" s="33">
        <v>302.67517099999998</v>
      </c>
      <c r="CW247" s="33">
        <v>299.1951828</v>
      </c>
      <c r="CX247" s="33">
        <v>224.20013789999999</v>
      </c>
      <c r="CY247" s="33">
        <v>244.2950372</v>
      </c>
      <c r="CZ247" s="33">
        <v>302.67517099999998</v>
      </c>
      <c r="DA247" s="33">
        <v>193.69528769999999</v>
      </c>
      <c r="DB247" s="33">
        <v>224.20013789999999</v>
      </c>
      <c r="DC247" s="33">
        <v>244.2950372</v>
      </c>
      <c r="DD247" s="33">
        <v>302.67517099999998</v>
      </c>
      <c r="DE247" s="33">
        <v>299.1951828</v>
      </c>
      <c r="DF247" s="33">
        <v>224.20013789999999</v>
      </c>
      <c r="DG247" s="33">
        <v>244.2950372</v>
      </c>
      <c r="DH247" s="33">
        <v>302.67517099999998</v>
      </c>
      <c r="DI247" s="33">
        <v>299.1951828</v>
      </c>
      <c r="DJ247" s="33">
        <v>224.20013789999999</v>
      </c>
      <c r="DK247" s="33">
        <v>244.2950372</v>
      </c>
      <c r="DL247" s="33">
        <v>302.67517099999998</v>
      </c>
      <c r="DM247" s="33">
        <v>299.1951828</v>
      </c>
      <c r="DN247" s="33">
        <v>224.20013789999999</v>
      </c>
      <c r="DO247" s="33">
        <v>244.2950372</v>
      </c>
      <c r="DP247" s="33">
        <v>302.67517099999998</v>
      </c>
      <c r="DQ247" s="33">
        <v>299.1951828</v>
      </c>
      <c r="DR247" s="33">
        <v>224.20013789999999</v>
      </c>
      <c r="DS247" s="33">
        <v>244.2950372</v>
      </c>
      <c r="DT247" s="33">
        <v>302.67517099999998</v>
      </c>
      <c r="DU247" s="33">
        <v>299.1951828</v>
      </c>
      <c r="DV247" s="33">
        <v>224.20013789999999</v>
      </c>
      <c r="DW247" s="33">
        <v>244.2950372</v>
      </c>
      <c r="DX247" s="33">
        <v>302.67517099999998</v>
      </c>
      <c r="DY247" s="33">
        <v>299.1951828</v>
      </c>
      <c r="DZ247" s="33">
        <v>224.20013789999999</v>
      </c>
      <c r="EA247" s="33">
        <v>244.2950372</v>
      </c>
      <c r="EB247" s="33">
        <v>302.67517099999998</v>
      </c>
      <c r="EC247" s="33">
        <v>299.1951828</v>
      </c>
      <c r="ED247" s="33">
        <v>224.20013789999999</v>
      </c>
      <c r="EE247" s="33">
        <v>244.2950372</v>
      </c>
      <c r="EF247" s="33">
        <v>302.67517099999998</v>
      </c>
      <c r="EG247" s="33">
        <v>299.1951828</v>
      </c>
      <c r="EH247" s="33">
        <v>224.20013789999999</v>
      </c>
      <c r="EI247" s="33">
        <v>244.2950372</v>
      </c>
      <c r="EJ247" s="33">
        <v>302.67517099999998</v>
      </c>
      <c r="EK247" s="33">
        <v>299.1951828</v>
      </c>
      <c r="EL247" s="33">
        <v>224.20013789999999</v>
      </c>
      <c r="EM247" s="33">
        <v>244.2950372</v>
      </c>
      <c r="EN247" s="33">
        <v>302.67517099999998</v>
      </c>
      <c r="EO247" s="33">
        <v>95.256047199999998</v>
      </c>
      <c r="EP247" s="33">
        <v>224.20013789999999</v>
      </c>
      <c r="EQ247" s="33">
        <v>244.2950372</v>
      </c>
      <c r="ER247" s="33">
        <v>302.67517099999998</v>
      </c>
      <c r="ES247" s="33">
        <v>299.1951828</v>
      </c>
      <c r="ET247" s="33">
        <v>224.20013789999999</v>
      </c>
      <c r="EU247" s="33">
        <v>244.2950372</v>
      </c>
      <c r="EV247" s="33">
        <v>302.67517099999998</v>
      </c>
      <c r="EW247" s="33">
        <v>299.1951828</v>
      </c>
      <c r="EX247" s="33">
        <v>224.20013789999999</v>
      </c>
      <c r="EY247" s="33">
        <v>244.2950372</v>
      </c>
      <c r="EZ247" s="33">
        <v>302.67517099999998</v>
      </c>
      <c r="FA247" s="33">
        <v>299.1951828</v>
      </c>
      <c r="FB247" s="33">
        <v>224.20013789999999</v>
      </c>
      <c r="FC247" s="33">
        <v>244.2950372</v>
      </c>
    </row>
    <row r="248" spans="2:159" x14ac:dyDescent="0.25">
      <c r="B248" s="33" t="s">
        <v>25</v>
      </c>
      <c r="C248" s="33" t="s">
        <v>38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4.096335217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56.874808160000001</v>
      </c>
      <c r="U248" s="33">
        <v>56.546993049999998</v>
      </c>
      <c r="W248" s="33">
        <v>54.254154659999998</v>
      </c>
      <c r="X248" s="33">
        <v>56.874808160000001</v>
      </c>
      <c r="Y248" s="33">
        <v>56.546993049999998</v>
      </c>
      <c r="AA248" s="33">
        <v>54.254154659999998</v>
      </c>
      <c r="AB248" s="33">
        <v>56.874808160000001</v>
      </c>
      <c r="AC248" s="33">
        <v>56.546993049999998</v>
      </c>
      <c r="AE248" s="33">
        <v>54.254154659999998</v>
      </c>
      <c r="AG248" s="33">
        <v>56.546993049999998</v>
      </c>
      <c r="AH248" s="33">
        <v>56.406842500000003</v>
      </c>
      <c r="AI248" s="33">
        <v>54.254154659999998</v>
      </c>
      <c r="AJ248" s="33">
        <v>70.656564180000004</v>
      </c>
      <c r="AK248" s="33">
        <v>70.218622120000006</v>
      </c>
      <c r="AL248" s="33">
        <v>15.949497360000001</v>
      </c>
      <c r="AM248" s="33">
        <v>69.398357799999999</v>
      </c>
      <c r="AN248" s="33">
        <v>70.656564180000004</v>
      </c>
      <c r="AO248" s="33">
        <v>70.218622120000006</v>
      </c>
      <c r="AP248" s="33">
        <v>34.026673180000003</v>
      </c>
      <c r="AQ248" s="33">
        <v>69.398357799999999</v>
      </c>
      <c r="AR248" s="33">
        <v>70.656564180000004</v>
      </c>
      <c r="AS248" s="33">
        <v>70.218622120000006</v>
      </c>
      <c r="AT248" s="33">
        <v>71.742314260000001</v>
      </c>
      <c r="AU248" s="33">
        <v>69.398357799999999</v>
      </c>
      <c r="AW248" s="33">
        <v>70.218622120000006</v>
      </c>
      <c r="AX248" s="33">
        <v>72.356339860000006</v>
      </c>
      <c r="AY248" s="33">
        <v>69.398357799999999</v>
      </c>
      <c r="AZ248" s="33">
        <v>70.656564180000004</v>
      </c>
      <c r="BA248" s="33">
        <v>70.218622120000006</v>
      </c>
      <c r="BB248" s="33">
        <v>15.949497360000001</v>
      </c>
      <c r="BC248" s="33">
        <v>69.398357799999999</v>
      </c>
      <c r="BD248" s="33">
        <v>70.656564180000004</v>
      </c>
      <c r="BE248" s="33">
        <v>70.218622120000006</v>
      </c>
      <c r="BF248" s="33">
        <v>15.949497360000001</v>
      </c>
      <c r="BG248" s="33">
        <v>69.398357799999999</v>
      </c>
      <c r="BH248" s="33">
        <v>70.656564180000004</v>
      </c>
      <c r="BI248" s="33">
        <v>70.218622120000006</v>
      </c>
      <c r="BJ248" s="33">
        <v>71.742314260000001</v>
      </c>
      <c r="BK248" s="33">
        <v>69.398357799999999</v>
      </c>
      <c r="BL248" s="33">
        <v>70.656564180000004</v>
      </c>
      <c r="BN248" s="33">
        <v>71.742314260000001</v>
      </c>
      <c r="BO248" s="33">
        <v>69.398357799999999</v>
      </c>
      <c r="BP248" s="33">
        <v>70.656564180000004</v>
      </c>
      <c r="BR248" s="33">
        <v>71.742314260000001</v>
      </c>
      <c r="BS248" s="33">
        <v>69.398357799999999</v>
      </c>
      <c r="BT248" s="33">
        <v>70.656564180000004</v>
      </c>
      <c r="BU248" s="33">
        <v>70.218622120000006</v>
      </c>
      <c r="BV248" s="33">
        <v>72.356339860000006</v>
      </c>
      <c r="BW248" s="33">
        <v>69.398357799999999</v>
      </c>
      <c r="BX248" s="33">
        <v>70.656564180000004</v>
      </c>
      <c r="BY248" s="33">
        <v>70.218622120000006</v>
      </c>
      <c r="BZ248" s="33">
        <v>72.356339860000006</v>
      </c>
      <c r="CA248" s="33">
        <v>69.398357799999999</v>
      </c>
      <c r="CB248" s="33">
        <v>70.656564180000004</v>
      </c>
      <c r="CC248" s="33">
        <v>69.69396811</v>
      </c>
      <c r="CD248" s="33">
        <v>71.742314260000001</v>
      </c>
      <c r="CE248" s="33">
        <v>69.398357799999999</v>
      </c>
      <c r="CF248" s="33">
        <v>70.656564180000004</v>
      </c>
      <c r="CH248" s="33">
        <v>71.742314260000001</v>
      </c>
      <c r="CI248" s="33">
        <v>69.398357799999999</v>
      </c>
      <c r="CJ248" s="33">
        <v>70.656564180000004</v>
      </c>
      <c r="CL248" s="33">
        <v>16.563522970000001</v>
      </c>
      <c r="CM248" s="33">
        <v>69.398357799999999</v>
      </c>
      <c r="CN248" s="33">
        <v>70.656564180000004</v>
      </c>
      <c r="CO248" s="33">
        <v>56.546993049999998</v>
      </c>
      <c r="CP248" s="33">
        <v>16.563522970000001</v>
      </c>
      <c r="CQ248" s="33">
        <v>69.398357799999999</v>
      </c>
      <c r="CR248" s="33">
        <v>70.656564180000004</v>
      </c>
      <c r="CT248" s="33">
        <v>16.563522970000001</v>
      </c>
      <c r="CU248" s="33">
        <v>69.398357799999999</v>
      </c>
      <c r="CV248" s="33">
        <v>70.656564180000004</v>
      </c>
      <c r="CW248" s="33">
        <v>70.218622120000006</v>
      </c>
      <c r="CX248" s="33">
        <v>16.563522970000001</v>
      </c>
      <c r="CY248" s="33">
        <v>69.398357799999999</v>
      </c>
      <c r="CZ248" s="33">
        <v>70.656564180000004</v>
      </c>
      <c r="DA248" s="33">
        <v>70.218622120000006</v>
      </c>
      <c r="DB248" s="33">
        <v>16.563522970000001</v>
      </c>
      <c r="DC248" s="33">
        <v>69.398357799999999</v>
      </c>
      <c r="DD248" s="33">
        <v>70.656564180000004</v>
      </c>
      <c r="DE248" s="33">
        <v>70.218622120000006</v>
      </c>
      <c r="DF248" s="33">
        <v>16.563522970000001</v>
      </c>
      <c r="DG248" s="33">
        <v>69.398357799999999</v>
      </c>
      <c r="DH248" s="33">
        <v>70.656564180000004</v>
      </c>
      <c r="DJ248" s="33">
        <v>16.563522970000001</v>
      </c>
      <c r="DK248" s="33">
        <v>69.398357799999999</v>
      </c>
      <c r="DL248" s="33">
        <v>70.656564180000004</v>
      </c>
      <c r="DM248" s="33">
        <v>70.218622120000006</v>
      </c>
      <c r="DO248" s="33">
        <v>69.398357799999999</v>
      </c>
      <c r="DP248" s="33">
        <v>70.656564180000004</v>
      </c>
      <c r="DS248" s="33">
        <v>69.398357799999999</v>
      </c>
      <c r="DT248" s="33">
        <v>70.656564180000004</v>
      </c>
      <c r="DU248" s="33">
        <v>48.958238190000003</v>
      </c>
      <c r="DW248" s="33">
        <v>69.398357799999999</v>
      </c>
      <c r="DX248" s="33">
        <v>70.656564180000004</v>
      </c>
      <c r="DY248" s="33">
        <v>70.218622120000006</v>
      </c>
      <c r="EA248" s="33">
        <v>69.398357799999999</v>
      </c>
      <c r="EB248" s="33">
        <v>70.656564180000004</v>
      </c>
      <c r="EC248" s="33">
        <v>70.218622120000006</v>
      </c>
      <c r="EE248" s="33">
        <v>69.398357799999999</v>
      </c>
      <c r="EF248" s="33">
        <v>70.656564180000004</v>
      </c>
      <c r="EI248" s="33">
        <v>69.398357799999999</v>
      </c>
      <c r="EJ248" s="33">
        <v>70.656564180000004</v>
      </c>
      <c r="EK248" s="33">
        <v>14.196283080000001</v>
      </c>
      <c r="EM248" s="33">
        <v>69.398357799999999</v>
      </c>
      <c r="EN248" s="33">
        <v>70.656564180000004</v>
      </c>
      <c r="EO248" s="33">
        <v>70.218622120000006</v>
      </c>
      <c r="EQ248" s="33">
        <v>69.398357799999999</v>
      </c>
      <c r="ER248" s="33">
        <v>70.656564180000004</v>
      </c>
      <c r="ES248" s="33">
        <v>70.218622120000006</v>
      </c>
      <c r="EU248" s="33">
        <v>69.398357799999999</v>
      </c>
      <c r="EV248" s="33">
        <v>70.656564180000004</v>
      </c>
      <c r="EW248" s="33">
        <v>70.218622120000006</v>
      </c>
      <c r="EY248" s="33">
        <v>69.398357799999999</v>
      </c>
      <c r="EZ248" s="33">
        <v>70.656564180000004</v>
      </c>
      <c r="FC248" s="33">
        <v>69.398357799999999</v>
      </c>
    </row>
    <row r="249" spans="2:159" x14ac:dyDescent="0.25">
      <c r="B249" s="33" t="s">
        <v>25</v>
      </c>
      <c r="C249" s="33" t="s">
        <v>39</v>
      </c>
      <c r="F249" s="33">
        <v>944.42658029999996</v>
      </c>
      <c r="G249" s="33">
        <v>851.8834683</v>
      </c>
      <c r="J249" s="33">
        <v>944.42658029999996</v>
      </c>
      <c r="K249" s="33">
        <v>851.8834683</v>
      </c>
      <c r="N249" s="33">
        <v>944.42658029999996</v>
      </c>
      <c r="O249" s="33">
        <v>851.8834683</v>
      </c>
      <c r="R249" s="33">
        <v>944.42658029999996</v>
      </c>
      <c r="S249" s="33">
        <v>851.8834683</v>
      </c>
      <c r="T249" s="33">
        <v>775.30919670000003</v>
      </c>
      <c r="U249" s="33">
        <v>782.06714680000005</v>
      </c>
      <c r="V249" s="33">
        <v>944.42658029999996</v>
      </c>
      <c r="W249" s="33">
        <v>851.8834683</v>
      </c>
      <c r="X249" s="33">
        <v>775.30919670000003</v>
      </c>
      <c r="Y249" s="33">
        <v>782.06714680000005</v>
      </c>
      <c r="Z249" s="33">
        <v>944.42658029999996</v>
      </c>
      <c r="AA249" s="33">
        <v>851.8834683</v>
      </c>
      <c r="AB249" s="33">
        <v>775.30919670000003</v>
      </c>
      <c r="AC249" s="33">
        <v>782.06714680000005</v>
      </c>
      <c r="AD249" s="33">
        <v>944.42658029999996</v>
      </c>
      <c r="AE249" s="33">
        <v>851.8834683</v>
      </c>
      <c r="AF249" s="33">
        <v>775.30919670000003</v>
      </c>
      <c r="AG249" s="33">
        <v>782.06714680000005</v>
      </c>
      <c r="AH249" s="33">
        <v>944.42658029999996</v>
      </c>
      <c r="AI249" s="33">
        <v>851.8834683</v>
      </c>
      <c r="AJ249" s="33">
        <v>775.30919670000003</v>
      </c>
      <c r="AK249" s="33">
        <v>782.06714680000005</v>
      </c>
      <c r="AL249" s="33">
        <v>944.42658029999996</v>
      </c>
      <c r="AM249" s="33">
        <v>851.8834683</v>
      </c>
      <c r="AN249" s="33">
        <v>775.30919670000003</v>
      </c>
      <c r="AO249" s="33">
        <v>782.06714680000005</v>
      </c>
      <c r="AP249" s="33">
        <v>944.42658029999996</v>
      </c>
      <c r="AQ249" s="33">
        <v>851.8834683</v>
      </c>
      <c r="AR249" s="33">
        <v>775.30919670000003</v>
      </c>
      <c r="AS249" s="33">
        <v>782.06714680000005</v>
      </c>
      <c r="AT249" s="33">
        <v>944.42658029999996</v>
      </c>
      <c r="AU249" s="33">
        <v>851.8834683</v>
      </c>
      <c r="AV249" s="33">
        <v>775.30919670000003</v>
      </c>
      <c r="AW249" s="33">
        <v>782.06714680000005</v>
      </c>
      <c r="AX249" s="33">
        <v>944.42658029999996</v>
      </c>
      <c r="AY249" s="33">
        <v>851.8834683</v>
      </c>
      <c r="AZ249" s="33">
        <v>775.30919670000003</v>
      </c>
      <c r="BA249" s="33">
        <v>782.06714680000005</v>
      </c>
      <c r="BB249" s="33">
        <v>944.42658029999996</v>
      </c>
      <c r="BC249" s="33">
        <v>851.8834683</v>
      </c>
      <c r="BD249" s="33">
        <v>775.30919670000003</v>
      </c>
      <c r="BE249" s="33">
        <v>702.29396750000001</v>
      </c>
      <c r="BF249" s="33">
        <v>944.42658029999996</v>
      </c>
      <c r="BG249" s="33">
        <v>851.8834683</v>
      </c>
      <c r="BH249" s="33">
        <v>775.30919670000003</v>
      </c>
      <c r="BI249" s="33">
        <v>782.06714680000005</v>
      </c>
      <c r="BJ249" s="33">
        <v>944.42658029999996</v>
      </c>
      <c r="BK249" s="33">
        <v>851.8834683</v>
      </c>
      <c r="BL249" s="33">
        <v>775.30919670000003</v>
      </c>
      <c r="BM249" s="33">
        <v>782.06714680000005</v>
      </c>
      <c r="BN249" s="33">
        <v>944.42658029999996</v>
      </c>
      <c r="BO249" s="33">
        <v>851.8834683</v>
      </c>
      <c r="BP249" s="33">
        <v>775.30919670000003</v>
      </c>
      <c r="BQ249" s="33">
        <v>782.06714680000005</v>
      </c>
      <c r="BR249" s="33">
        <v>944.42658029999996</v>
      </c>
      <c r="BS249" s="33">
        <v>851.8834683</v>
      </c>
      <c r="BT249" s="33">
        <v>775.30919670000003</v>
      </c>
      <c r="BU249" s="33">
        <v>782.06714680000005</v>
      </c>
      <c r="BV249" s="33">
        <v>944.42658029999996</v>
      </c>
      <c r="BW249" s="33">
        <v>851.8834683</v>
      </c>
      <c r="BX249" s="33">
        <v>775.30919670000003</v>
      </c>
      <c r="BY249" s="33">
        <v>782.06714680000005</v>
      </c>
      <c r="BZ249" s="33">
        <v>944.42658029999996</v>
      </c>
      <c r="CA249" s="33">
        <v>851.8834683</v>
      </c>
      <c r="CB249" s="33">
        <v>775.30919670000003</v>
      </c>
      <c r="CC249" s="33">
        <v>782.06714680000005</v>
      </c>
      <c r="CD249" s="33">
        <v>944.42658029999996</v>
      </c>
      <c r="CE249" s="33">
        <v>851.8834683</v>
      </c>
      <c r="CF249" s="33">
        <v>775.30919670000003</v>
      </c>
      <c r="CG249" s="33">
        <v>782.06714680000005</v>
      </c>
      <c r="CH249" s="33">
        <v>944.42658029999996</v>
      </c>
      <c r="CI249" s="33">
        <v>851.8834683</v>
      </c>
      <c r="CJ249" s="33">
        <v>775.30919670000003</v>
      </c>
      <c r="CK249" s="33">
        <v>782.06714680000005</v>
      </c>
      <c r="CL249" s="33">
        <v>944.42658029999996</v>
      </c>
      <c r="CM249" s="33">
        <v>851.8834683</v>
      </c>
      <c r="CN249" s="33">
        <v>775.30919670000003</v>
      </c>
      <c r="CO249" s="33">
        <v>782.06714680000005</v>
      </c>
      <c r="CP249" s="33">
        <v>944.42658029999996</v>
      </c>
      <c r="CQ249" s="33">
        <v>851.8834683</v>
      </c>
      <c r="CR249" s="33">
        <v>775.30919670000003</v>
      </c>
      <c r="CS249" s="33">
        <v>782.06714680000005</v>
      </c>
      <c r="CT249" s="33">
        <v>944.42658029999996</v>
      </c>
      <c r="CU249" s="33">
        <v>851.8834683</v>
      </c>
      <c r="CV249" s="33">
        <v>775.30919670000003</v>
      </c>
      <c r="CW249" s="33">
        <v>782.06714680000005</v>
      </c>
      <c r="CX249" s="33">
        <v>944.42658029999996</v>
      </c>
      <c r="CY249" s="33">
        <v>851.8834683</v>
      </c>
      <c r="CZ249" s="33">
        <v>775.30919670000003</v>
      </c>
      <c r="DA249" s="33">
        <v>782.06714680000005</v>
      </c>
      <c r="DB249" s="33">
        <v>944.42658029999996</v>
      </c>
      <c r="DC249" s="33">
        <v>851.8834683</v>
      </c>
      <c r="DD249" s="33">
        <v>775.30919670000003</v>
      </c>
      <c r="DE249" s="33">
        <v>782.06714680000005</v>
      </c>
      <c r="DF249" s="33">
        <v>944.42658029999996</v>
      </c>
      <c r="DG249" s="33">
        <v>851.8834683</v>
      </c>
      <c r="DH249" s="33">
        <v>775.30919670000003</v>
      </c>
      <c r="DI249" s="33">
        <v>782.06714680000005</v>
      </c>
      <c r="DJ249" s="33">
        <v>944.42658029999996</v>
      </c>
      <c r="DK249" s="33">
        <v>851.8834683</v>
      </c>
      <c r="DL249" s="33">
        <v>775.30919670000003</v>
      </c>
      <c r="DM249" s="33">
        <v>782.06714680000005</v>
      </c>
      <c r="DN249" s="33">
        <v>944.42658029999996</v>
      </c>
      <c r="DO249" s="33">
        <v>851.8834683</v>
      </c>
      <c r="DP249" s="33">
        <v>775.30919670000003</v>
      </c>
      <c r="DQ249" s="33">
        <v>782.06714680000005</v>
      </c>
      <c r="DR249" s="33">
        <v>944.42658029999996</v>
      </c>
      <c r="DS249" s="33">
        <v>851.8834683</v>
      </c>
      <c r="DT249" s="33">
        <v>775.30919670000003</v>
      </c>
      <c r="DU249" s="33">
        <v>782.06714680000005</v>
      </c>
      <c r="DV249" s="33">
        <v>944.42658029999996</v>
      </c>
      <c r="DW249" s="33">
        <v>851.8834683</v>
      </c>
      <c r="DX249" s="33">
        <v>775.30919670000003</v>
      </c>
      <c r="DY249" s="33">
        <v>782.06714680000005</v>
      </c>
      <c r="DZ249" s="33">
        <v>944.42658029999996</v>
      </c>
      <c r="EA249" s="33">
        <v>851.8834683</v>
      </c>
      <c r="EB249" s="33">
        <v>775.30919670000003</v>
      </c>
      <c r="EC249" s="33">
        <v>344.08856739999999</v>
      </c>
      <c r="ED249" s="33">
        <v>944.42658029999996</v>
      </c>
      <c r="EE249" s="33">
        <v>851.8834683</v>
      </c>
      <c r="EF249" s="33">
        <v>775.30919670000003</v>
      </c>
      <c r="EG249" s="33">
        <v>782.06714680000005</v>
      </c>
      <c r="EH249" s="33">
        <v>944.42658029999996</v>
      </c>
      <c r="EI249" s="33">
        <v>851.8834683</v>
      </c>
      <c r="EJ249" s="33">
        <v>775.30919670000003</v>
      </c>
      <c r="EM249" s="33">
        <v>851.8834683</v>
      </c>
      <c r="EN249" s="33">
        <v>775.30919670000003</v>
      </c>
      <c r="EO249" s="33">
        <v>782.06714680000005</v>
      </c>
      <c r="EQ249" s="33">
        <v>851.8834683</v>
      </c>
      <c r="ER249" s="33">
        <v>775.30919670000003</v>
      </c>
      <c r="EU249" s="33">
        <v>851.8834683</v>
      </c>
      <c r="EV249" s="33">
        <v>775.30919670000003</v>
      </c>
      <c r="EX249" s="33">
        <v>944.42658029999996</v>
      </c>
      <c r="EY249" s="33">
        <v>851.8834683</v>
      </c>
      <c r="EZ249" s="33">
        <v>775.30919670000003</v>
      </c>
      <c r="FB249" s="33">
        <v>944.42658029999996</v>
      </c>
      <c r="FC249" s="33">
        <v>851.8834683</v>
      </c>
    </row>
    <row r="250" spans="2:159" x14ac:dyDescent="0.25">
      <c r="B250" s="33" t="s">
        <v>25</v>
      </c>
      <c r="C250" s="33" t="s">
        <v>40</v>
      </c>
    </row>
    <row r="251" spans="2:159" x14ac:dyDescent="0.25">
      <c r="B251" s="33" t="s">
        <v>25</v>
      </c>
      <c r="C251" s="33" t="s">
        <v>41</v>
      </c>
      <c r="T251" s="33">
        <v>289.44414690000002</v>
      </c>
      <c r="U251" s="33">
        <v>508.52790169999997</v>
      </c>
      <c r="V251" s="33">
        <v>1369.8779</v>
      </c>
      <c r="W251" s="33">
        <v>1719.313905</v>
      </c>
      <c r="X251" s="33">
        <v>2215.5748789999998</v>
      </c>
      <c r="Y251" s="33">
        <v>2001.3824689999999</v>
      </c>
      <c r="Z251" s="33">
        <v>1392.7854319999999</v>
      </c>
      <c r="AA251" s="33">
        <v>1746.9205059999999</v>
      </c>
      <c r="AB251" s="33">
        <v>298.9580302</v>
      </c>
      <c r="AC251" s="33">
        <v>34.79166395</v>
      </c>
      <c r="AD251" s="33">
        <v>23.894730299999999</v>
      </c>
      <c r="AE251" s="33">
        <v>1746.9205059999999</v>
      </c>
      <c r="AF251" s="33">
        <v>138.14506850000001</v>
      </c>
      <c r="AG251" s="33">
        <v>34.79166395</v>
      </c>
      <c r="AH251" s="33">
        <v>23.894730299999999</v>
      </c>
      <c r="AI251" s="33">
        <v>1746.9205059999999</v>
      </c>
      <c r="AJ251" s="33">
        <v>69.340572800000004</v>
      </c>
      <c r="AK251" s="33">
        <v>65.372262210000002</v>
      </c>
      <c r="AL251" s="33">
        <v>1413.7880250000001</v>
      </c>
      <c r="AM251" s="33">
        <v>1772.2314040000001</v>
      </c>
      <c r="AN251" s="33">
        <v>69.340572800000004</v>
      </c>
      <c r="AO251" s="33">
        <v>65.372262210000002</v>
      </c>
      <c r="AP251" s="33">
        <v>44.897323010000001</v>
      </c>
      <c r="AQ251" s="33">
        <v>1772.2314040000001</v>
      </c>
      <c r="AR251" s="33">
        <v>984.28430820000005</v>
      </c>
      <c r="AS251" s="33">
        <v>65.372262210000002</v>
      </c>
      <c r="AT251" s="33">
        <v>1413.7880250000001</v>
      </c>
      <c r="AU251" s="33">
        <v>1772.2314040000001</v>
      </c>
      <c r="AV251" s="33">
        <v>2007.4877719999999</v>
      </c>
      <c r="AW251" s="33">
        <v>621.253557</v>
      </c>
      <c r="AY251" s="33">
        <v>1772.2314040000001</v>
      </c>
      <c r="AZ251" s="33">
        <v>1871.8520080000001</v>
      </c>
      <c r="BA251" s="33">
        <v>2031.9630669999999</v>
      </c>
      <c r="BB251" s="33">
        <v>1413.7880250000001</v>
      </c>
      <c r="BC251" s="33">
        <v>1772.2314040000001</v>
      </c>
      <c r="BD251" s="33">
        <v>2248.0118200000002</v>
      </c>
      <c r="BE251" s="33">
        <v>2031.9630669999999</v>
      </c>
      <c r="BF251" s="33">
        <v>1413.7880250000001</v>
      </c>
      <c r="BG251" s="33">
        <v>1772.2314040000001</v>
      </c>
      <c r="BH251" s="33">
        <v>2248.0118200000002</v>
      </c>
      <c r="BI251" s="33">
        <v>2031.9630669999999</v>
      </c>
      <c r="BJ251" s="33">
        <v>1413.7880250000001</v>
      </c>
      <c r="BK251" s="33">
        <v>1772.2314040000001</v>
      </c>
      <c r="BL251" s="33">
        <v>2248.0118200000002</v>
      </c>
      <c r="BM251" s="33">
        <v>2031.9630669999999</v>
      </c>
      <c r="BN251" s="33">
        <v>1413.7880250000001</v>
      </c>
      <c r="BO251" s="33">
        <v>1772.2314040000001</v>
      </c>
      <c r="BP251" s="33">
        <v>2248.0118200000002</v>
      </c>
      <c r="BQ251" s="33">
        <v>2031.9630669999999</v>
      </c>
      <c r="BR251" s="33">
        <v>1413.7880250000001</v>
      </c>
      <c r="BS251" s="33">
        <v>1772.2314040000001</v>
      </c>
      <c r="BT251" s="33">
        <v>2178.6712470000002</v>
      </c>
      <c r="BU251" s="33">
        <v>2031.9630669999999</v>
      </c>
      <c r="BV251" s="33">
        <v>1413.7880250000001</v>
      </c>
      <c r="BW251" s="33">
        <v>1772.2314040000001</v>
      </c>
      <c r="BX251" s="33">
        <v>2215.5748789999998</v>
      </c>
      <c r="BY251" s="33">
        <v>2031.9630669999999</v>
      </c>
      <c r="BZ251" s="33">
        <v>1413.7880250000001</v>
      </c>
      <c r="CA251" s="33">
        <v>1772.2314040000001</v>
      </c>
      <c r="CB251" s="33">
        <v>2134.0736080000001</v>
      </c>
      <c r="CC251" s="33">
        <v>2031.9630669999999</v>
      </c>
      <c r="CD251" s="33">
        <v>1413.7880250000001</v>
      </c>
      <c r="CE251" s="33">
        <v>1772.2314040000001</v>
      </c>
      <c r="CF251" s="33">
        <v>2173.571293</v>
      </c>
      <c r="CG251" s="33">
        <v>2031.9630669999999</v>
      </c>
      <c r="CH251" s="33">
        <v>1413.7880250000001</v>
      </c>
      <c r="CI251" s="33">
        <v>1772.2314040000001</v>
      </c>
      <c r="CJ251" s="33">
        <v>2198.1945569999998</v>
      </c>
      <c r="CK251" s="33">
        <v>2031.9630669999999</v>
      </c>
      <c r="CL251" s="33">
        <v>1413.7880250000001</v>
      </c>
      <c r="CM251" s="33">
        <v>1772.2314040000001</v>
      </c>
      <c r="CN251" s="33">
        <v>2223.016905</v>
      </c>
      <c r="CO251" s="33">
        <v>2031.9630669999999</v>
      </c>
      <c r="CP251" s="33">
        <v>1413.7880250000001</v>
      </c>
      <c r="CQ251" s="33">
        <v>1772.2314040000001</v>
      </c>
      <c r="CR251" s="33">
        <v>2248.0118200000002</v>
      </c>
      <c r="CS251" s="33">
        <v>2031.9630669999999</v>
      </c>
      <c r="CT251" s="33">
        <v>1413.7880250000001</v>
      </c>
      <c r="CU251" s="33">
        <v>1772.2314040000001</v>
      </c>
      <c r="CV251" s="33">
        <v>2248.0118200000002</v>
      </c>
      <c r="CW251" s="33">
        <v>2031.9630669999999</v>
      </c>
      <c r="CX251" s="33">
        <v>1413.7880250000001</v>
      </c>
      <c r="CY251" s="33">
        <v>1772.2314040000001</v>
      </c>
      <c r="CZ251" s="33">
        <v>2248.0118200000002</v>
      </c>
      <c r="DA251" s="33">
        <v>1224.232086</v>
      </c>
      <c r="DB251" s="33">
        <v>1413.7880250000001</v>
      </c>
      <c r="DC251" s="33">
        <v>1772.2314040000001</v>
      </c>
      <c r="DD251" s="33">
        <v>2248.0118200000002</v>
      </c>
      <c r="DE251" s="33">
        <v>2031.9630669999999</v>
      </c>
      <c r="DF251" s="33">
        <v>1413.7880250000001</v>
      </c>
      <c r="DG251" s="33">
        <v>1772.2314040000001</v>
      </c>
      <c r="DH251" s="33">
        <v>2248.0118200000002</v>
      </c>
      <c r="DI251" s="33">
        <v>2031.9630669999999</v>
      </c>
      <c r="DJ251" s="33">
        <v>1413.7880250000001</v>
      </c>
      <c r="DK251" s="33">
        <v>1772.2314040000001</v>
      </c>
      <c r="DL251" s="33">
        <v>2248.0118200000002</v>
      </c>
      <c r="DM251" s="33">
        <v>2031.9630669999999</v>
      </c>
      <c r="DN251" s="33">
        <v>152.9047649</v>
      </c>
      <c r="DO251" s="33">
        <v>1772.2314040000001</v>
      </c>
      <c r="DP251" s="33">
        <v>2248.0118200000002</v>
      </c>
      <c r="DQ251" s="33">
        <v>2031.9630669999999</v>
      </c>
      <c r="DS251" s="33">
        <v>1772.2314040000001</v>
      </c>
      <c r="DT251" s="33">
        <v>2248.0118200000002</v>
      </c>
      <c r="DU251" s="33">
        <v>2031.9630669999999</v>
      </c>
      <c r="DV251" s="33">
        <v>237.4176568</v>
      </c>
      <c r="DW251" s="33">
        <v>1772.2314040000001</v>
      </c>
      <c r="DX251" s="33">
        <v>2248.0118200000002</v>
      </c>
      <c r="DY251" s="33">
        <v>2031.9630669999999</v>
      </c>
      <c r="DZ251" s="33">
        <v>261.08454890000002</v>
      </c>
      <c r="EA251" s="33">
        <v>1772.2314040000001</v>
      </c>
      <c r="EB251" s="33">
        <v>2248.0118200000002</v>
      </c>
      <c r="EC251" s="33">
        <v>2031.9630669999999</v>
      </c>
      <c r="EE251" s="33">
        <v>1772.2314040000001</v>
      </c>
      <c r="EF251" s="33">
        <v>2248.0118200000002</v>
      </c>
      <c r="EG251" s="33">
        <v>2031.9630669999999</v>
      </c>
      <c r="EI251" s="33">
        <v>1772.2314040000001</v>
      </c>
      <c r="EJ251" s="33">
        <v>2248.0118200000002</v>
      </c>
      <c r="EK251" s="33">
        <v>2031.9630669999999</v>
      </c>
      <c r="EM251" s="33">
        <v>1772.2314040000001</v>
      </c>
      <c r="EN251" s="33">
        <v>2248.0118200000002</v>
      </c>
      <c r="EO251" s="33">
        <v>2031.9630669999999</v>
      </c>
      <c r="EP251" s="33">
        <v>238.69209290000001</v>
      </c>
      <c r="EQ251" s="33">
        <v>1772.2314040000001</v>
      </c>
      <c r="ER251" s="33">
        <v>2248.0118200000002</v>
      </c>
      <c r="EU251" s="33">
        <v>1772.2314040000001</v>
      </c>
      <c r="EV251" s="33">
        <v>2248.0118200000002</v>
      </c>
      <c r="EW251" s="33">
        <v>30.580598259999999</v>
      </c>
      <c r="EY251" s="33">
        <v>1772.2314040000001</v>
      </c>
      <c r="EZ251" s="33">
        <v>2248.0118200000002</v>
      </c>
      <c r="FA251" s="33">
        <v>2031.9630669999999</v>
      </c>
      <c r="FB251" s="33">
        <v>1413.7880250000001</v>
      </c>
      <c r="FC251" s="33">
        <v>1772.2314040000001</v>
      </c>
    </row>
    <row r="252" spans="2:159" x14ac:dyDescent="0.25">
      <c r="B252" s="33" t="s">
        <v>25</v>
      </c>
      <c r="C252" s="33" t="s">
        <v>42</v>
      </c>
    </row>
    <row r="253" spans="2:159" x14ac:dyDescent="0.25">
      <c r="B253" s="33" t="s">
        <v>25</v>
      </c>
      <c r="C253" s="33" t="s">
        <v>43</v>
      </c>
      <c r="AB253" s="33">
        <v>0.56522895409999996</v>
      </c>
      <c r="AE253" s="33">
        <v>5.4497717869999997E-2</v>
      </c>
      <c r="AG253" s="33">
        <v>0.15940249070000001</v>
      </c>
      <c r="AI253" s="33">
        <v>0.61099196759999996</v>
      </c>
      <c r="AK253" s="33">
        <v>0.70587646770000001</v>
      </c>
      <c r="AL253" s="33">
        <v>0.47623948119999998</v>
      </c>
      <c r="AM253" s="33">
        <v>0.61099196759999996</v>
      </c>
      <c r="AO253" s="33">
        <v>0.70587646770000001</v>
      </c>
      <c r="AP253" s="33">
        <v>0.53025941089999995</v>
      </c>
      <c r="AQ253" s="33">
        <v>0.61099196759999996</v>
      </c>
      <c r="AR253" s="33">
        <v>0.75163948120000001</v>
      </c>
      <c r="AS253" s="33">
        <v>0.18593273890000001</v>
      </c>
      <c r="AT253" s="33">
        <v>0.53025941089999995</v>
      </c>
      <c r="AU253" s="33">
        <v>0.61099196759999996</v>
      </c>
      <c r="AW253" s="33">
        <v>0.5731866041</v>
      </c>
      <c r="AX253" s="33">
        <v>8.073255671E-2</v>
      </c>
      <c r="AY253" s="33">
        <v>0.61099196759999996</v>
      </c>
      <c r="AZ253" s="33">
        <v>0.60892934489999995</v>
      </c>
      <c r="BA253" s="33">
        <v>0.50325137450000001</v>
      </c>
      <c r="BB253" s="33">
        <v>0.53025941089999995</v>
      </c>
      <c r="BC253" s="33">
        <v>0.61099196759999996</v>
      </c>
      <c r="BE253" s="33">
        <v>0.20516550419999999</v>
      </c>
      <c r="BF253" s="33">
        <v>0.53025941089999995</v>
      </c>
      <c r="BG253" s="33">
        <v>0.61099196759999996</v>
      </c>
      <c r="BJ253" s="33">
        <v>0.53025941089999995</v>
      </c>
      <c r="BK253" s="33">
        <v>0.61099196759999996</v>
      </c>
      <c r="BM253" s="33">
        <v>0.70587646770000001</v>
      </c>
      <c r="BN253" s="33">
        <v>0.53025941089999995</v>
      </c>
      <c r="BO253" s="33">
        <v>0.61099196759999996</v>
      </c>
      <c r="BP253" s="33">
        <v>0.13268986369999999</v>
      </c>
      <c r="BR253" s="33">
        <v>0.53025941089999995</v>
      </c>
      <c r="BS253" s="33">
        <v>0.61099196759999996</v>
      </c>
      <c r="BT253" s="33">
        <v>0.75163948120000001</v>
      </c>
      <c r="BU253" s="33">
        <v>0.43047646769999998</v>
      </c>
      <c r="BV253" s="33">
        <v>0.53025941089999995</v>
      </c>
      <c r="BW253" s="33">
        <v>0.61099196759999996</v>
      </c>
      <c r="BX253" s="33">
        <v>0.75163948120000001</v>
      </c>
      <c r="BZ253" s="33">
        <v>0.53025941089999995</v>
      </c>
      <c r="CA253" s="33">
        <v>0.61099196759999996</v>
      </c>
      <c r="CB253" s="33">
        <v>0.75163948120000001</v>
      </c>
      <c r="CC253" s="33">
        <v>0.70587646770000001</v>
      </c>
      <c r="CD253" s="33">
        <v>0.53025941089999995</v>
      </c>
      <c r="CE253" s="33">
        <v>0.61099196759999996</v>
      </c>
      <c r="CF253" s="33">
        <v>0.75163948120000001</v>
      </c>
      <c r="CH253" s="33">
        <v>0.53025941089999995</v>
      </c>
      <c r="CI253" s="33">
        <v>0.61099196759999996</v>
      </c>
      <c r="CJ253" s="33">
        <v>0.75163948120000001</v>
      </c>
      <c r="CK253" s="33">
        <v>0.70587646770000001</v>
      </c>
      <c r="CL253" s="33">
        <v>0.53025941089999995</v>
      </c>
      <c r="CM253" s="33">
        <v>0.61099196759999996</v>
      </c>
      <c r="CN253" s="33">
        <v>0.75163948120000001</v>
      </c>
      <c r="CO253" s="33">
        <v>0.70587646770000001</v>
      </c>
      <c r="CP253" s="33">
        <v>0.53025941089999995</v>
      </c>
      <c r="CQ253" s="33">
        <v>0.61099196759999996</v>
      </c>
      <c r="CR253" s="33">
        <v>0.75163948120000001</v>
      </c>
      <c r="CS253" s="33">
        <v>0.70587646770000001</v>
      </c>
      <c r="CT253" s="33">
        <v>0.53025941089999995</v>
      </c>
      <c r="CU253" s="33">
        <v>0.61099196759999996</v>
      </c>
      <c r="CV253" s="33">
        <v>0.75163948120000001</v>
      </c>
      <c r="CX253" s="33">
        <v>0.53025941089999995</v>
      </c>
      <c r="CY253" s="33">
        <v>0.61099196759999996</v>
      </c>
      <c r="CZ253" s="33">
        <v>0.75163948120000001</v>
      </c>
      <c r="DA253" s="33">
        <v>0.70587646770000001</v>
      </c>
      <c r="DB253" s="33">
        <v>0.53025941089999995</v>
      </c>
      <c r="DC253" s="33">
        <v>0.61099196759999996</v>
      </c>
      <c r="DD253" s="33">
        <v>0.75163948120000001</v>
      </c>
      <c r="DE253" s="33">
        <v>0.53025941089999995</v>
      </c>
      <c r="DF253" s="33">
        <v>0.53025941089999995</v>
      </c>
      <c r="DG253" s="33">
        <v>0.61099196759999996</v>
      </c>
      <c r="DH253" s="33">
        <v>0.75163948120000001</v>
      </c>
      <c r="DJ253" s="33">
        <v>0.53025941089999995</v>
      </c>
      <c r="DK253" s="33">
        <v>0.61099196759999996</v>
      </c>
      <c r="DL253" s="33">
        <v>0.75163948120000001</v>
      </c>
      <c r="DN253" s="33">
        <v>0.53025941089999995</v>
      </c>
      <c r="DO253" s="33">
        <v>0.61099196759999996</v>
      </c>
      <c r="DP253" s="33">
        <v>0.75163948120000001</v>
      </c>
      <c r="DS253" s="33">
        <v>0.61099196759999996</v>
      </c>
      <c r="DT253" s="33">
        <v>0.75163948120000001</v>
      </c>
      <c r="DV253" s="33">
        <v>0.53025941089999995</v>
      </c>
      <c r="DW253" s="33">
        <v>0.61099196759999996</v>
      </c>
      <c r="DX253" s="33">
        <v>0.75163948120000001</v>
      </c>
      <c r="EA253" s="33">
        <v>0.61099196759999996</v>
      </c>
      <c r="EB253" s="33">
        <v>0.75163948120000001</v>
      </c>
      <c r="EC253" s="33">
        <v>0.70587646770000001</v>
      </c>
      <c r="EE253" s="33">
        <v>0.61099196759999996</v>
      </c>
      <c r="EF253" s="33">
        <v>0.75163948120000001</v>
      </c>
      <c r="EG253" s="33">
        <v>0.70587646770000001</v>
      </c>
      <c r="EI253" s="33">
        <v>0.61099196759999996</v>
      </c>
      <c r="EJ253" s="33">
        <v>0.75163948120000001</v>
      </c>
      <c r="EK253" s="33">
        <v>0.70587646770000001</v>
      </c>
      <c r="EM253" s="33">
        <v>0.61099196759999996</v>
      </c>
      <c r="EN253" s="33">
        <v>0.75163948120000001</v>
      </c>
      <c r="EQ253" s="33">
        <v>0.61099196759999996</v>
      </c>
      <c r="ER253" s="33">
        <v>0.75163948120000001</v>
      </c>
      <c r="EU253" s="33">
        <v>0.61099196759999996</v>
      </c>
      <c r="EV253" s="33">
        <v>0.75163948120000001</v>
      </c>
      <c r="EY253" s="33">
        <v>0.61099196759999996</v>
      </c>
      <c r="EZ253" s="33">
        <v>0.75163948120000001</v>
      </c>
      <c r="FB253" s="33">
        <v>0.53025941089999995</v>
      </c>
      <c r="FC253" s="33">
        <v>0.61099196759999996</v>
      </c>
    </row>
    <row r="254" spans="2:159" x14ac:dyDescent="0.25">
      <c r="B254" s="33" t="s">
        <v>25</v>
      </c>
      <c r="C254" s="33" t="s">
        <v>44</v>
      </c>
      <c r="AC254" s="33">
        <v>1.8037799999999999</v>
      </c>
      <c r="AI254" s="33">
        <v>2.0531999999999999</v>
      </c>
      <c r="AJ254" s="33">
        <v>2.0531999999999999</v>
      </c>
      <c r="AK254" s="33">
        <v>1.8037799999999999</v>
      </c>
      <c r="AL254" s="33">
        <v>2.0531999999999999</v>
      </c>
      <c r="AM254" s="33">
        <v>2.0531999999999999</v>
      </c>
      <c r="AN254" s="33">
        <v>2.0531999999999999</v>
      </c>
      <c r="AO254" s="33">
        <v>1.8037799999999999</v>
      </c>
      <c r="AP254" s="33">
        <v>2.0531999999999999</v>
      </c>
      <c r="AQ254" s="33">
        <v>2.0531999999999999</v>
      </c>
      <c r="AR254" s="33">
        <v>2.0531999999999999</v>
      </c>
      <c r="AT254" s="33">
        <v>2.0531999999999999</v>
      </c>
      <c r="AU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A254" s="33">
        <v>1.8037799999999999</v>
      </c>
      <c r="BC254" s="33">
        <v>2.0531999999999999</v>
      </c>
      <c r="BF254" s="33">
        <v>2.0531999999999999</v>
      </c>
      <c r="BG254" s="33">
        <v>2.0531999999999999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P254" s="33">
        <v>2.0531999999999999</v>
      </c>
      <c r="CQ254" s="33">
        <v>2.0531999999999999</v>
      </c>
      <c r="CR254" s="33">
        <v>2.0531999999999999</v>
      </c>
      <c r="CT254" s="33">
        <v>2.0531999999999999</v>
      </c>
      <c r="CU254" s="33">
        <v>2.0531999999999999</v>
      </c>
      <c r="CV254" s="33">
        <v>2.0531999999999999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S254" s="33">
        <v>2.0531999999999999</v>
      </c>
      <c r="DT254" s="33">
        <v>2.0531999999999999</v>
      </c>
      <c r="DW254" s="33">
        <v>2.0531999999999999</v>
      </c>
      <c r="DX254" s="33">
        <v>2.0531999999999999</v>
      </c>
      <c r="EA254" s="33">
        <v>2.0531999999999999</v>
      </c>
      <c r="EB254" s="33">
        <v>2.0531999999999999</v>
      </c>
      <c r="ED254" s="33">
        <v>2.0531999999999999</v>
      </c>
      <c r="EE254" s="33">
        <v>2.0531999999999999</v>
      </c>
      <c r="EF254" s="33">
        <v>2.0531999999999999</v>
      </c>
      <c r="EI254" s="33">
        <v>2.0531999999999999</v>
      </c>
      <c r="EJ254" s="33">
        <v>2.0531999999999999</v>
      </c>
      <c r="EM254" s="33">
        <v>2.0531999999999999</v>
      </c>
      <c r="EN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U254" s="33">
        <v>2.0531999999999999</v>
      </c>
      <c r="EV254" s="33">
        <v>2.0531999999999999</v>
      </c>
      <c r="EW254" s="33">
        <v>1.8037799999999999</v>
      </c>
      <c r="EY254" s="33">
        <v>2.0531999999999999</v>
      </c>
      <c r="EZ254" s="33">
        <v>2.0531999999999999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25</v>
      </c>
      <c r="C255" s="33" t="s">
        <v>45</v>
      </c>
    </row>
    <row r="256" spans="2:159" x14ac:dyDescent="0.25">
      <c r="B256" s="33" t="s">
        <v>25</v>
      </c>
      <c r="C256" s="33" t="s">
        <v>46</v>
      </c>
    </row>
    <row r="257" spans="2:159" x14ac:dyDescent="0.25">
      <c r="B257" s="33" t="s">
        <v>25</v>
      </c>
      <c r="C257" s="33" t="s">
        <v>15</v>
      </c>
      <c r="D257" s="33">
        <v>256.49422900000002</v>
      </c>
      <c r="E257" s="33">
        <v>246.4958445</v>
      </c>
      <c r="F257" s="33">
        <v>1114.6172260000001</v>
      </c>
      <c r="G257" s="33">
        <v>1042.698527</v>
      </c>
      <c r="H257" s="33">
        <v>256.49422900000002</v>
      </c>
      <c r="I257" s="33">
        <v>246.4958445</v>
      </c>
      <c r="J257" s="33">
        <v>1114.6172260000001</v>
      </c>
      <c r="K257" s="33">
        <v>1042.698527</v>
      </c>
      <c r="L257" s="33">
        <v>256.49422900000002</v>
      </c>
      <c r="M257" s="33">
        <v>246.4958445</v>
      </c>
      <c r="N257" s="33">
        <v>1062.920744</v>
      </c>
      <c r="O257" s="33">
        <v>1042.698527</v>
      </c>
      <c r="P257" s="33">
        <v>257.00697719999999</v>
      </c>
      <c r="Q257" s="33">
        <v>247.0044954</v>
      </c>
      <c r="R257" s="33">
        <v>1115.2106240000001</v>
      </c>
      <c r="S257" s="33">
        <v>1043.2619649999999</v>
      </c>
      <c r="T257" s="33">
        <v>1438.564136</v>
      </c>
      <c r="U257" s="33">
        <v>1650.7022790000001</v>
      </c>
      <c r="V257" s="33">
        <v>2534.8225670000002</v>
      </c>
      <c r="W257" s="33">
        <v>2872.753248</v>
      </c>
      <c r="X257" s="33">
        <v>3393.4719249999998</v>
      </c>
      <c r="Y257" s="33">
        <v>3171.9146740000001</v>
      </c>
      <c r="Z257" s="33">
        <v>2560.2191149999999</v>
      </c>
      <c r="AA257" s="33">
        <v>2930.7572409999998</v>
      </c>
      <c r="AB257" s="33">
        <v>1581.0719509999999</v>
      </c>
      <c r="AC257" s="33">
        <v>1306.0750230000001</v>
      </c>
      <c r="AD257" s="33">
        <v>1300.0070619999999</v>
      </c>
      <c r="AE257" s="33">
        <v>3019.6344199999999</v>
      </c>
      <c r="AF257" s="33">
        <v>1411.824046</v>
      </c>
      <c r="AG257" s="33">
        <v>1362.140114</v>
      </c>
      <c r="AH257" s="33">
        <v>1369.8403350000001</v>
      </c>
      <c r="AI257" s="33">
        <v>3073.2318500000001</v>
      </c>
      <c r="AJ257" s="33">
        <v>1431.731589</v>
      </c>
      <c r="AK257" s="33">
        <v>1413.4239050000001</v>
      </c>
      <c r="AL257" s="33">
        <v>2758.8156090000002</v>
      </c>
      <c r="AM257" s="33">
        <v>3118.3869890000001</v>
      </c>
      <c r="AN257" s="33">
        <v>2998.348015</v>
      </c>
      <c r="AO257" s="33">
        <v>2890.3840110000001</v>
      </c>
      <c r="AP257" s="33">
        <v>2422.4244720000002</v>
      </c>
      <c r="AQ257" s="33">
        <v>4340.8348450000003</v>
      </c>
      <c r="AR257" s="33">
        <v>3914.0433899999998</v>
      </c>
      <c r="AS257" s="33">
        <v>1411.100181</v>
      </c>
      <c r="AT257" s="33">
        <v>3829.0308150000001</v>
      </c>
      <c r="AU257" s="33">
        <v>4340.8348450000003</v>
      </c>
      <c r="AV257" s="33">
        <v>4863.7854500000003</v>
      </c>
      <c r="AW257" s="33">
        <v>1969.1725100000001</v>
      </c>
      <c r="AX257" s="33">
        <v>2415.4072890000002</v>
      </c>
      <c r="AY257" s="33">
        <v>4340.8348450000003</v>
      </c>
      <c r="AZ257" s="33">
        <v>3543.894217</v>
      </c>
      <c r="BA257" s="33">
        <v>3379.812085</v>
      </c>
      <c r="BB257" s="33">
        <v>2756.816429</v>
      </c>
      <c r="BC257" s="33">
        <v>4340.8348450000003</v>
      </c>
      <c r="BD257" s="33">
        <v>4351.462004</v>
      </c>
      <c r="BE257" s="33">
        <v>3297.9370399999998</v>
      </c>
      <c r="BF257" s="33">
        <v>3773.2379980000001</v>
      </c>
      <c r="BG257" s="33">
        <v>4340.8348450000003</v>
      </c>
      <c r="BH257" s="33">
        <v>4116.221485</v>
      </c>
      <c r="BI257" s="33">
        <v>3377.5050529999999</v>
      </c>
      <c r="BJ257" s="33">
        <v>3829.0308150000001</v>
      </c>
      <c r="BK257" s="33">
        <v>4340.8348450000003</v>
      </c>
      <c r="BL257" s="33">
        <v>5177.0192619999998</v>
      </c>
      <c r="BM257" s="33">
        <v>4786.7561939999996</v>
      </c>
      <c r="BN257" s="33">
        <v>3829.0308150000001</v>
      </c>
      <c r="BO257" s="33">
        <v>4340.8348450000003</v>
      </c>
      <c r="BP257" s="33">
        <v>5177.1519520000002</v>
      </c>
      <c r="BQ257" s="33">
        <v>4786.0503179999996</v>
      </c>
      <c r="BR257" s="33">
        <v>3829.0308150000001</v>
      </c>
      <c r="BS257" s="33">
        <v>4340.8348450000003</v>
      </c>
      <c r="BT257" s="33">
        <v>6582.5171389999996</v>
      </c>
      <c r="BU257" s="33">
        <v>3379.7393099999999</v>
      </c>
      <c r="BV257" s="33">
        <v>5535.5917209999998</v>
      </c>
      <c r="BW257" s="33">
        <v>5960.6480300000003</v>
      </c>
      <c r="BX257" s="33">
        <v>6619.4207710000001</v>
      </c>
      <c r="BY257" s="33">
        <v>3377.5050529999999</v>
      </c>
      <c r="BZ257" s="33">
        <v>5535.5917209999998</v>
      </c>
      <c r="CA257" s="33">
        <v>5960.6480300000003</v>
      </c>
      <c r="CB257" s="33">
        <v>6537.9195</v>
      </c>
      <c r="CC257" s="33">
        <v>3379.4900560000001</v>
      </c>
      <c r="CD257" s="33">
        <v>5534.9776959999999</v>
      </c>
      <c r="CE257" s="33">
        <v>5960.6480300000003</v>
      </c>
      <c r="CF257" s="33">
        <v>6577.4171839999999</v>
      </c>
      <c r="CG257" s="33">
        <v>6246.5542480000004</v>
      </c>
      <c r="CH257" s="33">
        <v>5534.9776959999999</v>
      </c>
      <c r="CI257" s="33">
        <v>5960.6480300000003</v>
      </c>
      <c r="CJ257" s="33">
        <v>6602.0404490000001</v>
      </c>
      <c r="CK257" s="33">
        <v>4772.1037980000001</v>
      </c>
      <c r="CL257" s="33">
        <v>5479.7989049999996</v>
      </c>
      <c r="CM257" s="33">
        <v>5960.6480300000003</v>
      </c>
      <c r="CN257" s="33">
        <v>6626.8627960000003</v>
      </c>
      <c r="CO257" s="33">
        <v>4841.4994070000002</v>
      </c>
      <c r="CP257" s="33">
        <v>5479.7989049999996</v>
      </c>
      <c r="CQ257" s="33">
        <v>5960.6480300000003</v>
      </c>
      <c r="CR257" s="33">
        <v>6651.857712</v>
      </c>
      <c r="CS257" s="33">
        <v>6208.4618129999999</v>
      </c>
      <c r="CT257" s="33">
        <v>5479.7989049999996</v>
      </c>
      <c r="CU257" s="33">
        <v>5960.6480300000003</v>
      </c>
      <c r="CV257" s="33">
        <v>6651.857712</v>
      </c>
      <c r="CW257" s="33">
        <v>3377.5050529999999</v>
      </c>
      <c r="CX257" s="33">
        <v>5479.7989049999996</v>
      </c>
      <c r="CY257" s="33">
        <v>5960.6480300000003</v>
      </c>
      <c r="CZ257" s="33">
        <v>6651.857712</v>
      </c>
      <c r="DA257" s="33">
        <v>5406.0516500000003</v>
      </c>
      <c r="DB257" s="33">
        <v>5479.7989049999996</v>
      </c>
      <c r="DC257" s="33">
        <v>5960.6480300000003</v>
      </c>
      <c r="DD257" s="33">
        <v>6651.857712</v>
      </c>
      <c r="DE257" s="33">
        <v>3378.0353129999999</v>
      </c>
      <c r="DF257" s="33">
        <v>5479.7989049999996</v>
      </c>
      <c r="DG257" s="33">
        <v>5960.6480300000003</v>
      </c>
      <c r="DH257" s="33">
        <v>6651.857712</v>
      </c>
      <c r="DI257" s="33">
        <v>6136.9847449999997</v>
      </c>
      <c r="DJ257" s="33">
        <v>3773.8520239999998</v>
      </c>
      <c r="DK257" s="33">
        <v>5960.6480300000003</v>
      </c>
      <c r="DL257" s="33">
        <v>6651.857712</v>
      </c>
      <c r="DM257" s="33">
        <v>4275.6299220000001</v>
      </c>
      <c r="DN257" s="33">
        <v>4198.4183240000002</v>
      </c>
      <c r="DO257" s="33">
        <v>5960.6480300000003</v>
      </c>
      <c r="DP257" s="33">
        <v>6651.857712</v>
      </c>
      <c r="DQ257" s="33">
        <v>4771.3979209999998</v>
      </c>
      <c r="DR257" s="33">
        <v>2887.9108270000002</v>
      </c>
      <c r="DS257" s="33">
        <v>5960.6480300000003</v>
      </c>
      <c r="DT257" s="33">
        <v>6651.857712</v>
      </c>
      <c r="DU257" s="33">
        <v>4818.5523800000001</v>
      </c>
      <c r="DV257" s="33">
        <v>2691.8878810000001</v>
      </c>
      <c r="DW257" s="33">
        <v>5960.6480300000003</v>
      </c>
      <c r="DX257" s="33">
        <v>6651.857712</v>
      </c>
      <c r="DY257" s="33">
        <v>3377.5050529999999</v>
      </c>
      <c r="DZ257" s="33">
        <v>1587.6331970000001</v>
      </c>
      <c r="EA257" s="33">
        <v>5960.6480300000003</v>
      </c>
      <c r="EB257" s="33">
        <v>6651.857712</v>
      </c>
      <c r="EC257" s="33">
        <v>2940.2323510000001</v>
      </c>
      <c r="ED257" s="33">
        <v>1328.601848</v>
      </c>
      <c r="EE257" s="33">
        <v>5960.6480300000003</v>
      </c>
      <c r="EF257" s="33">
        <v>6651.857712</v>
      </c>
      <c r="EG257" s="33">
        <v>3565.3172239999999</v>
      </c>
      <c r="EH257" s="33">
        <v>1284.268143</v>
      </c>
      <c r="EI257" s="33">
        <v>5960.6480300000003</v>
      </c>
      <c r="EJ257" s="33">
        <v>6651.857712</v>
      </c>
      <c r="EK257" s="33">
        <v>3561.018282</v>
      </c>
      <c r="EL257" s="33">
        <v>382.12206780000002</v>
      </c>
      <c r="EM257" s="33">
        <v>5960.6480300000003</v>
      </c>
      <c r="EN257" s="33">
        <v>6651.857712</v>
      </c>
      <c r="EO257" s="33">
        <v>3158.4329120000002</v>
      </c>
      <c r="EP257" s="33">
        <v>607.38772959999994</v>
      </c>
      <c r="EQ257" s="33">
        <v>5960.6480300000003</v>
      </c>
      <c r="ER257" s="33">
        <v>6651.857712</v>
      </c>
      <c r="ES257" s="33">
        <v>565.27861970000004</v>
      </c>
      <c r="ET257" s="33">
        <v>353.26799419999998</v>
      </c>
      <c r="EU257" s="33">
        <v>5960.6480300000003</v>
      </c>
      <c r="EV257" s="33">
        <v>6651.857712</v>
      </c>
      <c r="EW257" s="33">
        <v>1883.885681</v>
      </c>
      <c r="EX257" s="33">
        <v>1312.839344</v>
      </c>
      <c r="EY257" s="33">
        <v>5960.6480300000003</v>
      </c>
      <c r="EZ257" s="33">
        <v>6651.857712</v>
      </c>
      <c r="FA257" s="33">
        <v>3987.5269950000002</v>
      </c>
      <c r="FB257" s="33">
        <v>4290.9450829999996</v>
      </c>
      <c r="FC257" s="33">
        <v>5170.710102</v>
      </c>
    </row>
    <row r="258" spans="2:159" x14ac:dyDescent="0.25">
      <c r="B258" s="33" t="s">
        <v>26</v>
      </c>
      <c r="C258" s="33" t="s">
        <v>36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26</v>
      </c>
      <c r="C259" s="33" t="s">
        <v>37</v>
      </c>
    </row>
    <row r="260" spans="2:159" x14ac:dyDescent="0.25">
      <c r="B260" s="33" t="s">
        <v>26</v>
      </c>
      <c r="C260" s="33" t="s">
        <v>38</v>
      </c>
    </row>
    <row r="261" spans="2:159" x14ac:dyDescent="0.25">
      <c r="B261" s="33" t="s">
        <v>26</v>
      </c>
      <c r="C261" s="33" t="s">
        <v>39</v>
      </c>
    </row>
    <row r="262" spans="2:159" x14ac:dyDescent="0.25">
      <c r="B262" s="33" t="s">
        <v>26</v>
      </c>
      <c r="C262" s="33" t="s">
        <v>40</v>
      </c>
    </row>
    <row r="263" spans="2:159" x14ac:dyDescent="0.25">
      <c r="B263" s="33" t="s">
        <v>26</v>
      </c>
      <c r="C263" s="33" t="s">
        <v>41</v>
      </c>
    </row>
    <row r="264" spans="2:159" x14ac:dyDescent="0.25">
      <c r="B264" s="33" t="s">
        <v>26</v>
      </c>
      <c r="C264" s="33" t="s">
        <v>42</v>
      </c>
    </row>
    <row r="265" spans="2:159" x14ac:dyDescent="0.25">
      <c r="B265" s="33" t="s">
        <v>26</v>
      </c>
      <c r="C265" s="33" t="s">
        <v>43</v>
      </c>
    </row>
    <row r="266" spans="2:159" x14ac:dyDescent="0.25">
      <c r="B266" s="33" t="s">
        <v>26</v>
      </c>
      <c r="C266" s="33" t="s">
        <v>44</v>
      </c>
    </row>
    <row r="267" spans="2:159" x14ac:dyDescent="0.25">
      <c r="B267" s="33" t="s">
        <v>26</v>
      </c>
      <c r="C267" s="33" t="s">
        <v>45</v>
      </c>
    </row>
    <row r="268" spans="2:159" x14ac:dyDescent="0.25">
      <c r="B268" s="33" t="s">
        <v>26</v>
      </c>
      <c r="C268" s="33" t="s">
        <v>46</v>
      </c>
    </row>
    <row r="269" spans="2:159" x14ac:dyDescent="0.25">
      <c r="B269" s="33" t="s">
        <v>26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60</v>
      </c>
      <c r="C270" s="33" t="s">
        <v>36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60</v>
      </c>
      <c r="C271" s="33" t="s">
        <v>37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60</v>
      </c>
      <c r="C272" s="33" t="s">
        <v>38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60</v>
      </c>
      <c r="C273" s="33" t="s">
        <v>39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60</v>
      </c>
      <c r="C274" s="33" t="s">
        <v>40</v>
      </c>
    </row>
    <row r="275" spans="2:159" x14ac:dyDescent="0.25">
      <c r="B275" s="33" t="s">
        <v>60</v>
      </c>
      <c r="C275" s="33" t="s">
        <v>41</v>
      </c>
    </row>
    <row r="276" spans="2:159" x14ac:dyDescent="0.25">
      <c r="B276" s="33" t="s">
        <v>60</v>
      </c>
      <c r="C276" s="33" t="s">
        <v>42</v>
      </c>
    </row>
    <row r="277" spans="2:159" x14ac:dyDescent="0.25">
      <c r="B277" s="33" t="s">
        <v>60</v>
      </c>
      <c r="C277" s="33" t="s">
        <v>43</v>
      </c>
    </row>
    <row r="278" spans="2:159" x14ac:dyDescent="0.25">
      <c r="B278" s="33" t="s">
        <v>60</v>
      </c>
      <c r="C278" s="33" t="s">
        <v>44</v>
      </c>
    </row>
    <row r="279" spans="2:159" x14ac:dyDescent="0.25">
      <c r="B279" s="33" t="s">
        <v>60</v>
      </c>
      <c r="C279" s="33" t="s">
        <v>45</v>
      </c>
    </row>
    <row r="280" spans="2:159" x14ac:dyDescent="0.25">
      <c r="B280" s="33" t="s">
        <v>60</v>
      </c>
      <c r="C280" s="33" t="s">
        <v>46</v>
      </c>
    </row>
    <row r="281" spans="2:159" x14ac:dyDescent="0.25">
      <c r="B281" s="33" t="s">
        <v>60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61</v>
      </c>
      <c r="C282" s="33" t="s">
        <v>36</v>
      </c>
      <c r="BD282" s="33">
        <v>417.95528960000001</v>
      </c>
      <c r="BE282" s="33">
        <v>415.15117750000002</v>
      </c>
      <c r="BF282" s="33">
        <v>405.50313069999999</v>
      </c>
      <c r="BG282" s="33">
        <v>415.15117750000002</v>
      </c>
      <c r="BH282" s="33">
        <v>1548.9878060000001</v>
      </c>
      <c r="BI282" s="33">
        <v>1538.5954609999999</v>
      </c>
      <c r="BJ282" s="33">
        <v>1502.838749</v>
      </c>
      <c r="BK282" s="33">
        <v>1538.5954609999999</v>
      </c>
      <c r="BL282" s="33">
        <v>1548.9878060000001</v>
      </c>
      <c r="BM282" s="33">
        <v>1538.5954609999999</v>
      </c>
      <c r="BN282" s="33">
        <v>1502.838749</v>
      </c>
      <c r="BO282" s="33">
        <v>1538.5954609999999</v>
      </c>
      <c r="BP282" s="33">
        <v>1548.9878060000001</v>
      </c>
      <c r="BQ282" s="33">
        <v>1538.5954609999999</v>
      </c>
      <c r="BR282" s="33">
        <v>1502.838749</v>
      </c>
      <c r="BS282" s="33">
        <v>1538.5954609999999</v>
      </c>
      <c r="BT282" s="33">
        <v>1548.9878060000001</v>
      </c>
      <c r="BU282" s="33">
        <v>1538.5954609999999</v>
      </c>
      <c r="BV282" s="33">
        <v>1502.838749</v>
      </c>
      <c r="BW282" s="33">
        <v>1538.5954609999999</v>
      </c>
      <c r="BX282" s="33">
        <v>1548.9878060000001</v>
      </c>
      <c r="BY282" s="33">
        <v>1538.5954609999999</v>
      </c>
      <c r="BZ282" s="33">
        <v>1502.838749</v>
      </c>
      <c r="CA282" s="33">
        <v>1538.5954609999999</v>
      </c>
      <c r="CB282" s="33">
        <v>1548.9878060000001</v>
      </c>
      <c r="CC282" s="33">
        <v>1538.5954609999999</v>
      </c>
      <c r="CD282" s="33">
        <v>1502.838749</v>
      </c>
      <c r="CE282" s="33">
        <v>1538.5954609999999</v>
      </c>
      <c r="CF282" s="33">
        <v>1548.9878060000001</v>
      </c>
      <c r="CG282" s="33">
        <v>1538.5954609999999</v>
      </c>
      <c r="CH282" s="33">
        <v>1502.838749</v>
      </c>
      <c r="CI282" s="33">
        <v>1538.5954609999999</v>
      </c>
      <c r="CJ282" s="33">
        <v>1548.9878060000001</v>
      </c>
      <c r="CK282" s="33">
        <v>1538.5954609999999</v>
      </c>
      <c r="CL282" s="33">
        <v>1502.838749</v>
      </c>
      <c r="CM282" s="33">
        <v>1538.5954609999999</v>
      </c>
      <c r="CN282" s="33">
        <v>1548.9878060000001</v>
      </c>
      <c r="CO282" s="33">
        <v>1538.5954609999999</v>
      </c>
      <c r="CP282" s="33">
        <v>1502.838749</v>
      </c>
      <c r="CQ282" s="33">
        <v>1538.5954609999999</v>
      </c>
      <c r="CR282" s="33">
        <v>1548.9878060000001</v>
      </c>
      <c r="CS282" s="33">
        <v>1538.5954609999999</v>
      </c>
      <c r="CT282" s="33">
        <v>1502.838749</v>
      </c>
      <c r="CU282" s="33">
        <v>1538.5954609999999</v>
      </c>
      <c r="CV282" s="33">
        <v>1548.9878060000001</v>
      </c>
      <c r="CW282" s="33">
        <v>1538.5954609999999</v>
      </c>
      <c r="CX282" s="33">
        <v>1502.838749</v>
      </c>
      <c r="CY282" s="33">
        <v>1538.5954609999999</v>
      </c>
      <c r="CZ282" s="33">
        <v>1548.9878060000001</v>
      </c>
      <c r="DA282" s="33">
        <v>1538.5954609999999</v>
      </c>
      <c r="DB282" s="33">
        <v>1502.838749</v>
      </c>
      <c r="DC282" s="33">
        <v>1538.5954609999999</v>
      </c>
      <c r="DD282" s="33">
        <v>1548.9878060000001</v>
      </c>
      <c r="DE282" s="33">
        <v>1538.5954609999999</v>
      </c>
      <c r="DF282" s="33">
        <v>1502.838749</v>
      </c>
      <c r="DG282" s="33">
        <v>1538.5954609999999</v>
      </c>
      <c r="DH282" s="33">
        <v>1548.9878060000001</v>
      </c>
      <c r="DI282" s="33">
        <v>1538.5954609999999</v>
      </c>
      <c r="DJ282" s="33">
        <v>1502.838749</v>
      </c>
      <c r="DK282" s="33">
        <v>1538.5954609999999</v>
      </c>
      <c r="DL282" s="33">
        <v>1548.9878060000001</v>
      </c>
      <c r="DM282" s="33">
        <v>1538.5954609999999</v>
      </c>
      <c r="DN282" s="33">
        <v>1502.838749</v>
      </c>
      <c r="DO282" s="33">
        <v>1538.5954609999999</v>
      </c>
      <c r="DP282" s="33">
        <v>1548.9878060000001</v>
      </c>
      <c r="DQ282" s="33">
        <v>1538.5954609999999</v>
      </c>
      <c r="DR282" s="33">
        <v>1502.838749</v>
      </c>
      <c r="DS282" s="33">
        <v>1538.5954609999999</v>
      </c>
      <c r="DT282" s="33">
        <v>1548.9878060000001</v>
      </c>
      <c r="DU282" s="33">
        <v>1538.5954609999999</v>
      </c>
      <c r="DV282" s="33">
        <v>1502.838749</v>
      </c>
      <c r="DW282" s="33">
        <v>1538.5954609999999</v>
      </c>
      <c r="DX282" s="33">
        <v>1548.9878060000001</v>
      </c>
      <c r="DY282" s="33">
        <v>1538.5954609999999</v>
      </c>
      <c r="DZ282" s="33">
        <v>1502.838749</v>
      </c>
      <c r="EA282" s="33">
        <v>1538.5954609999999</v>
      </c>
      <c r="EB282" s="33">
        <v>1548.9878060000001</v>
      </c>
      <c r="EC282" s="33">
        <v>1538.5954609999999</v>
      </c>
      <c r="ED282" s="33">
        <v>1502.838749</v>
      </c>
      <c r="EE282" s="33">
        <v>1538.5954609999999</v>
      </c>
      <c r="EF282" s="33">
        <v>1548.9878060000001</v>
      </c>
      <c r="EG282" s="33">
        <v>1538.5954609999999</v>
      </c>
      <c r="EH282" s="33">
        <v>1502.838749</v>
      </c>
      <c r="EI282" s="33">
        <v>1538.5954609999999</v>
      </c>
      <c r="EJ282" s="33">
        <v>1548.9878060000001</v>
      </c>
      <c r="EK282" s="33">
        <v>1538.5954609999999</v>
      </c>
      <c r="EL282" s="33">
        <v>1502.838749</v>
      </c>
      <c r="EM282" s="33">
        <v>1538.5954609999999</v>
      </c>
      <c r="EN282" s="33">
        <v>1548.9878060000001</v>
      </c>
      <c r="EO282" s="33">
        <v>1538.5954609999999</v>
      </c>
      <c r="EP282" s="33">
        <v>1502.838749</v>
      </c>
      <c r="EQ282" s="33">
        <v>1538.5954609999999</v>
      </c>
      <c r="ER282" s="33">
        <v>1548.9878060000001</v>
      </c>
      <c r="ES282" s="33">
        <v>1538.5954609999999</v>
      </c>
      <c r="ET282" s="33">
        <v>1502.838749</v>
      </c>
      <c r="EU282" s="33">
        <v>1538.5954609999999</v>
      </c>
      <c r="EV282" s="33">
        <v>1548.9878060000001</v>
      </c>
      <c r="EW282" s="33">
        <v>1538.5954609999999</v>
      </c>
      <c r="EX282" s="33">
        <v>1502.838749</v>
      </c>
      <c r="EY282" s="33">
        <v>1538.5954609999999</v>
      </c>
      <c r="EZ282" s="33">
        <v>1548.9878060000001</v>
      </c>
      <c r="FA282" s="33">
        <v>1538.5954609999999</v>
      </c>
      <c r="FB282" s="33">
        <v>1502.838749</v>
      </c>
      <c r="FC282" s="33">
        <v>1538.5954609999999</v>
      </c>
    </row>
    <row r="283" spans="2:159" x14ac:dyDescent="0.25">
      <c r="B283" s="33" t="s">
        <v>61</v>
      </c>
      <c r="C283" s="33" t="s">
        <v>37</v>
      </c>
    </row>
    <row r="284" spans="2:159" x14ac:dyDescent="0.25">
      <c r="B284" s="33" t="s">
        <v>61</v>
      </c>
      <c r="C284" s="33" t="s">
        <v>38</v>
      </c>
    </row>
    <row r="285" spans="2:159" x14ac:dyDescent="0.25">
      <c r="B285" s="33" t="s">
        <v>61</v>
      </c>
      <c r="C285" s="33" t="s">
        <v>39</v>
      </c>
    </row>
    <row r="286" spans="2:159" x14ac:dyDescent="0.25">
      <c r="B286" s="33" t="s">
        <v>61</v>
      </c>
      <c r="C286" s="33" t="s">
        <v>40</v>
      </c>
    </row>
    <row r="287" spans="2:159" x14ac:dyDescent="0.25">
      <c r="B287" s="33" t="s">
        <v>61</v>
      </c>
      <c r="C287" s="33" t="s">
        <v>41</v>
      </c>
    </row>
    <row r="288" spans="2:159" x14ac:dyDescent="0.25">
      <c r="B288" s="33" t="s">
        <v>61</v>
      </c>
      <c r="C288" s="33" t="s">
        <v>42</v>
      </c>
    </row>
    <row r="289" spans="2:159" x14ac:dyDescent="0.25">
      <c r="B289" s="33" t="s">
        <v>61</v>
      </c>
      <c r="C289" s="33" t="s">
        <v>43</v>
      </c>
    </row>
    <row r="290" spans="2:159" x14ac:dyDescent="0.25">
      <c r="B290" s="33" t="s">
        <v>61</v>
      </c>
      <c r="C290" s="33" t="s">
        <v>44</v>
      </c>
    </row>
    <row r="291" spans="2:159" x14ac:dyDescent="0.25">
      <c r="B291" s="33" t="s">
        <v>61</v>
      </c>
      <c r="C291" s="33" t="s">
        <v>45</v>
      </c>
    </row>
    <row r="292" spans="2:159" x14ac:dyDescent="0.25">
      <c r="B292" s="33" t="s">
        <v>61</v>
      </c>
      <c r="C292" s="33" t="s">
        <v>46</v>
      </c>
    </row>
    <row r="293" spans="2:159" x14ac:dyDescent="0.25">
      <c r="B293" s="33" t="s">
        <v>61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417.95528960000001</v>
      </c>
      <c r="BE293" s="33">
        <v>415.15117750000002</v>
      </c>
      <c r="BF293" s="33">
        <v>405.50313069999999</v>
      </c>
      <c r="BG293" s="33">
        <v>415.15117750000002</v>
      </c>
      <c r="BH293" s="33">
        <v>1548.9878060000001</v>
      </c>
      <c r="BI293" s="33">
        <v>1538.5954609999999</v>
      </c>
      <c r="BJ293" s="33">
        <v>1502.838749</v>
      </c>
      <c r="BK293" s="33">
        <v>1538.5954609999999</v>
      </c>
      <c r="BL293" s="33">
        <v>1548.9878060000001</v>
      </c>
      <c r="BM293" s="33">
        <v>1538.5954609999999</v>
      </c>
      <c r="BN293" s="33">
        <v>1502.838749</v>
      </c>
      <c r="BO293" s="33">
        <v>1538.5954609999999</v>
      </c>
      <c r="BP293" s="33">
        <v>1548.9878060000001</v>
      </c>
      <c r="BQ293" s="33">
        <v>1538.5954609999999</v>
      </c>
      <c r="BR293" s="33">
        <v>1502.838749</v>
      </c>
      <c r="BS293" s="33">
        <v>1538.5954609999999</v>
      </c>
      <c r="BT293" s="33">
        <v>1548.9878060000001</v>
      </c>
      <c r="BU293" s="33">
        <v>1538.5954609999999</v>
      </c>
      <c r="BV293" s="33">
        <v>1502.838749</v>
      </c>
      <c r="BW293" s="33">
        <v>1538.5954609999999</v>
      </c>
      <c r="BX293" s="33">
        <v>1548.9878060000001</v>
      </c>
      <c r="BY293" s="33">
        <v>1538.5954609999999</v>
      </c>
      <c r="BZ293" s="33">
        <v>1502.838749</v>
      </c>
      <c r="CA293" s="33">
        <v>1538.5954609999999</v>
      </c>
      <c r="CB293" s="33">
        <v>1548.9878060000001</v>
      </c>
      <c r="CC293" s="33">
        <v>1538.5954609999999</v>
      </c>
      <c r="CD293" s="33">
        <v>1502.838749</v>
      </c>
      <c r="CE293" s="33">
        <v>1538.5954609999999</v>
      </c>
      <c r="CF293" s="33">
        <v>1548.9878060000001</v>
      </c>
      <c r="CG293" s="33">
        <v>1538.5954609999999</v>
      </c>
      <c r="CH293" s="33">
        <v>1502.838749</v>
      </c>
      <c r="CI293" s="33">
        <v>1538.5954609999999</v>
      </c>
      <c r="CJ293" s="33">
        <v>1548.9878060000001</v>
      </c>
      <c r="CK293" s="33">
        <v>1538.5954609999999</v>
      </c>
      <c r="CL293" s="33">
        <v>1502.838749</v>
      </c>
      <c r="CM293" s="33">
        <v>1538.5954609999999</v>
      </c>
      <c r="CN293" s="33">
        <v>1548.9878060000001</v>
      </c>
      <c r="CO293" s="33">
        <v>1538.5954609999999</v>
      </c>
      <c r="CP293" s="33">
        <v>1502.838749</v>
      </c>
      <c r="CQ293" s="33">
        <v>1538.5954609999999</v>
      </c>
      <c r="CR293" s="33">
        <v>1548.9878060000001</v>
      </c>
      <c r="CS293" s="33">
        <v>1538.5954609999999</v>
      </c>
      <c r="CT293" s="33">
        <v>1502.838749</v>
      </c>
      <c r="CU293" s="33">
        <v>1538.5954609999999</v>
      </c>
      <c r="CV293" s="33">
        <v>1548.9878060000001</v>
      </c>
      <c r="CW293" s="33">
        <v>1538.5954609999999</v>
      </c>
      <c r="CX293" s="33">
        <v>1502.838749</v>
      </c>
      <c r="CY293" s="33">
        <v>1538.5954609999999</v>
      </c>
      <c r="CZ293" s="33">
        <v>1548.9878060000001</v>
      </c>
      <c r="DA293" s="33">
        <v>1538.5954609999999</v>
      </c>
      <c r="DB293" s="33">
        <v>1502.838749</v>
      </c>
      <c r="DC293" s="33">
        <v>1538.5954609999999</v>
      </c>
      <c r="DD293" s="33">
        <v>1548.9878060000001</v>
      </c>
      <c r="DE293" s="33">
        <v>1538.5954609999999</v>
      </c>
      <c r="DF293" s="33">
        <v>1502.838749</v>
      </c>
      <c r="DG293" s="33">
        <v>1538.5954609999999</v>
      </c>
      <c r="DH293" s="33">
        <v>1548.9878060000001</v>
      </c>
      <c r="DI293" s="33">
        <v>1538.5954609999999</v>
      </c>
      <c r="DJ293" s="33">
        <v>1502.838749</v>
      </c>
      <c r="DK293" s="33">
        <v>1538.5954609999999</v>
      </c>
      <c r="DL293" s="33">
        <v>1548.9878060000001</v>
      </c>
      <c r="DM293" s="33">
        <v>1538.5954609999999</v>
      </c>
      <c r="DN293" s="33">
        <v>1502.838749</v>
      </c>
      <c r="DO293" s="33">
        <v>1538.5954609999999</v>
      </c>
      <c r="DP293" s="33">
        <v>1548.9878060000001</v>
      </c>
      <c r="DQ293" s="33">
        <v>1538.5954609999999</v>
      </c>
      <c r="DR293" s="33">
        <v>1502.838749</v>
      </c>
      <c r="DS293" s="33">
        <v>1538.5954609999999</v>
      </c>
      <c r="DT293" s="33">
        <v>1548.9878060000001</v>
      </c>
      <c r="DU293" s="33">
        <v>1538.5954609999999</v>
      </c>
      <c r="DV293" s="33">
        <v>1502.838749</v>
      </c>
      <c r="DW293" s="33">
        <v>1538.5954609999999</v>
      </c>
      <c r="DX293" s="33">
        <v>1548.9878060000001</v>
      </c>
      <c r="DY293" s="33">
        <v>1538.5954609999999</v>
      </c>
      <c r="DZ293" s="33">
        <v>1502.838749</v>
      </c>
      <c r="EA293" s="33">
        <v>1538.5954609999999</v>
      </c>
      <c r="EB293" s="33">
        <v>1548.9878060000001</v>
      </c>
      <c r="EC293" s="33">
        <v>1538.5954609999999</v>
      </c>
      <c r="ED293" s="33">
        <v>1502.838749</v>
      </c>
      <c r="EE293" s="33">
        <v>1538.5954609999999</v>
      </c>
      <c r="EF293" s="33">
        <v>1548.9878060000001</v>
      </c>
      <c r="EG293" s="33">
        <v>1538.5954609999999</v>
      </c>
      <c r="EH293" s="33">
        <v>1502.838749</v>
      </c>
      <c r="EI293" s="33">
        <v>1538.5954609999999</v>
      </c>
      <c r="EJ293" s="33">
        <v>1548.9878060000001</v>
      </c>
      <c r="EK293" s="33">
        <v>1538.5954609999999</v>
      </c>
      <c r="EL293" s="33">
        <v>1502.838749</v>
      </c>
      <c r="EM293" s="33">
        <v>1538.5954609999999</v>
      </c>
      <c r="EN293" s="33">
        <v>1548.9878060000001</v>
      </c>
      <c r="EO293" s="33">
        <v>1538.5954609999999</v>
      </c>
      <c r="EP293" s="33">
        <v>1502.838749</v>
      </c>
      <c r="EQ293" s="33">
        <v>1538.5954609999999</v>
      </c>
      <c r="ER293" s="33">
        <v>1548.9878060000001</v>
      </c>
      <c r="ES293" s="33">
        <v>1538.5954609999999</v>
      </c>
      <c r="ET293" s="33">
        <v>1502.838749</v>
      </c>
      <c r="EU293" s="33">
        <v>1538.5954609999999</v>
      </c>
      <c r="EV293" s="33">
        <v>1548.9878060000001</v>
      </c>
      <c r="EW293" s="33">
        <v>1538.5954609999999</v>
      </c>
      <c r="EX293" s="33">
        <v>1502.838749</v>
      </c>
      <c r="EY293" s="33">
        <v>1538.5954609999999</v>
      </c>
      <c r="EZ293" s="33">
        <v>1548.9878060000001</v>
      </c>
      <c r="FA293" s="33">
        <v>1538.5954609999999</v>
      </c>
      <c r="FB293" s="33">
        <v>1502.838749</v>
      </c>
      <c r="FC293" s="33">
        <v>1538.5954609999999</v>
      </c>
    </row>
    <row r="294" spans="2:159" x14ac:dyDescent="0.25">
      <c r="B294" s="33" t="s">
        <v>62</v>
      </c>
      <c r="C294" s="33" t="s">
        <v>36</v>
      </c>
      <c r="BX294" s="33">
        <v>1189.5664939999999</v>
      </c>
      <c r="BY294" s="33">
        <v>1181.58555</v>
      </c>
      <c r="BZ294" s="33">
        <v>1154.125691</v>
      </c>
      <c r="CA294" s="33">
        <v>1181.58555</v>
      </c>
      <c r="CB294" s="33">
        <v>2453.176512</v>
      </c>
      <c r="CC294" s="33">
        <v>2436.7178570000001</v>
      </c>
      <c r="CD294" s="33">
        <v>2380.0889240000001</v>
      </c>
      <c r="CE294" s="33">
        <v>2436.7178570000001</v>
      </c>
      <c r="CF294" s="33">
        <v>3751.1866960000002</v>
      </c>
      <c r="CG294" s="33">
        <v>3726.0195349999999</v>
      </c>
      <c r="CH294" s="33">
        <v>3639.4274380000002</v>
      </c>
      <c r="CI294" s="33">
        <v>3726.0195349999999</v>
      </c>
      <c r="CJ294" s="33">
        <v>5046.1251220000004</v>
      </c>
      <c r="CK294" s="33">
        <v>5012.2700640000003</v>
      </c>
      <c r="CL294" s="33">
        <v>4895.7857110000004</v>
      </c>
      <c r="CM294" s="33">
        <v>5012.2700640000003</v>
      </c>
      <c r="CN294" s="33">
        <v>6376.1981349999996</v>
      </c>
      <c r="CO294" s="33">
        <v>6333.419457</v>
      </c>
      <c r="CP294" s="33">
        <v>6186.231804</v>
      </c>
      <c r="CQ294" s="33">
        <v>6333.419457</v>
      </c>
      <c r="CR294" s="33">
        <v>7747.3701279999996</v>
      </c>
      <c r="CS294" s="33">
        <v>7695.3920930000004</v>
      </c>
      <c r="CT294" s="33">
        <v>7516.5524139999998</v>
      </c>
      <c r="CU294" s="33">
        <v>7695.3920930000004</v>
      </c>
      <c r="CV294" s="33">
        <v>9203.8735730000008</v>
      </c>
      <c r="CW294" s="33">
        <v>9142.1236819999995</v>
      </c>
      <c r="CX294" s="33">
        <v>8929.6621930000001</v>
      </c>
      <c r="CY294" s="33">
        <v>9142.1236819999995</v>
      </c>
      <c r="CZ294" s="33">
        <v>10262.707549999999</v>
      </c>
      <c r="DA294" s="33">
        <v>10193.853810000001</v>
      </c>
      <c r="DB294" s="33">
        <v>9956.9502850000008</v>
      </c>
      <c r="DC294" s="33">
        <v>10193.853810000001</v>
      </c>
      <c r="DD294" s="33">
        <v>10262.707549999999</v>
      </c>
      <c r="DE294" s="33">
        <v>10193.853810000001</v>
      </c>
      <c r="DF294" s="33">
        <v>9956.9502850000008</v>
      </c>
      <c r="DG294" s="33">
        <v>10193.853810000001</v>
      </c>
      <c r="DH294" s="33">
        <v>10262.707549999999</v>
      </c>
      <c r="DI294" s="33">
        <v>10193.853810000001</v>
      </c>
      <c r="DJ294" s="33">
        <v>9956.9502850000008</v>
      </c>
      <c r="DK294" s="33">
        <v>10193.853810000001</v>
      </c>
      <c r="DL294" s="33">
        <v>10262.707549999999</v>
      </c>
      <c r="DM294" s="33">
        <v>10193.853810000001</v>
      </c>
      <c r="DN294" s="33">
        <v>9956.9502850000008</v>
      </c>
      <c r="DO294" s="33">
        <v>10193.853810000001</v>
      </c>
      <c r="DP294" s="33">
        <v>10262.707549999999</v>
      </c>
      <c r="DQ294" s="33">
        <v>10193.853810000001</v>
      </c>
      <c r="DR294" s="33">
        <v>9956.9502850000008</v>
      </c>
      <c r="DS294" s="33">
        <v>10193.853810000001</v>
      </c>
      <c r="DT294" s="33">
        <v>10262.707549999999</v>
      </c>
      <c r="DU294" s="33">
        <v>10193.853810000001</v>
      </c>
      <c r="DV294" s="33">
        <v>9956.9502850000008</v>
      </c>
      <c r="DW294" s="33">
        <v>10193.853810000001</v>
      </c>
      <c r="DX294" s="33">
        <v>10262.707549999999</v>
      </c>
      <c r="DY294" s="33">
        <v>10193.853810000001</v>
      </c>
      <c r="DZ294" s="33">
        <v>9956.9502850000008</v>
      </c>
      <c r="EA294" s="33">
        <v>10193.853810000001</v>
      </c>
      <c r="EB294" s="33">
        <v>10262.707549999999</v>
      </c>
      <c r="EC294" s="33">
        <v>10193.853810000001</v>
      </c>
      <c r="ED294" s="33">
        <v>9956.9502850000008</v>
      </c>
      <c r="EE294" s="33">
        <v>10193.853810000001</v>
      </c>
      <c r="EF294" s="33">
        <v>10262.707549999999</v>
      </c>
      <c r="EG294" s="33">
        <v>10193.853810000001</v>
      </c>
      <c r="EH294" s="33">
        <v>9956.9502850000008</v>
      </c>
      <c r="EI294" s="33">
        <v>10193.853810000001</v>
      </c>
      <c r="EJ294" s="33">
        <v>10262.707549999999</v>
      </c>
      <c r="EK294" s="33">
        <v>10193.853810000001</v>
      </c>
      <c r="EL294" s="33">
        <v>9956.9502850000008</v>
      </c>
      <c r="EM294" s="33">
        <v>10193.853810000001</v>
      </c>
      <c r="EN294" s="33">
        <v>10262.707549999999</v>
      </c>
      <c r="EO294" s="33">
        <v>10193.853810000001</v>
      </c>
      <c r="EP294" s="33">
        <v>9956.9502850000008</v>
      </c>
      <c r="EQ294" s="33">
        <v>10193.853810000001</v>
      </c>
      <c r="ER294" s="33">
        <v>10262.707549999999</v>
      </c>
      <c r="ES294" s="33">
        <v>10193.853810000001</v>
      </c>
      <c r="ET294" s="33">
        <v>9956.9502850000008</v>
      </c>
      <c r="EU294" s="33">
        <v>10193.853810000001</v>
      </c>
      <c r="EV294" s="33">
        <v>10262.707549999999</v>
      </c>
      <c r="EW294" s="33">
        <v>10193.853810000001</v>
      </c>
      <c r="EX294" s="33">
        <v>9956.9502850000008</v>
      </c>
      <c r="EY294" s="33">
        <v>10193.853810000001</v>
      </c>
      <c r="EZ294" s="33">
        <v>10262.707549999999</v>
      </c>
      <c r="FA294" s="33">
        <v>10193.853810000001</v>
      </c>
      <c r="FB294" s="33">
        <v>9956.9502850000008</v>
      </c>
      <c r="FC294" s="33">
        <v>10193.853810000001</v>
      </c>
    </row>
    <row r="295" spans="2:159" x14ac:dyDescent="0.25">
      <c r="B295" s="33" t="s">
        <v>62</v>
      </c>
      <c r="C295" s="33" t="s">
        <v>37</v>
      </c>
    </row>
    <row r="296" spans="2:159" x14ac:dyDescent="0.25">
      <c r="B296" s="33" t="s">
        <v>62</v>
      </c>
      <c r="C296" s="33" t="s">
        <v>38</v>
      </c>
    </row>
    <row r="297" spans="2:159" x14ac:dyDescent="0.25">
      <c r="B297" s="33" t="s">
        <v>62</v>
      </c>
      <c r="C297" s="33" t="s">
        <v>39</v>
      </c>
    </row>
    <row r="298" spans="2:159" x14ac:dyDescent="0.25">
      <c r="B298" s="33" t="s">
        <v>62</v>
      </c>
      <c r="C298" s="33" t="s">
        <v>40</v>
      </c>
    </row>
    <row r="299" spans="2:159" x14ac:dyDescent="0.25">
      <c r="B299" s="33" t="s">
        <v>62</v>
      </c>
      <c r="C299" s="33" t="s">
        <v>41</v>
      </c>
    </row>
    <row r="300" spans="2:159" x14ac:dyDescent="0.25">
      <c r="B300" s="33" t="s">
        <v>62</v>
      </c>
      <c r="C300" s="33" t="s">
        <v>42</v>
      </c>
    </row>
    <row r="301" spans="2:159" x14ac:dyDescent="0.25">
      <c r="B301" s="33" t="s">
        <v>62</v>
      </c>
      <c r="C301" s="33" t="s">
        <v>43</v>
      </c>
    </row>
    <row r="302" spans="2:159" x14ac:dyDescent="0.25">
      <c r="B302" s="33" t="s">
        <v>62</v>
      </c>
      <c r="C302" s="33" t="s">
        <v>44</v>
      </c>
    </row>
    <row r="303" spans="2:159" x14ac:dyDescent="0.25">
      <c r="B303" s="33" t="s">
        <v>62</v>
      </c>
      <c r="C303" s="33" t="s">
        <v>45</v>
      </c>
    </row>
    <row r="304" spans="2:159" x14ac:dyDescent="0.25">
      <c r="B304" s="33" t="s">
        <v>62</v>
      </c>
      <c r="C304" s="33" t="s">
        <v>46</v>
      </c>
    </row>
    <row r="305" spans="2:159" x14ac:dyDescent="0.25">
      <c r="B305" s="33" t="s">
        <v>62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1189.5664939999999</v>
      </c>
      <c r="BY305" s="33">
        <v>1181.58555</v>
      </c>
      <c r="BZ305" s="33">
        <v>1154.125691</v>
      </c>
      <c r="CA305" s="33">
        <v>1181.58555</v>
      </c>
      <c r="CB305" s="33">
        <v>2453.176512</v>
      </c>
      <c r="CC305" s="33">
        <v>2436.7178570000001</v>
      </c>
      <c r="CD305" s="33">
        <v>2380.0889240000001</v>
      </c>
      <c r="CE305" s="33">
        <v>2436.7178570000001</v>
      </c>
      <c r="CF305" s="33">
        <v>3751.1866960000002</v>
      </c>
      <c r="CG305" s="33">
        <v>3726.0195349999999</v>
      </c>
      <c r="CH305" s="33">
        <v>3639.4274380000002</v>
      </c>
      <c r="CI305" s="33">
        <v>3726.0195349999999</v>
      </c>
      <c r="CJ305" s="33">
        <v>5046.1251220000004</v>
      </c>
      <c r="CK305" s="33">
        <v>5012.2700640000003</v>
      </c>
      <c r="CL305" s="33">
        <v>4895.7857110000004</v>
      </c>
      <c r="CM305" s="33">
        <v>5012.2700640000003</v>
      </c>
      <c r="CN305" s="33">
        <v>6376.1981349999996</v>
      </c>
      <c r="CO305" s="33">
        <v>6333.419457</v>
      </c>
      <c r="CP305" s="33">
        <v>6186.231804</v>
      </c>
      <c r="CQ305" s="33">
        <v>6333.419457</v>
      </c>
      <c r="CR305" s="33">
        <v>7747.3701279999996</v>
      </c>
      <c r="CS305" s="33">
        <v>7695.3920930000004</v>
      </c>
      <c r="CT305" s="33">
        <v>7516.5524139999998</v>
      </c>
      <c r="CU305" s="33">
        <v>7695.3920930000004</v>
      </c>
      <c r="CV305" s="33">
        <v>9203.8735730000008</v>
      </c>
      <c r="CW305" s="33">
        <v>9142.1236819999995</v>
      </c>
      <c r="CX305" s="33">
        <v>8929.6621930000001</v>
      </c>
      <c r="CY305" s="33">
        <v>9142.1236819999995</v>
      </c>
      <c r="CZ305" s="33">
        <v>10262.707549999999</v>
      </c>
      <c r="DA305" s="33">
        <v>10193.853810000001</v>
      </c>
      <c r="DB305" s="33">
        <v>9956.9502850000008</v>
      </c>
      <c r="DC305" s="33">
        <v>10193.853810000001</v>
      </c>
      <c r="DD305" s="33">
        <v>10262.707549999999</v>
      </c>
      <c r="DE305" s="33">
        <v>10193.853810000001</v>
      </c>
      <c r="DF305" s="33">
        <v>9956.9502850000008</v>
      </c>
      <c r="DG305" s="33">
        <v>10193.853810000001</v>
      </c>
      <c r="DH305" s="33">
        <v>10262.707549999999</v>
      </c>
      <c r="DI305" s="33">
        <v>10193.853810000001</v>
      </c>
      <c r="DJ305" s="33">
        <v>9956.9502850000008</v>
      </c>
      <c r="DK305" s="33">
        <v>10193.853810000001</v>
      </c>
      <c r="DL305" s="33">
        <v>10262.707549999999</v>
      </c>
      <c r="DM305" s="33">
        <v>10193.853810000001</v>
      </c>
      <c r="DN305" s="33">
        <v>9956.9502850000008</v>
      </c>
      <c r="DO305" s="33">
        <v>10193.853810000001</v>
      </c>
      <c r="DP305" s="33">
        <v>10262.707549999999</v>
      </c>
      <c r="DQ305" s="33">
        <v>10193.853810000001</v>
      </c>
      <c r="DR305" s="33">
        <v>9956.9502850000008</v>
      </c>
      <c r="DS305" s="33">
        <v>10193.853810000001</v>
      </c>
      <c r="DT305" s="33">
        <v>10262.707549999999</v>
      </c>
      <c r="DU305" s="33">
        <v>10193.853810000001</v>
      </c>
      <c r="DV305" s="33">
        <v>9956.9502850000008</v>
      </c>
      <c r="DW305" s="33">
        <v>10193.853810000001</v>
      </c>
      <c r="DX305" s="33">
        <v>10262.707549999999</v>
      </c>
      <c r="DY305" s="33">
        <v>10193.853810000001</v>
      </c>
      <c r="DZ305" s="33">
        <v>9956.9502850000008</v>
      </c>
      <c r="EA305" s="33">
        <v>10193.853810000001</v>
      </c>
      <c r="EB305" s="33">
        <v>10262.707549999999</v>
      </c>
      <c r="EC305" s="33">
        <v>10193.853810000001</v>
      </c>
      <c r="ED305" s="33">
        <v>9956.9502850000008</v>
      </c>
      <c r="EE305" s="33">
        <v>10193.853810000001</v>
      </c>
      <c r="EF305" s="33">
        <v>10262.707549999999</v>
      </c>
      <c r="EG305" s="33">
        <v>10193.853810000001</v>
      </c>
      <c r="EH305" s="33">
        <v>9956.9502850000008</v>
      </c>
      <c r="EI305" s="33">
        <v>10193.853810000001</v>
      </c>
      <c r="EJ305" s="33">
        <v>10262.707549999999</v>
      </c>
      <c r="EK305" s="33">
        <v>10193.853810000001</v>
      </c>
      <c r="EL305" s="33">
        <v>9956.9502850000008</v>
      </c>
      <c r="EM305" s="33">
        <v>10193.853810000001</v>
      </c>
      <c r="EN305" s="33">
        <v>10262.707549999999</v>
      </c>
      <c r="EO305" s="33">
        <v>10193.853810000001</v>
      </c>
      <c r="EP305" s="33">
        <v>9956.9502850000008</v>
      </c>
      <c r="EQ305" s="33">
        <v>10193.853810000001</v>
      </c>
      <c r="ER305" s="33">
        <v>10262.707549999999</v>
      </c>
      <c r="ES305" s="33">
        <v>10193.853810000001</v>
      </c>
      <c r="ET305" s="33">
        <v>9956.9502850000008</v>
      </c>
      <c r="EU305" s="33">
        <v>10193.853810000001</v>
      </c>
      <c r="EV305" s="33">
        <v>10262.707549999999</v>
      </c>
      <c r="EW305" s="33">
        <v>10193.853810000001</v>
      </c>
      <c r="EX305" s="33">
        <v>9956.9502850000008</v>
      </c>
      <c r="EY305" s="33">
        <v>10193.853810000001</v>
      </c>
      <c r="EZ305" s="33">
        <v>10262.707549999999</v>
      </c>
      <c r="FA305" s="33">
        <v>10193.853810000001</v>
      </c>
      <c r="FB305" s="33">
        <v>9956.9502850000008</v>
      </c>
      <c r="FC305" s="33">
        <v>10193.853810000001</v>
      </c>
    </row>
    <row r="306" spans="2:159" x14ac:dyDescent="0.25">
      <c r="B306" s="33" t="s">
        <v>63</v>
      </c>
      <c r="C306" s="33" t="s">
        <v>36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25">
      <c r="B307" s="33" t="s">
        <v>63</v>
      </c>
      <c r="C307" s="33" t="s">
        <v>37</v>
      </c>
    </row>
    <row r="308" spans="2:159" x14ac:dyDescent="0.25">
      <c r="B308" s="33" t="s">
        <v>63</v>
      </c>
      <c r="C308" s="33" t="s">
        <v>38</v>
      </c>
    </row>
    <row r="309" spans="2:159" x14ac:dyDescent="0.25">
      <c r="B309" s="33" t="s">
        <v>63</v>
      </c>
      <c r="C309" s="33" t="s">
        <v>39</v>
      </c>
    </row>
    <row r="310" spans="2:159" x14ac:dyDescent="0.25">
      <c r="B310" s="33" t="s">
        <v>63</v>
      </c>
      <c r="C310" s="33" t="s">
        <v>40</v>
      </c>
    </row>
    <row r="311" spans="2:159" x14ac:dyDescent="0.25">
      <c r="B311" s="33" t="s">
        <v>63</v>
      </c>
      <c r="C311" s="33" t="s">
        <v>41</v>
      </c>
    </row>
    <row r="312" spans="2:159" x14ac:dyDescent="0.25">
      <c r="B312" s="33" t="s">
        <v>63</v>
      </c>
      <c r="C312" s="33" t="s">
        <v>42</v>
      </c>
    </row>
    <row r="313" spans="2:159" x14ac:dyDescent="0.25">
      <c r="B313" s="33" t="s">
        <v>63</v>
      </c>
      <c r="C313" s="33" t="s">
        <v>43</v>
      </c>
    </row>
    <row r="314" spans="2:159" x14ac:dyDescent="0.25">
      <c r="B314" s="33" t="s">
        <v>63</v>
      </c>
      <c r="C314" s="33" t="s">
        <v>44</v>
      </c>
    </row>
    <row r="315" spans="2:159" x14ac:dyDescent="0.25">
      <c r="B315" s="33" t="s">
        <v>63</v>
      </c>
      <c r="C315" s="33" t="s">
        <v>45</v>
      </c>
    </row>
    <row r="316" spans="2:159" x14ac:dyDescent="0.25">
      <c r="B316" s="33" t="s">
        <v>63</v>
      </c>
      <c r="C316" s="33" t="s">
        <v>46</v>
      </c>
    </row>
    <row r="317" spans="2:159" x14ac:dyDescent="0.25">
      <c r="B317" s="33" t="s">
        <v>63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25">
      <c r="B318" s="33" t="s">
        <v>64</v>
      </c>
      <c r="C318" s="33" t="s">
        <v>36</v>
      </c>
    </row>
    <row r="319" spans="2:159" x14ac:dyDescent="0.25">
      <c r="B319" s="33" t="s">
        <v>64</v>
      </c>
      <c r="C319" s="33" t="s">
        <v>37</v>
      </c>
    </row>
    <row r="320" spans="2:159" x14ac:dyDescent="0.25">
      <c r="B320" s="33" t="s">
        <v>64</v>
      </c>
      <c r="C320" s="33" t="s">
        <v>38</v>
      </c>
    </row>
    <row r="321" spans="2:159" x14ac:dyDescent="0.25">
      <c r="B321" s="33" t="s">
        <v>64</v>
      </c>
      <c r="C321" s="33" t="s">
        <v>39</v>
      </c>
    </row>
    <row r="322" spans="2:159" x14ac:dyDescent="0.25">
      <c r="B322" s="33" t="s">
        <v>64</v>
      </c>
      <c r="C322" s="33" t="s">
        <v>40</v>
      </c>
    </row>
    <row r="323" spans="2:159" x14ac:dyDescent="0.25">
      <c r="B323" s="33" t="s">
        <v>64</v>
      </c>
      <c r="C323" s="33" t="s">
        <v>41</v>
      </c>
    </row>
    <row r="324" spans="2:159" x14ac:dyDescent="0.25">
      <c r="B324" s="33" t="s">
        <v>64</v>
      </c>
      <c r="C324" s="33" t="s">
        <v>42</v>
      </c>
    </row>
    <row r="325" spans="2:159" x14ac:dyDescent="0.25">
      <c r="B325" s="33" t="s">
        <v>64</v>
      </c>
      <c r="C325" s="33" t="s">
        <v>43</v>
      </c>
    </row>
    <row r="326" spans="2:159" x14ac:dyDescent="0.25">
      <c r="B326" s="33" t="s">
        <v>64</v>
      </c>
      <c r="C326" s="33" t="s">
        <v>44</v>
      </c>
    </row>
    <row r="327" spans="2:159" x14ac:dyDescent="0.25">
      <c r="B327" s="33" t="s">
        <v>64</v>
      </c>
      <c r="C327" s="33" t="s">
        <v>45</v>
      </c>
    </row>
    <row r="328" spans="2:159" x14ac:dyDescent="0.25">
      <c r="B328" s="33" t="s">
        <v>64</v>
      </c>
      <c r="C328" s="33" t="s">
        <v>46</v>
      </c>
    </row>
    <row r="329" spans="2:159" x14ac:dyDescent="0.25">
      <c r="B329" s="33" t="s">
        <v>64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65</v>
      </c>
      <c r="C330" s="33" t="s">
        <v>36</v>
      </c>
    </row>
    <row r="331" spans="2:159" x14ac:dyDescent="0.25">
      <c r="B331" s="33" t="s">
        <v>65</v>
      </c>
      <c r="C331" s="33" t="s">
        <v>37</v>
      </c>
    </row>
    <row r="332" spans="2:159" x14ac:dyDescent="0.25">
      <c r="B332" s="33" t="s">
        <v>65</v>
      </c>
      <c r="C332" s="33" t="s">
        <v>38</v>
      </c>
    </row>
    <row r="333" spans="2:159" x14ac:dyDescent="0.25">
      <c r="B333" s="33" t="s">
        <v>65</v>
      </c>
      <c r="C333" s="33" t="s">
        <v>39</v>
      </c>
    </row>
    <row r="334" spans="2:159" x14ac:dyDescent="0.25">
      <c r="B334" s="33" t="s">
        <v>65</v>
      </c>
      <c r="C334" s="33" t="s">
        <v>40</v>
      </c>
    </row>
    <row r="335" spans="2:159" x14ac:dyDescent="0.25">
      <c r="B335" s="33" t="s">
        <v>65</v>
      </c>
      <c r="C335" s="33" t="s">
        <v>41</v>
      </c>
    </row>
    <row r="336" spans="2:159" x14ac:dyDescent="0.25">
      <c r="B336" s="33" t="s">
        <v>65</v>
      </c>
      <c r="C336" s="33" t="s">
        <v>42</v>
      </c>
    </row>
    <row r="337" spans="2:159" x14ac:dyDescent="0.25">
      <c r="B337" s="33" t="s">
        <v>65</v>
      </c>
      <c r="C337" s="33" t="s">
        <v>43</v>
      </c>
    </row>
    <row r="338" spans="2:159" x14ac:dyDescent="0.25">
      <c r="B338" s="33" t="s">
        <v>65</v>
      </c>
      <c r="C338" s="33" t="s">
        <v>44</v>
      </c>
    </row>
    <row r="339" spans="2:159" x14ac:dyDescent="0.25">
      <c r="B339" s="33" t="s">
        <v>65</v>
      </c>
      <c r="C339" s="33" t="s">
        <v>45</v>
      </c>
    </row>
    <row r="340" spans="2:159" x14ac:dyDescent="0.25">
      <c r="B340" s="33" t="s">
        <v>65</v>
      </c>
      <c r="C340" s="33" t="s">
        <v>46</v>
      </c>
    </row>
    <row r="341" spans="2:159" x14ac:dyDescent="0.25">
      <c r="B341" s="33" t="s">
        <v>65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66</v>
      </c>
      <c r="C342" s="33" t="s">
        <v>36</v>
      </c>
    </row>
    <row r="343" spans="2:159" x14ac:dyDescent="0.25">
      <c r="B343" s="33" t="s">
        <v>66</v>
      </c>
      <c r="C343" s="33" t="s">
        <v>37</v>
      </c>
    </row>
    <row r="344" spans="2:159" x14ac:dyDescent="0.25">
      <c r="B344" s="33" t="s">
        <v>66</v>
      </c>
      <c r="C344" s="33" t="s">
        <v>38</v>
      </c>
    </row>
    <row r="345" spans="2:159" x14ac:dyDescent="0.25">
      <c r="B345" s="33" t="s">
        <v>66</v>
      </c>
      <c r="C345" s="33" t="s">
        <v>39</v>
      </c>
    </row>
    <row r="346" spans="2:159" x14ac:dyDescent="0.25">
      <c r="B346" s="33" t="s">
        <v>66</v>
      </c>
      <c r="C346" s="33" t="s">
        <v>40</v>
      </c>
    </row>
    <row r="347" spans="2:159" x14ac:dyDescent="0.25">
      <c r="B347" s="33" t="s">
        <v>66</v>
      </c>
      <c r="C347" s="33" t="s">
        <v>41</v>
      </c>
    </row>
    <row r="348" spans="2:159" x14ac:dyDescent="0.25">
      <c r="B348" s="33" t="s">
        <v>66</v>
      </c>
      <c r="C348" s="33" t="s">
        <v>42</v>
      </c>
    </row>
    <row r="349" spans="2:159" x14ac:dyDescent="0.25">
      <c r="B349" s="33" t="s">
        <v>66</v>
      </c>
      <c r="C349" s="33" t="s">
        <v>43</v>
      </c>
    </row>
    <row r="350" spans="2:159" x14ac:dyDescent="0.25">
      <c r="B350" s="33" t="s">
        <v>66</v>
      </c>
      <c r="C350" s="33" t="s">
        <v>44</v>
      </c>
    </row>
    <row r="351" spans="2:159" x14ac:dyDescent="0.25">
      <c r="B351" s="33" t="s">
        <v>66</v>
      </c>
      <c r="C351" s="33" t="s">
        <v>45</v>
      </c>
    </row>
    <row r="352" spans="2:159" x14ac:dyDescent="0.25">
      <c r="B352" s="33" t="s">
        <v>66</v>
      </c>
      <c r="C352" s="33" t="s">
        <v>46</v>
      </c>
    </row>
    <row r="353" spans="2:159" x14ac:dyDescent="0.25">
      <c r="B353" s="33" t="s">
        <v>66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67</v>
      </c>
      <c r="C354" s="33" t="s">
        <v>36</v>
      </c>
    </row>
    <row r="355" spans="2:159" x14ac:dyDescent="0.25">
      <c r="B355" s="33" t="s">
        <v>67</v>
      </c>
      <c r="C355" s="33" t="s">
        <v>37</v>
      </c>
    </row>
    <row r="356" spans="2:159" x14ac:dyDescent="0.25">
      <c r="B356" s="33" t="s">
        <v>67</v>
      </c>
      <c r="C356" s="33" t="s">
        <v>38</v>
      </c>
    </row>
    <row r="357" spans="2:159" x14ac:dyDescent="0.25">
      <c r="B357" s="33" t="s">
        <v>67</v>
      </c>
      <c r="C357" s="33" t="s">
        <v>39</v>
      </c>
    </row>
    <row r="358" spans="2:159" x14ac:dyDescent="0.25">
      <c r="B358" s="33" t="s">
        <v>67</v>
      </c>
      <c r="C358" s="33" t="s">
        <v>40</v>
      </c>
    </row>
    <row r="359" spans="2:159" x14ac:dyDescent="0.25">
      <c r="B359" s="33" t="s">
        <v>67</v>
      </c>
      <c r="C359" s="33" t="s">
        <v>41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67</v>
      </c>
      <c r="C360" s="33" t="s">
        <v>42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67</v>
      </c>
      <c r="C361" s="33" t="s">
        <v>43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67</v>
      </c>
      <c r="C362" s="33" t="s">
        <v>44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67</v>
      </c>
      <c r="C363" s="33" t="s">
        <v>45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67</v>
      </c>
      <c r="C364" s="33" t="s">
        <v>46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67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27</v>
      </c>
      <c r="C366" s="33" t="s">
        <v>36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373.11153619999999</v>
      </c>
      <c r="BI366" s="58">
        <v>373.11153619999999</v>
      </c>
      <c r="BJ366" s="58">
        <v>373.11153619999999</v>
      </c>
      <c r="BK366" s="58">
        <v>726.08956079999996</v>
      </c>
      <c r="BL366" s="58">
        <v>1437.77349</v>
      </c>
      <c r="BM366" s="58">
        <v>1437.77349</v>
      </c>
      <c r="BN366" s="58">
        <v>1437.77349</v>
      </c>
      <c r="BO366" s="58">
        <v>4274.9627399999999</v>
      </c>
      <c r="BP366" s="58">
        <v>1437.77349</v>
      </c>
      <c r="BQ366" s="58">
        <v>1437.77349</v>
      </c>
      <c r="BR366" s="58">
        <v>1437.77349</v>
      </c>
      <c r="BS366" s="58">
        <v>4274.9627399999999</v>
      </c>
      <c r="BT366" s="58">
        <v>1437.77349</v>
      </c>
      <c r="BU366" s="58">
        <v>1437.77349</v>
      </c>
      <c r="BV366" s="58">
        <v>1437.77349</v>
      </c>
      <c r="BW366" s="58">
        <v>4274.9627399999999</v>
      </c>
      <c r="BX366" s="58">
        <v>1437.77349</v>
      </c>
      <c r="BY366" s="58">
        <v>1437.77349</v>
      </c>
      <c r="BZ366" s="58">
        <v>1437.77349</v>
      </c>
      <c r="CA366" s="58">
        <v>4274.9627399999999</v>
      </c>
      <c r="CB366" s="58">
        <v>1405.831461</v>
      </c>
      <c r="CC366" s="58">
        <v>1405.831461</v>
      </c>
      <c r="CD366" s="58">
        <v>1405.831461</v>
      </c>
      <c r="CE366" s="58">
        <v>4243.0207110000001</v>
      </c>
      <c r="CF366" s="58">
        <v>1405.831461</v>
      </c>
      <c r="CG366" s="58">
        <v>1405.831461</v>
      </c>
      <c r="CH366" s="58">
        <v>1405.831461</v>
      </c>
      <c r="CI366" s="58">
        <v>4243.0207110000001</v>
      </c>
      <c r="CJ366" s="58">
        <v>1405.831461</v>
      </c>
      <c r="CK366" s="58">
        <v>1405.831461</v>
      </c>
      <c r="CL366" s="58">
        <v>1405.831461</v>
      </c>
      <c r="CM366" s="58">
        <v>4243.0207110000001</v>
      </c>
      <c r="CN366" s="58">
        <v>1405.831461</v>
      </c>
      <c r="CO366" s="58">
        <v>1405.831461</v>
      </c>
      <c r="CP366" s="58">
        <v>1405.831461</v>
      </c>
      <c r="CQ366" s="58">
        <v>4243.0207110000001</v>
      </c>
      <c r="CR366" s="58">
        <v>1405.831461</v>
      </c>
      <c r="CS366" s="58">
        <v>1405.831461</v>
      </c>
      <c r="CT366" s="58">
        <v>1405.831461</v>
      </c>
      <c r="CU366" s="58">
        <v>3137.4992099999999</v>
      </c>
      <c r="CV366" s="58">
        <v>1405.831461</v>
      </c>
      <c r="CW366" s="58">
        <v>1405.831461</v>
      </c>
      <c r="CX366" s="58">
        <v>1405.831461</v>
      </c>
      <c r="CY366" s="58">
        <v>3086.767679</v>
      </c>
      <c r="CZ366" s="58">
        <v>1405.831461</v>
      </c>
      <c r="DA366" s="58">
        <v>1405.831461</v>
      </c>
      <c r="DB366" s="58">
        <v>1405.831461</v>
      </c>
      <c r="DC366" s="58">
        <v>2508.1831569999999</v>
      </c>
      <c r="DD366" s="58">
        <v>1405.831461</v>
      </c>
      <c r="DE366" s="58">
        <v>1405.831461</v>
      </c>
      <c r="DF366" s="58">
        <v>1405.831461</v>
      </c>
      <c r="DG366" s="58">
        <v>1665.9085990000001</v>
      </c>
      <c r="DH366" s="58">
        <v>1405.831461</v>
      </c>
      <c r="DI366" s="58">
        <v>1405.831461</v>
      </c>
      <c r="DJ366" s="58">
        <v>1405.831461</v>
      </c>
      <c r="DK366" s="58">
        <v>1405.831461</v>
      </c>
      <c r="DL366" s="58">
        <v>1405.831461</v>
      </c>
      <c r="DM366" s="58">
        <v>1405.831461</v>
      </c>
      <c r="DN366" s="58">
        <v>1405.831461</v>
      </c>
      <c r="DO366" s="58">
        <v>1405.831461</v>
      </c>
      <c r="DP366" s="58">
        <v>1405.831461</v>
      </c>
      <c r="DQ366" s="58">
        <v>1405.831461</v>
      </c>
      <c r="DR366" s="58">
        <v>1405.831461</v>
      </c>
      <c r="DS366" s="58">
        <v>1405.831461</v>
      </c>
      <c r="DT366" s="58">
        <v>1405.831461</v>
      </c>
      <c r="DU366" s="58">
        <v>1405.831461</v>
      </c>
      <c r="DV366" s="58">
        <v>1405.831461</v>
      </c>
      <c r="DW366" s="58">
        <v>1405.831461</v>
      </c>
      <c r="DX366" s="58">
        <v>1405.831461</v>
      </c>
      <c r="DY366" s="58">
        <v>1405.831461</v>
      </c>
      <c r="DZ366" s="58">
        <v>1405.831461</v>
      </c>
      <c r="EA366" s="58">
        <v>1405.831461</v>
      </c>
      <c r="EB366" s="58">
        <v>1405.831461</v>
      </c>
      <c r="EC366" s="58">
        <v>1405.831461</v>
      </c>
      <c r="ED366" s="58">
        <v>1405.831461</v>
      </c>
      <c r="EE366" s="58">
        <v>1405.831461</v>
      </c>
      <c r="EF366" s="58">
        <v>1405.831461</v>
      </c>
      <c r="EG366" s="58">
        <v>1405.831461</v>
      </c>
      <c r="EH366" s="58">
        <v>1405.831461</v>
      </c>
      <c r="EI366" s="58">
        <v>1405.831461</v>
      </c>
      <c r="EJ366" s="58">
        <v>1215.9382499999999</v>
      </c>
      <c r="EK366" s="58">
        <v>1215.9382499999999</v>
      </c>
      <c r="EL366" s="58">
        <v>1215.9382499999999</v>
      </c>
      <c r="EM366" s="58">
        <v>1215.9382499999999</v>
      </c>
      <c r="EN366" s="58">
        <v>1215.9382499999999</v>
      </c>
      <c r="EO366" s="58">
        <v>1215.9382499999999</v>
      </c>
      <c r="EP366" s="58">
        <v>1215.9382499999999</v>
      </c>
      <c r="EQ366" s="58">
        <v>1215.9382499999999</v>
      </c>
      <c r="ER366" s="58">
        <v>1215.9382499999999</v>
      </c>
      <c r="ES366" s="58">
        <v>1215.9382499999999</v>
      </c>
      <c r="ET366" s="58">
        <v>1215.9382499999999</v>
      </c>
      <c r="EU366" s="58">
        <v>1215.9382499999999</v>
      </c>
      <c r="EV366" s="58">
        <v>1215.9382499999999</v>
      </c>
      <c r="EW366" s="58">
        <v>1215.9382499999999</v>
      </c>
      <c r="EX366" s="58">
        <v>1215.9382499999999</v>
      </c>
      <c r="EY366" s="58">
        <v>1215.9382499999999</v>
      </c>
      <c r="EZ366" s="58">
        <v>1215.9382499999999</v>
      </c>
      <c r="FA366" s="58">
        <v>1215.9382499999999</v>
      </c>
      <c r="FB366" s="58">
        <v>1215.9382499999999</v>
      </c>
      <c r="FC366" s="58">
        <v>1215.9382499999999</v>
      </c>
    </row>
    <row r="367" spans="2:159" x14ac:dyDescent="0.25">
      <c r="B367" s="33" t="s">
        <v>27</v>
      </c>
      <c r="C367" s="33" t="s">
        <v>37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94.064212929999997</v>
      </c>
      <c r="BI367" s="58">
        <v>94.064212929999997</v>
      </c>
      <c r="BJ367" s="58">
        <v>94.064212929999997</v>
      </c>
      <c r="BK367" s="58">
        <v>289.95765640000002</v>
      </c>
      <c r="BL367" s="58">
        <v>199.25583</v>
      </c>
      <c r="BM367" s="58">
        <v>199.25583</v>
      </c>
      <c r="BN367" s="58">
        <v>199.25583</v>
      </c>
      <c r="BO367" s="58">
        <v>640.59637999999995</v>
      </c>
      <c r="BP367" s="58">
        <v>199.25583</v>
      </c>
      <c r="BQ367" s="58">
        <v>199.25583</v>
      </c>
      <c r="BR367" s="58">
        <v>199.25583</v>
      </c>
      <c r="BS367" s="58">
        <v>640.59637999999995</v>
      </c>
      <c r="BT367" s="58">
        <v>199.25583</v>
      </c>
      <c r="BU367" s="58">
        <v>199.25583</v>
      </c>
      <c r="BV367" s="58">
        <v>199.25583</v>
      </c>
      <c r="BW367" s="58">
        <v>640.59637999999995</v>
      </c>
      <c r="BX367" s="58">
        <v>199.25583</v>
      </c>
      <c r="BY367" s="58">
        <v>199.25583</v>
      </c>
      <c r="BZ367" s="58">
        <v>199.25583</v>
      </c>
      <c r="CA367" s="58">
        <v>640.59637999999995</v>
      </c>
      <c r="CB367" s="58">
        <v>195.99027000000001</v>
      </c>
      <c r="CC367" s="58">
        <v>195.99027000000001</v>
      </c>
      <c r="CD367" s="58">
        <v>195.99027000000001</v>
      </c>
      <c r="CE367" s="58">
        <v>637.33082000000002</v>
      </c>
      <c r="CF367" s="58">
        <v>195.99027000000001</v>
      </c>
      <c r="CG367" s="58">
        <v>195.99027000000001</v>
      </c>
      <c r="CH367" s="58">
        <v>195.99027000000001</v>
      </c>
      <c r="CI367" s="58">
        <v>637.33082000000002</v>
      </c>
      <c r="CJ367" s="58">
        <v>195.99027000000001</v>
      </c>
      <c r="CK367" s="58">
        <v>195.99027000000001</v>
      </c>
      <c r="CL367" s="58">
        <v>195.99027000000001</v>
      </c>
      <c r="CM367" s="58">
        <v>637.33082000000002</v>
      </c>
      <c r="CN367" s="58">
        <v>637.33082000000002</v>
      </c>
      <c r="CO367" s="58">
        <v>195.99027000000001</v>
      </c>
      <c r="CP367" s="58">
        <v>195.99027000000001</v>
      </c>
      <c r="CQ367" s="58">
        <v>637.33082000000002</v>
      </c>
      <c r="CR367" s="58">
        <v>637.33082000000002</v>
      </c>
      <c r="CS367" s="58">
        <v>195.99027000000001</v>
      </c>
      <c r="CT367" s="58">
        <v>195.99027000000001</v>
      </c>
      <c r="CU367" s="58">
        <v>637.33082000000002</v>
      </c>
      <c r="CV367" s="58">
        <v>630.48649999999998</v>
      </c>
      <c r="CW367" s="58">
        <v>189.14595</v>
      </c>
      <c r="CX367" s="58">
        <v>189.14595</v>
      </c>
      <c r="CY367" s="58">
        <v>630.48649999999998</v>
      </c>
      <c r="CZ367" s="58">
        <v>630.48649999999998</v>
      </c>
      <c r="DA367" s="58">
        <v>189.14595</v>
      </c>
      <c r="DB367" s="58">
        <v>189.14595</v>
      </c>
      <c r="DC367" s="58">
        <v>630.48649999999998</v>
      </c>
      <c r="DD367" s="58">
        <v>630.48649999999998</v>
      </c>
      <c r="DE367" s="58">
        <v>189.14595</v>
      </c>
      <c r="DF367" s="58">
        <v>189.14595</v>
      </c>
      <c r="DG367" s="58">
        <v>630.48649999999998</v>
      </c>
      <c r="DH367" s="58">
        <v>229.32511909999999</v>
      </c>
      <c r="DI367" s="58">
        <v>189.14595</v>
      </c>
      <c r="DJ367" s="58">
        <v>189.14595</v>
      </c>
      <c r="DK367" s="58">
        <v>630.48649999999998</v>
      </c>
      <c r="DL367" s="58">
        <v>242.66692280000001</v>
      </c>
      <c r="DM367" s="58">
        <v>189.14595</v>
      </c>
      <c r="DN367" s="58">
        <v>189.14595</v>
      </c>
      <c r="DO367" s="58">
        <v>630.48649999999998</v>
      </c>
      <c r="DP367" s="58">
        <v>250.76500970000001</v>
      </c>
      <c r="DQ367" s="58">
        <v>189.14595</v>
      </c>
      <c r="DR367" s="58">
        <v>189.14595</v>
      </c>
      <c r="DS367" s="58">
        <v>189.14595</v>
      </c>
      <c r="DT367" s="58">
        <v>260.60160669999999</v>
      </c>
      <c r="DU367" s="58">
        <v>189.14595</v>
      </c>
      <c r="DV367" s="58">
        <v>189.14595</v>
      </c>
      <c r="DW367" s="58">
        <v>189.14595</v>
      </c>
      <c r="DX367" s="58">
        <v>630.48649999999998</v>
      </c>
      <c r="DY367" s="58">
        <v>189.14595</v>
      </c>
      <c r="DZ367" s="58">
        <v>189.14595</v>
      </c>
      <c r="EA367" s="58">
        <v>189.14595</v>
      </c>
      <c r="EB367" s="58">
        <v>630.48649999999998</v>
      </c>
      <c r="EC367" s="58">
        <v>189.14595</v>
      </c>
      <c r="ED367" s="58">
        <v>189.14595</v>
      </c>
      <c r="EE367" s="58">
        <v>189.14595</v>
      </c>
      <c r="EF367" s="58">
        <v>630.48649999999998</v>
      </c>
      <c r="EG367" s="58">
        <v>189.14595</v>
      </c>
      <c r="EH367" s="58">
        <v>189.14595</v>
      </c>
      <c r="EI367" s="58">
        <v>189.14595</v>
      </c>
      <c r="EJ367" s="58">
        <v>630.48649999999998</v>
      </c>
      <c r="EK367" s="58">
        <v>189.14595</v>
      </c>
      <c r="EL367" s="58">
        <v>189.14595</v>
      </c>
      <c r="EM367" s="58">
        <v>189.14595</v>
      </c>
      <c r="EN367" s="58">
        <v>630.48649999999998</v>
      </c>
      <c r="EO367" s="58">
        <v>189.14595</v>
      </c>
      <c r="EP367" s="58">
        <v>189.14595</v>
      </c>
      <c r="EQ367" s="58">
        <v>189.14595</v>
      </c>
      <c r="ER367" s="58">
        <v>630.48649999999998</v>
      </c>
      <c r="ES367" s="58">
        <v>189.14595</v>
      </c>
      <c r="ET367" s="58">
        <v>189.14595</v>
      </c>
      <c r="EU367" s="58">
        <v>189.14595</v>
      </c>
      <c r="EV367" s="58">
        <v>630.48649999999998</v>
      </c>
      <c r="EW367" s="58">
        <v>189.14595</v>
      </c>
      <c r="EX367" s="58">
        <v>189.14595</v>
      </c>
      <c r="EY367" s="58">
        <v>189.14595</v>
      </c>
      <c r="EZ367" s="58">
        <v>630.48649999999998</v>
      </c>
      <c r="FA367" s="58">
        <v>189.14595</v>
      </c>
      <c r="FB367" s="58">
        <v>189.14595</v>
      </c>
      <c r="FC367" s="58">
        <v>189.14595</v>
      </c>
    </row>
    <row r="368" spans="2:159" x14ac:dyDescent="0.25">
      <c r="B368" s="33" t="s">
        <v>27</v>
      </c>
      <c r="C368" s="33" t="s">
        <v>38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186.72345000000001</v>
      </c>
      <c r="AD368" s="58">
        <v>23.76</v>
      </c>
      <c r="AE368" s="58">
        <v>186.72345000000001</v>
      </c>
      <c r="AF368" s="58">
        <v>186.72345000000001</v>
      </c>
      <c r="AG368" s="58">
        <v>186.72345000000001</v>
      </c>
      <c r="AH368" s="58">
        <v>186.72345000000001</v>
      </c>
      <c r="AI368" s="58">
        <v>186.72345000000001</v>
      </c>
      <c r="AJ368" s="58">
        <v>186.72345000000001</v>
      </c>
      <c r="AK368" s="58">
        <v>186.72345000000001</v>
      </c>
      <c r="AL368" s="58">
        <v>23.76</v>
      </c>
      <c r="AM368" s="58">
        <v>186.72345000000001</v>
      </c>
      <c r="AN368" s="58">
        <v>186.72345000000001</v>
      </c>
      <c r="AO368" s="58">
        <v>186.72345000000001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23.76</v>
      </c>
      <c r="AW368" s="58">
        <v>186.72345000000001</v>
      </c>
      <c r="AX368" s="58">
        <v>186.72345000000001</v>
      </c>
      <c r="AY368" s="58">
        <v>186.72345000000001</v>
      </c>
      <c r="AZ368" s="58">
        <v>158.05994999999999</v>
      </c>
      <c r="BA368" s="58">
        <v>158.05994999999999</v>
      </c>
      <c r="BB368" s="58">
        <v>23.76</v>
      </c>
      <c r="BC368" s="58">
        <v>158.05994999999999</v>
      </c>
      <c r="BD368" s="58">
        <v>158.05994999999999</v>
      </c>
      <c r="BE368" s="58">
        <v>158.05994999999999</v>
      </c>
      <c r="BF368" s="58">
        <v>23.76</v>
      </c>
      <c r="BG368" s="58">
        <v>158.05994999999999</v>
      </c>
      <c r="BH368" s="58">
        <v>158.05994999999999</v>
      </c>
      <c r="BI368" s="58">
        <v>158.05994999999999</v>
      </c>
      <c r="BJ368" s="58">
        <v>39.241199999999999</v>
      </c>
      <c r="BK368" s="58">
        <v>158.05994999999999</v>
      </c>
      <c r="BL368" s="58">
        <v>158.05994999999999</v>
      </c>
      <c r="BM368" s="58">
        <v>23.76</v>
      </c>
      <c r="BN368" s="58">
        <v>158.05994999999999</v>
      </c>
      <c r="BO368" s="58">
        <v>158.05994999999999</v>
      </c>
      <c r="BP368" s="58">
        <v>158.05994999999999</v>
      </c>
      <c r="BQ368" s="58">
        <v>23.76</v>
      </c>
      <c r="BR368" s="58">
        <v>39.241199999999999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142.57875000000001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23.76</v>
      </c>
      <c r="CH368" s="58">
        <v>39.241199999999999</v>
      </c>
      <c r="CI368" s="58">
        <v>158.05994999999999</v>
      </c>
      <c r="CJ368" s="58">
        <v>158.05994999999999</v>
      </c>
      <c r="CK368" s="58">
        <v>23.76</v>
      </c>
      <c r="CL368" s="58">
        <v>23.76</v>
      </c>
      <c r="CM368" s="58">
        <v>158.05994999999999</v>
      </c>
      <c r="CN368" s="58">
        <v>158.05994999999999</v>
      </c>
      <c r="CO368" s="58">
        <v>23.76</v>
      </c>
      <c r="CP368" s="58">
        <v>23.76</v>
      </c>
      <c r="CQ368" s="58">
        <v>158.05994999999999</v>
      </c>
      <c r="CR368" s="58">
        <v>158.05994999999999</v>
      </c>
      <c r="CS368" s="58">
        <v>23.76</v>
      </c>
      <c r="CT368" s="58">
        <v>23.76</v>
      </c>
      <c r="CU368" s="58">
        <v>158.05994999999999</v>
      </c>
      <c r="CV368" s="58">
        <v>158.05994999999999</v>
      </c>
      <c r="CW368" s="58">
        <v>158.05994999999999</v>
      </c>
      <c r="CX368" s="58">
        <v>23.76</v>
      </c>
      <c r="CY368" s="58">
        <v>158.05994999999999</v>
      </c>
      <c r="CZ368" s="58">
        <v>158.05994999999999</v>
      </c>
      <c r="DA368" s="58">
        <v>158.05994999999999</v>
      </c>
      <c r="DB368" s="58">
        <v>23.76</v>
      </c>
      <c r="DC368" s="58">
        <v>158.05994999999999</v>
      </c>
      <c r="DD368" s="58">
        <v>158.05994999999999</v>
      </c>
      <c r="DE368" s="58">
        <v>158.05994999999999</v>
      </c>
      <c r="DF368" s="58">
        <v>23.76</v>
      </c>
      <c r="DG368" s="58">
        <v>158.05994999999999</v>
      </c>
      <c r="DH368" s="58">
        <v>158.05994999999999</v>
      </c>
      <c r="DI368" s="58">
        <v>23.76</v>
      </c>
      <c r="DJ368" s="58">
        <v>23.76</v>
      </c>
      <c r="DK368" s="58">
        <v>158.05994999999999</v>
      </c>
      <c r="DL368" s="58">
        <v>158.05994999999999</v>
      </c>
      <c r="DM368" s="58">
        <v>23.76</v>
      </c>
      <c r="DN368" s="58">
        <v>23.76</v>
      </c>
      <c r="DO368" s="58">
        <v>158.05994999999999</v>
      </c>
      <c r="DP368" s="58">
        <v>158.05994999999999</v>
      </c>
      <c r="DQ368" s="58">
        <v>23.76</v>
      </c>
      <c r="DR368" s="58">
        <v>23.76</v>
      </c>
      <c r="DS368" s="58">
        <v>158.05994999999999</v>
      </c>
      <c r="DT368" s="58">
        <v>158.05994999999999</v>
      </c>
      <c r="DU368" s="58">
        <v>23.76</v>
      </c>
      <c r="DV368" s="58">
        <v>23.76</v>
      </c>
      <c r="DW368" s="58">
        <v>158.05994999999999</v>
      </c>
      <c r="DX368" s="58">
        <v>158.05994999999999</v>
      </c>
      <c r="DY368" s="58">
        <v>158.05994999999999</v>
      </c>
      <c r="DZ368" s="58">
        <v>23.76</v>
      </c>
      <c r="EA368" s="58">
        <v>158.05994999999999</v>
      </c>
      <c r="EB368" s="58">
        <v>158.05994999999999</v>
      </c>
      <c r="EC368" s="58">
        <v>158.05994999999999</v>
      </c>
      <c r="ED368" s="58">
        <v>23.76</v>
      </c>
      <c r="EE368" s="58">
        <v>158.05994999999999</v>
      </c>
      <c r="EF368" s="58">
        <v>158.05994999999999</v>
      </c>
      <c r="EG368" s="58">
        <v>23.76</v>
      </c>
      <c r="EH368" s="58">
        <v>23.76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27</v>
      </c>
      <c r="C369" s="33" t="s">
        <v>39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254.79</v>
      </c>
      <c r="O369" s="58">
        <v>254.79</v>
      </c>
      <c r="P369" s="58">
        <v>254.79</v>
      </c>
      <c r="Q369" s="58">
        <v>254.79</v>
      </c>
      <c r="R369" s="58">
        <v>254.8</v>
      </c>
      <c r="S369" s="58">
        <v>254.79</v>
      </c>
      <c r="T369" s="58">
        <v>254.8</v>
      </c>
      <c r="U369" s="58">
        <v>254.8</v>
      </c>
      <c r="V369" s="58">
        <v>254.8</v>
      </c>
      <c r="W369" s="58">
        <v>254.8</v>
      </c>
      <c r="X369" s="58">
        <v>254.8</v>
      </c>
      <c r="Y369" s="58">
        <v>254.8</v>
      </c>
      <c r="Z369" s="58">
        <v>254.79</v>
      </c>
      <c r="AA369" s="58">
        <v>254.8</v>
      </c>
      <c r="AB369" s="58">
        <v>254.79</v>
      </c>
      <c r="AC369" s="58">
        <v>254.8</v>
      </c>
      <c r="AD369" s="58">
        <v>254.8</v>
      </c>
      <c r="AE369" s="58">
        <v>254.8</v>
      </c>
      <c r="AF369" s="58">
        <v>254.8</v>
      </c>
      <c r="AG369" s="58">
        <v>254.8</v>
      </c>
      <c r="AH369" s="58">
        <v>254.8</v>
      </c>
      <c r="AI369" s="58">
        <v>254.8</v>
      </c>
      <c r="AJ369" s="58">
        <v>254.8</v>
      </c>
      <c r="AK369" s="58">
        <v>254.8</v>
      </c>
      <c r="AL369" s="58">
        <v>254.8</v>
      </c>
      <c r="AM369" s="58">
        <v>254.8</v>
      </c>
      <c r="AN369" s="58">
        <v>254.8</v>
      </c>
      <c r="AO369" s="58">
        <v>254.8</v>
      </c>
      <c r="AP369" s="58">
        <v>254.8</v>
      </c>
      <c r="AQ369" s="58">
        <v>254.8</v>
      </c>
      <c r="AR369" s="58">
        <v>254.8</v>
      </c>
      <c r="AS369" s="58">
        <v>254.8</v>
      </c>
      <c r="AT369" s="58">
        <v>254.8</v>
      </c>
      <c r="AU369" s="58">
        <v>254.8</v>
      </c>
      <c r="AV369" s="58">
        <v>254.8</v>
      </c>
      <c r="AW369" s="58">
        <v>254.8</v>
      </c>
      <c r="AX369" s="58">
        <v>254.8</v>
      </c>
      <c r="AY369" s="58">
        <v>254.8</v>
      </c>
      <c r="AZ369" s="58">
        <v>254.8</v>
      </c>
      <c r="BA369" s="58">
        <v>254.79</v>
      </c>
      <c r="BB369" s="58">
        <v>254.8</v>
      </c>
      <c r="BC369" s="58">
        <v>254.8</v>
      </c>
      <c r="BD369" s="58">
        <v>254.8</v>
      </c>
      <c r="BE369" s="58">
        <v>254.79</v>
      </c>
      <c r="BF369" s="58">
        <v>254.8</v>
      </c>
      <c r="BG369" s="58">
        <v>254.8</v>
      </c>
      <c r="BH369" s="58">
        <v>254.8</v>
      </c>
      <c r="BI369" s="58">
        <v>254.79</v>
      </c>
      <c r="BJ369" s="58">
        <v>254.8</v>
      </c>
      <c r="BK369" s="58">
        <v>254.8</v>
      </c>
      <c r="BL369" s="58">
        <v>259.41087670000002</v>
      </c>
      <c r="BM369" s="58">
        <v>259.41087670000002</v>
      </c>
      <c r="BN369" s="58">
        <v>259.42087670000001</v>
      </c>
      <c r="BO369" s="58">
        <v>270.20292239999998</v>
      </c>
      <c r="BP369" s="58">
        <v>1058.9078910000001</v>
      </c>
      <c r="BQ369" s="58">
        <v>1058.8978910000001</v>
      </c>
      <c r="BR369" s="58">
        <v>1058.9078910000001</v>
      </c>
      <c r="BS369" s="58">
        <v>2935.1596370000002</v>
      </c>
      <c r="BT369" s="58">
        <v>1713.9259</v>
      </c>
      <c r="BU369" s="58">
        <v>1713.9259</v>
      </c>
      <c r="BV369" s="58">
        <v>1713.9259</v>
      </c>
      <c r="BW369" s="58">
        <v>5118.5529999999999</v>
      </c>
      <c r="BX369" s="58">
        <v>1713.9259</v>
      </c>
      <c r="BY369" s="58">
        <v>1713.9259</v>
      </c>
      <c r="BZ369" s="58">
        <v>1713.9259</v>
      </c>
      <c r="CA369" s="58">
        <v>4913.6721690000004</v>
      </c>
      <c r="CB369" s="58">
        <v>1459.1259</v>
      </c>
      <c r="CC369" s="58">
        <v>1459.1259</v>
      </c>
      <c r="CD369" s="58">
        <v>1459.1259</v>
      </c>
      <c r="CE369" s="58">
        <v>4863.7529999999997</v>
      </c>
      <c r="CF369" s="58">
        <v>1459.1259</v>
      </c>
      <c r="CG369" s="58">
        <v>1459.1259</v>
      </c>
      <c r="CH369" s="58">
        <v>1459.1259</v>
      </c>
      <c r="CI369" s="58">
        <v>4614.738061</v>
      </c>
      <c r="CJ369" s="58">
        <v>1459.1259</v>
      </c>
      <c r="CK369" s="58">
        <v>1459.1259</v>
      </c>
      <c r="CL369" s="58">
        <v>1459.1259</v>
      </c>
      <c r="CM369" s="58">
        <v>4181.3938969999999</v>
      </c>
      <c r="CN369" s="58">
        <v>1459.1259</v>
      </c>
      <c r="CO369" s="58">
        <v>1459.1259</v>
      </c>
      <c r="CP369" s="58">
        <v>1459.1259</v>
      </c>
      <c r="CQ369" s="58">
        <v>3892.8998940000001</v>
      </c>
      <c r="CR369" s="58">
        <v>1459.1259</v>
      </c>
      <c r="CS369" s="58">
        <v>1459.1259</v>
      </c>
      <c r="CT369" s="58">
        <v>1459.1259</v>
      </c>
      <c r="CU369" s="58">
        <v>4514.9382809999997</v>
      </c>
      <c r="CV369" s="58">
        <v>1459.1259</v>
      </c>
      <c r="CW369" s="58">
        <v>1459.1259</v>
      </c>
      <c r="CX369" s="58">
        <v>1459.1259</v>
      </c>
      <c r="CY369" s="58">
        <v>4264.7418539999999</v>
      </c>
      <c r="CZ369" s="58">
        <v>1459.1259</v>
      </c>
      <c r="DA369" s="58">
        <v>1459.1259</v>
      </c>
      <c r="DB369" s="58">
        <v>1459.1259</v>
      </c>
      <c r="DC369" s="58">
        <v>4863.7529999999997</v>
      </c>
      <c r="DD369" s="58">
        <v>1459.1259</v>
      </c>
      <c r="DE369" s="58">
        <v>1459.1259</v>
      </c>
      <c r="DF369" s="58">
        <v>1459.1259</v>
      </c>
      <c r="DG369" s="58">
        <v>4863.7529999999997</v>
      </c>
      <c r="DH369" s="58">
        <v>1459.1259</v>
      </c>
      <c r="DI369" s="58">
        <v>1459.1259</v>
      </c>
      <c r="DJ369" s="58">
        <v>1459.1259</v>
      </c>
      <c r="DK369" s="58">
        <v>4568.178508</v>
      </c>
      <c r="DL369" s="58">
        <v>1459.1259</v>
      </c>
      <c r="DM369" s="58">
        <v>1459.1259</v>
      </c>
      <c r="DN369" s="58">
        <v>1459.1259</v>
      </c>
      <c r="DO369" s="58">
        <v>3647.1726119999998</v>
      </c>
      <c r="DP369" s="58">
        <v>1459.1259</v>
      </c>
      <c r="DQ369" s="58">
        <v>1459.1259</v>
      </c>
      <c r="DR369" s="58">
        <v>1459.1259</v>
      </c>
      <c r="DS369" s="58">
        <v>3278.454733</v>
      </c>
      <c r="DT369" s="58">
        <v>1459.1259</v>
      </c>
      <c r="DU369" s="58">
        <v>1459.1259</v>
      </c>
      <c r="DV369" s="58">
        <v>1459.1259</v>
      </c>
      <c r="DW369" s="58">
        <v>2476.5554419999999</v>
      </c>
      <c r="DX369" s="58">
        <v>1459.1259</v>
      </c>
      <c r="DY369" s="58">
        <v>1459.1259</v>
      </c>
      <c r="DZ369" s="58">
        <v>1459.1259</v>
      </c>
      <c r="EA369" s="58">
        <v>1668.425383</v>
      </c>
      <c r="EB369" s="58">
        <v>1459.1259</v>
      </c>
      <c r="EC369" s="58">
        <v>1459.1259</v>
      </c>
      <c r="ED369" s="58">
        <v>1459.1259</v>
      </c>
      <c r="EE369" s="58">
        <v>1459.1259</v>
      </c>
      <c r="EF369" s="58">
        <v>1459.1259</v>
      </c>
      <c r="EG369" s="58">
        <v>1459.1259</v>
      </c>
      <c r="EH369" s="58">
        <v>1459.1259</v>
      </c>
      <c r="EI369" s="58">
        <v>1459.1259</v>
      </c>
      <c r="EJ369" s="58">
        <v>1459.1259</v>
      </c>
      <c r="EK369" s="58">
        <v>1459.1259</v>
      </c>
      <c r="EL369" s="58">
        <v>1459.1259</v>
      </c>
      <c r="EM369" s="58">
        <v>1459.1259</v>
      </c>
      <c r="EN369" s="58">
        <v>1459.1259</v>
      </c>
      <c r="EO369" s="58">
        <v>1459.1259</v>
      </c>
      <c r="EP369" s="58">
        <v>1459.1259</v>
      </c>
      <c r="EQ369" s="58">
        <v>1459.1259</v>
      </c>
      <c r="ER369" s="58">
        <v>1459.1259</v>
      </c>
      <c r="ES369" s="58">
        <v>1459.1259</v>
      </c>
      <c r="ET369" s="58">
        <v>1459.1259</v>
      </c>
      <c r="EU369" s="58">
        <v>1459.1259</v>
      </c>
      <c r="EV369" s="58">
        <v>1459.1259</v>
      </c>
      <c r="EW369" s="58">
        <v>1459.1259</v>
      </c>
      <c r="EX369" s="58">
        <v>1459.1259</v>
      </c>
      <c r="EY369" s="58">
        <v>1459.1259</v>
      </c>
      <c r="EZ369" s="58">
        <v>1459.1259</v>
      </c>
      <c r="FA369" s="58">
        <v>1459.1259</v>
      </c>
      <c r="FB369" s="58">
        <v>1459.1259</v>
      </c>
      <c r="FC369" s="58">
        <v>1459.1259</v>
      </c>
    </row>
    <row r="370" spans="2:159" x14ac:dyDescent="0.25">
      <c r="B370" s="33" t="s">
        <v>27</v>
      </c>
      <c r="C370" s="33" t="s">
        <v>40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27</v>
      </c>
      <c r="C371" s="33" t="s">
        <v>41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27</v>
      </c>
      <c r="C372" s="33" t="s">
        <v>42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27</v>
      </c>
      <c r="C373" s="33" t="s">
        <v>43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27</v>
      </c>
      <c r="C374" s="33" t="s">
        <v>44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27</v>
      </c>
      <c r="C375" s="33" t="s">
        <v>45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27</v>
      </c>
      <c r="C376" s="33" t="s">
        <v>46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27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286.71906000000001</v>
      </c>
      <c r="O377" s="58">
        <v>286.71906000000001</v>
      </c>
      <c r="P377" s="58">
        <v>318.66108919999999</v>
      </c>
      <c r="Q377" s="58">
        <v>318.66108919999999</v>
      </c>
      <c r="R377" s="58">
        <v>318.67108919999998</v>
      </c>
      <c r="S377" s="58">
        <v>318.66108919999999</v>
      </c>
      <c r="T377" s="58">
        <v>318.67108919999998</v>
      </c>
      <c r="U377" s="58">
        <v>318.67108919999998</v>
      </c>
      <c r="V377" s="58">
        <v>318.67108919999998</v>
      </c>
      <c r="W377" s="58">
        <v>318.67108919999998</v>
      </c>
      <c r="X377" s="58">
        <v>318.67108919999998</v>
      </c>
      <c r="Y377" s="58">
        <v>318.67108919999998</v>
      </c>
      <c r="Z377" s="58">
        <v>318.66108919999999</v>
      </c>
      <c r="AA377" s="58">
        <v>318.67108919999998</v>
      </c>
      <c r="AB377" s="58">
        <v>483.56535919999999</v>
      </c>
      <c r="AC377" s="58">
        <v>483.57535919999998</v>
      </c>
      <c r="AD377" s="58">
        <v>320.61190920000001</v>
      </c>
      <c r="AE377" s="58">
        <v>483.57535919999998</v>
      </c>
      <c r="AF377" s="58">
        <v>625.27135920000001</v>
      </c>
      <c r="AG377" s="58">
        <v>625.27135920000001</v>
      </c>
      <c r="AH377" s="58">
        <v>625.27135920000001</v>
      </c>
      <c r="AI377" s="58">
        <v>625.27135920000001</v>
      </c>
      <c r="AJ377" s="58">
        <v>668.7361449</v>
      </c>
      <c r="AK377" s="58">
        <v>668.7361449</v>
      </c>
      <c r="AL377" s="58">
        <v>505.77269489999998</v>
      </c>
      <c r="AM377" s="58">
        <v>668.7361449</v>
      </c>
      <c r="AN377" s="58">
        <v>673.46856990000003</v>
      </c>
      <c r="AO377" s="58">
        <v>673.46856990000003</v>
      </c>
      <c r="AP377" s="58">
        <v>673.46856990000003</v>
      </c>
      <c r="AQ377" s="58">
        <v>673.46856990000003</v>
      </c>
      <c r="AR377" s="58">
        <v>673.46856990000003</v>
      </c>
      <c r="AS377" s="58">
        <v>673.46856990000003</v>
      </c>
      <c r="AT377" s="58">
        <v>673.46856990000003</v>
      </c>
      <c r="AU377" s="58">
        <v>673.46856990000003</v>
      </c>
      <c r="AV377" s="58">
        <v>510.50511990000001</v>
      </c>
      <c r="AW377" s="58">
        <v>673.46856990000003</v>
      </c>
      <c r="AX377" s="58">
        <v>673.46856990000003</v>
      </c>
      <c r="AY377" s="58">
        <v>673.46856990000003</v>
      </c>
      <c r="AZ377" s="58">
        <v>644.80506990000003</v>
      </c>
      <c r="BA377" s="58">
        <v>644.79506990000004</v>
      </c>
      <c r="BB377" s="58">
        <v>510.50511990000001</v>
      </c>
      <c r="BC377" s="58">
        <v>644.80506990000003</v>
      </c>
      <c r="BD377" s="58">
        <v>644.80506990000003</v>
      </c>
      <c r="BE377" s="58">
        <v>644.79506990000004</v>
      </c>
      <c r="BF377" s="58">
        <v>510.50511990000001</v>
      </c>
      <c r="BG377" s="58">
        <v>644.80506990000003</v>
      </c>
      <c r="BH377" s="58">
        <v>880.03569909999999</v>
      </c>
      <c r="BI377" s="58">
        <v>880.0256991</v>
      </c>
      <c r="BJ377" s="58">
        <v>761.21694909999997</v>
      </c>
      <c r="BK377" s="58">
        <v>1428.9071670000001</v>
      </c>
      <c r="BL377" s="58">
        <v>2054.5001470000002</v>
      </c>
      <c r="BM377" s="58">
        <v>1920.2001969999999</v>
      </c>
      <c r="BN377" s="58">
        <v>2054.510147</v>
      </c>
      <c r="BO377" s="58">
        <v>5343.8219920000001</v>
      </c>
      <c r="BP377" s="58">
        <v>2853.9971609999998</v>
      </c>
      <c r="BQ377" s="58">
        <v>2719.6872109999999</v>
      </c>
      <c r="BR377" s="58">
        <v>2735.1784109999999</v>
      </c>
      <c r="BS377" s="58">
        <v>8008.7787070000004</v>
      </c>
      <c r="BT377" s="58">
        <v>3509.0151700000001</v>
      </c>
      <c r="BU377" s="58">
        <v>3509.0151700000001</v>
      </c>
      <c r="BV377" s="58">
        <v>3509.0151700000001</v>
      </c>
      <c r="BW377" s="58">
        <v>10192.172070000001</v>
      </c>
      <c r="BX377" s="58">
        <v>3509.0151700000001</v>
      </c>
      <c r="BY377" s="58">
        <v>3509.0151700000001</v>
      </c>
      <c r="BZ377" s="58">
        <v>3493.53397</v>
      </c>
      <c r="CA377" s="58">
        <v>9987.2912390000001</v>
      </c>
      <c r="CB377" s="58">
        <v>3219.0075809999998</v>
      </c>
      <c r="CC377" s="58">
        <v>3219.0075809999998</v>
      </c>
      <c r="CD377" s="58">
        <v>3219.0075809999998</v>
      </c>
      <c r="CE377" s="58">
        <v>9902.1644809999998</v>
      </c>
      <c r="CF377" s="58">
        <v>3219.0075809999998</v>
      </c>
      <c r="CG377" s="58">
        <v>3084.7076310000002</v>
      </c>
      <c r="CH377" s="58">
        <v>3100.1888309999999</v>
      </c>
      <c r="CI377" s="58">
        <v>9653.1495419999992</v>
      </c>
      <c r="CJ377" s="58">
        <v>3219.0075809999998</v>
      </c>
      <c r="CK377" s="58">
        <v>3084.7076310000002</v>
      </c>
      <c r="CL377" s="58">
        <v>3084.7076310000002</v>
      </c>
      <c r="CM377" s="58">
        <v>9219.8053779999991</v>
      </c>
      <c r="CN377" s="58">
        <v>3660.3481310000002</v>
      </c>
      <c r="CO377" s="58">
        <v>3084.7076310000002</v>
      </c>
      <c r="CP377" s="58">
        <v>3084.7076310000002</v>
      </c>
      <c r="CQ377" s="58">
        <v>8931.3113740000008</v>
      </c>
      <c r="CR377" s="58">
        <v>3660.3481310000002</v>
      </c>
      <c r="CS377" s="58">
        <v>3084.7076310000002</v>
      </c>
      <c r="CT377" s="58">
        <v>3084.7076310000002</v>
      </c>
      <c r="CU377" s="58">
        <v>8447.8282610000006</v>
      </c>
      <c r="CV377" s="58">
        <v>3653.503811</v>
      </c>
      <c r="CW377" s="58">
        <v>3212.1632610000001</v>
      </c>
      <c r="CX377" s="58">
        <v>3077.8633110000001</v>
      </c>
      <c r="CY377" s="58">
        <v>8140.0559830000002</v>
      </c>
      <c r="CZ377" s="58">
        <v>3653.503811</v>
      </c>
      <c r="DA377" s="58">
        <v>3212.1632610000001</v>
      </c>
      <c r="DB377" s="58">
        <v>3077.8633110000001</v>
      </c>
      <c r="DC377" s="58">
        <v>8160.4826069999999</v>
      </c>
      <c r="DD377" s="58">
        <v>3653.503811</v>
      </c>
      <c r="DE377" s="58">
        <v>3212.1632610000001</v>
      </c>
      <c r="DF377" s="58">
        <v>3077.8633110000001</v>
      </c>
      <c r="DG377" s="58">
        <v>7318.2080489999998</v>
      </c>
      <c r="DH377" s="58">
        <v>3252.3424300000001</v>
      </c>
      <c r="DI377" s="58">
        <v>3077.8633110000001</v>
      </c>
      <c r="DJ377" s="58">
        <v>3077.8633110000001</v>
      </c>
      <c r="DK377" s="58">
        <v>6762.5564180000001</v>
      </c>
      <c r="DL377" s="58">
        <v>3265.6842339999998</v>
      </c>
      <c r="DM377" s="58">
        <v>3077.8633110000001</v>
      </c>
      <c r="DN377" s="58">
        <v>3077.8633110000001</v>
      </c>
      <c r="DO377" s="58">
        <v>5841.5505229999999</v>
      </c>
      <c r="DP377" s="58">
        <v>3273.7823199999998</v>
      </c>
      <c r="DQ377" s="58">
        <v>3077.8633110000001</v>
      </c>
      <c r="DR377" s="58">
        <v>3077.8633110000001</v>
      </c>
      <c r="DS377" s="58">
        <v>5031.4920940000002</v>
      </c>
      <c r="DT377" s="58">
        <v>3283.6189169999998</v>
      </c>
      <c r="DU377" s="58">
        <v>3077.8633110000001</v>
      </c>
      <c r="DV377" s="58">
        <v>3077.8633110000001</v>
      </c>
      <c r="DW377" s="58">
        <v>4229.5928029999995</v>
      </c>
      <c r="DX377" s="58">
        <v>3653.503811</v>
      </c>
      <c r="DY377" s="58">
        <v>3212.1632610000001</v>
      </c>
      <c r="DZ377" s="58">
        <v>3077.8633110000001</v>
      </c>
      <c r="EA377" s="58">
        <v>3421.4627439999999</v>
      </c>
      <c r="EB377" s="58">
        <v>3653.503811</v>
      </c>
      <c r="EC377" s="58">
        <v>3212.1632610000001</v>
      </c>
      <c r="ED377" s="58">
        <v>3077.8633110000001</v>
      </c>
      <c r="EE377" s="58">
        <v>3212.1632610000001</v>
      </c>
      <c r="EF377" s="58">
        <v>3653.503811</v>
      </c>
      <c r="EG377" s="58">
        <v>3077.8633110000001</v>
      </c>
      <c r="EH377" s="58">
        <v>3077.8633110000001</v>
      </c>
      <c r="EI377" s="58">
        <v>3212.1632610000001</v>
      </c>
      <c r="EJ377" s="58">
        <v>3305.5506500000001</v>
      </c>
      <c r="EK377" s="58">
        <v>2864.2100999999998</v>
      </c>
      <c r="EL377" s="58">
        <v>2864.2100999999998</v>
      </c>
      <c r="EM377" s="58">
        <v>2864.2100999999998</v>
      </c>
      <c r="EN377" s="58">
        <v>3305.5506500000001</v>
      </c>
      <c r="EO377" s="58">
        <v>2864.2100999999998</v>
      </c>
      <c r="EP377" s="58">
        <v>2864.2100999999998</v>
      </c>
      <c r="EQ377" s="58">
        <v>2864.2100999999998</v>
      </c>
      <c r="ER377" s="58">
        <v>3305.5506500000001</v>
      </c>
      <c r="ES377" s="58">
        <v>2864.2100999999998</v>
      </c>
      <c r="ET377" s="58">
        <v>2864.2100999999998</v>
      </c>
      <c r="EU377" s="58">
        <v>2864.2100999999998</v>
      </c>
      <c r="EV377" s="58">
        <v>3305.5506500000001</v>
      </c>
      <c r="EW377" s="58">
        <v>2864.2100999999998</v>
      </c>
      <c r="EX377" s="58">
        <v>2864.2100999999998</v>
      </c>
      <c r="EY377" s="58">
        <v>2864.2100999999998</v>
      </c>
      <c r="EZ377" s="58">
        <v>3305.5506500000001</v>
      </c>
      <c r="FA377" s="58">
        <v>2864.2100999999998</v>
      </c>
      <c r="FB377" s="58">
        <v>2864.2100999999998</v>
      </c>
      <c r="FC377" s="58">
        <v>2864.2100999999998</v>
      </c>
    </row>
    <row r="378" spans="2:159" x14ac:dyDescent="0.25">
      <c r="B378" s="33" t="s">
        <v>28</v>
      </c>
      <c r="C378" s="33" t="s">
        <v>36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28</v>
      </c>
      <c r="C379" s="33" t="s">
        <v>37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28</v>
      </c>
      <c r="C380" s="33" t="s">
        <v>38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28</v>
      </c>
      <c r="C381" s="33" t="s">
        <v>39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28</v>
      </c>
      <c r="C382" s="33" t="s">
        <v>40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28</v>
      </c>
      <c r="C383" s="33" t="s">
        <v>41</v>
      </c>
    </row>
    <row r="384" spans="2:159" x14ac:dyDescent="0.25">
      <c r="B384" s="33" t="s">
        <v>28</v>
      </c>
      <c r="C384" s="33" t="s">
        <v>42</v>
      </c>
    </row>
    <row r="385" spans="2:159" x14ac:dyDescent="0.25">
      <c r="B385" s="33" t="s">
        <v>28</v>
      </c>
      <c r="C385" s="33" t="s">
        <v>43</v>
      </c>
    </row>
    <row r="386" spans="2:159" x14ac:dyDescent="0.25">
      <c r="B386" s="33" t="s">
        <v>28</v>
      </c>
      <c r="C386" s="33" t="s">
        <v>44</v>
      </c>
    </row>
    <row r="387" spans="2:159" x14ac:dyDescent="0.25">
      <c r="B387" s="33" t="s">
        <v>28</v>
      </c>
      <c r="C387" s="33" t="s">
        <v>45</v>
      </c>
    </row>
    <row r="388" spans="2:159" x14ac:dyDescent="0.25">
      <c r="B388" s="33" t="s">
        <v>28</v>
      </c>
      <c r="C388" s="33" t="s">
        <v>46</v>
      </c>
    </row>
    <row r="389" spans="2:159" x14ac:dyDescent="0.25">
      <c r="B389" s="33" t="s">
        <v>28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29</v>
      </c>
      <c r="C390" s="33" t="s">
        <v>36</v>
      </c>
    </row>
    <row r="391" spans="2:159" x14ac:dyDescent="0.25">
      <c r="B391" s="33" t="s">
        <v>29</v>
      </c>
      <c r="C391" s="33" t="s">
        <v>37</v>
      </c>
    </row>
    <row r="392" spans="2:159" x14ac:dyDescent="0.25">
      <c r="B392" s="33" t="s">
        <v>29</v>
      </c>
      <c r="C392" s="33" t="s">
        <v>38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5169.5872719999998</v>
      </c>
      <c r="AG392" s="33">
        <v>6278.9407629999996</v>
      </c>
      <c r="AH392" s="33">
        <v>8342.3382579999998</v>
      </c>
      <c r="AI392" s="33">
        <v>6855.8045789999996</v>
      </c>
      <c r="AJ392" s="33">
        <v>5206.7735819999998</v>
      </c>
      <c r="AK392" s="33">
        <v>6324.1069690000004</v>
      </c>
      <c r="AL392" s="33">
        <v>8402.3470689999995</v>
      </c>
      <c r="AM392" s="33">
        <v>6905.1203299999997</v>
      </c>
      <c r="AN392" s="33">
        <v>5206.7735819999998</v>
      </c>
      <c r="AO392" s="33">
        <v>6324.1069690000004</v>
      </c>
      <c r="AP392" s="33">
        <v>8402.3470689999995</v>
      </c>
      <c r="AQ392" s="33">
        <v>6905.1203299999997</v>
      </c>
      <c r="AR392" s="33">
        <v>5206.7735819999998</v>
      </c>
      <c r="AS392" s="33">
        <v>6324.1069690000004</v>
      </c>
      <c r="AT392" s="33">
        <v>8402.3470689999995</v>
      </c>
      <c r="AU392" s="33">
        <v>6905.1203299999997</v>
      </c>
      <c r="AV392" s="33">
        <v>5206.7735819999998</v>
      </c>
      <c r="AW392" s="33">
        <v>6324.1069690000004</v>
      </c>
      <c r="AX392" s="33">
        <v>8402.3470689999995</v>
      </c>
      <c r="AY392" s="33">
        <v>6905.1203299999997</v>
      </c>
      <c r="AZ392" s="33">
        <v>5206.7735819999998</v>
      </c>
      <c r="BA392" s="33">
        <v>6324.1069690000004</v>
      </c>
      <c r="BB392" s="33">
        <v>8402.3470689999995</v>
      </c>
      <c r="BC392" s="33">
        <v>6905.1203299999997</v>
      </c>
      <c r="BD392" s="33">
        <v>5206.7735819999998</v>
      </c>
      <c r="BE392" s="33">
        <v>6324.1069690000004</v>
      </c>
      <c r="BF392" s="33">
        <v>8402.3470689999995</v>
      </c>
      <c r="BG392" s="33">
        <v>6905.1203299999997</v>
      </c>
      <c r="BH392" s="33">
        <v>5206.7735819999998</v>
      </c>
      <c r="BI392" s="33">
        <v>6324.1069690000004</v>
      </c>
      <c r="BJ392" s="33">
        <v>8402.3470689999995</v>
      </c>
      <c r="BK392" s="33">
        <v>6905.1203299999997</v>
      </c>
      <c r="BL392" s="33">
        <v>5189.3137239999996</v>
      </c>
      <c r="BM392" s="33">
        <v>6302.9003599999996</v>
      </c>
      <c r="BN392" s="33">
        <v>8374.1715029999996</v>
      </c>
      <c r="BO392" s="33">
        <v>6881.9654110000001</v>
      </c>
      <c r="BP392" s="33">
        <v>5184.1961789999996</v>
      </c>
      <c r="BQ392" s="33">
        <v>6296.6846299999997</v>
      </c>
      <c r="BR392" s="33">
        <v>8365.9131479999996</v>
      </c>
      <c r="BS392" s="33">
        <v>6875.1786240000001</v>
      </c>
      <c r="BT392" s="33">
        <v>5149.4181250000001</v>
      </c>
      <c r="BU392" s="33">
        <v>6254.4434739999997</v>
      </c>
      <c r="BV392" s="33">
        <v>8309.7906220000004</v>
      </c>
      <c r="BW392" s="33">
        <v>6829.0566550000003</v>
      </c>
      <c r="BX392" s="33">
        <v>5058.495825</v>
      </c>
      <c r="BY392" s="33">
        <v>6144.0099499999997</v>
      </c>
      <c r="BZ392" s="33">
        <v>8163.0662229999998</v>
      </c>
      <c r="CA392" s="33">
        <v>6708.4772949999997</v>
      </c>
      <c r="CB392" s="33">
        <v>4961.7937089999996</v>
      </c>
      <c r="CC392" s="33">
        <v>6026.5563080000002</v>
      </c>
      <c r="CD392" s="33">
        <v>8007.014741</v>
      </c>
      <c r="CE392" s="33">
        <v>6580.2328589999997</v>
      </c>
      <c r="CF392" s="33">
        <v>4915.045204</v>
      </c>
      <c r="CG392" s="33">
        <v>5969.7759349999997</v>
      </c>
      <c r="CH392" s="33">
        <v>7931.5750930000004</v>
      </c>
      <c r="CI392" s="33">
        <v>6518.2359150000002</v>
      </c>
      <c r="CJ392" s="33">
        <v>4349.2501750000001</v>
      </c>
      <c r="CK392" s="33">
        <v>5282.5656630000003</v>
      </c>
      <c r="CL392" s="33">
        <v>7018.5324700000001</v>
      </c>
      <c r="CM392" s="33">
        <v>5767.8897159999997</v>
      </c>
      <c r="CN392" s="33">
        <v>3933.6177170000001</v>
      </c>
      <c r="CO392" s="33">
        <v>4777.7416910000002</v>
      </c>
      <c r="CP392" s="33">
        <v>6347.8122819999999</v>
      </c>
      <c r="CQ392" s="33">
        <v>5216.6861570000001</v>
      </c>
      <c r="CR392" s="33">
        <v>3613.4584570000002</v>
      </c>
      <c r="CS392" s="33">
        <v>4388.8787259999999</v>
      </c>
      <c r="CT392" s="33">
        <v>5831.1604280000001</v>
      </c>
      <c r="CU392" s="33">
        <v>4792.0972670000001</v>
      </c>
      <c r="CV392" s="33">
        <v>3437.9744860000001</v>
      </c>
      <c r="CW392" s="33">
        <v>4175.7372509999996</v>
      </c>
      <c r="CX392" s="33">
        <v>5547.9759940000004</v>
      </c>
      <c r="CY392" s="33">
        <v>4559.3738890000004</v>
      </c>
      <c r="CZ392" s="33">
        <v>2322.3444370000002</v>
      </c>
      <c r="DA392" s="33">
        <v>2820.7016119999998</v>
      </c>
      <c r="DB392" s="33">
        <v>3747.6459580000001</v>
      </c>
      <c r="DC392" s="33">
        <v>3079.8473429999999</v>
      </c>
      <c r="DD392" s="33">
        <v>2291.1773499999999</v>
      </c>
      <c r="DE392" s="33">
        <v>2782.8463099999999</v>
      </c>
      <c r="DF392" s="33">
        <v>3697.3505740000001</v>
      </c>
      <c r="DG392" s="33">
        <v>3038.514169</v>
      </c>
      <c r="DH392" s="33">
        <v>668.11884269999996</v>
      </c>
      <c r="DI392" s="33">
        <v>811.49198490000003</v>
      </c>
      <c r="DJ392" s="33">
        <v>1078.166029</v>
      </c>
      <c r="DK392" s="33">
        <v>886.04601879999996</v>
      </c>
      <c r="DL392" s="33">
        <v>236.04932790000001</v>
      </c>
      <c r="DM392" s="33">
        <v>286.70369010000002</v>
      </c>
      <c r="DN392" s="33">
        <v>380.92080379999999</v>
      </c>
      <c r="DO392" s="33">
        <v>313.04395840000001</v>
      </c>
      <c r="DP392" s="33">
        <v>195.3214638</v>
      </c>
      <c r="DQ392" s="33">
        <v>237.235941</v>
      </c>
      <c r="DR392" s="33">
        <v>315.19686860000002</v>
      </c>
      <c r="DS392" s="33">
        <v>259.03146909999998</v>
      </c>
      <c r="DT392" s="33">
        <v>195.3214638</v>
      </c>
      <c r="DU392" s="33">
        <v>237.235941</v>
      </c>
      <c r="DV392" s="33">
        <v>315.19686860000002</v>
      </c>
      <c r="DW392" s="33">
        <v>259.03146909999998</v>
      </c>
      <c r="DX392" s="33">
        <v>195.3214638</v>
      </c>
      <c r="DY392" s="33">
        <v>237.235941</v>
      </c>
      <c r="DZ392" s="33">
        <v>315.19686860000002</v>
      </c>
      <c r="EA392" s="33">
        <v>259.03146909999998</v>
      </c>
      <c r="EB392" s="33">
        <v>195.3214638</v>
      </c>
      <c r="EC392" s="33">
        <v>237.235941</v>
      </c>
      <c r="ED392" s="33">
        <v>315.19686860000002</v>
      </c>
      <c r="EE392" s="33">
        <v>259.03146909999998</v>
      </c>
      <c r="EF392" s="33">
        <v>195.3214638</v>
      </c>
      <c r="EG392" s="33">
        <v>237.235941</v>
      </c>
      <c r="EH392" s="33">
        <v>315.19686860000002</v>
      </c>
      <c r="EI392" s="33">
        <v>259.03146909999998</v>
      </c>
      <c r="EJ392" s="33">
        <v>195.3214638</v>
      </c>
      <c r="EK392" s="33">
        <v>237.235941</v>
      </c>
      <c r="EL392" s="33">
        <v>315.19686860000002</v>
      </c>
      <c r="EM392" s="33">
        <v>259.03146909999998</v>
      </c>
      <c r="EN392" s="33">
        <v>195.3214638</v>
      </c>
      <c r="EO392" s="33">
        <v>237.235941</v>
      </c>
      <c r="EP392" s="33">
        <v>315.19686860000002</v>
      </c>
      <c r="EQ392" s="33">
        <v>259.03146909999998</v>
      </c>
      <c r="ER392" s="33">
        <v>195.3214638</v>
      </c>
      <c r="ES392" s="33">
        <v>237.235941</v>
      </c>
      <c r="ET392" s="33">
        <v>315.19686860000002</v>
      </c>
      <c r="EU392" s="33">
        <v>259.03146909999998</v>
      </c>
      <c r="EV392" s="33">
        <v>195.3214638</v>
      </c>
      <c r="EW392" s="33">
        <v>237.235941</v>
      </c>
      <c r="EX392" s="33">
        <v>315.19686860000002</v>
      </c>
      <c r="EY392" s="33">
        <v>259.03146909999998</v>
      </c>
      <c r="EZ392" s="33">
        <v>195.3214638</v>
      </c>
      <c r="FA392" s="33">
        <v>237.235941</v>
      </c>
      <c r="FB392" s="33">
        <v>315.19686860000002</v>
      </c>
      <c r="FC392" s="33">
        <v>259.03146909999998</v>
      </c>
    </row>
    <row r="393" spans="2:159" x14ac:dyDescent="0.25">
      <c r="B393" s="33" t="s">
        <v>29</v>
      </c>
      <c r="C393" s="33" t="s">
        <v>39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29</v>
      </c>
      <c r="C394" s="33" t="s">
        <v>40</v>
      </c>
    </row>
    <row r="395" spans="2:159" x14ac:dyDescent="0.25">
      <c r="B395" s="33" t="s">
        <v>29</v>
      </c>
      <c r="C395" s="33" t="s">
        <v>41</v>
      </c>
    </row>
    <row r="396" spans="2:159" x14ac:dyDescent="0.25">
      <c r="B396" s="33" t="s">
        <v>29</v>
      </c>
      <c r="C396" s="33" t="s">
        <v>42</v>
      </c>
    </row>
    <row r="397" spans="2:159" x14ac:dyDescent="0.25">
      <c r="B397" s="33" t="s">
        <v>29</v>
      </c>
      <c r="C397" s="33" t="s">
        <v>43</v>
      </c>
    </row>
    <row r="398" spans="2:159" x14ac:dyDescent="0.25">
      <c r="B398" s="33" t="s">
        <v>29</v>
      </c>
      <c r="C398" s="33" t="s">
        <v>44</v>
      </c>
    </row>
    <row r="399" spans="2:159" x14ac:dyDescent="0.25">
      <c r="B399" s="33" t="s">
        <v>29</v>
      </c>
      <c r="C399" s="33" t="s">
        <v>45</v>
      </c>
    </row>
    <row r="400" spans="2:159" x14ac:dyDescent="0.25">
      <c r="B400" s="33" t="s">
        <v>29</v>
      </c>
      <c r="C400" s="33" t="s">
        <v>46</v>
      </c>
    </row>
    <row r="401" spans="2:159" x14ac:dyDescent="0.25">
      <c r="B401" s="33" t="s">
        <v>29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5254.5845529999997</v>
      </c>
      <c r="AG401" s="33">
        <v>6382.1778050000003</v>
      </c>
      <c r="AH401" s="33">
        <v>8479.5012530000004</v>
      </c>
      <c r="AI401" s="33">
        <v>6968.526296</v>
      </c>
      <c r="AJ401" s="33">
        <v>5291.7708640000001</v>
      </c>
      <c r="AK401" s="33">
        <v>6427.3440110000001</v>
      </c>
      <c r="AL401" s="33">
        <v>8539.5100640000001</v>
      </c>
      <c r="AM401" s="33">
        <v>7017.8420470000001</v>
      </c>
      <c r="AN401" s="33">
        <v>5291.7708640000001</v>
      </c>
      <c r="AO401" s="33">
        <v>6427.3440110000001</v>
      </c>
      <c r="AP401" s="33">
        <v>8539.5100640000001</v>
      </c>
      <c r="AQ401" s="33">
        <v>7017.8420470000001</v>
      </c>
      <c r="AR401" s="33">
        <v>5291.7708640000001</v>
      </c>
      <c r="AS401" s="33">
        <v>6427.3440110000001</v>
      </c>
      <c r="AT401" s="33">
        <v>8539.5100640000001</v>
      </c>
      <c r="AU401" s="33">
        <v>7017.8420470000001</v>
      </c>
      <c r="AV401" s="33">
        <v>5291.7708640000001</v>
      </c>
      <c r="AW401" s="33">
        <v>6427.3440110000001</v>
      </c>
      <c r="AX401" s="33">
        <v>8539.5100640000001</v>
      </c>
      <c r="AY401" s="33">
        <v>7017.8420470000001</v>
      </c>
      <c r="AZ401" s="33">
        <v>5291.7708640000001</v>
      </c>
      <c r="BA401" s="33">
        <v>6427.3440110000001</v>
      </c>
      <c r="BB401" s="33">
        <v>8539.5100640000001</v>
      </c>
      <c r="BC401" s="33">
        <v>7017.8420470000001</v>
      </c>
      <c r="BD401" s="33">
        <v>5291.7708640000001</v>
      </c>
      <c r="BE401" s="33">
        <v>6427.3440110000001</v>
      </c>
      <c r="BF401" s="33">
        <v>8539.5100640000001</v>
      </c>
      <c r="BG401" s="33">
        <v>7017.8420470000001</v>
      </c>
      <c r="BH401" s="33">
        <v>5291.7708640000001</v>
      </c>
      <c r="BI401" s="33">
        <v>6427.3440110000001</v>
      </c>
      <c r="BJ401" s="33">
        <v>8539.5100640000001</v>
      </c>
      <c r="BK401" s="33">
        <v>7017.8420470000001</v>
      </c>
      <c r="BL401" s="33">
        <v>5274.3110059999999</v>
      </c>
      <c r="BM401" s="33">
        <v>6406.1374020000003</v>
      </c>
      <c r="BN401" s="33">
        <v>8511.3344980000002</v>
      </c>
      <c r="BO401" s="33">
        <v>6994.6871279999996</v>
      </c>
      <c r="BP401" s="33">
        <v>5269.1934609999998</v>
      </c>
      <c r="BQ401" s="33">
        <v>6399.9216720000004</v>
      </c>
      <c r="BR401" s="33">
        <v>8503.0761430000002</v>
      </c>
      <c r="BS401" s="33">
        <v>6987.9003409999996</v>
      </c>
      <c r="BT401" s="33">
        <v>5234.4154070000004</v>
      </c>
      <c r="BU401" s="33">
        <v>6357.680515</v>
      </c>
      <c r="BV401" s="33">
        <v>8446.9536179999996</v>
      </c>
      <c r="BW401" s="33">
        <v>6941.7783719999998</v>
      </c>
      <c r="BX401" s="33">
        <v>5143.4931059999999</v>
      </c>
      <c r="BY401" s="33">
        <v>6247.2469920000003</v>
      </c>
      <c r="BZ401" s="33">
        <v>8300.2292190000007</v>
      </c>
      <c r="CA401" s="33">
        <v>6821.199012</v>
      </c>
      <c r="CB401" s="33">
        <v>5046.7909909999998</v>
      </c>
      <c r="CC401" s="33">
        <v>6129.7933489999996</v>
      </c>
      <c r="CD401" s="33">
        <v>8144.1777359999996</v>
      </c>
      <c r="CE401" s="33">
        <v>6692.9545760000001</v>
      </c>
      <c r="CF401" s="33">
        <v>5000.0424860000003</v>
      </c>
      <c r="CG401" s="33">
        <v>6073.012976</v>
      </c>
      <c r="CH401" s="33">
        <v>8068.7380890000004</v>
      </c>
      <c r="CI401" s="33">
        <v>6630.9576310000002</v>
      </c>
      <c r="CJ401" s="33">
        <v>4434.2474560000001</v>
      </c>
      <c r="CK401" s="33">
        <v>5385.8027039999997</v>
      </c>
      <c r="CL401" s="33">
        <v>7155.6954660000001</v>
      </c>
      <c r="CM401" s="33">
        <v>5880.611433</v>
      </c>
      <c r="CN401" s="33">
        <v>4018.6149989999999</v>
      </c>
      <c r="CO401" s="33">
        <v>4880.9787329999999</v>
      </c>
      <c r="CP401" s="33">
        <v>6484.9752769999996</v>
      </c>
      <c r="CQ401" s="33">
        <v>5329.4078740000004</v>
      </c>
      <c r="CR401" s="33">
        <v>3698.4557380000001</v>
      </c>
      <c r="CS401" s="33">
        <v>4492.1157679999997</v>
      </c>
      <c r="CT401" s="33">
        <v>5968.3234229999998</v>
      </c>
      <c r="CU401" s="33">
        <v>4904.8189830000001</v>
      </c>
      <c r="CV401" s="33">
        <v>3522.971767</v>
      </c>
      <c r="CW401" s="33">
        <v>4278.9742930000002</v>
      </c>
      <c r="CX401" s="33">
        <v>5685.138989</v>
      </c>
      <c r="CY401" s="33">
        <v>4672.0956059999999</v>
      </c>
      <c r="CZ401" s="33">
        <v>2407.341719</v>
      </c>
      <c r="DA401" s="33">
        <v>2923.938654</v>
      </c>
      <c r="DB401" s="33">
        <v>3884.8089530000002</v>
      </c>
      <c r="DC401" s="33">
        <v>3192.5690599999998</v>
      </c>
      <c r="DD401" s="33">
        <v>2376.1746320000002</v>
      </c>
      <c r="DE401" s="33">
        <v>2886.0833510000002</v>
      </c>
      <c r="DF401" s="33">
        <v>3834.5135690000002</v>
      </c>
      <c r="DG401" s="33">
        <v>3151.2358850000001</v>
      </c>
      <c r="DH401" s="33">
        <v>668.11884269999996</v>
      </c>
      <c r="DI401" s="33">
        <v>811.49198490000003</v>
      </c>
      <c r="DJ401" s="33">
        <v>1078.166029</v>
      </c>
      <c r="DK401" s="33">
        <v>886.04601879999996</v>
      </c>
      <c r="DL401" s="33">
        <v>236.04932790000001</v>
      </c>
      <c r="DM401" s="33">
        <v>286.70369010000002</v>
      </c>
      <c r="DN401" s="33">
        <v>380.92080379999999</v>
      </c>
      <c r="DO401" s="33">
        <v>313.04395840000001</v>
      </c>
      <c r="DP401" s="33">
        <v>195.3214638</v>
      </c>
      <c r="DQ401" s="33">
        <v>237.235941</v>
      </c>
      <c r="DR401" s="33">
        <v>315.19686860000002</v>
      </c>
      <c r="DS401" s="33">
        <v>259.03146909999998</v>
      </c>
      <c r="DT401" s="33">
        <v>195.3214638</v>
      </c>
      <c r="DU401" s="33">
        <v>237.235941</v>
      </c>
      <c r="DV401" s="33">
        <v>315.19686860000002</v>
      </c>
      <c r="DW401" s="33">
        <v>259.03146909999998</v>
      </c>
      <c r="DX401" s="33">
        <v>195.3214638</v>
      </c>
      <c r="DY401" s="33">
        <v>237.235941</v>
      </c>
      <c r="DZ401" s="33">
        <v>315.19686860000002</v>
      </c>
      <c r="EA401" s="33">
        <v>259.03146909999998</v>
      </c>
      <c r="EB401" s="33">
        <v>195.3214638</v>
      </c>
      <c r="EC401" s="33">
        <v>237.235941</v>
      </c>
      <c r="ED401" s="33">
        <v>315.19686860000002</v>
      </c>
      <c r="EE401" s="33">
        <v>259.03146909999998</v>
      </c>
      <c r="EF401" s="33">
        <v>195.3214638</v>
      </c>
      <c r="EG401" s="33">
        <v>237.235941</v>
      </c>
      <c r="EH401" s="33">
        <v>315.19686860000002</v>
      </c>
      <c r="EI401" s="33">
        <v>259.03146909999998</v>
      </c>
      <c r="EJ401" s="33">
        <v>195.3214638</v>
      </c>
      <c r="EK401" s="33">
        <v>237.235941</v>
      </c>
      <c r="EL401" s="33">
        <v>315.19686860000002</v>
      </c>
      <c r="EM401" s="33">
        <v>259.03146909999998</v>
      </c>
      <c r="EN401" s="33">
        <v>195.3214638</v>
      </c>
      <c r="EO401" s="33">
        <v>237.235941</v>
      </c>
      <c r="EP401" s="33">
        <v>315.19686860000002</v>
      </c>
      <c r="EQ401" s="33">
        <v>259.03146909999998</v>
      </c>
      <c r="ER401" s="33">
        <v>195.3214638</v>
      </c>
      <c r="ES401" s="33">
        <v>237.235941</v>
      </c>
      <c r="ET401" s="33">
        <v>315.19686860000002</v>
      </c>
      <c r="EU401" s="33">
        <v>259.03146909999998</v>
      </c>
      <c r="EV401" s="33">
        <v>195.3214638</v>
      </c>
      <c r="EW401" s="33">
        <v>237.235941</v>
      </c>
      <c r="EX401" s="33">
        <v>315.19686860000002</v>
      </c>
      <c r="EY401" s="33">
        <v>259.03146909999998</v>
      </c>
      <c r="EZ401" s="33">
        <v>195.3214638</v>
      </c>
      <c r="FA401" s="33">
        <v>237.235941</v>
      </c>
      <c r="FB401" s="33">
        <v>315.19686860000002</v>
      </c>
      <c r="FC401" s="33">
        <v>259.03146909999998</v>
      </c>
    </row>
    <row r="402" spans="2:159" x14ac:dyDescent="0.25">
      <c r="B402" s="33" t="s">
        <v>30</v>
      </c>
      <c r="C402" s="33" t="s">
        <v>36</v>
      </c>
    </row>
    <row r="403" spans="2:159" x14ac:dyDescent="0.25">
      <c r="B403" s="33" t="s">
        <v>30</v>
      </c>
      <c r="C403" s="33" t="s">
        <v>37</v>
      </c>
      <c r="AR403" s="33">
        <v>363.3139372</v>
      </c>
      <c r="AS403" s="33">
        <v>359.39328319999998</v>
      </c>
      <c r="AT403" s="33">
        <v>439.11324789999998</v>
      </c>
      <c r="AU403" s="33">
        <v>407.74801589999998</v>
      </c>
      <c r="AV403" s="33">
        <v>363.3139372</v>
      </c>
      <c r="AW403" s="33">
        <v>359.39328319999998</v>
      </c>
      <c r="AX403" s="33">
        <v>439.11324789999998</v>
      </c>
      <c r="AY403" s="33">
        <v>407.74801589999998</v>
      </c>
      <c r="AZ403" s="33">
        <v>363.3139372</v>
      </c>
      <c r="BA403" s="33">
        <v>359.39328319999998</v>
      </c>
      <c r="BB403" s="33">
        <v>439.11324789999998</v>
      </c>
      <c r="BC403" s="33">
        <v>407.74801589999998</v>
      </c>
      <c r="BD403" s="33">
        <v>363.3139372</v>
      </c>
      <c r="BE403" s="33">
        <v>359.39328319999998</v>
      </c>
      <c r="BF403" s="33">
        <v>439.11324789999998</v>
      </c>
      <c r="BG403" s="33">
        <v>407.74801589999998</v>
      </c>
      <c r="BH403" s="33">
        <v>363.3139372</v>
      </c>
      <c r="BI403" s="33">
        <v>359.39328319999998</v>
      </c>
      <c r="BJ403" s="33">
        <v>439.11324789999998</v>
      </c>
      <c r="BK403" s="33">
        <v>407.74801589999998</v>
      </c>
      <c r="BL403" s="33">
        <v>363.3139372</v>
      </c>
      <c r="BM403" s="33">
        <v>359.39328319999998</v>
      </c>
      <c r="BN403" s="33">
        <v>439.11324789999998</v>
      </c>
      <c r="BO403" s="33">
        <v>407.74801589999998</v>
      </c>
      <c r="BP403" s="33">
        <v>363.3139372</v>
      </c>
      <c r="BQ403" s="33">
        <v>359.39328319999998</v>
      </c>
      <c r="BR403" s="33">
        <v>439.11324789999998</v>
      </c>
      <c r="BS403" s="33">
        <v>407.74801589999998</v>
      </c>
      <c r="BT403" s="33">
        <v>363.3139372</v>
      </c>
      <c r="BU403" s="33">
        <v>359.39328319999998</v>
      </c>
      <c r="BV403" s="33">
        <v>439.11324789999998</v>
      </c>
      <c r="BW403" s="33">
        <v>407.74801589999998</v>
      </c>
      <c r="BX403" s="33">
        <v>363.3139372</v>
      </c>
      <c r="BY403" s="33">
        <v>359.39328319999998</v>
      </c>
      <c r="BZ403" s="33">
        <v>439.11324789999998</v>
      </c>
      <c r="CA403" s="33">
        <v>407.74801589999998</v>
      </c>
      <c r="CB403" s="33">
        <v>363.3139372</v>
      </c>
      <c r="CC403" s="33">
        <v>359.39328319999998</v>
      </c>
      <c r="CD403" s="33">
        <v>439.11324789999998</v>
      </c>
      <c r="CE403" s="33">
        <v>407.74801589999998</v>
      </c>
      <c r="CF403" s="33">
        <v>363.3139372</v>
      </c>
      <c r="CG403" s="33">
        <v>359.39328319999998</v>
      </c>
      <c r="CH403" s="33">
        <v>439.11324789999998</v>
      </c>
      <c r="CI403" s="33">
        <v>407.74801589999998</v>
      </c>
      <c r="CJ403" s="33">
        <v>363.3139372</v>
      </c>
      <c r="CK403" s="33">
        <v>359.39328319999998</v>
      </c>
      <c r="CL403" s="33">
        <v>439.11324789999998</v>
      </c>
      <c r="CM403" s="33">
        <v>407.74801589999998</v>
      </c>
      <c r="CN403" s="33">
        <v>363.3139372</v>
      </c>
      <c r="CO403" s="33">
        <v>359.39328319999998</v>
      </c>
      <c r="CP403" s="33">
        <v>439.11324789999998</v>
      </c>
      <c r="CQ403" s="33">
        <v>407.74801589999998</v>
      </c>
      <c r="CR403" s="33">
        <v>363.3139372</v>
      </c>
      <c r="CS403" s="33">
        <v>359.39328319999998</v>
      </c>
      <c r="CT403" s="33">
        <v>439.11324789999998</v>
      </c>
      <c r="CU403" s="33">
        <v>407.74801589999998</v>
      </c>
      <c r="CV403" s="33">
        <v>363.3139372</v>
      </c>
      <c r="CW403" s="33">
        <v>359.39328319999998</v>
      </c>
      <c r="CX403" s="33">
        <v>439.11324789999998</v>
      </c>
      <c r="CY403" s="33">
        <v>407.74801589999998</v>
      </c>
      <c r="CZ403" s="33">
        <v>363.3139372</v>
      </c>
      <c r="DA403" s="33">
        <v>359.39328319999998</v>
      </c>
      <c r="DB403" s="33">
        <v>439.11324789999998</v>
      </c>
      <c r="DC403" s="33">
        <v>407.74801589999998</v>
      </c>
      <c r="DD403" s="33">
        <v>363.3139372</v>
      </c>
      <c r="DE403" s="33">
        <v>359.39328319999998</v>
      </c>
      <c r="DF403" s="33">
        <v>439.11324789999998</v>
      </c>
      <c r="DG403" s="33">
        <v>407.74801589999998</v>
      </c>
      <c r="DH403" s="33">
        <v>363.3139372</v>
      </c>
      <c r="DI403" s="33">
        <v>359.39328319999998</v>
      </c>
      <c r="DJ403" s="33">
        <v>439.11324789999998</v>
      </c>
      <c r="DK403" s="33">
        <v>407.74801589999998</v>
      </c>
      <c r="DL403" s="33">
        <v>363.3139372</v>
      </c>
      <c r="DM403" s="33">
        <v>359.39328319999998</v>
      </c>
      <c r="DN403" s="33">
        <v>439.11324789999998</v>
      </c>
      <c r="DO403" s="33">
        <v>407.74801589999998</v>
      </c>
      <c r="DP403" s="33">
        <v>363.3139372</v>
      </c>
      <c r="DQ403" s="33">
        <v>359.39328319999998</v>
      </c>
      <c r="DR403" s="33">
        <v>439.11324789999998</v>
      </c>
      <c r="DS403" s="33">
        <v>407.74801589999998</v>
      </c>
      <c r="DT403" s="33">
        <v>363.3139372</v>
      </c>
      <c r="DU403" s="33">
        <v>359.39328319999998</v>
      </c>
      <c r="DV403" s="33">
        <v>439.11324789999998</v>
      </c>
      <c r="DW403" s="33">
        <v>407.74801589999998</v>
      </c>
      <c r="DX403" s="33">
        <v>363.3139372</v>
      </c>
      <c r="DY403" s="33">
        <v>359.39328319999998</v>
      </c>
      <c r="DZ403" s="33">
        <v>439.11324789999998</v>
      </c>
      <c r="EA403" s="33">
        <v>407.74801589999998</v>
      </c>
      <c r="EB403" s="33">
        <v>363.3139372</v>
      </c>
      <c r="EC403" s="33">
        <v>359.39328319999998</v>
      </c>
      <c r="ED403" s="33">
        <v>439.11324789999998</v>
      </c>
      <c r="EE403" s="33">
        <v>407.74801589999998</v>
      </c>
      <c r="EF403" s="33">
        <v>363.3139372</v>
      </c>
      <c r="EG403" s="33">
        <v>359.39328319999998</v>
      </c>
      <c r="EH403" s="33">
        <v>439.11324789999998</v>
      </c>
      <c r="EI403" s="33">
        <v>407.74801589999998</v>
      </c>
      <c r="EJ403" s="33">
        <v>363.3139372</v>
      </c>
      <c r="EK403" s="33">
        <v>359.39328319999998</v>
      </c>
      <c r="EL403" s="33">
        <v>439.11324789999998</v>
      </c>
      <c r="EM403" s="33">
        <v>407.74801589999998</v>
      </c>
      <c r="EN403" s="33">
        <v>363.3139372</v>
      </c>
      <c r="EO403" s="33">
        <v>359.39328319999998</v>
      </c>
      <c r="EP403" s="33">
        <v>439.11324789999998</v>
      </c>
      <c r="EQ403" s="33">
        <v>407.74801589999998</v>
      </c>
      <c r="ER403" s="33">
        <v>363.3139372</v>
      </c>
      <c r="ES403" s="33">
        <v>359.39328319999998</v>
      </c>
      <c r="ET403" s="33">
        <v>439.11324789999998</v>
      </c>
      <c r="EU403" s="33">
        <v>407.74801589999998</v>
      </c>
      <c r="EV403" s="33">
        <v>363.3139372</v>
      </c>
      <c r="EW403" s="33">
        <v>359.39328319999998</v>
      </c>
      <c r="EX403" s="33">
        <v>439.11324789999998</v>
      </c>
      <c r="EY403" s="33">
        <v>407.74801589999998</v>
      </c>
      <c r="EZ403" s="33">
        <v>363.3139372</v>
      </c>
      <c r="FA403" s="33">
        <v>359.39328319999998</v>
      </c>
      <c r="FB403" s="33">
        <v>439.11324789999998</v>
      </c>
      <c r="FC403" s="33">
        <v>407.74801589999998</v>
      </c>
    </row>
    <row r="404" spans="2:159" x14ac:dyDescent="0.25">
      <c r="B404" s="33" t="s">
        <v>30</v>
      </c>
      <c r="C404" s="33" t="s">
        <v>38</v>
      </c>
    </row>
    <row r="405" spans="2:159" x14ac:dyDescent="0.25">
      <c r="B405" s="33" t="s">
        <v>30</v>
      </c>
      <c r="C405" s="33" t="s">
        <v>39</v>
      </c>
    </row>
    <row r="406" spans="2:159" x14ac:dyDescent="0.25">
      <c r="B406" s="33" t="s">
        <v>30</v>
      </c>
      <c r="C406" s="33" t="s">
        <v>40</v>
      </c>
    </row>
    <row r="407" spans="2:159" x14ac:dyDescent="0.25">
      <c r="B407" s="33" t="s">
        <v>30</v>
      </c>
      <c r="C407" s="33" t="s">
        <v>41</v>
      </c>
    </row>
    <row r="408" spans="2:159" x14ac:dyDescent="0.25">
      <c r="B408" s="33" t="s">
        <v>30</v>
      </c>
      <c r="C408" s="33" t="s">
        <v>42</v>
      </c>
    </row>
    <row r="409" spans="2:159" x14ac:dyDescent="0.25">
      <c r="B409" s="33" t="s">
        <v>30</v>
      </c>
      <c r="C409" s="33" t="s">
        <v>43</v>
      </c>
    </row>
    <row r="410" spans="2:159" x14ac:dyDescent="0.25">
      <c r="B410" s="33" t="s">
        <v>30</v>
      </c>
      <c r="C410" s="33" t="s">
        <v>44</v>
      </c>
    </row>
    <row r="411" spans="2:159" x14ac:dyDescent="0.25">
      <c r="B411" s="33" t="s">
        <v>30</v>
      </c>
      <c r="C411" s="33" t="s">
        <v>45</v>
      </c>
    </row>
    <row r="412" spans="2:159" x14ac:dyDescent="0.25">
      <c r="B412" s="33" t="s">
        <v>30</v>
      </c>
      <c r="C412" s="33" t="s">
        <v>46</v>
      </c>
    </row>
    <row r="413" spans="2:159" x14ac:dyDescent="0.25">
      <c r="B413" s="33" t="s">
        <v>30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363.3139372</v>
      </c>
      <c r="AS413" s="33">
        <v>359.39328319999998</v>
      </c>
      <c r="AT413" s="33">
        <v>439.11324789999998</v>
      </c>
      <c r="AU413" s="33">
        <v>407.74801589999998</v>
      </c>
      <c r="AV413" s="33">
        <v>363.3139372</v>
      </c>
      <c r="AW413" s="33">
        <v>359.39328319999998</v>
      </c>
      <c r="AX413" s="33">
        <v>439.11324789999998</v>
      </c>
      <c r="AY413" s="33">
        <v>407.74801589999998</v>
      </c>
      <c r="AZ413" s="33">
        <v>363.3139372</v>
      </c>
      <c r="BA413" s="33">
        <v>359.39328319999998</v>
      </c>
      <c r="BB413" s="33">
        <v>439.11324789999998</v>
      </c>
      <c r="BC413" s="33">
        <v>407.74801589999998</v>
      </c>
      <c r="BD413" s="33">
        <v>363.3139372</v>
      </c>
      <c r="BE413" s="33">
        <v>359.39328319999998</v>
      </c>
      <c r="BF413" s="33">
        <v>439.11324789999998</v>
      </c>
      <c r="BG413" s="33">
        <v>407.74801589999998</v>
      </c>
      <c r="BH413" s="33">
        <v>363.3139372</v>
      </c>
      <c r="BI413" s="33">
        <v>359.39328319999998</v>
      </c>
      <c r="BJ413" s="33">
        <v>439.11324789999998</v>
      </c>
      <c r="BK413" s="33">
        <v>407.74801589999998</v>
      </c>
      <c r="BL413" s="33">
        <v>363.3139372</v>
      </c>
      <c r="BM413" s="33">
        <v>359.39328319999998</v>
      </c>
      <c r="BN413" s="33">
        <v>439.11324789999998</v>
      </c>
      <c r="BO413" s="33">
        <v>407.74801589999998</v>
      </c>
      <c r="BP413" s="33">
        <v>363.3139372</v>
      </c>
      <c r="BQ413" s="33">
        <v>359.39328319999998</v>
      </c>
      <c r="BR413" s="33">
        <v>439.11324789999998</v>
      </c>
      <c r="BS413" s="33">
        <v>407.74801589999998</v>
      </c>
      <c r="BT413" s="33">
        <v>363.3139372</v>
      </c>
      <c r="BU413" s="33">
        <v>359.39328319999998</v>
      </c>
      <c r="BV413" s="33">
        <v>439.11324789999998</v>
      </c>
      <c r="BW413" s="33">
        <v>407.74801589999998</v>
      </c>
      <c r="BX413" s="33">
        <v>363.3139372</v>
      </c>
      <c r="BY413" s="33">
        <v>359.39328319999998</v>
      </c>
      <c r="BZ413" s="33">
        <v>439.11324789999998</v>
      </c>
      <c r="CA413" s="33">
        <v>407.74801589999998</v>
      </c>
      <c r="CB413" s="33">
        <v>363.3139372</v>
      </c>
      <c r="CC413" s="33">
        <v>359.39328319999998</v>
      </c>
      <c r="CD413" s="33">
        <v>439.11324789999998</v>
      </c>
      <c r="CE413" s="33">
        <v>407.74801589999998</v>
      </c>
      <c r="CF413" s="33">
        <v>363.3139372</v>
      </c>
      <c r="CG413" s="33">
        <v>359.39328319999998</v>
      </c>
      <c r="CH413" s="33">
        <v>439.11324789999998</v>
      </c>
      <c r="CI413" s="33">
        <v>407.74801589999998</v>
      </c>
      <c r="CJ413" s="33">
        <v>363.3139372</v>
      </c>
      <c r="CK413" s="33">
        <v>359.39328319999998</v>
      </c>
      <c r="CL413" s="33">
        <v>439.11324789999998</v>
      </c>
      <c r="CM413" s="33">
        <v>407.74801589999998</v>
      </c>
      <c r="CN413" s="33">
        <v>363.3139372</v>
      </c>
      <c r="CO413" s="33">
        <v>359.39328319999998</v>
      </c>
      <c r="CP413" s="33">
        <v>439.11324789999998</v>
      </c>
      <c r="CQ413" s="33">
        <v>407.74801589999998</v>
      </c>
      <c r="CR413" s="33">
        <v>363.3139372</v>
      </c>
      <c r="CS413" s="33">
        <v>359.39328319999998</v>
      </c>
      <c r="CT413" s="33">
        <v>439.11324789999998</v>
      </c>
      <c r="CU413" s="33">
        <v>407.74801589999998</v>
      </c>
      <c r="CV413" s="33">
        <v>363.3139372</v>
      </c>
      <c r="CW413" s="33">
        <v>359.39328319999998</v>
      </c>
      <c r="CX413" s="33">
        <v>439.11324789999998</v>
      </c>
      <c r="CY413" s="33">
        <v>407.74801589999998</v>
      </c>
      <c r="CZ413" s="33">
        <v>363.3139372</v>
      </c>
      <c r="DA413" s="33">
        <v>359.39328319999998</v>
      </c>
      <c r="DB413" s="33">
        <v>439.11324789999998</v>
      </c>
      <c r="DC413" s="33">
        <v>407.74801589999998</v>
      </c>
      <c r="DD413" s="33">
        <v>363.3139372</v>
      </c>
      <c r="DE413" s="33">
        <v>359.39328319999998</v>
      </c>
      <c r="DF413" s="33">
        <v>439.11324789999998</v>
      </c>
      <c r="DG413" s="33">
        <v>407.74801589999998</v>
      </c>
      <c r="DH413" s="33">
        <v>363.3139372</v>
      </c>
      <c r="DI413" s="33">
        <v>359.39328319999998</v>
      </c>
      <c r="DJ413" s="33">
        <v>439.11324789999998</v>
      </c>
      <c r="DK413" s="33">
        <v>407.74801589999998</v>
      </c>
      <c r="DL413" s="33">
        <v>363.3139372</v>
      </c>
      <c r="DM413" s="33">
        <v>359.39328319999998</v>
      </c>
      <c r="DN413" s="33">
        <v>439.11324789999998</v>
      </c>
      <c r="DO413" s="33">
        <v>407.74801589999998</v>
      </c>
      <c r="DP413" s="33">
        <v>363.3139372</v>
      </c>
      <c r="DQ413" s="33">
        <v>359.39328319999998</v>
      </c>
      <c r="DR413" s="33">
        <v>439.11324789999998</v>
      </c>
      <c r="DS413" s="33">
        <v>407.74801589999998</v>
      </c>
      <c r="DT413" s="33">
        <v>363.3139372</v>
      </c>
      <c r="DU413" s="33">
        <v>359.39328319999998</v>
      </c>
      <c r="DV413" s="33">
        <v>439.11324789999998</v>
      </c>
      <c r="DW413" s="33">
        <v>407.74801589999998</v>
      </c>
      <c r="DX413" s="33">
        <v>363.3139372</v>
      </c>
      <c r="DY413" s="33">
        <v>359.39328319999998</v>
      </c>
      <c r="DZ413" s="33">
        <v>439.11324789999998</v>
      </c>
      <c r="EA413" s="33">
        <v>407.74801589999998</v>
      </c>
      <c r="EB413" s="33">
        <v>363.3139372</v>
      </c>
      <c r="EC413" s="33">
        <v>359.39328319999998</v>
      </c>
      <c r="ED413" s="33">
        <v>439.11324789999998</v>
      </c>
      <c r="EE413" s="33">
        <v>407.74801589999998</v>
      </c>
      <c r="EF413" s="33">
        <v>363.3139372</v>
      </c>
      <c r="EG413" s="33">
        <v>359.39328319999998</v>
      </c>
      <c r="EH413" s="33">
        <v>439.11324789999998</v>
      </c>
      <c r="EI413" s="33">
        <v>407.74801589999998</v>
      </c>
      <c r="EJ413" s="33">
        <v>363.3139372</v>
      </c>
      <c r="EK413" s="33">
        <v>359.39328319999998</v>
      </c>
      <c r="EL413" s="33">
        <v>439.11324789999998</v>
      </c>
      <c r="EM413" s="33">
        <v>407.74801589999998</v>
      </c>
      <c r="EN413" s="33">
        <v>363.3139372</v>
      </c>
      <c r="EO413" s="33">
        <v>359.39328319999998</v>
      </c>
      <c r="EP413" s="33">
        <v>439.11324789999998</v>
      </c>
      <c r="EQ413" s="33">
        <v>407.74801589999998</v>
      </c>
      <c r="ER413" s="33">
        <v>363.3139372</v>
      </c>
      <c r="ES413" s="33">
        <v>359.39328319999998</v>
      </c>
      <c r="ET413" s="33">
        <v>439.11324789999998</v>
      </c>
      <c r="EU413" s="33">
        <v>407.74801589999998</v>
      </c>
      <c r="EV413" s="33">
        <v>363.3139372</v>
      </c>
      <c r="EW413" s="33">
        <v>359.39328319999998</v>
      </c>
      <c r="EX413" s="33">
        <v>439.11324789999998</v>
      </c>
      <c r="EY413" s="33">
        <v>407.74801589999998</v>
      </c>
      <c r="EZ413" s="33">
        <v>363.3139372</v>
      </c>
      <c r="FA413" s="33">
        <v>359.39328319999998</v>
      </c>
      <c r="FB413" s="33">
        <v>439.11324789999998</v>
      </c>
      <c r="FC413" s="33">
        <v>407.74801589999998</v>
      </c>
    </row>
    <row r="414" spans="2:159" x14ac:dyDescent="0.25">
      <c r="B414" s="33" t="s">
        <v>31</v>
      </c>
      <c r="C414" s="33" t="s">
        <v>36</v>
      </c>
    </row>
    <row r="415" spans="2:159" x14ac:dyDescent="0.25">
      <c r="B415" s="33" t="s">
        <v>31</v>
      </c>
      <c r="C415" s="33" t="s">
        <v>37</v>
      </c>
    </row>
    <row r="416" spans="2:159" x14ac:dyDescent="0.25">
      <c r="B416" s="33" t="s">
        <v>31</v>
      </c>
      <c r="C416" s="33" t="s">
        <v>38</v>
      </c>
      <c r="AJ416" s="33">
        <v>46.116019569999999</v>
      </c>
      <c r="AK416" s="33">
        <v>56.012161110000001</v>
      </c>
      <c r="AL416" s="33">
        <v>74.418984370000004</v>
      </c>
      <c r="AM416" s="33">
        <v>61.158154709999998</v>
      </c>
      <c r="AN416" s="33">
        <v>1410.0357919999999</v>
      </c>
      <c r="AO416" s="33">
        <v>1712.6185800000001</v>
      </c>
      <c r="AP416" s="33">
        <v>2275.4225649999998</v>
      </c>
      <c r="AQ416" s="33">
        <v>1869.9616289999999</v>
      </c>
      <c r="AR416" s="33">
        <v>2517.1992599999999</v>
      </c>
      <c r="AS416" s="33">
        <v>3057.3707749999999</v>
      </c>
      <c r="AT416" s="33">
        <v>4062.0897930000001</v>
      </c>
      <c r="AU416" s="33">
        <v>3338.259963</v>
      </c>
      <c r="AV416" s="33">
        <v>6030.3712409999998</v>
      </c>
      <c r="AW416" s="33">
        <v>7324.4423219999999</v>
      </c>
      <c r="AX416" s="33">
        <v>9731.4145339999995</v>
      </c>
      <c r="AY416" s="33">
        <v>7997.3592850000005</v>
      </c>
      <c r="AZ416" s="33">
        <v>8995.7800580000003</v>
      </c>
      <c r="BA416" s="33">
        <v>10926.204959999999</v>
      </c>
      <c r="BB416" s="33">
        <v>14516.79529</v>
      </c>
      <c r="BC416" s="33">
        <v>11930.02591</v>
      </c>
      <c r="BD416" s="33">
        <v>11252.75938</v>
      </c>
      <c r="BE416" s="33">
        <v>13667.51462</v>
      </c>
      <c r="BF416" s="33">
        <v>18158.959350000001</v>
      </c>
      <c r="BG416" s="33">
        <v>14923.18734</v>
      </c>
      <c r="BH416" s="33">
        <v>11252.75938</v>
      </c>
      <c r="BI416" s="33">
        <v>13667.51462</v>
      </c>
      <c r="BJ416" s="33">
        <v>18158.959350000001</v>
      </c>
      <c r="BK416" s="33">
        <v>14923.18734</v>
      </c>
      <c r="BL416" s="33">
        <v>11252.75938</v>
      </c>
      <c r="BM416" s="33">
        <v>13667.51462</v>
      </c>
      <c r="BN416" s="33">
        <v>18158.959350000001</v>
      </c>
      <c r="BO416" s="33">
        <v>14923.18734</v>
      </c>
      <c r="BP416" s="33">
        <v>11252.75938</v>
      </c>
      <c r="BQ416" s="33">
        <v>13667.51462</v>
      </c>
      <c r="BR416" s="33">
        <v>18158.959350000001</v>
      </c>
      <c r="BS416" s="33">
        <v>14923.18734</v>
      </c>
      <c r="BT416" s="33">
        <v>11252.75938</v>
      </c>
      <c r="BU416" s="33">
        <v>13667.51462</v>
      </c>
      <c r="BV416" s="33">
        <v>18158.959350000001</v>
      </c>
      <c r="BW416" s="33">
        <v>14923.18734</v>
      </c>
      <c r="BX416" s="33">
        <v>11252.75938</v>
      </c>
      <c r="BY416" s="33">
        <v>13667.51462</v>
      </c>
      <c r="BZ416" s="33">
        <v>18158.959350000001</v>
      </c>
      <c r="CA416" s="33">
        <v>14923.18734</v>
      </c>
      <c r="CB416" s="33">
        <v>11252.75938</v>
      </c>
      <c r="CC416" s="33">
        <v>13667.51462</v>
      </c>
      <c r="CD416" s="33">
        <v>18158.959350000001</v>
      </c>
      <c r="CE416" s="33">
        <v>14923.18734</v>
      </c>
      <c r="CF416" s="33">
        <v>11252.75938</v>
      </c>
      <c r="CG416" s="33">
        <v>13667.51462</v>
      </c>
      <c r="CH416" s="33">
        <v>18158.959350000001</v>
      </c>
      <c r="CI416" s="33">
        <v>14923.18734</v>
      </c>
      <c r="CJ416" s="33">
        <v>11252.75938</v>
      </c>
      <c r="CK416" s="33">
        <v>13667.51462</v>
      </c>
      <c r="CL416" s="33">
        <v>18158.959350000001</v>
      </c>
      <c r="CM416" s="33">
        <v>14923.18734</v>
      </c>
      <c r="CN416" s="33">
        <v>11252.75938</v>
      </c>
      <c r="CO416" s="33">
        <v>13667.51462</v>
      </c>
      <c r="CP416" s="33">
        <v>18158.959350000001</v>
      </c>
      <c r="CQ416" s="33">
        <v>14923.18734</v>
      </c>
      <c r="CR416" s="33">
        <v>11252.75938</v>
      </c>
      <c r="CS416" s="33">
        <v>13667.51462</v>
      </c>
      <c r="CT416" s="33">
        <v>18158.959350000001</v>
      </c>
      <c r="CU416" s="33">
        <v>14923.18734</v>
      </c>
      <c r="CV416" s="33">
        <v>11252.75938</v>
      </c>
      <c r="CW416" s="33">
        <v>13667.51462</v>
      </c>
      <c r="CX416" s="33">
        <v>18158.959350000001</v>
      </c>
      <c r="CY416" s="33">
        <v>14923.18734</v>
      </c>
      <c r="CZ416" s="33">
        <v>11252.75938</v>
      </c>
      <c r="DA416" s="33">
        <v>13667.51462</v>
      </c>
      <c r="DB416" s="33">
        <v>18158.959350000001</v>
      </c>
      <c r="DC416" s="33">
        <v>14923.18734</v>
      </c>
      <c r="DD416" s="33">
        <v>11252.75938</v>
      </c>
      <c r="DE416" s="33">
        <v>13667.51462</v>
      </c>
      <c r="DF416" s="33">
        <v>18158.959350000001</v>
      </c>
      <c r="DG416" s="33">
        <v>14923.18734</v>
      </c>
      <c r="DH416" s="33">
        <v>11252.75938</v>
      </c>
      <c r="DI416" s="33">
        <v>13667.51462</v>
      </c>
      <c r="DJ416" s="33">
        <v>18158.959350000001</v>
      </c>
      <c r="DK416" s="33">
        <v>14923.18734</v>
      </c>
      <c r="DL416" s="33">
        <v>11252.75938</v>
      </c>
      <c r="DM416" s="33">
        <v>13667.51462</v>
      </c>
      <c r="DN416" s="33">
        <v>18158.959350000001</v>
      </c>
      <c r="DO416" s="33">
        <v>14923.18734</v>
      </c>
      <c r="DP416" s="33">
        <v>11252.75938</v>
      </c>
      <c r="DQ416" s="33">
        <v>13667.51462</v>
      </c>
      <c r="DR416" s="33">
        <v>18158.959350000001</v>
      </c>
      <c r="DS416" s="33">
        <v>14923.18734</v>
      </c>
      <c r="DT416" s="33">
        <v>11252.75938</v>
      </c>
      <c r="DU416" s="33">
        <v>13667.51462</v>
      </c>
      <c r="DV416" s="33">
        <v>18158.959350000001</v>
      </c>
      <c r="DW416" s="33">
        <v>14923.18734</v>
      </c>
      <c r="DX416" s="33">
        <v>11252.75938</v>
      </c>
      <c r="DY416" s="33">
        <v>13667.51462</v>
      </c>
      <c r="DZ416" s="33">
        <v>18158.959350000001</v>
      </c>
      <c r="EA416" s="33">
        <v>14923.18734</v>
      </c>
      <c r="EB416" s="33">
        <v>11252.75938</v>
      </c>
      <c r="EC416" s="33">
        <v>13667.51462</v>
      </c>
      <c r="ED416" s="33">
        <v>18158.959350000001</v>
      </c>
      <c r="EE416" s="33">
        <v>14923.18734</v>
      </c>
      <c r="EF416" s="33">
        <v>11252.75938</v>
      </c>
      <c r="EG416" s="33">
        <v>13667.51462</v>
      </c>
      <c r="EH416" s="33">
        <v>18158.959350000001</v>
      </c>
      <c r="EI416" s="33">
        <v>14923.18734</v>
      </c>
      <c r="EJ416" s="33">
        <v>11252.75938</v>
      </c>
      <c r="EK416" s="33">
        <v>13667.51462</v>
      </c>
      <c r="EL416" s="33">
        <v>18158.959350000001</v>
      </c>
      <c r="EM416" s="33">
        <v>14923.18734</v>
      </c>
      <c r="EN416" s="33">
        <v>11252.75938</v>
      </c>
      <c r="EO416" s="33">
        <v>13667.51462</v>
      </c>
      <c r="EP416" s="33">
        <v>18158.959350000001</v>
      </c>
      <c r="EQ416" s="33">
        <v>14923.18734</v>
      </c>
      <c r="ER416" s="33">
        <v>11252.75938</v>
      </c>
      <c r="ES416" s="33">
        <v>13667.51462</v>
      </c>
      <c r="ET416" s="33">
        <v>18158.959350000001</v>
      </c>
      <c r="EU416" s="33">
        <v>14923.18734</v>
      </c>
      <c r="EV416" s="33">
        <v>11252.75938</v>
      </c>
      <c r="EW416" s="33">
        <v>13667.51462</v>
      </c>
      <c r="EX416" s="33">
        <v>18158.959350000001</v>
      </c>
      <c r="EY416" s="33">
        <v>14923.18734</v>
      </c>
      <c r="EZ416" s="33">
        <v>11252.75938</v>
      </c>
      <c r="FA416" s="33">
        <v>13667.51462</v>
      </c>
      <c r="FB416" s="33">
        <v>18158.959350000001</v>
      </c>
      <c r="FC416" s="33">
        <v>14923.18734</v>
      </c>
    </row>
    <row r="417" spans="2:159" x14ac:dyDescent="0.25">
      <c r="B417" s="33" t="s">
        <v>31</v>
      </c>
      <c r="C417" s="33" t="s">
        <v>39</v>
      </c>
    </row>
    <row r="418" spans="2:159" x14ac:dyDescent="0.25">
      <c r="B418" s="33" t="s">
        <v>31</v>
      </c>
      <c r="C418" s="33" t="s">
        <v>40</v>
      </c>
    </row>
    <row r="419" spans="2:159" x14ac:dyDescent="0.25">
      <c r="B419" s="33" t="s">
        <v>31</v>
      </c>
      <c r="C419" s="33" t="s">
        <v>41</v>
      </c>
    </row>
    <row r="420" spans="2:159" x14ac:dyDescent="0.25">
      <c r="B420" s="33" t="s">
        <v>31</v>
      </c>
      <c r="C420" s="33" t="s">
        <v>42</v>
      </c>
    </row>
    <row r="421" spans="2:159" x14ac:dyDescent="0.25">
      <c r="B421" s="33" t="s">
        <v>31</v>
      </c>
      <c r="C421" s="33" t="s">
        <v>43</v>
      </c>
    </row>
    <row r="422" spans="2:159" x14ac:dyDescent="0.25">
      <c r="B422" s="33" t="s">
        <v>31</v>
      </c>
      <c r="C422" s="33" t="s">
        <v>44</v>
      </c>
    </row>
    <row r="423" spans="2:159" x14ac:dyDescent="0.25">
      <c r="B423" s="33" t="s">
        <v>31</v>
      </c>
      <c r="C423" s="33" t="s">
        <v>45</v>
      </c>
    </row>
    <row r="424" spans="2:159" x14ac:dyDescent="0.25">
      <c r="B424" s="33" t="s">
        <v>31</v>
      </c>
      <c r="C424" s="33" t="s">
        <v>46</v>
      </c>
    </row>
    <row r="425" spans="2:159" x14ac:dyDescent="0.25">
      <c r="B425" s="33" t="s">
        <v>31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46.116019569999999</v>
      </c>
      <c r="AK425" s="33">
        <v>56.012161110000001</v>
      </c>
      <c r="AL425" s="33">
        <v>74.418984370000004</v>
      </c>
      <c r="AM425" s="33">
        <v>61.158154709999998</v>
      </c>
      <c r="AN425" s="33">
        <v>1410.0357919999999</v>
      </c>
      <c r="AO425" s="33">
        <v>1712.6185800000001</v>
      </c>
      <c r="AP425" s="33">
        <v>2275.4225649999998</v>
      </c>
      <c r="AQ425" s="33">
        <v>1869.9616289999999</v>
      </c>
      <c r="AR425" s="33">
        <v>2517.1992599999999</v>
      </c>
      <c r="AS425" s="33">
        <v>3057.3707749999999</v>
      </c>
      <c r="AT425" s="33">
        <v>4062.0897930000001</v>
      </c>
      <c r="AU425" s="33">
        <v>3338.259963</v>
      </c>
      <c r="AV425" s="33">
        <v>6030.3712409999998</v>
      </c>
      <c r="AW425" s="33">
        <v>7324.4423219999999</v>
      </c>
      <c r="AX425" s="33">
        <v>9731.4145339999995</v>
      </c>
      <c r="AY425" s="33">
        <v>7997.3592850000005</v>
      </c>
      <c r="AZ425" s="33">
        <v>8995.7800580000003</v>
      </c>
      <c r="BA425" s="33">
        <v>10926.204959999999</v>
      </c>
      <c r="BB425" s="33">
        <v>14516.79529</v>
      </c>
      <c r="BC425" s="33">
        <v>11930.02591</v>
      </c>
      <c r="BD425" s="33">
        <v>11252.75938</v>
      </c>
      <c r="BE425" s="33">
        <v>13667.51462</v>
      </c>
      <c r="BF425" s="33">
        <v>18158.959350000001</v>
      </c>
      <c r="BG425" s="33">
        <v>14923.18734</v>
      </c>
      <c r="BH425" s="33">
        <v>11252.75938</v>
      </c>
      <c r="BI425" s="33">
        <v>13667.51462</v>
      </c>
      <c r="BJ425" s="33">
        <v>18158.959350000001</v>
      </c>
      <c r="BK425" s="33">
        <v>14923.18734</v>
      </c>
      <c r="BL425" s="33">
        <v>11252.75938</v>
      </c>
      <c r="BM425" s="33">
        <v>13667.51462</v>
      </c>
      <c r="BN425" s="33">
        <v>18158.959350000001</v>
      </c>
      <c r="BO425" s="33">
        <v>14923.18734</v>
      </c>
      <c r="BP425" s="33">
        <v>11252.75938</v>
      </c>
      <c r="BQ425" s="33">
        <v>13667.51462</v>
      </c>
      <c r="BR425" s="33">
        <v>18158.959350000001</v>
      </c>
      <c r="BS425" s="33">
        <v>14923.18734</v>
      </c>
      <c r="BT425" s="33">
        <v>11252.75938</v>
      </c>
      <c r="BU425" s="33">
        <v>13667.51462</v>
      </c>
      <c r="BV425" s="33">
        <v>18158.959350000001</v>
      </c>
      <c r="BW425" s="33">
        <v>14923.18734</v>
      </c>
      <c r="BX425" s="33">
        <v>11252.75938</v>
      </c>
      <c r="BY425" s="33">
        <v>13667.51462</v>
      </c>
      <c r="BZ425" s="33">
        <v>18158.959350000001</v>
      </c>
      <c r="CA425" s="33">
        <v>14923.18734</v>
      </c>
      <c r="CB425" s="33">
        <v>11252.75938</v>
      </c>
      <c r="CC425" s="33">
        <v>13667.51462</v>
      </c>
      <c r="CD425" s="33">
        <v>18158.959350000001</v>
      </c>
      <c r="CE425" s="33">
        <v>14923.18734</v>
      </c>
      <c r="CF425" s="33">
        <v>11252.75938</v>
      </c>
      <c r="CG425" s="33">
        <v>13667.51462</v>
      </c>
      <c r="CH425" s="33">
        <v>18158.959350000001</v>
      </c>
      <c r="CI425" s="33">
        <v>14923.18734</v>
      </c>
      <c r="CJ425" s="33">
        <v>11252.75938</v>
      </c>
      <c r="CK425" s="33">
        <v>13667.51462</v>
      </c>
      <c r="CL425" s="33">
        <v>18158.959350000001</v>
      </c>
      <c r="CM425" s="33">
        <v>14923.18734</v>
      </c>
      <c r="CN425" s="33">
        <v>11252.75938</v>
      </c>
      <c r="CO425" s="33">
        <v>13667.51462</v>
      </c>
      <c r="CP425" s="33">
        <v>18158.959350000001</v>
      </c>
      <c r="CQ425" s="33">
        <v>14923.18734</v>
      </c>
      <c r="CR425" s="33">
        <v>11252.75938</v>
      </c>
      <c r="CS425" s="33">
        <v>13667.51462</v>
      </c>
      <c r="CT425" s="33">
        <v>18158.959350000001</v>
      </c>
      <c r="CU425" s="33">
        <v>14923.18734</v>
      </c>
      <c r="CV425" s="33">
        <v>11252.75938</v>
      </c>
      <c r="CW425" s="33">
        <v>13667.51462</v>
      </c>
      <c r="CX425" s="33">
        <v>18158.959350000001</v>
      </c>
      <c r="CY425" s="33">
        <v>14923.18734</v>
      </c>
      <c r="CZ425" s="33">
        <v>11252.75938</v>
      </c>
      <c r="DA425" s="33">
        <v>13667.51462</v>
      </c>
      <c r="DB425" s="33">
        <v>18158.959350000001</v>
      </c>
      <c r="DC425" s="33">
        <v>14923.18734</v>
      </c>
      <c r="DD425" s="33">
        <v>11252.75938</v>
      </c>
      <c r="DE425" s="33">
        <v>13667.51462</v>
      </c>
      <c r="DF425" s="33">
        <v>18158.959350000001</v>
      </c>
      <c r="DG425" s="33">
        <v>14923.18734</v>
      </c>
      <c r="DH425" s="33">
        <v>11252.75938</v>
      </c>
      <c r="DI425" s="33">
        <v>13667.51462</v>
      </c>
      <c r="DJ425" s="33">
        <v>18158.959350000001</v>
      </c>
      <c r="DK425" s="33">
        <v>14923.18734</v>
      </c>
      <c r="DL425" s="33">
        <v>11252.75938</v>
      </c>
      <c r="DM425" s="33">
        <v>13667.51462</v>
      </c>
      <c r="DN425" s="33">
        <v>18158.959350000001</v>
      </c>
      <c r="DO425" s="33">
        <v>14923.18734</v>
      </c>
      <c r="DP425" s="33">
        <v>11252.75938</v>
      </c>
      <c r="DQ425" s="33">
        <v>13667.51462</v>
      </c>
      <c r="DR425" s="33">
        <v>18158.959350000001</v>
      </c>
      <c r="DS425" s="33">
        <v>14923.18734</v>
      </c>
      <c r="DT425" s="33">
        <v>11252.75938</v>
      </c>
      <c r="DU425" s="33">
        <v>13667.51462</v>
      </c>
      <c r="DV425" s="33">
        <v>18158.959350000001</v>
      </c>
      <c r="DW425" s="33">
        <v>14923.18734</v>
      </c>
      <c r="DX425" s="33">
        <v>11252.75938</v>
      </c>
      <c r="DY425" s="33">
        <v>13667.51462</v>
      </c>
      <c r="DZ425" s="33">
        <v>18158.959350000001</v>
      </c>
      <c r="EA425" s="33">
        <v>14923.18734</v>
      </c>
      <c r="EB425" s="33">
        <v>11252.75938</v>
      </c>
      <c r="EC425" s="33">
        <v>13667.51462</v>
      </c>
      <c r="ED425" s="33">
        <v>18158.959350000001</v>
      </c>
      <c r="EE425" s="33">
        <v>14923.18734</v>
      </c>
      <c r="EF425" s="33">
        <v>11252.75938</v>
      </c>
      <c r="EG425" s="33">
        <v>13667.51462</v>
      </c>
      <c r="EH425" s="33">
        <v>18158.959350000001</v>
      </c>
      <c r="EI425" s="33">
        <v>14923.18734</v>
      </c>
      <c r="EJ425" s="33">
        <v>11252.75938</v>
      </c>
      <c r="EK425" s="33">
        <v>13667.51462</v>
      </c>
      <c r="EL425" s="33">
        <v>18158.959350000001</v>
      </c>
      <c r="EM425" s="33">
        <v>14923.18734</v>
      </c>
      <c r="EN425" s="33">
        <v>11252.75938</v>
      </c>
      <c r="EO425" s="33">
        <v>13667.51462</v>
      </c>
      <c r="EP425" s="33">
        <v>18158.959350000001</v>
      </c>
      <c r="EQ425" s="33">
        <v>14923.18734</v>
      </c>
      <c r="ER425" s="33">
        <v>11252.75938</v>
      </c>
      <c r="ES425" s="33">
        <v>13667.51462</v>
      </c>
      <c r="ET425" s="33">
        <v>18158.959350000001</v>
      </c>
      <c r="EU425" s="33">
        <v>14923.18734</v>
      </c>
      <c r="EV425" s="33">
        <v>11252.75938</v>
      </c>
      <c r="EW425" s="33">
        <v>13667.51462</v>
      </c>
      <c r="EX425" s="33">
        <v>18158.959350000001</v>
      </c>
      <c r="EY425" s="33">
        <v>14923.18734</v>
      </c>
      <c r="EZ425" s="33">
        <v>11252.75938</v>
      </c>
      <c r="FA425" s="33">
        <v>13667.51462</v>
      </c>
      <c r="FB425" s="33">
        <v>18158.959350000001</v>
      </c>
      <c r="FC425" s="33">
        <v>14923.18734</v>
      </c>
    </row>
    <row r="426" spans="2:159" x14ac:dyDescent="0.25">
      <c r="B426" s="33" t="s">
        <v>32</v>
      </c>
      <c r="C426" s="33" t="s">
        <v>36</v>
      </c>
    </row>
    <row r="427" spans="2:159" x14ac:dyDescent="0.25">
      <c r="B427" s="33" t="s">
        <v>32</v>
      </c>
      <c r="C427" s="33" t="s">
        <v>37</v>
      </c>
      <c r="CF427" s="33">
        <v>711.78408109999998</v>
      </c>
      <c r="CG427" s="33">
        <v>704.10295799999994</v>
      </c>
      <c r="CH427" s="33">
        <v>860.28579590000004</v>
      </c>
      <c r="CI427" s="33">
        <v>798.83681049999996</v>
      </c>
      <c r="CJ427" s="33">
        <v>1396.222225</v>
      </c>
      <c r="CK427" s="33">
        <v>1381.1550789999999</v>
      </c>
      <c r="CL427" s="33">
        <v>1687.5203879999999</v>
      </c>
      <c r="CM427" s="33">
        <v>1566.983217</v>
      </c>
      <c r="CN427" s="33">
        <v>1750.007051</v>
      </c>
      <c r="CO427" s="33">
        <v>1731.122083</v>
      </c>
      <c r="CP427" s="33">
        <v>2115.1164349999999</v>
      </c>
      <c r="CQ427" s="33">
        <v>1964.0366899999999</v>
      </c>
      <c r="CR427" s="33">
        <v>2631.6789429999999</v>
      </c>
      <c r="CS427" s="33">
        <v>2603.2795299999998</v>
      </c>
      <c r="CT427" s="33">
        <v>3180.7342619999999</v>
      </c>
      <c r="CU427" s="33">
        <v>2953.5389580000001</v>
      </c>
      <c r="CV427" s="33">
        <v>3394.6596249999998</v>
      </c>
      <c r="CW427" s="33">
        <v>3358.0266080000001</v>
      </c>
      <c r="CX427" s="33">
        <v>4102.8979639999998</v>
      </c>
      <c r="CY427" s="33">
        <v>3809.8338239999998</v>
      </c>
      <c r="CZ427" s="33">
        <v>4232.2842600000004</v>
      </c>
      <c r="DA427" s="33">
        <v>4186.6121279999998</v>
      </c>
      <c r="DB427" s="33">
        <v>5115.2788179999998</v>
      </c>
      <c r="DC427" s="33">
        <v>4749.9017590000003</v>
      </c>
      <c r="DD427" s="33">
        <v>4980.5922069999997</v>
      </c>
      <c r="DE427" s="33">
        <v>4926.8448090000002</v>
      </c>
      <c r="DF427" s="33">
        <v>6019.7085669999997</v>
      </c>
      <c r="DG427" s="33">
        <v>5589.7293840000002</v>
      </c>
      <c r="DH427" s="33">
        <v>8260.1199359999991</v>
      </c>
      <c r="DI427" s="33">
        <v>8170.9819509999998</v>
      </c>
      <c r="DJ427" s="33">
        <v>9983.4543119999998</v>
      </c>
      <c r="DK427" s="33">
        <v>9270.3504319999993</v>
      </c>
      <c r="DL427" s="33">
        <v>8260.1199359999991</v>
      </c>
      <c r="DM427" s="33">
        <v>8170.9819509999998</v>
      </c>
      <c r="DN427" s="33">
        <v>9983.4543119999998</v>
      </c>
      <c r="DO427" s="33">
        <v>9270.3504319999993</v>
      </c>
      <c r="DP427" s="33">
        <v>8260.1199359999991</v>
      </c>
      <c r="DQ427" s="33">
        <v>8170.9819509999998</v>
      </c>
      <c r="DR427" s="33">
        <v>9983.4543119999998</v>
      </c>
      <c r="DS427" s="33">
        <v>9270.3504319999993</v>
      </c>
      <c r="DT427" s="33">
        <v>8260.1199359999991</v>
      </c>
      <c r="DU427" s="33">
        <v>8170.9819509999998</v>
      </c>
      <c r="DV427" s="33">
        <v>9983.4543119999998</v>
      </c>
      <c r="DW427" s="33">
        <v>9270.3504319999993</v>
      </c>
      <c r="DX427" s="33">
        <v>8260.1199359999991</v>
      </c>
      <c r="DY427" s="33">
        <v>8170.9819509999998</v>
      </c>
      <c r="DZ427" s="33">
        <v>9983.4543119999998</v>
      </c>
      <c r="EA427" s="33">
        <v>9270.3504319999993</v>
      </c>
      <c r="EB427" s="33">
        <v>8260.1199359999991</v>
      </c>
      <c r="EC427" s="33">
        <v>8170.9819509999998</v>
      </c>
      <c r="ED427" s="33">
        <v>9983.4543119999998</v>
      </c>
      <c r="EE427" s="33">
        <v>9270.3504319999993</v>
      </c>
      <c r="EF427" s="33">
        <v>8260.1199359999991</v>
      </c>
      <c r="EG427" s="33">
        <v>8170.9819509999998</v>
      </c>
      <c r="EH427" s="33">
        <v>9983.4543119999998</v>
      </c>
      <c r="EI427" s="33">
        <v>9270.3504319999993</v>
      </c>
      <c r="EJ427" s="33">
        <v>8260.1199359999991</v>
      </c>
      <c r="EK427" s="33">
        <v>8170.9819509999998</v>
      </c>
      <c r="EL427" s="33">
        <v>9983.4543119999998</v>
      </c>
      <c r="EM427" s="33">
        <v>9270.3504319999993</v>
      </c>
      <c r="EN427" s="33">
        <v>8260.1199359999991</v>
      </c>
      <c r="EO427" s="33">
        <v>8170.9819509999998</v>
      </c>
      <c r="EP427" s="33">
        <v>9983.4543119999998</v>
      </c>
      <c r="EQ427" s="33">
        <v>9270.3504319999993</v>
      </c>
      <c r="ER427" s="33">
        <v>8260.1199359999991</v>
      </c>
      <c r="ES427" s="33">
        <v>8170.9819509999998</v>
      </c>
      <c r="ET427" s="33">
        <v>9983.4543119999998</v>
      </c>
      <c r="EU427" s="33">
        <v>9270.3504319999993</v>
      </c>
      <c r="EV427" s="33">
        <v>8260.1199359999991</v>
      </c>
      <c r="EW427" s="33">
        <v>8170.9819509999998</v>
      </c>
      <c r="EX427" s="33">
        <v>9983.4543119999998</v>
      </c>
      <c r="EY427" s="33">
        <v>9270.3504319999993</v>
      </c>
      <c r="EZ427" s="33">
        <v>8260.1199359999991</v>
      </c>
      <c r="FA427" s="33">
        <v>8170.9819509999998</v>
      </c>
      <c r="FB427" s="33">
        <v>9983.4543119999998</v>
      </c>
      <c r="FC427" s="33">
        <v>9270.3504319999993</v>
      </c>
    </row>
    <row r="428" spans="2:159" x14ac:dyDescent="0.25">
      <c r="B428" s="33" t="s">
        <v>32</v>
      </c>
      <c r="C428" s="33" t="s">
        <v>38</v>
      </c>
    </row>
    <row r="429" spans="2:159" x14ac:dyDescent="0.25">
      <c r="B429" s="33" t="s">
        <v>32</v>
      </c>
      <c r="C429" s="33" t="s">
        <v>39</v>
      </c>
    </row>
    <row r="430" spans="2:159" x14ac:dyDescent="0.25">
      <c r="B430" s="33" t="s">
        <v>32</v>
      </c>
      <c r="C430" s="33" t="s">
        <v>40</v>
      </c>
    </row>
    <row r="431" spans="2:159" x14ac:dyDescent="0.25">
      <c r="B431" s="33" t="s">
        <v>32</v>
      </c>
      <c r="C431" s="33" t="s">
        <v>41</v>
      </c>
    </row>
    <row r="432" spans="2:159" x14ac:dyDescent="0.25">
      <c r="B432" s="33" t="s">
        <v>32</v>
      </c>
      <c r="C432" s="33" t="s">
        <v>42</v>
      </c>
    </row>
    <row r="433" spans="2:159" x14ac:dyDescent="0.25">
      <c r="B433" s="33" t="s">
        <v>32</v>
      </c>
      <c r="C433" s="33" t="s">
        <v>43</v>
      </c>
    </row>
    <row r="434" spans="2:159" x14ac:dyDescent="0.25">
      <c r="B434" s="33" t="s">
        <v>32</v>
      </c>
      <c r="C434" s="33" t="s">
        <v>44</v>
      </c>
    </row>
    <row r="435" spans="2:159" x14ac:dyDescent="0.25">
      <c r="B435" s="33" t="s">
        <v>32</v>
      </c>
      <c r="C435" s="33" t="s">
        <v>45</v>
      </c>
    </row>
    <row r="436" spans="2:159" x14ac:dyDescent="0.25">
      <c r="B436" s="33" t="s">
        <v>32</v>
      </c>
      <c r="C436" s="33" t="s">
        <v>46</v>
      </c>
    </row>
    <row r="437" spans="2:159" x14ac:dyDescent="0.25">
      <c r="B437" s="33" t="s">
        <v>32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711.78408109999998</v>
      </c>
      <c r="CG437" s="33">
        <v>704.10295799999994</v>
      </c>
      <c r="CH437" s="33">
        <v>860.28579590000004</v>
      </c>
      <c r="CI437" s="33">
        <v>798.83681049999996</v>
      </c>
      <c r="CJ437" s="33">
        <v>1396.222225</v>
      </c>
      <c r="CK437" s="33">
        <v>1381.1550789999999</v>
      </c>
      <c r="CL437" s="33">
        <v>1687.5203879999999</v>
      </c>
      <c r="CM437" s="33">
        <v>1566.983217</v>
      </c>
      <c r="CN437" s="33">
        <v>1750.007051</v>
      </c>
      <c r="CO437" s="33">
        <v>1731.122083</v>
      </c>
      <c r="CP437" s="33">
        <v>2115.1164349999999</v>
      </c>
      <c r="CQ437" s="33">
        <v>1964.0366899999999</v>
      </c>
      <c r="CR437" s="33">
        <v>2631.6789429999999</v>
      </c>
      <c r="CS437" s="33">
        <v>2603.2795299999998</v>
      </c>
      <c r="CT437" s="33">
        <v>3180.7342619999999</v>
      </c>
      <c r="CU437" s="33">
        <v>2953.5389580000001</v>
      </c>
      <c r="CV437" s="33">
        <v>3394.6596249999998</v>
      </c>
      <c r="CW437" s="33">
        <v>3358.0266080000001</v>
      </c>
      <c r="CX437" s="33">
        <v>4102.8979639999998</v>
      </c>
      <c r="CY437" s="33">
        <v>3809.8338239999998</v>
      </c>
      <c r="CZ437" s="33">
        <v>4232.2842600000004</v>
      </c>
      <c r="DA437" s="33">
        <v>4186.6121279999998</v>
      </c>
      <c r="DB437" s="33">
        <v>5115.2788179999998</v>
      </c>
      <c r="DC437" s="33">
        <v>4749.9017590000003</v>
      </c>
      <c r="DD437" s="33">
        <v>4980.5922069999997</v>
      </c>
      <c r="DE437" s="33">
        <v>4926.8448090000002</v>
      </c>
      <c r="DF437" s="33">
        <v>6019.7085669999997</v>
      </c>
      <c r="DG437" s="33">
        <v>5589.7293840000002</v>
      </c>
      <c r="DH437" s="33">
        <v>8260.1199359999991</v>
      </c>
      <c r="DI437" s="33">
        <v>8170.9819509999998</v>
      </c>
      <c r="DJ437" s="33">
        <v>9983.4543119999998</v>
      </c>
      <c r="DK437" s="33">
        <v>9270.3504319999993</v>
      </c>
      <c r="DL437" s="33">
        <v>8260.1199359999991</v>
      </c>
      <c r="DM437" s="33">
        <v>8170.9819509999998</v>
      </c>
      <c r="DN437" s="33">
        <v>9983.4543119999998</v>
      </c>
      <c r="DO437" s="33">
        <v>9270.3504319999993</v>
      </c>
      <c r="DP437" s="33">
        <v>8260.1199359999991</v>
      </c>
      <c r="DQ437" s="33">
        <v>8170.9819509999998</v>
      </c>
      <c r="DR437" s="33">
        <v>9983.4543119999998</v>
      </c>
      <c r="DS437" s="33">
        <v>9270.3504319999993</v>
      </c>
      <c r="DT437" s="33">
        <v>8260.1199359999991</v>
      </c>
      <c r="DU437" s="33">
        <v>8170.9819509999998</v>
      </c>
      <c r="DV437" s="33">
        <v>9983.4543119999998</v>
      </c>
      <c r="DW437" s="33">
        <v>9270.3504319999993</v>
      </c>
      <c r="DX437" s="33">
        <v>8260.1199359999991</v>
      </c>
      <c r="DY437" s="33">
        <v>8170.9819509999998</v>
      </c>
      <c r="DZ437" s="33">
        <v>9983.4543119999998</v>
      </c>
      <c r="EA437" s="33">
        <v>9270.3504319999993</v>
      </c>
      <c r="EB437" s="33">
        <v>8260.1199359999991</v>
      </c>
      <c r="EC437" s="33">
        <v>8170.9819509999998</v>
      </c>
      <c r="ED437" s="33">
        <v>9983.4543119999998</v>
      </c>
      <c r="EE437" s="33">
        <v>9270.3504319999993</v>
      </c>
      <c r="EF437" s="33">
        <v>8260.1199359999991</v>
      </c>
      <c r="EG437" s="33">
        <v>8170.9819509999998</v>
      </c>
      <c r="EH437" s="33">
        <v>9983.4543119999998</v>
      </c>
      <c r="EI437" s="33">
        <v>9270.3504319999993</v>
      </c>
      <c r="EJ437" s="33">
        <v>8260.1199359999991</v>
      </c>
      <c r="EK437" s="33">
        <v>8170.9819509999998</v>
      </c>
      <c r="EL437" s="33">
        <v>9983.4543119999998</v>
      </c>
      <c r="EM437" s="33">
        <v>9270.3504319999993</v>
      </c>
      <c r="EN437" s="33">
        <v>8260.1199359999991</v>
      </c>
      <c r="EO437" s="33">
        <v>8170.9819509999998</v>
      </c>
      <c r="EP437" s="33">
        <v>9983.4543119999998</v>
      </c>
      <c r="EQ437" s="33">
        <v>9270.3504319999993</v>
      </c>
      <c r="ER437" s="33">
        <v>8260.1199359999991</v>
      </c>
      <c r="ES437" s="33">
        <v>8170.9819509999998</v>
      </c>
      <c r="ET437" s="33">
        <v>9983.4543119999998</v>
      </c>
      <c r="EU437" s="33">
        <v>9270.3504319999993</v>
      </c>
      <c r="EV437" s="33">
        <v>8260.1199359999991</v>
      </c>
      <c r="EW437" s="33">
        <v>8170.9819509999998</v>
      </c>
      <c r="EX437" s="33">
        <v>9983.4543119999998</v>
      </c>
      <c r="EY437" s="33">
        <v>9270.3504319999993</v>
      </c>
      <c r="EZ437" s="33">
        <v>8260.1199359999991</v>
      </c>
      <c r="FA437" s="33">
        <v>8170.9819509999998</v>
      </c>
      <c r="FB437" s="33">
        <v>9983.4543119999998</v>
      </c>
      <c r="FC437" s="33">
        <v>9270.3504319999993</v>
      </c>
    </row>
    <row r="438" spans="2:159" x14ac:dyDescent="0.25">
      <c r="B438" s="33" t="s">
        <v>33</v>
      </c>
      <c r="C438" s="33" t="s">
        <v>36</v>
      </c>
    </row>
    <row r="439" spans="2:159" x14ac:dyDescent="0.25">
      <c r="B439" s="33" t="s">
        <v>33</v>
      </c>
      <c r="C439" s="33" t="s">
        <v>37</v>
      </c>
    </row>
    <row r="440" spans="2:159" x14ac:dyDescent="0.25">
      <c r="B440" s="33" t="s">
        <v>33</v>
      </c>
      <c r="C440" s="33" t="s">
        <v>38</v>
      </c>
      <c r="BX440" s="33">
        <v>2209.7959599999999</v>
      </c>
      <c r="BY440" s="33">
        <v>2684.0011020000002</v>
      </c>
      <c r="BZ440" s="33">
        <v>3566.0226659999998</v>
      </c>
      <c r="CA440" s="33">
        <v>2930.5877759999998</v>
      </c>
      <c r="CB440" s="33">
        <v>5054.8228360000003</v>
      </c>
      <c r="CC440" s="33">
        <v>6139.5487659999999</v>
      </c>
      <c r="CD440" s="33">
        <v>8157.1389959999997</v>
      </c>
      <c r="CE440" s="33">
        <v>6703.6062499999998</v>
      </c>
      <c r="CF440" s="33">
        <v>6543.1530830000002</v>
      </c>
      <c r="CG440" s="33">
        <v>7947.2631869999996</v>
      </c>
      <c r="CH440" s="33">
        <v>10558.90798</v>
      </c>
      <c r="CI440" s="33">
        <v>8677.4004409999998</v>
      </c>
      <c r="CJ440" s="33">
        <v>8541.9873619999998</v>
      </c>
      <c r="CK440" s="33">
        <v>10375.031859999999</v>
      </c>
      <c r="CL440" s="33">
        <v>13784.494629999999</v>
      </c>
      <c r="CM440" s="33">
        <v>11328.215</v>
      </c>
      <c r="CN440" s="33">
        <v>10811.3145</v>
      </c>
      <c r="CO440" s="33">
        <v>13131.33907</v>
      </c>
      <c r="CP440" s="33">
        <v>17446.584760000002</v>
      </c>
      <c r="CQ440" s="33">
        <v>14337.751840000001</v>
      </c>
      <c r="CR440" s="33">
        <v>12664.31998</v>
      </c>
      <c r="CS440" s="33">
        <v>15381.98522</v>
      </c>
      <c r="CT440" s="33">
        <v>20436.842550000001</v>
      </c>
      <c r="CU440" s="33">
        <v>16795.171139999999</v>
      </c>
      <c r="CV440" s="33">
        <v>13808.292359999999</v>
      </c>
      <c r="CW440" s="33">
        <v>16771.445230000001</v>
      </c>
      <c r="CX440" s="33">
        <v>22282.90957</v>
      </c>
      <c r="CY440" s="33">
        <v>18312.28472</v>
      </c>
      <c r="CZ440" s="33">
        <v>16210.688249999999</v>
      </c>
      <c r="DA440" s="33">
        <v>19689.37672</v>
      </c>
      <c r="DB440" s="33">
        <v>26159.737260000002</v>
      </c>
      <c r="DC440" s="33">
        <v>21498.294720000002</v>
      </c>
      <c r="DD440" s="33">
        <v>18789.02651</v>
      </c>
      <c r="DE440" s="33">
        <v>22821.006440000001</v>
      </c>
      <c r="DF440" s="33">
        <v>30320.489130000002</v>
      </c>
      <c r="DG440" s="33">
        <v>24917.636009999998</v>
      </c>
      <c r="DH440" s="33">
        <v>21249.320400000001</v>
      </c>
      <c r="DI440" s="33">
        <v>25809.260399999999</v>
      </c>
      <c r="DJ440" s="33">
        <v>34290.748800000001</v>
      </c>
      <c r="DK440" s="33">
        <v>28180.429199999999</v>
      </c>
      <c r="DL440" s="33">
        <v>21249.320400000001</v>
      </c>
      <c r="DM440" s="33">
        <v>25809.260399999999</v>
      </c>
      <c r="DN440" s="33">
        <v>34290.748800000001</v>
      </c>
      <c r="DO440" s="33">
        <v>28180.429199999999</v>
      </c>
      <c r="DP440" s="33">
        <v>21249.320400000001</v>
      </c>
      <c r="DQ440" s="33">
        <v>25809.260399999999</v>
      </c>
      <c r="DR440" s="33">
        <v>34290.748800000001</v>
      </c>
      <c r="DS440" s="33">
        <v>28180.429199999999</v>
      </c>
      <c r="DT440" s="33">
        <v>21249.320400000001</v>
      </c>
      <c r="DU440" s="33">
        <v>25809.260399999999</v>
      </c>
      <c r="DV440" s="33">
        <v>34290.748800000001</v>
      </c>
      <c r="DW440" s="33">
        <v>28180.429199999999</v>
      </c>
      <c r="DX440" s="33">
        <v>21249.320400000001</v>
      </c>
      <c r="DY440" s="33">
        <v>25809.260399999999</v>
      </c>
      <c r="DZ440" s="33">
        <v>34290.748800000001</v>
      </c>
      <c r="EA440" s="33">
        <v>28180.429199999999</v>
      </c>
      <c r="EB440" s="33">
        <v>21249.320400000001</v>
      </c>
      <c r="EC440" s="33">
        <v>25809.260399999999</v>
      </c>
      <c r="ED440" s="33">
        <v>34290.748800000001</v>
      </c>
      <c r="EE440" s="33">
        <v>28180.429199999999</v>
      </c>
      <c r="EF440" s="33">
        <v>21249.320400000001</v>
      </c>
      <c r="EG440" s="33">
        <v>25809.260399999999</v>
      </c>
      <c r="EH440" s="33">
        <v>34290.748800000001</v>
      </c>
      <c r="EI440" s="33">
        <v>28180.429199999999</v>
      </c>
      <c r="EJ440" s="33">
        <v>21249.320400000001</v>
      </c>
      <c r="EK440" s="33">
        <v>25809.260399999999</v>
      </c>
      <c r="EL440" s="33">
        <v>34290.748800000001</v>
      </c>
      <c r="EM440" s="33">
        <v>28180.429199999999</v>
      </c>
      <c r="EN440" s="33">
        <v>21249.320400000001</v>
      </c>
      <c r="EO440" s="33">
        <v>25809.260399999999</v>
      </c>
      <c r="EP440" s="33">
        <v>34290.748800000001</v>
      </c>
      <c r="EQ440" s="33">
        <v>28180.429199999999</v>
      </c>
      <c r="ER440" s="33">
        <v>21249.320400000001</v>
      </c>
      <c r="ES440" s="33">
        <v>25809.260399999999</v>
      </c>
      <c r="ET440" s="33">
        <v>34290.748800000001</v>
      </c>
      <c r="EU440" s="33">
        <v>28180.429199999999</v>
      </c>
      <c r="EV440" s="33">
        <v>21249.320400000001</v>
      </c>
      <c r="EW440" s="33">
        <v>25809.260399999999</v>
      </c>
      <c r="EX440" s="33">
        <v>34290.748800000001</v>
      </c>
      <c r="EY440" s="33">
        <v>28180.429199999999</v>
      </c>
      <c r="EZ440" s="33">
        <v>21249.320400000001</v>
      </c>
      <c r="FA440" s="33">
        <v>25809.260399999999</v>
      </c>
      <c r="FB440" s="33">
        <v>34290.748800000001</v>
      </c>
      <c r="FC440" s="33">
        <v>28180.429199999999</v>
      </c>
    </row>
    <row r="441" spans="2:159" x14ac:dyDescent="0.25">
      <c r="B441" s="33" t="s">
        <v>33</v>
      </c>
      <c r="C441" s="33" t="s">
        <v>39</v>
      </c>
    </row>
    <row r="442" spans="2:159" x14ac:dyDescent="0.25">
      <c r="B442" s="33" t="s">
        <v>33</v>
      </c>
      <c r="C442" s="33" t="s">
        <v>40</v>
      </c>
    </row>
    <row r="443" spans="2:159" x14ac:dyDescent="0.25">
      <c r="B443" s="33" t="s">
        <v>33</v>
      </c>
      <c r="C443" s="33" t="s">
        <v>41</v>
      </c>
    </row>
    <row r="444" spans="2:159" x14ac:dyDescent="0.25">
      <c r="B444" s="33" t="s">
        <v>33</v>
      </c>
      <c r="C444" s="33" t="s">
        <v>42</v>
      </c>
    </row>
    <row r="445" spans="2:159" x14ac:dyDescent="0.25">
      <c r="B445" s="33" t="s">
        <v>33</v>
      </c>
      <c r="C445" s="33" t="s">
        <v>43</v>
      </c>
    </row>
    <row r="446" spans="2:159" x14ac:dyDescent="0.25">
      <c r="B446" s="33" t="s">
        <v>33</v>
      </c>
      <c r="C446" s="33" t="s">
        <v>44</v>
      </c>
    </row>
    <row r="447" spans="2:159" x14ac:dyDescent="0.25">
      <c r="B447" s="33" t="s">
        <v>33</v>
      </c>
      <c r="C447" s="33" t="s">
        <v>45</v>
      </c>
    </row>
    <row r="448" spans="2:159" x14ac:dyDescent="0.25">
      <c r="B448" s="33" t="s">
        <v>33</v>
      </c>
      <c r="C448" s="33" t="s">
        <v>46</v>
      </c>
    </row>
    <row r="449" spans="2:159" x14ac:dyDescent="0.25">
      <c r="B449" s="33" t="s">
        <v>33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2209.7959599999999</v>
      </c>
      <c r="BY449" s="33">
        <v>2684.0011020000002</v>
      </c>
      <c r="BZ449" s="33">
        <v>3566.0226659999998</v>
      </c>
      <c r="CA449" s="33">
        <v>2930.5877759999998</v>
      </c>
      <c r="CB449" s="33">
        <v>5054.8228360000003</v>
      </c>
      <c r="CC449" s="33">
        <v>6139.5487659999999</v>
      </c>
      <c r="CD449" s="33">
        <v>8157.1389959999997</v>
      </c>
      <c r="CE449" s="33">
        <v>6703.6062499999998</v>
      </c>
      <c r="CF449" s="33">
        <v>6543.1530830000002</v>
      </c>
      <c r="CG449" s="33">
        <v>7947.2631869999996</v>
      </c>
      <c r="CH449" s="33">
        <v>10558.90798</v>
      </c>
      <c r="CI449" s="33">
        <v>8677.4004409999998</v>
      </c>
      <c r="CJ449" s="33">
        <v>8541.9873619999998</v>
      </c>
      <c r="CK449" s="33">
        <v>10375.031859999999</v>
      </c>
      <c r="CL449" s="33">
        <v>13784.494629999999</v>
      </c>
      <c r="CM449" s="33">
        <v>11328.215</v>
      </c>
      <c r="CN449" s="33">
        <v>10811.3145</v>
      </c>
      <c r="CO449" s="33">
        <v>13131.33907</v>
      </c>
      <c r="CP449" s="33">
        <v>17446.584760000002</v>
      </c>
      <c r="CQ449" s="33">
        <v>14337.751840000001</v>
      </c>
      <c r="CR449" s="33">
        <v>12664.31998</v>
      </c>
      <c r="CS449" s="33">
        <v>15381.98522</v>
      </c>
      <c r="CT449" s="33">
        <v>20436.842550000001</v>
      </c>
      <c r="CU449" s="33">
        <v>16795.171139999999</v>
      </c>
      <c r="CV449" s="33">
        <v>13808.292359999999</v>
      </c>
      <c r="CW449" s="33">
        <v>16771.445230000001</v>
      </c>
      <c r="CX449" s="33">
        <v>22282.90957</v>
      </c>
      <c r="CY449" s="33">
        <v>18312.28472</v>
      </c>
      <c r="CZ449" s="33">
        <v>16210.688249999999</v>
      </c>
      <c r="DA449" s="33">
        <v>19689.37672</v>
      </c>
      <c r="DB449" s="33">
        <v>26159.737260000002</v>
      </c>
      <c r="DC449" s="33">
        <v>21498.294720000002</v>
      </c>
      <c r="DD449" s="33">
        <v>18789.02651</v>
      </c>
      <c r="DE449" s="33">
        <v>22821.006440000001</v>
      </c>
      <c r="DF449" s="33">
        <v>30320.489130000002</v>
      </c>
      <c r="DG449" s="33">
        <v>24917.636009999998</v>
      </c>
      <c r="DH449" s="33">
        <v>21249.320400000001</v>
      </c>
      <c r="DI449" s="33">
        <v>25809.260399999999</v>
      </c>
      <c r="DJ449" s="33">
        <v>34290.748800000001</v>
      </c>
      <c r="DK449" s="33">
        <v>28180.429199999999</v>
      </c>
      <c r="DL449" s="33">
        <v>21249.320400000001</v>
      </c>
      <c r="DM449" s="33">
        <v>25809.260399999999</v>
      </c>
      <c r="DN449" s="33">
        <v>34290.748800000001</v>
      </c>
      <c r="DO449" s="33">
        <v>28180.429199999999</v>
      </c>
      <c r="DP449" s="33">
        <v>21249.320400000001</v>
      </c>
      <c r="DQ449" s="33">
        <v>25809.260399999999</v>
      </c>
      <c r="DR449" s="33">
        <v>34290.748800000001</v>
      </c>
      <c r="DS449" s="33">
        <v>28180.429199999999</v>
      </c>
      <c r="DT449" s="33">
        <v>21249.320400000001</v>
      </c>
      <c r="DU449" s="33">
        <v>25809.260399999999</v>
      </c>
      <c r="DV449" s="33">
        <v>34290.748800000001</v>
      </c>
      <c r="DW449" s="33">
        <v>28180.429199999999</v>
      </c>
      <c r="DX449" s="33">
        <v>21249.320400000001</v>
      </c>
      <c r="DY449" s="33">
        <v>25809.260399999999</v>
      </c>
      <c r="DZ449" s="33">
        <v>34290.748800000001</v>
      </c>
      <c r="EA449" s="33">
        <v>28180.429199999999</v>
      </c>
      <c r="EB449" s="33">
        <v>21249.320400000001</v>
      </c>
      <c r="EC449" s="33">
        <v>25809.260399999999</v>
      </c>
      <c r="ED449" s="33">
        <v>34290.748800000001</v>
      </c>
      <c r="EE449" s="33">
        <v>28180.429199999999</v>
      </c>
      <c r="EF449" s="33">
        <v>21249.320400000001</v>
      </c>
      <c r="EG449" s="33">
        <v>25809.260399999999</v>
      </c>
      <c r="EH449" s="33">
        <v>34290.748800000001</v>
      </c>
      <c r="EI449" s="33">
        <v>28180.429199999999</v>
      </c>
      <c r="EJ449" s="33">
        <v>21249.320400000001</v>
      </c>
      <c r="EK449" s="33">
        <v>25809.260399999999</v>
      </c>
      <c r="EL449" s="33">
        <v>34290.748800000001</v>
      </c>
      <c r="EM449" s="33">
        <v>28180.429199999999</v>
      </c>
      <c r="EN449" s="33">
        <v>21249.320400000001</v>
      </c>
      <c r="EO449" s="33">
        <v>25809.260399999999</v>
      </c>
      <c r="EP449" s="33">
        <v>34290.748800000001</v>
      </c>
      <c r="EQ449" s="33">
        <v>28180.429199999999</v>
      </c>
      <c r="ER449" s="33">
        <v>21249.320400000001</v>
      </c>
      <c r="ES449" s="33">
        <v>25809.260399999999</v>
      </c>
      <c r="ET449" s="33">
        <v>34290.748800000001</v>
      </c>
      <c r="EU449" s="33">
        <v>28180.429199999999</v>
      </c>
      <c r="EV449" s="33">
        <v>21249.320400000001</v>
      </c>
      <c r="EW449" s="33">
        <v>25809.260399999999</v>
      </c>
      <c r="EX449" s="33">
        <v>34290.748800000001</v>
      </c>
      <c r="EY449" s="33">
        <v>28180.429199999999</v>
      </c>
      <c r="EZ449" s="33">
        <v>21249.320400000001</v>
      </c>
      <c r="FA449" s="33">
        <v>25809.260399999999</v>
      </c>
      <c r="FB449" s="33">
        <v>34290.748800000001</v>
      </c>
      <c r="FC449" s="33">
        <v>28180.429199999999</v>
      </c>
    </row>
    <row r="450" spans="2:159" x14ac:dyDescent="0.25">
      <c r="B450" s="33" t="s">
        <v>34</v>
      </c>
      <c r="C450" s="33" t="s">
        <v>36</v>
      </c>
    </row>
    <row r="451" spans="2:159" x14ac:dyDescent="0.25">
      <c r="B451" s="33" t="s">
        <v>34</v>
      </c>
      <c r="C451" s="33" t="s">
        <v>37</v>
      </c>
      <c r="EB451" s="33">
        <v>990.05361200000004</v>
      </c>
      <c r="EC451" s="33">
        <v>979.36958019999997</v>
      </c>
      <c r="ED451" s="33">
        <v>1196.6115600000001</v>
      </c>
      <c r="EE451" s="33">
        <v>1111.139306</v>
      </c>
      <c r="EF451" s="33">
        <v>2018.9661639999999</v>
      </c>
      <c r="EG451" s="33">
        <v>1997.1787589999999</v>
      </c>
      <c r="EH451" s="33">
        <v>2440.18932</v>
      </c>
      <c r="EI451" s="33">
        <v>2265.8900829999998</v>
      </c>
      <c r="EJ451" s="33">
        <v>2324.2020160000002</v>
      </c>
      <c r="EK451" s="33">
        <v>2299.1206990000001</v>
      </c>
      <c r="EL451" s="33">
        <v>2809.107473</v>
      </c>
      <c r="EM451" s="33">
        <v>2608.4569390000001</v>
      </c>
      <c r="EN451" s="33">
        <v>2324.2020160000002</v>
      </c>
      <c r="EO451" s="33">
        <v>2299.1206990000001</v>
      </c>
      <c r="EP451" s="33">
        <v>2809.107473</v>
      </c>
      <c r="EQ451" s="33">
        <v>2608.4569390000001</v>
      </c>
      <c r="ER451" s="33">
        <v>2324.2020160000002</v>
      </c>
      <c r="ES451" s="33">
        <v>2299.1206990000001</v>
      </c>
      <c r="ET451" s="33">
        <v>2809.107473</v>
      </c>
      <c r="EU451" s="33">
        <v>2608.4569390000001</v>
      </c>
      <c r="EV451" s="33">
        <v>2324.2020160000002</v>
      </c>
      <c r="EW451" s="33">
        <v>2299.1206990000001</v>
      </c>
      <c r="EX451" s="33">
        <v>2809.107473</v>
      </c>
      <c r="EY451" s="33">
        <v>2608.4569390000001</v>
      </c>
      <c r="EZ451" s="33">
        <v>2324.2020160000002</v>
      </c>
      <c r="FA451" s="33">
        <v>2299.1206990000001</v>
      </c>
      <c r="FB451" s="33">
        <v>2809.107473</v>
      </c>
      <c r="FC451" s="33">
        <v>2608.4569390000001</v>
      </c>
    </row>
    <row r="452" spans="2:159" x14ac:dyDescent="0.25">
      <c r="B452" s="33" t="s">
        <v>34</v>
      </c>
      <c r="C452" s="33" t="s">
        <v>38</v>
      </c>
    </row>
    <row r="453" spans="2:159" x14ac:dyDescent="0.25">
      <c r="B453" s="33" t="s">
        <v>34</v>
      </c>
      <c r="C453" s="33" t="s">
        <v>39</v>
      </c>
    </row>
    <row r="454" spans="2:159" x14ac:dyDescent="0.25">
      <c r="B454" s="33" t="s">
        <v>34</v>
      </c>
      <c r="C454" s="33" t="s">
        <v>40</v>
      </c>
    </row>
    <row r="455" spans="2:159" x14ac:dyDescent="0.25">
      <c r="B455" s="33" t="s">
        <v>34</v>
      </c>
      <c r="C455" s="33" t="s">
        <v>41</v>
      </c>
    </row>
    <row r="456" spans="2:159" x14ac:dyDescent="0.25">
      <c r="B456" s="33" t="s">
        <v>34</v>
      </c>
      <c r="C456" s="33" t="s">
        <v>42</v>
      </c>
    </row>
    <row r="457" spans="2:159" x14ac:dyDescent="0.25">
      <c r="B457" s="33" t="s">
        <v>34</v>
      </c>
      <c r="C457" s="33" t="s">
        <v>43</v>
      </c>
    </row>
    <row r="458" spans="2:159" x14ac:dyDescent="0.25">
      <c r="B458" s="33" t="s">
        <v>34</v>
      </c>
      <c r="C458" s="33" t="s">
        <v>44</v>
      </c>
    </row>
    <row r="459" spans="2:159" x14ac:dyDescent="0.25">
      <c r="B459" s="33" t="s">
        <v>34</v>
      </c>
      <c r="C459" s="33" t="s">
        <v>45</v>
      </c>
    </row>
    <row r="460" spans="2:159" x14ac:dyDescent="0.25">
      <c r="B460" s="33" t="s">
        <v>34</v>
      </c>
      <c r="C460" s="33" t="s">
        <v>46</v>
      </c>
    </row>
    <row r="461" spans="2:159" x14ac:dyDescent="0.25">
      <c r="B461" s="33" t="s">
        <v>34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990.05361200000004</v>
      </c>
      <c r="EC461" s="33">
        <v>979.36958019999997</v>
      </c>
      <c r="ED461" s="33">
        <v>1196.6115600000001</v>
      </c>
      <c r="EE461" s="33">
        <v>1111.139306</v>
      </c>
      <c r="EF461" s="33">
        <v>2018.9661639999999</v>
      </c>
      <c r="EG461" s="33">
        <v>1997.1787589999999</v>
      </c>
      <c r="EH461" s="33">
        <v>2440.18932</v>
      </c>
      <c r="EI461" s="33">
        <v>2265.8900829999998</v>
      </c>
      <c r="EJ461" s="33">
        <v>2324.2020160000002</v>
      </c>
      <c r="EK461" s="33">
        <v>2299.1206990000001</v>
      </c>
      <c r="EL461" s="33">
        <v>2809.107473</v>
      </c>
      <c r="EM461" s="33">
        <v>2608.4569390000001</v>
      </c>
      <c r="EN461" s="33">
        <v>2324.2020160000002</v>
      </c>
      <c r="EO461" s="33">
        <v>2299.1206990000001</v>
      </c>
      <c r="EP461" s="33">
        <v>2809.107473</v>
      </c>
      <c r="EQ461" s="33">
        <v>2608.4569390000001</v>
      </c>
      <c r="ER461" s="33">
        <v>2324.2020160000002</v>
      </c>
      <c r="ES461" s="33">
        <v>2299.1206990000001</v>
      </c>
      <c r="ET461" s="33">
        <v>2809.107473</v>
      </c>
      <c r="EU461" s="33">
        <v>2608.4569390000001</v>
      </c>
      <c r="EV461" s="33">
        <v>2324.2020160000002</v>
      </c>
      <c r="EW461" s="33">
        <v>2299.1206990000001</v>
      </c>
      <c r="EX461" s="33">
        <v>2809.107473</v>
      </c>
      <c r="EY461" s="33">
        <v>2608.4569390000001</v>
      </c>
      <c r="EZ461" s="33">
        <v>2324.2020160000002</v>
      </c>
      <c r="FA461" s="33">
        <v>2299.1206990000001</v>
      </c>
      <c r="FB461" s="33">
        <v>2809.107473</v>
      </c>
      <c r="FC461" s="33">
        <v>2608.4569390000001</v>
      </c>
    </row>
    <row r="462" spans="2:159" x14ac:dyDescent="0.25">
      <c r="B462" s="33" t="s">
        <v>35</v>
      </c>
      <c r="C462" s="33" t="s">
        <v>36</v>
      </c>
    </row>
    <row r="463" spans="2:159" x14ac:dyDescent="0.25">
      <c r="B463" s="33" t="s">
        <v>35</v>
      </c>
      <c r="C463" s="33" t="s">
        <v>37</v>
      </c>
    </row>
    <row r="464" spans="2:159" x14ac:dyDescent="0.25">
      <c r="B464" s="33" t="s">
        <v>35</v>
      </c>
      <c r="C464" s="33" t="s">
        <v>38</v>
      </c>
      <c r="DL464" s="33">
        <v>2980.8652280000001</v>
      </c>
      <c r="DM464" s="33">
        <v>3620.5358780000001</v>
      </c>
      <c r="DN464" s="33">
        <v>4810.3232859999998</v>
      </c>
      <c r="DO464" s="33">
        <v>3953.164616</v>
      </c>
      <c r="DP464" s="33">
        <v>5244.8203430000003</v>
      </c>
      <c r="DQ464" s="33">
        <v>6370.3182699999998</v>
      </c>
      <c r="DR464" s="33">
        <v>8463.7444159999995</v>
      </c>
      <c r="DS464" s="33">
        <v>6955.5771930000001</v>
      </c>
      <c r="DT464" s="33">
        <v>7443.0104030000002</v>
      </c>
      <c r="DU464" s="33">
        <v>9040.2229360000001</v>
      </c>
      <c r="DV464" s="33">
        <v>12011.03825</v>
      </c>
      <c r="DW464" s="33">
        <v>9870.7734529999998</v>
      </c>
      <c r="DX464" s="33">
        <v>9658.1941210000005</v>
      </c>
      <c r="DY464" s="33">
        <v>11730.767970000001</v>
      </c>
      <c r="DZ464" s="33">
        <v>15585.75532</v>
      </c>
      <c r="EA464" s="33">
        <v>12808.506369999999</v>
      </c>
      <c r="EB464" s="33">
        <v>10937.531650000001</v>
      </c>
      <c r="EC464" s="33">
        <v>13284.641439999999</v>
      </c>
      <c r="ED464" s="33">
        <v>17650.265660000001</v>
      </c>
      <c r="EE464" s="33">
        <v>14505.13854</v>
      </c>
      <c r="EF464" s="33">
        <v>12838.51333</v>
      </c>
      <c r="EG464" s="33">
        <v>15593.55911</v>
      </c>
      <c r="EH464" s="33">
        <v>20717.94426</v>
      </c>
      <c r="EI464" s="33">
        <v>17026.182919999999</v>
      </c>
      <c r="EJ464" s="33">
        <v>15204.09275</v>
      </c>
      <c r="EK464" s="33">
        <v>18466.7736</v>
      </c>
      <c r="EL464" s="33">
        <v>24535.359980000001</v>
      </c>
      <c r="EM464" s="33">
        <v>20163.36764</v>
      </c>
      <c r="EN464" s="33">
        <v>17523.403679999999</v>
      </c>
      <c r="EO464" s="33">
        <v>21283.79074</v>
      </c>
      <c r="EP464" s="33">
        <v>28278.110659999998</v>
      </c>
      <c r="EQ464" s="33">
        <v>23239.191999999999</v>
      </c>
      <c r="ER464" s="33">
        <v>20058.007860000002</v>
      </c>
      <c r="ES464" s="33">
        <v>24362.301390000001</v>
      </c>
      <c r="ET464" s="33">
        <v>32368.287359999998</v>
      </c>
      <c r="EU464" s="33">
        <v>26600.534019999999</v>
      </c>
      <c r="EV464" s="33">
        <v>22503.236720000001</v>
      </c>
      <c r="EW464" s="33">
        <v>27332.25747</v>
      </c>
      <c r="EX464" s="33">
        <v>36314.236080000002</v>
      </c>
      <c r="EY464" s="33">
        <v>29843.348259999999</v>
      </c>
      <c r="EZ464" s="33">
        <v>24935.74626</v>
      </c>
      <c r="FA464" s="33">
        <v>30286.764780000001</v>
      </c>
      <c r="FB464" s="33">
        <v>40239.659209999998</v>
      </c>
      <c r="FC464" s="33">
        <v>33069.294399999999</v>
      </c>
    </row>
    <row r="465" spans="2:159" x14ac:dyDescent="0.25">
      <c r="B465" s="33" t="s">
        <v>35</v>
      </c>
      <c r="C465" s="33" t="s">
        <v>39</v>
      </c>
    </row>
    <row r="466" spans="2:159" x14ac:dyDescent="0.25">
      <c r="B466" s="33" t="s">
        <v>35</v>
      </c>
      <c r="C466" s="33" t="s">
        <v>40</v>
      </c>
    </row>
    <row r="467" spans="2:159" x14ac:dyDescent="0.25">
      <c r="B467" s="33" t="s">
        <v>35</v>
      </c>
      <c r="C467" s="33" t="s">
        <v>41</v>
      </c>
    </row>
    <row r="468" spans="2:159" x14ac:dyDescent="0.25">
      <c r="B468" s="33" t="s">
        <v>35</v>
      </c>
      <c r="C468" s="33" t="s">
        <v>42</v>
      </c>
    </row>
    <row r="469" spans="2:159" x14ac:dyDescent="0.25">
      <c r="B469" s="33" t="s">
        <v>35</v>
      </c>
      <c r="C469" s="33" t="s">
        <v>43</v>
      </c>
    </row>
    <row r="470" spans="2:159" x14ac:dyDescent="0.25">
      <c r="B470" s="33" t="s">
        <v>35</v>
      </c>
      <c r="C470" s="33" t="s">
        <v>44</v>
      </c>
    </row>
    <row r="471" spans="2:159" x14ac:dyDescent="0.25">
      <c r="B471" s="33" t="s">
        <v>35</v>
      </c>
      <c r="C471" s="33" t="s">
        <v>45</v>
      </c>
    </row>
    <row r="472" spans="2:159" x14ac:dyDescent="0.25">
      <c r="B472" s="33" t="s">
        <v>35</v>
      </c>
      <c r="C472" s="33" t="s">
        <v>46</v>
      </c>
    </row>
    <row r="473" spans="2:159" x14ac:dyDescent="0.25">
      <c r="B473" s="33" t="s">
        <v>35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2980.8652280000001</v>
      </c>
      <c r="DM473" s="33">
        <v>3620.5358780000001</v>
      </c>
      <c r="DN473" s="33">
        <v>4810.3232859999998</v>
      </c>
      <c r="DO473" s="33">
        <v>3953.164616</v>
      </c>
      <c r="DP473" s="33">
        <v>5244.8203430000003</v>
      </c>
      <c r="DQ473" s="33">
        <v>6370.3182699999998</v>
      </c>
      <c r="DR473" s="33">
        <v>8463.7444159999995</v>
      </c>
      <c r="DS473" s="33">
        <v>6955.5771930000001</v>
      </c>
      <c r="DT473" s="33">
        <v>7443.0104030000002</v>
      </c>
      <c r="DU473" s="33">
        <v>9040.2229360000001</v>
      </c>
      <c r="DV473" s="33">
        <v>12011.03825</v>
      </c>
      <c r="DW473" s="33">
        <v>9870.7734529999998</v>
      </c>
      <c r="DX473" s="33">
        <v>9658.1941210000005</v>
      </c>
      <c r="DY473" s="33">
        <v>11730.767970000001</v>
      </c>
      <c r="DZ473" s="33">
        <v>15585.75532</v>
      </c>
      <c r="EA473" s="33">
        <v>12808.506369999999</v>
      </c>
      <c r="EB473" s="33">
        <v>10937.531650000001</v>
      </c>
      <c r="EC473" s="33">
        <v>13284.641439999999</v>
      </c>
      <c r="ED473" s="33">
        <v>17650.265660000001</v>
      </c>
      <c r="EE473" s="33">
        <v>14505.13854</v>
      </c>
      <c r="EF473" s="33">
        <v>12838.51333</v>
      </c>
      <c r="EG473" s="33">
        <v>15593.55911</v>
      </c>
      <c r="EH473" s="33">
        <v>20717.94426</v>
      </c>
      <c r="EI473" s="33">
        <v>17026.182919999999</v>
      </c>
      <c r="EJ473" s="33">
        <v>15204.09275</v>
      </c>
      <c r="EK473" s="33">
        <v>18466.7736</v>
      </c>
      <c r="EL473" s="33">
        <v>24535.359980000001</v>
      </c>
      <c r="EM473" s="33">
        <v>20163.36764</v>
      </c>
      <c r="EN473" s="33">
        <v>17523.403679999999</v>
      </c>
      <c r="EO473" s="33">
        <v>21283.79074</v>
      </c>
      <c r="EP473" s="33">
        <v>28278.110659999998</v>
      </c>
      <c r="EQ473" s="33">
        <v>23239.191999999999</v>
      </c>
      <c r="ER473" s="33">
        <v>20058.007860000002</v>
      </c>
      <c r="ES473" s="33">
        <v>24362.301390000001</v>
      </c>
      <c r="ET473" s="33">
        <v>32368.287359999998</v>
      </c>
      <c r="EU473" s="33">
        <v>26600.534019999999</v>
      </c>
      <c r="EV473" s="33">
        <v>22503.236720000001</v>
      </c>
      <c r="EW473" s="33">
        <v>27332.25747</v>
      </c>
      <c r="EX473" s="33">
        <v>36314.236080000002</v>
      </c>
      <c r="EY473" s="33">
        <v>29843.348259999999</v>
      </c>
      <c r="EZ473" s="33">
        <v>24935.74626</v>
      </c>
      <c r="FA473" s="33">
        <v>30286.764780000001</v>
      </c>
      <c r="FB473" s="33">
        <v>40239.659209999998</v>
      </c>
      <c r="FC473" s="33">
        <v>33069.294399999999</v>
      </c>
    </row>
    <row r="474" spans="2:159" x14ac:dyDescent="0.25">
      <c r="B474" s="33" t="s">
        <v>228</v>
      </c>
      <c r="C474" s="33" t="s">
        <v>36</v>
      </c>
    </row>
    <row r="475" spans="2:159" x14ac:dyDescent="0.25">
      <c r="B475" s="33" t="s">
        <v>228</v>
      </c>
      <c r="C475" s="33" t="s">
        <v>37</v>
      </c>
    </row>
    <row r="476" spans="2:159" x14ac:dyDescent="0.25">
      <c r="B476" s="33" t="s">
        <v>228</v>
      </c>
      <c r="C476" s="33" t="s">
        <v>38</v>
      </c>
    </row>
    <row r="477" spans="2:159" x14ac:dyDescent="0.25">
      <c r="B477" s="33" t="s">
        <v>228</v>
      </c>
      <c r="C477" s="33" t="s">
        <v>39</v>
      </c>
    </row>
    <row r="478" spans="2:159" x14ac:dyDescent="0.25">
      <c r="B478" s="33" t="s">
        <v>228</v>
      </c>
      <c r="C478" s="33" t="s">
        <v>40</v>
      </c>
    </row>
    <row r="479" spans="2:159" x14ac:dyDescent="0.25">
      <c r="B479" s="33" t="s">
        <v>228</v>
      </c>
      <c r="C479" s="33" t="s">
        <v>41</v>
      </c>
    </row>
    <row r="480" spans="2:159" x14ac:dyDescent="0.25">
      <c r="B480" s="33" t="s">
        <v>228</v>
      </c>
      <c r="C480" s="33" t="s">
        <v>42</v>
      </c>
    </row>
    <row r="481" spans="2:159" x14ac:dyDescent="0.25">
      <c r="B481" s="33" t="s">
        <v>228</v>
      </c>
      <c r="C481" s="33" t="s">
        <v>43</v>
      </c>
    </row>
    <row r="482" spans="2:159" x14ac:dyDescent="0.25">
      <c r="B482" s="33" t="s">
        <v>228</v>
      </c>
      <c r="C482" s="33" t="s">
        <v>44</v>
      </c>
    </row>
    <row r="483" spans="2:159" x14ac:dyDescent="0.25">
      <c r="B483" s="33" t="s">
        <v>228</v>
      </c>
      <c r="C483" s="33" t="s">
        <v>45</v>
      </c>
    </row>
    <row r="484" spans="2:159" x14ac:dyDescent="0.25">
      <c r="B484" s="33" t="s">
        <v>228</v>
      </c>
      <c r="C484" s="33" t="s">
        <v>46</v>
      </c>
    </row>
    <row r="485" spans="2:159" x14ac:dyDescent="0.25">
      <c r="B485" s="33" t="s">
        <v>228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229</v>
      </c>
      <c r="C486" s="33" t="s">
        <v>36</v>
      </c>
    </row>
    <row r="487" spans="2:159" x14ac:dyDescent="0.25">
      <c r="B487" s="33" t="s">
        <v>229</v>
      </c>
      <c r="C487" s="33" t="s">
        <v>37</v>
      </c>
    </row>
    <row r="488" spans="2:159" x14ac:dyDescent="0.25">
      <c r="B488" s="33" t="s">
        <v>229</v>
      </c>
      <c r="C488" s="33" t="s">
        <v>38</v>
      </c>
    </row>
    <row r="489" spans="2:159" x14ac:dyDescent="0.25">
      <c r="B489" s="33" t="s">
        <v>229</v>
      </c>
      <c r="C489" s="33" t="s">
        <v>39</v>
      </c>
    </row>
    <row r="490" spans="2:159" x14ac:dyDescent="0.25">
      <c r="B490" s="33" t="s">
        <v>229</v>
      </c>
      <c r="C490" s="33" t="s">
        <v>40</v>
      </c>
    </row>
    <row r="491" spans="2:159" x14ac:dyDescent="0.25">
      <c r="B491" s="33" t="s">
        <v>229</v>
      </c>
      <c r="C491" s="33" t="s">
        <v>41</v>
      </c>
    </row>
    <row r="492" spans="2:159" x14ac:dyDescent="0.25">
      <c r="B492" s="33" t="s">
        <v>229</v>
      </c>
      <c r="C492" s="33" t="s">
        <v>42</v>
      </c>
    </row>
    <row r="493" spans="2:159" x14ac:dyDescent="0.25">
      <c r="B493" s="33" t="s">
        <v>229</v>
      </c>
      <c r="C493" s="33" t="s">
        <v>43</v>
      </c>
    </row>
    <row r="494" spans="2:159" x14ac:dyDescent="0.25">
      <c r="B494" s="33" t="s">
        <v>229</v>
      </c>
      <c r="C494" s="33" t="s">
        <v>44</v>
      </c>
    </row>
    <row r="495" spans="2:159" x14ac:dyDescent="0.25">
      <c r="B495" s="33" t="s">
        <v>229</v>
      </c>
      <c r="C495" s="33" t="s">
        <v>45</v>
      </c>
    </row>
    <row r="496" spans="2:159" x14ac:dyDescent="0.25">
      <c r="B496" s="33" t="s">
        <v>229</v>
      </c>
      <c r="C496" s="33" t="s">
        <v>46</v>
      </c>
    </row>
    <row r="497" spans="2:159" x14ac:dyDescent="0.25">
      <c r="B497" s="33" t="s">
        <v>229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230</v>
      </c>
      <c r="C498" s="33" t="s">
        <v>36</v>
      </c>
    </row>
    <row r="499" spans="2:159" x14ac:dyDescent="0.25">
      <c r="B499" s="33" t="s">
        <v>230</v>
      </c>
      <c r="C499" s="33" t="s">
        <v>37</v>
      </c>
    </row>
    <row r="500" spans="2:159" x14ac:dyDescent="0.25">
      <c r="B500" s="33" t="s">
        <v>230</v>
      </c>
      <c r="C500" s="33" t="s">
        <v>38</v>
      </c>
    </row>
    <row r="501" spans="2:159" x14ac:dyDescent="0.25">
      <c r="B501" s="33" t="s">
        <v>230</v>
      </c>
      <c r="C501" s="33" t="s">
        <v>39</v>
      </c>
    </row>
    <row r="502" spans="2:159" x14ac:dyDescent="0.25">
      <c r="B502" s="33" t="s">
        <v>230</v>
      </c>
      <c r="C502" s="33" t="s">
        <v>40</v>
      </c>
    </row>
    <row r="503" spans="2:159" x14ac:dyDescent="0.25">
      <c r="B503" s="33" t="s">
        <v>230</v>
      </c>
      <c r="C503" s="33" t="s">
        <v>41</v>
      </c>
    </row>
    <row r="504" spans="2:159" x14ac:dyDescent="0.25">
      <c r="B504" s="33" t="s">
        <v>230</v>
      </c>
      <c r="C504" s="33" t="s">
        <v>42</v>
      </c>
    </row>
    <row r="505" spans="2:159" x14ac:dyDescent="0.25">
      <c r="B505" s="33" t="s">
        <v>230</v>
      </c>
      <c r="C505" s="33" t="s">
        <v>43</v>
      </c>
    </row>
    <row r="506" spans="2:159" x14ac:dyDescent="0.25">
      <c r="B506" s="33" t="s">
        <v>230</v>
      </c>
      <c r="C506" s="33" t="s">
        <v>44</v>
      </c>
    </row>
    <row r="507" spans="2:159" x14ac:dyDescent="0.25">
      <c r="B507" s="33" t="s">
        <v>230</v>
      </c>
      <c r="C507" s="33" t="s">
        <v>45</v>
      </c>
    </row>
    <row r="508" spans="2:159" x14ac:dyDescent="0.25">
      <c r="B508" s="33" t="s">
        <v>230</v>
      </c>
      <c r="C508" s="33" t="s">
        <v>46</v>
      </c>
    </row>
    <row r="509" spans="2:159" x14ac:dyDescent="0.25">
      <c r="B509" s="33" t="s">
        <v>230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231</v>
      </c>
      <c r="C510" s="33" t="s">
        <v>36</v>
      </c>
    </row>
    <row r="511" spans="2:159" x14ac:dyDescent="0.25">
      <c r="B511" s="33" t="s">
        <v>231</v>
      </c>
      <c r="C511" s="33" t="s">
        <v>37</v>
      </c>
    </row>
    <row r="512" spans="2:159" x14ac:dyDescent="0.25">
      <c r="B512" s="33" t="s">
        <v>231</v>
      </c>
      <c r="C512" s="33" t="s">
        <v>38</v>
      </c>
    </row>
    <row r="513" spans="2:159" x14ac:dyDescent="0.25">
      <c r="B513" s="33" t="s">
        <v>231</v>
      </c>
      <c r="C513" s="33" t="s">
        <v>39</v>
      </c>
    </row>
    <row r="514" spans="2:159" x14ac:dyDescent="0.25">
      <c r="B514" s="33" t="s">
        <v>231</v>
      </c>
      <c r="C514" s="33" t="s">
        <v>40</v>
      </c>
    </row>
    <row r="515" spans="2:159" x14ac:dyDescent="0.25">
      <c r="B515" s="33" t="s">
        <v>231</v>
      </c>
      <c r="C515" s="33" t="s">
        <v>41</v>
      </c>
    </row>
    <row r="516" spans="2:159" x14ac:dyDescent="0.25">
      <c r="B516" s="33" t="s">
        <v>231</v>
      </c>
      <c r="C516" s="33" t="s">
        <v>42</v>
      </c>
    </row>
    <row r="517" spans="2:159" x14ac:dyDescent="0.25">
      <c r="B517" s="33" t="s">
        <v>231</v>
      </c>
      <c r="C517" s="33" t="s">
        <v>43</v>
      </c>
    </row>
    <row r="518" spans="2:159" x14ac:dyDescent="0.25">
      <c r="B518" s="33" t="s">
        <v>231</v>
      </c>
      <c r="C518" s="33" t="s">
        <v>44</v>
      </c>
    </row>
    <row r="519" spans="2:159" x14ac:dyDescent="0.25">
      <c r="B519" s="33" t="s">
        <v>231</v>
      </c>
      <c r="C519" s="33" t="s">
        <v>45</v>
      </c>
    </row>
    <row r="520" spans="2:159" x14ac:dyDescent="0.25">
      <c r="B520" s="33" t="s">
        <v>231</v>
      </c>
      <c r="C520" s="33" t="s">
        <v>46</v>
      </c>
    </row>
    <row r="521" spans="2:159" x14ac:dyDescent="0.25">
      <c r="B521" s="33" t="s">
        <v>231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232</v>
      </c>
      <c r="C522" s="33" t="s">
        <v>36</v>
      </c>
    </row>
    <row r="523" spans="2:159" x14ac:dyDescent="0.25">
      <c r="B523" s="33" t="s">
        <v>232</v>
      </c>
      <c r="C523" s="33" t="s">
        <v>37</v>
      </c>
    </row>
    <row r="524" spans="2:159" x14ac:dyDescent="0.25">
      <c r="B524" s="33" t="s">
        <v>232</v>
      </c>
      <c r="C524" s="33" t="s">
        <v>38</v>
      </c>
    </row>
    <row r="525" spans="2:159" x14ac:dyDescent="0.25">
      <c r="B525" s="33" t="s">
        <v>232</v>
      </c>
      <c r="C525" s="33" t="s">
        <v>39</v>
      </c>
    </row>
    <row r="526" spans="2:159" x14ac:dyDescent="0.25">
      <c r="B526" s="33" t="s">
        <v>232</v>
      </c>
      <c r="C526" s="33" t="s">
        <v>40</v>
      </c>
    </row>
    <row r="527" spans="2:159" x14ac:dyDescent="0.25">
      <c r="B527" s="33" t="s">
        <v>232</v>
      </c>
      <c r="C527" s="33" t="s">
        <v>41</v>
      </c>
    </row>
    <row r="528" spans="2:159" x14ac:dyDescent="0.25">
      <c r="B528" s="33" t="s">
        <v>232</v>
      </c>
      <c r="C528" s="33" t="s">
        <v>42</v>
      </c>
    </row>
    <row r="529" spans="2:159" x14ac:dyDescent="0.25">
      <c r="B529" s="33" t="s">
        <v>232</v>
      </c>
      <c r="C529" s="33" t="s">
        <v>43</v>
      </c>
    </row>
    <row r="530" spans="2:159" x14ac:dyDescent="0.25">
      <c r="B530" s="33" t="s">
        <v>232</v>
      </c>
      <c r="C530" s="33" t="s">
        <v>44</v>
      </c>
    </row>
    <row r="531" spans="2:159" x14ac:dyDescent="0.25">
      <c r="B531" s="33" t="s">
        <v>232</v>
      </c>
      <c r="C531" s="33" t="s">
        <v>45</v>
      </c>
    </row>
    <row r="532" spans="2:159" x14ac:dyDescent="0.25">
      <c r="B532" s="33" t="s">
        <v>232</v>
      </c>
      <c r="C532" s="33" t="s">
        <v>46</v>
      </c>
    </row>
    <row r="533" spans="2:159" x14ac:dyDescent="0.25">
      <c r="B533" s="33" t="s">
        <v>232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233</v>
      </c>
      <c r="C534" s="33" t="s">
        <v>36</v>
      </c>
    </row>
    <row r="535" spans="2:159" x14ac:dyDescent="0.25">
      <c r="B535" s="33" t="s">
        <v>233</v>
      </c>
      <c r="C535" s="33" t="s">
        <v>37</v>
      </c>
    </row>
    <row r="536" spans="2:159" x14ac:dyDescent="0.25">
      <c r="B536" s="33" t="s">
        <v>233</v>
      </c>
      <c r="C536" s="33" t="s">
        <v>38</v>
      </c>
    </row>
    <row r="537" spans="2:159" x14ac:dyDescent="0.25">
      <c r="B537" s="33" t="s">
        <v>233</v>
      </c>
      <c r="C537" s="33" t="s">
        <v>39</v>
      </c>
    </row>
    <row r="538" spans="2:159" x14ac:dyDescent="0.25">
      <c r="B538" s="33" t="s">
        <v>233</v>
      </c>
      <c r="C538" s="33" t="s">
        <v>40</v>
      </c>
    </row>
    <row r="539" spans="2:159" x14ac:dyDescent="0.25">
      <c r="B539" s="33" t="s">
        <v>233</v>
      </c>
      <c r="C539" s="33" t="s">
        <v>41</v>
      </c>
    </row>
    <row r="540" spans="2:159" x14ac:dyDescent="0.25">
      <c r="B540" s="33" t="s">
        <v>233</v>
      </c>
      <c r="C540" s="33" t="s">
        <v>42</v>
      </c>
    </row>
    <row r="541" spans="2:159" x14ac:dyDescent="0.25">
      <c r="B541" s="33" t="s">
        <v>233</v>
      </c>
      <c r="C541" s="33" t="s">
        <v>43</v>
      </c>
    </row>
    <row r="542" spans="2:159" x14ac:dyDescent="0.25">
      <c r="B542" s="33" t="s">
        <v>233</v>
      </c>
      <c r="C542" s="33" t="s">
        <v>44</v>
      </c>
    </row>
    <row r="543" spans="2:159" x14ac:dyDescent="0.25">
      <c r="B543" s="33" t="s">
        <v>233</v>
      </c>
      <c r="C543" s="33" t="s">
        <v>45</v>
      </c>
    </row>
    <row r="544" spans="2:159" x14ac:dyDescent="0.25">
      <c r="B544" s="33" t="s">
        <v>233</v>
      </c>
      <c r="C544" s="33" t="s">
        <v>46</v>
      </c>
    </row>
    <row r="545" spans="2:159" x14ac:dyDescent="0.25">
      <c r="B545" s="33" t="s">
        <v>233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234</v>
      </c>
      <c r="C546" s="33" t="s">
        <v>36</v>
      </c>
    </row>
    <row r="547" spans="2:159" x14ac:dyDescent="0.25">
      <c r="B547" s="33" t="s">
        <v>234</v>
      </c>
      <c r="C547" s="33" t="s">
        <v>37</v>
      </c>
    </row>
    <row r="548" spans="2:159" x14ac:dyDescent="0.25">
      <c r="B548" s="33" t="s">
        <v>234</v>
      </c>
      <c r="C548" s="33" t="s">
        <v>38</v>
      </c>
    </row>
    <row r="549" spans="2:159" x14ac:dyDescent="0.25">
      <c r="B549" s="33" t="s">
        <v>234</v>
      </c>
      <c r="C549" s="33" t="s">
        <v>39</v>
      </c>
    </row>
    <row r="550" spans="2:159" x14ac:dyDescent="0.25">
      <c r="B550" s="33" t="s">
        <v>234</v>
      </c>
      <c r="C550" s="33" t="s">
        <v>40</v>
      </c>
    </row>
    <row r="551" spans="2:159" x14ac:dyDescent="0.25">
      <c r="B551" s="33" t="s">
        <v>234</v>
      </c>
      <c r="C551" s="33" t="s">
        <v>41</v>
      </c>
    </row>
    <row r="552" spans="2:159" x14ac:dyDescent="0.25">
      <c r="B552" s="33" t="s">
        <v>234</v>
      </c>
      <c r="C552" s="33" t="s">
        <v>42</v>
      </c>
    </row>
    <row r="553" spans="2:159" x14ac:dyDescent="0.25">
      <c r="B553" s="33" t="s">
        <v>234</v>
      </c>
      <c r="C553" s="33" t="s">
        <v>43</v>
      </c>
    </row>
    <row r="554" spans="2:159" x14ac:dyDescent="0.25">
      <c r="B554" s="33" t="s">
        <v>234</v>
      </c>
      <c r="C554" s="33" t="s">
        <v>44</v>
      </c>
    </row>
    <row r="555" spans="2:159" x14ac:dyDescent="0.25">
      <c r="B555" s="33" t="s">
        <v>234</v>
      </c>
      <c r="C555" s="33" t="s">
        <v>45</v>
      </c>
    </row>
    <row r="556" spans="2:159" x14ac:dyDescent="0.25">
      <c r="B556" s="33" t="s">
        <v>234</v>
      </c>
      <c r="C556" s="33" t="s">
        <v>46</v>
      </c>
    </row>
    <row r="557" spans="2:159" x14ac:dyDescent="0.25">
      <c r="B557" s="33" t="s">
        <v>234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235</v>
      </c>
      <c r="C558" s="33" t="s">
        <v>36</v>
      </c>
    </row>
    <row r="559" spans="2:159" x14ac:dyDescent="0.25">
      <c r="B559" s="33" t="s">
        <v>235</v>
      </c>
      <c r="C559" s="33" t="s">
        <v>37</v>
      </c>
    </row>
    <row r="560" spans="2:159" x14ac:dyDescent="0.25">
      <c r="B560" s="33" t="s">
        <v>235</v>
      </c>
      <c r="C560" s="33" t="s">
        <v>38</v>
      </c>
    </row>
    <row r="561" spans="2:159" x14ac:dyDescent="0.25">
      <c r="B561" s="33" t="s">
        <v>235</v>
      </c>
      <c r="C561" s="33" t="s">
        <v>39</v>
      </c>
    </row>
    <row r="562" spans="2:159" x14ac:dyDescent="0.25">
      <c r="B562" s="33" t="s">
        <v>235</v>
      </c>
      <c r="C562" s="33" t="s">
        <v>40</v>
      </c>
    </row>
    <row r="563" spans="2:159" x14ac:dyDescent="0.25">
      <c r="B563" s="33" t="s">
        <v>235</v>
      </c>
      <c r="C563" s="33" t="s">
        <v>41</v>
      </c>
    </row>
    <row r="564" spans="2:159" x14ac:dyDescent="0.25">
      <c r="B564" s="33" t="s">
        <v>235</v>
      </c>
      <c r="C564" s="33" t="s">
        <v>42</v>
      </c>
    </row>
    <row r="565" spans="2:159" x14ac:dyDescent="0.25">
      <c r="B565" s="33" t="s">
        <v>235</v>
      </c>
      <c r="C565" s="33" t="s">
        <v>43</v>
      </c>
    </row>
    <row r="566" spans="2:159" x14ac:dyDescent="0.25">
      <c r="B566" s="33" t="s">
        <v>235</v>
      </c>
      <c r="C566" s="33" t="s">
        <v>44</v>
      </c>
    </row>
    <row r="567" spans="2:159" x14ac:dyDescent="0.25">
      <c r="B567" s="33" t="s">
        <v>235</v>
      </c>
      <c r="C567" s="33" t="s">
        <v>45</v>
      </c>
    </row>
    <row r="568" spans="2:159" x14ac:dyDescent="0.25">
      <c r="B568" s="33" t="s">
        <v>235</v>
      </c>
      <c r="C568" s="33" t="s">
        <v>46</v>
      </c>
    </row>
    <row r="569" spans="2:159" x14ac:dyDescent="0.25">
      <c r="B569" s="33" t="s">
        <v>235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236</v>
      </c>
      <c r="C570" s="33" t="s">
        <v>36</v>
      </c>
    </row>
    <row r="571" spans="2:159" x14ac:dyDescent="0.25">
      <c r="B571" s="33" t="s">
        <v>236</v>
      </c>
      <c r="C571" s="33" t="s">
        <v>37</v>
      </c>
    </row>
    <row r="572" spans="2:159" x14ac:dyDescent="0.25">
      <c r="B572" s="33" t="s">
        <v>236</v>
      </c>
      <c r="C572" s="33" t="s">
        <v>38</v>
      </c>
    </row>
    <row r="573" spans="2:159" x14ac:dyDescent="0.25">
      <c r="B573" s="33" t="s">
        <v>236</v>
      </c>
      <c r="C573" s="33" t="s">
        <v>39</v>
      </c>
    </row>
    <row r="574" spans="2:159" x14ac:dyDescent="0.25">
      <c r="B574" s="33" t="s">
        <v>236</v>
      </c>
      <c r="C574" s="33" t="s">
        <v>40</v>
      </c>
    </row>
    <row r="575" spans="2:159" x14ac:dyDescent="0.25">
      <c r="B575" s="33" t="s">
        <v>236</v>
      </c>
      <c r="C575" s="33" t="s">
        <v>41</v>
      </c>
    </row>
    <row r="576" spans="2:159" x14ac:dyDescent="0.25">
      <c r="B576" s="33" t="s">
        <v>236</v>
      </c>
      <c r="C576" s="33" t="s">
        <v>42</v>
      </c>
    </row>
    <row r="577" spans="2:159" x14ac:dyDescent="0.25">
      <c r="B577" s="33" t="s">
        <v>236</v>
      </c>
      <c r="C577" s="33" t="s">
        <v>43</v>
      </c>
    </row>
    <row r="578" spans="2:159" x14ac:dyDescent="0.25">
      <c r="B578" s="33" t="s">
        <v>236</v>
      </c>
      <c r="C578" s="33" t="s">
        <v>44</v>
      </c>
    </row>
    <row r="579" spans="2:159" x14ac:dyDescent="0.25">
      <c r="B579" s="33" t="s">
        <v>236</v>
      </c>
      <c r="C579" s="33" t="s">
        <v>45</v>
      </c>
    </row>
    <row r="580" spans="2:159" x14ac:dyDescent="0.25">
      <c r="B580" s="33" t="s">
        <v>236</v>
      </c>
      <c r="C580" s="33" t="s">
        <v>46</v>
      </c>
    </row>
    <row r="581" spans="2:159" x14ac:dyDescent="0.25">
      <c r="B581" s="33" t="s">
        <v>236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237</v>
      </c>
      <c r="C582" s="33" t="s">
        <v>36</v>
      </c>
    </row>
    <row r="583" spans="2:159" x14ac:dyDescent="0.25">
      <c r="B583" s="33" t="s">
        <v>237</v>
      </c>
      <c r="C583" s="33" t="s">
        <v>37</v>
      </c>
    </row>
    <row r="584" spans="2:159" x14ac:dyDescent="0.25">
      <c r="B584" s="33" t="s">
        <v>237</v>
      </c>
      <c r="C584" s="33" t="s">
        <v>38</v>
      </c>
    </row>
    <row r="585" spans="2:159" x14ac:dyDescent="0.25">
      <c r="B585" s="33" t="s">
        <v>237</v>
      </c>
      <c r="C585" s="33" t="s">
        <v>39</v>
      </c>
    </row>
    <row r="586" spans="2:159" x14ac:dyDescent="0.25">
      <c r="B586" s="33" t="s">
        <v>237</v>
      </c>
      <c r="C586" s="33" t="s">
        <v>40</v>
      </c>
    </row>
    <row r="587" spans="2:159" x14ac:dyDescent="0.25">
      <c r="B587" s="33" t="s">
        <v>237</v>
      </c>
      <c r="C587" s="33" t="s">
        <v>41</v>
      </c>
    </row>
    <row r="588" spans="2:159" x14ac:dyDescent="0.25">
      <c r="B588" s="33" t="s">
        <v>237</v>
      </c>
      <c r="C588" s="33" t="s">
        <v>42</v>
      </c>
    </row>
    <row r="589" spans="2:159" x14ac:dyDescent="0.25">
      <c r="B589" s="33" t="s">
        <v>237</v>
      </c>
      <c r="C589" s="33" t="s">
        <v>43</v>
      </c>
    </row>
    <row r="590" spans="2:159" x14ac:dyDescent="0.25">
      <c r="B590" s="33" t="s">
        <v>237</v>
      </c>
      <c r="C590" s="33" t="s">
        <v>44</v>
      </c>
    </row>
    <row r="591" spans="2:159" x14ac:dyDescent="0.25">
      <c r="B591" s="33" t="s">
        <v>237</v>
      </c>
      <c r="C591" s="33" t="s">
        <v>45</v>
      </c>
    </row>
    <row r="592" spans="2:159" x14ac:dyDescent="0.25">
      <c r="B592" s="33" t="s">
        <v>237</v>
      </c>
      <c r="C592" s="33" t="s">
        <v>46</v>
      </c>
    </row>
    <row r="593" spans="2:159" x14ac:dyDescent="0.25">
      <c r="B593" s="33" t="s">
        <v>237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238</v>
      </c>
      <c r="C594" s="33" t="s">
        <v>36</v>
      </c>
    </row>
    <row r="595" spans="2:159" x14ac:dyDescent="0.25">
      <c r="B595" s="33" t="s">
        <v>238</v>
      </c>
      <c r="C595" s="33" t="s">
        <v>37</v>
      </c>
    </row>
    <row r="596" spans="2:159" x14ac:dyDescent="0.25">
      <c r="B596" s="33" t="s">
        <v>238</v>
      </c>
      <c r="C596" s="33" t="s">
        <v>38</v>
      </c>
    </row>
    <row r="597" spans="2:159" x14ac:dyDescent="0.25">
      <c r="B597" s="33" t="s">
        <v>238</v>
      </c>
      <c r="C597" s="33" t="s">
        <v>39</v>
      </c>
    </row>
    <row r="598" spans="2:159" x14ac:dyDescent="0.25">
      <c r="B598" s="33" t="s">
        <v>238</v>
      </c>
      <c r="C598" s="33" t="s">
        <v>40</v>
      </c>
    </row>
    <row r="599" spans="2:159" x14ac:dyDescent="0.25">
      <c r="B599" s="33" t="s">
        <v>238</v>
      </c>
      <c r="C599" s="33" t="s">
        <v>41</v>
      </c>
    </row>
    <row r="600" spans="2:159" x14ac:dyDescent="0.25">
      <c r="B600" s="33" t="s">
        <v>238</v>
      </c>
      <c r="C600" s="33" t="s">
        <v>42</v>
      </c>
    </row>
    <row r="601" spans="2:159" x14ac:dyDescent="0.25">
      <c r="B601" s="33" t="s">
        <v>238</v>
      </c>
      <c r="C601" s="33" t="s">
        <v>43</v>
      </c>
    </row>
    <row r="602" spans="2:159" x14ac:dyDescent="0.25">
      <c r="B602" s="33" t="s">
        <v>238</v>
      </c>
      <c r="C602" s="33" t="s">
        <v>44</v>
      </c>
    </row>
    <row r="603" spans="2:159" x14ac:dyDescent="0.25">
      <c r="B603" s="33" t="s">
        <v>238</v>
      </c>
      <c r="C603" s="33" t="s">
        <v>45</v>
      </c>
    </row>
    <row r="604" spans="2:159" x14ac:dyDescent="0.25">
      <c r="B604" s="33" t="s">
        <v>238</v>
      </c>
      <c r="C604" s="33" t="s">
        <v>46</v>
      </c>
    </row>
    <row r="605" spans="2:159" x14ac:dyDescent="0.25">
      <c r="B605" s="33" t="s">
        <v>238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239</v>
      </c>
      <c r="C606" s="33" t="s">
        <v>36</v>
      </c>
    </row>
    <row r="607" spans="2:159" x14ac:dyDescent="0.25">
      <c r="B607" s="33" t="s">
        <v>239</v>
      </c>
      <c r="C607" s="33" t="s">
        <v>37</v>
      </c>
    </row>
    <row r="608" spans="2:159" x14ac:dyDescent="0.25">
      <c r="B608" s="33" t="s">
        <v>239</v>
      </c>
      <c r="C608" s="33" t="s">
        <v>38</v>
      </c>
    </row>
    <row r="609" spans="2:159" x14ac:dyDescent="0.25">
      <c r="B609" s="33" t="s">
        <v>239</v>
      </c>
      <c r="C609" s="33" t="s">
        <v>39</v>
      </c>
    </row>
    <row r="610" spans="2:159" x14ac:dyDescent="0.25">
      <c r="B610" s="33" t="s">
        <v>239</v>
      </c>
      <c r="C610" s="33" t="s">
        <v>40</v>
      </c>
    </row>
    <row r="611" spans="2:159" x14ac:dyDescent="0.25">
      <c r="B611" s="33" t="s">
        <v>239</v>
      </c>
      <c r="C611" s="33" t="s">
        <v>41</v>
      </c>
    </row>
    <row r="612" spans="2:159" x14ac:dyDescent="0.25">
      <c r="B612" s="33" t="s">
        <v>239</v>
      </c>
      <c r="C612" s="33" t="s">
        <v>42</v>
      </c>
    </row>
    <row r="613" spans="2:159" x14ac:dyDescent="0.25">
      <c r="B613" s="33" t="s">
        <v>239</v>
      </c>
      <c r="C613" s="33" t="s">
        <v>43</v>
      </c>
    </row>
    <row r="614" spans="2:159" x14ac:dyDescent="0.25">
      <c r="B614" s="33" t="s">
        <v>239</v>
      </c>
      <c r="C614" s="33" t="s">
        <v>44</v>
      </c>
    </row>
    <row r="615" spans="2:159" x14ac:dyDescent="0.25">
      <c r="B615" s="33" t="s">
        <v>239</v>
      </c>
      <c r="C615" s="33" t="s">
        <v>45</v>
      </c>
    </row>
    <row r="616" spans="2:159" x14ac:dyDescent="0.25">
      <c r="B616" s="33" t="s">
        <v>239</v>
      </c>
      <c r="C616" s="33" t="s">
        <v>46</v>
      </c>
    </row>
    <row r="617" spans="2:159" x14ac:dyDescent="0.25">
      <c r="B617" s="33" t="s">
        <v>239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647</v>
      </c>
      <c r="C618" s="33" t="s">
        <v>36</v>
      </c>
    </row>
    <row r="619" spans="2:159" x14ac:dyDescent="0.25">
      <c r="B619" s="33" t="s">
        <v>647</v>
      </c>
      <c r="C619" s="33" t="s">
        <v>37</v>
      </c>
    </row>
    <row r="620" spans="2:159" x14ac:dyDescent="0.25">
      <c r="B620" s="33" t="s">
        <v>647</v>
      </c>
      <c r="C620" s="33" t="s">
        <v>38</v>
      </c>
    </row>
    <row r="621" spans="2:159" x14ac:dyDescent="0.25">
      <c r="B621" s="33" t="s">
        <v>647</v>
      </c>
      <c r="C621" s="33" t="s">
        <v>39</v>
      </c>
    </row>
    <row r="622" spans="2:159" x14ac:dyDescent="0.25">
      <c r="B622" s="33" t="s">
        <v>647</v>
      </c>
      <c r="C622" s="33" t="s">
        <v>40</v>
      </c>
    </row>
    <row r="623" spans="2:159" x14ac:dyDescent="0.25">
      <c r="B623" s="33" t="s">
        <v>647</v>
      </c>
      <c r="C623" s="33" t="s">
        <v>41</v>
      </c>
    </row>
    <row r="624" spans="2:159" x14ac:dyDescent="0.25">
      <c r="B624" s="33" t="s">
        <v>647</v>
      </c>
      <c r="C624" s="33" t="s">
        <v>42</v>
      </c>
    </row>
    <row r="625" spans="2:159" x14ac:dyDescent="0.25">
      <c r="B625" s="33" t="s">
        <v>647</v>
      </c>
      <c r="C625" s="33" t="s">
        <v>43</v>
      </c>
    </row>
    <row r="626" spans="2:159" x14ac:dyDescent="0.25">
      <c r="B626" s="33" t="s">
        <v>647</v>
      </c>
      <c r="C626" s="33" t="s">
        <v>44</v>
      </c>
    </row>
    <row r="627" spans="2:159" x14ac:dyDescent="0.25">
      <c r="B627" s="33" t="s">
        <v>647</v>
      </c>
      <c r="C627" s="33" t="s">
        <v>45</v>
      </c>
    </row>
    <row r="628" spans="2:159" x14ac:dyDescent="0.25">
      <c r="B628" s="33" t="s">
        <v>647</v>
      </c>
      <c r="C628" s="33" t="s">
        <v>46</v>
      </c>
    </row>
    <row r="629" spans="2:159" x14ac:dyDescent="0.25">
      <c r="B629" s="33" t="s">
        <v>647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767</v>
      </c>
      <c r="C630" s="33" t="s">
        <v>36</v>
      </c>
    </row>
    <row r="631" spans="2:159" x14ac:dyDescent="0.25">
      <c r="B631" s="33" t="s">
        <v>767</v>
      </c>
      <c r="C631" s="33" t="s">
        <v>37</v>
      </c>
    </row>
    <row r="632" spans="2:159" x14ac:dyDescent="0.25">
      <c r="B632" s="33" t="s">
        <v>767</v>
      </c>
      <c r="C632" s="33" t="s">
        <v>38</v>
      </c>
    </row>
    <row r="633" spans="2:159" x14ac:dyDescent="0.25">
      <c r="B633" s="33" t="s">
        <v>767</v>
      </c>
      <c r="C633" s="33" t="s">
        <v>39</v>
      </c>
    </row>
    <row r="634" spans="2:159" x14ac:dyDescent="0.25">
      <c r="B634" s="33" t="s">
        <v>767</v>
      </c>
      <c r="C634" s="33" t="s">
        <v>40</v>
      </c>
    </row>
    <row r="635" spans="2:159" x14ac:dyDescent="0.25">
      <c r="B635" s="33" t="s">
        <v>767</v>
      </c>
      <c r="C635" s="33" t="s">
        <v>41</v>
      </c>
    </row>
    <row r="636" spans="2:159" x14ac:dyDescent="0.25">
      <c r="B636" s="33" t="s">
        <v>767</v>
      </c>
      <c r="C636" s="33" t="s">
        <v>42</v>
      </c>
    </row>
    <row r="637" spans="2:159" x14ac:dyDescent="0.25">
      <c r="B637" s="33" t="s">
        <v>767</v>
      </c>
      <c r="C637" s="33" t="s">
        <v>43</v>
      </c>
    </row>
    <row r="638" spans="2:159" x14ac:dyDescent="0.25">
      <c r="B638" s="33" t="s">
        <v>767</v>
      </c>
      <c r="C638" s="33" t="s">
        <v>44</v>
      </c>
    </row>
    <row r="639" spans="2:159" x14ac:dyDescent="0.25">
      <c r="B639" s="33" t="s">
        <v>767</v>
      </c>
      <c r="C639" s="33" t="s">
        <v>45</v>
      </c>
    </row>
    <row r="640" spans="2:159" x14ac:dyDescent="0.25">
      <c r="B640" s="33" t="s">
        <v>767</v>
      </c>
      <c r="C640" s="33" t="s">
        <v>46</v>
      </c>
    </row>
    <row r="641" spans="2:159" x14ac:dyDescent="0.25">
      <c r="B641" s="33" t="s">
        <v>767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674</v>
      </c>
      <c r="C642" s="33" t="s">
        <v>36</v>
      </c>
    </row>
    <row r="643" spans="2:159" x14ac:dyDescent="0.25">
      <c r="B643" s="33" t="s">
        <v>674</v>
      </c>
      <c r="C643" s="33" t="s">
        <v>37</v>
      </c>
    </row>
    <row r="644" spans="2:159" x14ac:dyDescent="0.25">
      <c r="B644" s="33" t="s">
        <v>674</v>
      </c>
      <c r="C644" s="33" t="s">
        <v>38</v>
      </c>
    </row>
    <row r="645" spans="2:159" x14ac:dyDescent="0.25">
      <c r="B645" s="33" t="s">
        <v>674</v>
      </c>
      <c r="C645" s="33" t="s">
        <v>39</v>
      </c>
    </row>
    <row r="646" spans="2:159" x14ac:dyDescent="0.25">
      <c r="B646" s="33" t="s">
        <v>674</v>
      </c>
      <c r="C646" s="33" t="s">
        <v>40</v>
      </c>
    </row>
    <row r="647" spans="2:159" x14ac:dyDescent="0.25">
      <c r="B647" s="33" t="s">
        <v>674</v>
      </c>
      <c r="C647" s="33" t="s">
        <v>41</v>
      </c>
    </row>
    <row r="648" spans="2:159" x14ac:dyDescent="0.25">
      <c r="B648" s="33" t="s">
        <v>674</v>
      </c>
      <c r="C648" s="33" t="s">
        <v>42</v>
      </c>
    </row>
    <row r="649" spans="2:159" x14ac:dyDescent="0.25">
      <c r="B649" s="33" t="s">
        <v>674</v>
      </c>
      <c r="C649" s="33" t="s">
        <v>43</v>
      </c>
    </row>
    <row r="650" spans="2:159" x14ac:dyDescent="0.25">
      <c r="B650" s="33" t="s">
        <v>674</v>
      </c>
      <c r="C650" s="33" t="s">
        <v>44</v>
      </c>
    </row>
    <row r="651" spans="2:159" x14ac:dyDescent="0.25">
      <c r="B651" s="33" t="s">
        <v>674</v>
      </c>
      <c r="C651" s="33" t="s">
        <v>45</v>
      </c>
    </row>
    <row r="652" spans="2:159" x14ac:dyDescent="0.25">
      <c r="B652" s="33" t="s">
        <v>674</v>
      </c>
      <c r="C652" s="33" t="s">
        <v>46</v>
      </c>
    </row>
    <row r="653" spans="2:159" x14ac:dyDescent="0.25">
      <c r="B653" s="33" t="s">
        <v>674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768</v>
      </c>
      <c r="C654" s="33" t="s">
        <v>36</v>
      </c>
      <c r="CE654" s="33">
        <v>1359.6216890000001</v>
      </c>
      <c r="CI654" s="33">
        <v>1359.6216890000001</v>
      </c>
      <c r="CM654" s="33">
        <v>1359.6216890000001</v>
      </c>
      <c r="CQ654" s="33">
        <v>1861.7816150000001</v>
      </c>
      <c r="CR654" s="33">
        <v>184.33841989999999</v>
      </c>
      <c r="CU654" s="33">
        <v>1861.7816150000001</v>
      </c>
      <c r="CV654" s="33">
        <v>502.15992679999999</v>
      </c>
      <c r="CY654" s="33">
        <v>1861.7816150000001</v>
      </c>
      <c r="CZ654" s="33">
        <v>1359.6216890000001</v>
      </c>
      <c r="DC654" s="33">
        <v>1861.7816150000001</v>
      </c>
      <c r="DD654" s="33">
        <v>1861.7816150000001</v>
      </c>
      <c r="DG654" s="33">
        <v>1861.7816150000001</v>
      </c>
      <c r="DH654" s="33">
        <v>1861.7816150000001</v>
      </c>
      <c r="DK654" s="33">
        <v>1861.7816150000001</v>
      </c>
      <c r="DL654" s="33">
        <v>1861.7816150000001</v>
      </c>
      <c r="DO654" s="33">
        <v>1861.7816150000001</v>
      </c>
      <c r="DP654" s="33">
        <v>1861.7816150000001</v>
      </c>
      <c r="DS654" s="33">
        <v>1861.7816150000001</v>
      </c>
      <c r="DT654" s="33">
        <v>1861.7816150000001</v>
      </c>
      <c r="DW654" s="33">
        <v>1861.7816150000001</v>
      </c>
      <c r="DX654" s="33">
        <v>1861.7816150000001</v>
      </c>
      <c r="EA654" s="33">
        <v>1861.7816150000001</v>
      </c>
      <c r="EB654" s="33">
        <v>1505.7511919999999</v>
      </c>
      <c r="EE654" s="33">
        <v>1861.7816150000001</v>
      </c>
      <c r="EF654" s="33">
        <v>1861.7816150000001</v>
      </c>
      <c r="EI654" s="33">
        <v>1624.359062</v>
      </c>
      <c r="EJ654" s="33">
        <v>1861.7816150000001</v>
      </c>
      <c r="EM654" s="33">
        <v>1861.7816150000001</v>
      </c>
      <c r="EN654" s="33">
        <v>1321.571183</v>
      </c>
      <c r="EQ654" s="33">
        <v>502.15992679999999</v>
      </c>
      <c r="ER654" s="33">
        <v>1861.7816150000001</v>
      </c>
      <c r="EV654" s="33">
        <v>1359.6216890000001</v>
      </c>
      <c r="EZ654" s="33">
        <v>163.03922130000001</v>
      </c>
    </row>
    <row r="655" spans="2:159" x14ac:dyDescent="0.25">
      <c r="B655" s="33" t="s">
        <v>768</v>
      </c>
      <c r="C655" s="33" t="s">
        <v>37</v>
      </c>
    </row>
    <row r="656" spans="2:159" x14ac:dyDescent="0.25">
      <c r="B656" s="33" t="s">
        <v>768</v>
      </c>
      <c r="C656" s="33" t="s">
        <v>38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500.89929649999999</v>
      </c>
      <c r="EA656" s="33">
        <v>1171.074848</v>
      </c>
      <c r="EB656" s="33">
        <v>1171.074848</v>
      </c>
      <c r="EE656" s="33">
        <v>746.84518319999995</v>
      </c>
      <c r="EF656" s="33">
        <v>677.85022849999996</v>
      </c>
      <c r="EJ656" s="33">
        <v>283.2071277</v>
      </c>
      <c r="EN656" s="33">
        <v>1144.545644</v>
      </c>
    </row>
    <row r="657" spans="2:159" x14ac:dyDescent="0.25">
      <c r="B657" s="33" t="s">
        <v>768</v>
      </c>
      <c r="C657" s="33" t="s">
        <v>39</v>
      </c>
    </row>
    <row r="658" spans="2:159" x14ac:dyDescent="0.25">
      <c r="B658" s="33" t="s">
        <v>768</v>
      </c>
      <c r="C658" s="33" t="s">
        <v>40</v>
      </c>
    </row>
    <row r="659" spans="2:159" x14ac:dyDescent="0.25">
      <c r="B659" s="33" t="s">
        <v>768</v>
      </c>
      <c r="C659" s="33" t="s">
        <v>41</v>
      </c>
    </row>
    <row r="660" spans="2:159" x14ac:dyDescent="0.25">
      <c r="B660" s="33" t="s">
        <v>768</v>
      </c>
      <c r="C660" s="33" t="s">
        <v>42</v>
      </c>
    </row>
    <row r="661" spans="2:159" x14ac:dyDescent="0.25">
      <c r="B661" s="33" t="s">
        <v>768</v>
      </c>
      <c r="C661" s="33" t="s">
        <v>43</v>
      </c>
    </row>
    <row r="662" spans="2:159" x14ac:dyDescent="0.25">
      <c r="B662" s="33" t="s">
        <v>768</v>
      </c>
      <c r="C662" s="33" t="s">
        <v>44</v>
      </c>
    </row>
    <row r="663" spans="2:159" x14ac:dyDescent="0.25">
      <c r="B663" s="33" t="s">
        <v>768</v>
      </c>
      <c r="C663" s="33" t="s">
        <v>45</v>
      </c>
    </row>
    <row r="664" spans="2:159" x14ac:dyDescent="0.25">
      <c r="B664" s="33" t="s">
        <v>768</v>
      </c>
      <c r="C664" s="33" t="s">
        <v>46</v>
      </c>
    </row>
    <row r="665" spans="2:159" x14ac:dyDescent="0.25">
      <c r="B665" s="33" t="s">
        <v>768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0</v>
      </c>
      <c r="CE665" s="33">
        <v>1359.6216890000001</v>
      </c>
      <c r="CF665" s="33">
        <v>0</v>
      </c>
      <c r="CG665" s="33">
        <v>0</v>
      </c>
      <c r="CH665" s="33">
        <v>0</v>
      </c>
      <c r="CI665" s="33">
        <v>1359.6216890000001</v>
      </c>
      <c r="CJ665" s="33">
        <v>0</v>
      </c>
      <c r="CK665" s="33">
        <v>0</v>
      </c>
      <c r="CL665" s="33">
        <v>0</v>
      </c>
      <c r="CM665" s="33">
        <v>1359.6216890000001</v>
      </c>
      <c r="CN665" s="33">
        <v>0</v>
      </c>
      <c r="CO665" s="33">
        <v>0</v>
      </c>
      <c r="CP665" s="33">
        <v>0</v>
      </c>
      <c r="CQ665" s="33">
        <v>1861.7816150000001</v>
      </c>
      <c r="CR665" s="33">
        <v>184.33841989999999</v>
      </c>
      <c r="CS665" s="33">
        <v>0</v>
      </c>
      <c r="CT665" s="33">
        <v>0</v>
      </c>
      <c r="CU665" s="33">
        <v>1861.7816150000001</v>
      </c>
      <c r="CV665" s="33">
        <v>502.15992679999999</v>
      </c>
      <c r="CW665" s="33">
        <v>0</v>
      </c>
      <c r="CX665" s="33">
        <v>0</v>
      </c>
      <c r="CY665" s="33">
        <v>1861.7816150000001</v>
      </c>
      <c r="CZ665" s="33">
        <v>1359.6216890000001</v>
      </c>
      <c r="DA665" s="33">
        <v>0</v>
      </c>
      <c r="DB665" s="33">
        <v>0</v>
      </c>
      <c r="DC665" s="33">
        <v>1861.7816150000001</v>
      </c>
      <c r="DD665" s="33">
        <v>1861.7816150000001</v>
      </c>
      <c r="DE665" s="33">
        <v>0</v>
      </c>
      <c r="DF665" s="33">
        <v>0</v>
      </c>
      <c r="DG665" s="33">
        <v>1861.7816150000001</v>
      </c>
      <c r="DH665" s="33">
        <v>1888.310819</v>
      </c>
      <c r="DI665" s="33">
        <v>0</v>
      </c>
      <c r="DJ665" s="33">
        <v>0</v>
      </c>
      <c r="DK665" s="33">
        <v>1888.310819</v>
      </c>
      <c r="DL665" s="33">
        <v>1888.310819</v>
      </c>
      <c r="DM665" s="33">
        <v>0</v>
      </c>
      <c r="DN665" s="33">
        <v>0</v>
      </c>
      <c r="DO665" s="33">
        <v>1888.310819</v>
      </c>
      <c r="DP665" s="33">
        <v>3032.856464</v>
      </c>
      <c r="DQ665" s="33">
        <v>0</v>
      </c>
      <c r="DR665" s="33">
        <v>0</v>
      </c>
      <c r="DS665" s="33">
        <v>3032.856464</v>
      </c>
      <c r="DT665" s="33">
        <v>3032.856464</v>
      </c>
      <c r="DU665" s="33">
        <v>0</v>
      </c>
      <c r="DV665" s="33">
        <v>0</v>
      </c>
      <c r="DW665" s="33">
        <v>3032.856464</v>
      </c>
      <c r="DX665" s="33">
        <v>2362.6809119999998</v>
      </c>
      <c r="DY665" s="33">
        <v>0</v>
      </c>
      <c r="DZ665" s="33">
        <v>0</v>
      </c>
      <c r="EA665" s="33">
        <v>3032.856464</v>
      </c>
      <c r="EB665" s="33">
        <v>2676.8260399999999</v>
      </c>
      <c r="EC665" s="33">
        <v>0</v>
      </c>
      <c r="ED665" s="33">
        <v>0</v>
      </c>
      <c r="EE665" s="33">
        <v>2608.6267990000001</v>
      </c>
      <c r="EF665" s="33">
        <v>2539.631844</v>
      </c>
      <c r="EG665" s="33">
        <v>0</v>
      </c>
      <c r="EH665" s="33">
        <v>0</v>
      </c>
      <c r="EI665" s="33">
        <v>1624.359062</v>
      </c>
      <c r="EJ665" s="33">
        <v>2144.9887429999999</v>
      </c>
      <c r="EK665" s="33">
        <v>0</v>
      </c>
      <c r="EL665" s="33">
        <v>0</v>
      </c>
      <c r="EM665" s="33">
        <v>1861.7816150000001</v>
      </c>
      <c r="EN665" s="33">
        <v>2466.1168269999998</v>
      </c>
      <c r="EO665" s="33">
        <v>0</v>
      </c>
      <c r="EP665" s="33">
        <v>0</v>
      </c>
      <c r="EQ665" s="33">
        <v>502.15992679999999</v>
      </c>
      <c r="ER665" s="33">
        <v>1861.7816150000001</v>
      </c>
      <c r="ES665" s="33">
        <v>0</v>
      </c>
      <c r="ET665" s="33">
        <v>0</v>
      </c>
      <c r="EU665" s="33">
        <v>0</v>
      </c>
      <c r="EV665" s="33">
        <v>1359.6216890000001</v>
      </c>
      <c r="EW665" s="33">
        <v>0</v>
      </c>
      <c r="EX665" s="33">
        <v>0</v>
      </c>
      <c r="EY665" s="33">
        <v>0</v>
      </c>
      <c r="EZ665" s="33">
        <v>163.03922130000001</v>
      </c>
      <c r="FA665" s="33">
        <v>0</v>
      </c>
      <c r="FB665" s="33">
        <v>0</v>
      </c>
      <c r="FC665" s="33">
        <v>0</v>
      </c>
    </row>
    <row r="666" spans="2:159" x14ac:dyDescent="0.25">
      <c r="B666" s="33" t="s">
        <v>769</v>
      </c>
      <c r="C666" s="33" t="s">
        <v>36</v>
      </c>
      <c r="BG666" s="33">
        <v>82.430025720000003</v>
      </c>
    </row>
    <row r="667" spans="2:159" x14ac:dyDescent="0.25">
      <c r="B667" s="33" t="s">
        <v>769</v>
      </c>
      <c r="C667" s="33" t="s">
        <v>37</v>
      </c>
      <c r="BK667" s="33">
        <v>235.92041839999999</v>
      </c>
      <c r="ER667" s="33">
        <v>228.71683820000001</v>
      </c>
      <c r="EV667" s="33">
        <v>235.92041839999999</v>
      </c>
    </row>
    <row r="668" spans="2:159" x14ac:dyDescent="0.25">
      <c r="B668" s="33" t="s">
        <v>769</v>
      </c>
      <c r="C668" s="33" t="s">
        <v>38</v>
      </c>
    </row>
    <row r="669" spans="2:159" x14ac:dyDescent="0.25">
      <c r="B669" s="33" t="s">
        <v>769</v>
      </c>
      <c r="C669" s="33" t="s">
        <v>39</v>
      </c>
    </row>
    <row r="670" spans="2:159" x14ac:dyDescent="0.25">
      <c r="B670" s="33" t="s">
        <v>769</v>
      </c>
      <c r="C670" s="33" t="s">
        <v>40</v>
      </c>
    </row>
    <row r="671" spans="2:159" x14ac:dyDescent="0.25">
      <c r="B671" s="33" t="s">
        <v>769</v>
      </c>
      <c r="C671" s="33" t="s">
        <v>41</v>
      </c>
    </row>
    <row r="672" spans="2:159" x14ac:dyDescent="0.25">
      <c r="B672" s="33" t="s">
        <v>769</v>
      </c>
      <c r="C672" s="33" t="s">
        <v>42</v>
      </c>
    </row>
    <row r="673" spans="2:159" x14ac:dyDescent="0.25">
      <c r="B673" s="33" t="s">
        <v>769</v>
      </c>
      <c r="C673" s="33" t="s">
        <v>43</v>
      </c>
    </row>
    <row r="674" spans="2:159" x14ac:dyDescent="0.25">
      <c r="B674" s="33" t="s">
        <v>769</v>
      </c>
      <c r="C674" s="33" t="s">
        <v>44</v>
      </c>
    </row>
    <row r="675" spans="2:159" x14ac:dyDescent="0.25">
      <c r="B675" s="33" t="s">
        <v>769</v>
      </c>
      <c r="C675" s="33" t="s">
        <v>45</v>
      </c>
    </row>
    <row r="676" spans="2:159" x14ac:dyDescent="0.25">
      <c r="B676" s="33" t="s">
        <v>769</v>
      </c>
      <c r="C676" s="33" t="s">
        <v>46</v>
      </c>
    </row>
    <row r="677" spans="2:159" x14ac:dyDescent="0.25">
      <c r="B677" s="33" t="s">
        <v>769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0</v>
      </c>
      <c r="AV677" s="33">
        <v>0</v>
      </c>
      <c r="AW677" s="33">
        <v>0</v>
      </c>
      <c r="AX677" s="33">
        <v>0</v>
      </c>
      <c r="AY677" s="33">
        <v>0</v>
      </c>
      <c r="AZ677" s="33">
        <v>0</v>
      </c>
      <c r="BA677" s="33">
        <v>0</v>
      </c>
      <c r="BB677" s="33">
        <v>0</v>
      </c>
      <c r="BC677" s="33">
        <v>0</v>
      </c>
      <c r="BD677" s="33">
        <v>0</v>
      </c>
      <c r="BE677" s="33">
        <v>0</v>
      </c>
      <c r="BF677" s="33">
        <v>0</v>
      </c>
      <c r="BG677" s="33">
        <v>82.430025720000003</v>
      </c>
      <c r="BH677" s="33">
        <v>0</v>
      </c>
      <c r="BI677" s="33">
        <v>0</v>
      </c>
      <c r="BJ677" s="33">
        <v>0</v>
      </c>
      <c r="BK677" s="33">
        <v>235.92041839999999</v>
      </c>
      <c r="BL677" s="33">
        <v>0</v>
      </c>
      <c r="BM677" s="33">
        <v>0</v>
      </c>
      <c r="BN677" s="33">
        <v>0</v>
      </c>
      <c r="BO677" s="33">
        <v>0</v>
      </c>
      <c r="BP677" s="33">
        <v>0</v>
      </c>
      <c r="BQ677" s="33">
        <v>0</v>
      </c>
      <c r="BR677" s="33">
        <v>0</v>
      </c>
      <c r="BS677" s="33">
        <v>0</v>
      </c>
      <c r="BT677" s="33">
        <v>0</v>
      </c>
      <c r="BU677" s="33">
        <v>0</v>
      </c>
      <c r="BV677" s="33">
        <v>0</v>
      </c>
      <c r="BW677" s="33">
        <v>0</v>
      </c>
      <c r="BX677" s="33">
        <v>0</v>
      </c>
      <c r="BY677" s="33">
        <v>0</v>
      </c>
      <c r="BZ677" s="33">
        <v>0</v>
      </c>
      <c r="CA677" s="33">
        <v>0</v>
      </c>
      <c r="CB677" s="33">
        <v>0</v>
      </c>
      <c r="CC677" s="33">
        <v>0</v>
      </c>
      <c r="CD677" s="33">
        <v>0</v>
      </c>
      <c r="CE677" s="33">
        <v>0</v>
      </c>
      <c r="CF677" s="33">
        <v>0</v>
      </c>
      <c r="CG677" s="33">
        <v>0</v>
      </c>
      <c r="CH677" s="33">
        <v>0</v>
      </c>
      <c r="CI677" s="33">
        <v>0</v>
      </c>
      <c r="CJ677" s="33">
        <v>0</v>
      </c>
      <c r="CK677" s="33">
        <v>0</v>
      </c>
      <c r="CL677" s="33">
        <v>0</v>
      </c>
      <c r="CM677" s="33">
        <v>0</v>
      </c>
      <c r="CN677" s="33">
        <v>0</v>
      </c>
      <c r="CO677" s="33">
        <v>0</v>
      </c>
      <c r="CP677" s="33">
        <v>0</v>
      </c>
      <c r="CQ677" s="33">
        <v>0</v>
      </c>
      <c r="CR677" s="33">
        <v>0</v>
      </c>
      <c r="CS677" s="33">
        <v>0</v>
      </c>
      <c r="CT677" s="33">
        <v>0</v>
      </c>
      <c r="CU677" s="33">
        <v>0</v>
      </c>
      <c r="CV677" s="33">
        <v>0</v>
      </c>
      <c r="CW677" s="33">
        <v>0</v>
      </c>
      <c r="CX677" s="33">
        <v>0</v>
      </c>
      <c r="CY677" s="33">
        <v>0</v>
      </c>
      <c r="CZ677" s="33">
        <v>0</v>
      </c>
      <c r="DA677" s="33">
        <v>0</v>
      </c>
      <c r="DB677" s="33">
        <v>0</v>
      </c>
      <c r="DC677" s="33">
        <v>0</v>
      </c>
      <c r="DD677" s="33">
        <v>0</v>
      </c>
      <c r="DE677" s="33">
        <v>0</v>
      </c>
      <c r="DF677" s="33">
        <v>0</v>
      </c>
      <c r="DG677" s="33">
        <v>0</v>
      </c>
      <c r="DH677" s="33">
        <v>0</v>
      </c>
      <c r="DI677" s="33">
        <v>0</v>
      </c>
      <c r="DJ677" s="33">
        <v>0</v>
      </c>
      <c r="DK677" s="33">
        <v>0</v>
      </c>
      <c r="DL677" s="33">
        <v>0</v>
      </c>
      <c r="DM677" s="33">
        <v>0</v>
      </c>
      <c r="DN677" s="33">
        <v>0</v>
      </c>
      <c r="DO677" s="33">
        <v>0</v>
      </c>
      <c r="DP677" s="33">
        <v>0</v>
      </c>
      <c r="DQ677" s="33">
        <v>0</v>
      </c>
      <c r="DR677" s="33">
        <v>0</v>
      </c>
      <c r="DS677" s="33">
        <v>0</v>
      </c>
      <c r="DT677" s="33">
        <v>0</v>
      </c>
      <c r="DU677" s="33">
        <v>0</v>
      </c>
      <c r="DV677" s="33">
        <v>0</v>
      </c>
      <c r="DW677" s="33">
        <v>0</v>
      </c>
      <c r="DX677" s="33">
        <v>0</v>
      </c>
      <c r="DY677" s="33">
        <v>0</v>
      </c>
      <c r="DZ677" s="33">
        <v>0</v>
      </c>
      <c r="EA677" s="33">
        <v>0</v>
      </c>
      <c r="EB677" s="33">
        <v>0</v>
      </c>
      <c r="EC677" s="33">
        <v>0</v>
      </c>
      <c r="ED677" s="33">
        <v>0</v>
      </c>
      <c r="EE677" s="33">
        <v>0</v>
      </c>
      <c r="EF677" s="33">
        <v>0</v>
      </c>
      <c r="EG677" s="33">
        <v>0</v>
      </c>
      <c r="EH677" s="33">
        <v>0</v>
      </c>
      <c r="EI677" s="33">
        <v>0</v>
      </c>
      <c r="EJ677" s="33">
        <v>0</v>
      </c>
      <c r="EK677" s="33">
        <v>0</v>
      </c>
      <c r="EL677" s="33">
        <v>0</v>
      </c>
      <c r="EM677" s="33">
        <v>0</v>
      </c>
      <c r="EN677" s="33">
        <v>0</v>
      </c>
      <c r="EO677" s="33">
        <v>0</v>
      </c>
      <c r="EP677" s="33">
        <v>0</v>
      </c>
      <c r="EQ677" s="33">
        <v>0</v>
      </c>
      <c r="ER677" s="33">
        <v>228.71683820000001</v>
      </c>
      <c r="ES677" s="33">
        <v>0</v>
      </c>
      <c r="ET677" s="33">
        <v>0</v>
      </c>
      <c r="EU677" s="33">
        <v>0</v>
      </c>
      <c r="EV677" s="33">
        <v>235.92041839999999</v>
      </c>
      <c r="EW677" s="33">
        <v>0</v>
      </c>
      <c r="EX677" s="33">
        <v>0</v>
      </c>
      <c r="EY677" s="33">
        <v>0</v>
      </c>
      <c r="EZ677" s="33">
        <v>0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770</v>
      </c>
      <c r="C678" s="33" t="s">
        <v>36</v>
      </c>
    </row>
    <row r="679" spans="2:159" x14ac:dyDescent="0.25">
      <c r="B679" s="33" t="s">
        <v>770</v>
      </c>
      <c r="C679" s="33" t="s">
        <v>37</v>
      </c>
    </row>
    <row r="680" spans="2:159" x14ac:dyDescent="0.25">
      <c r="B680" s="33" t="s">
        <v>770</v>
      </c>
      <c r="C680" s="33" t="s">
        <v>38</v>
      </c>
    </row>
    <row r="681" spans="2:159" x14ac:dyDescent="0.25">
      <c r="B681" s="33" t="s">
        <v>770</v>
      </c>
      <c r="C681" s="33" t="s">
        <v>39</v>
      </c>
    </row>
    <row r="682" spans="2:159" x14ac:dyDescent="0.25">
      <c r="B682" s="33" t="s">
        <v>770</v>
      </c>
      <c r="C682" s="33" t="s">
        <v>40</v>
      </c>
    </row>
    <row r="683" spans="2:159" x14ac:dyDescent="0.25">
      <c r="B683" s="33" t="s">
        <v>770</v>
      </c>
      <c r="C683" s="33" t="s">
        <v>41</v>
      </c>
    </row>
    <row r="684" spans="2:159" x14ac:dyDescent="0.25">
      <c r="B684" s="33" t="s">
        <v>770</v>
      </c>
      <c r="C684" s="33" t="s">
        <v>42</v>
      </c>
    </row>
    <row r="685" spans="2:159" x14ac:dyDescent="0.25">
      <c r="B685" s="33" t="s">
        <v>770</v>
      </c>
      <c r="C685" s="33" t="s">
        <v>43</v>
      </c>
    </row>
    <row r="686" spans="2:159" x14ac:dyDescent="0.25">
      <c r="B686" s="33" t="s">
        <v>770</v>
      </c>
      <c r="C686" s="33" t="s">
        <v>44</v>
      </c>
    </row>
    <row r="687" spans="2:159" x14ac:dyDescent="0.25">
      <c r="B687" s="33" t="s">
        <v>770</v>
      </c>
      <c r="C687" s="33" t="s">
        <v>45</v>
      </c>
    </row>
    <row r="688" spans="2:159" x14ac:dyDescent="0.25">
      <c r="B688" s="33" t="s">
        <v>770</v>
      </c>
      <c r="C688" s="33" t="s">
        <v>46</v>
      </c>
    </row>
    <row r="689" spans="2:159" x14ac:dyDescent="0.25">
      <c r="B689" s="33" t="s">
        <v>770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0</v>
      </c>
      <c r="AZ689" s="33">
        <v>0</v>
      </c>
      <c r="BA689" s="33">
        <v>0</v>
      </c>
      <c r="BB689" s="33">
        <v>0</v>
      </c>
      <c r="BC689" s="33">
        <v>0</v>
      </c>
      <c r="BD689" s="33">
        <v>0</v>
      </c>
      <c r="BE689" s="33">
        <v>0</v>
      </c>
      <c r="BF689" s="33">
        <v>0</v>
      </c>
      <c r="BG689" s="33">
        <v>0</v>
      </c>
      <c r="BH689" s="33">
        <v>0</v>
      </c>
      <c r="BI689" s="33">
        <v>0</v>
      </c>
      <c r="BJ689" s="33">
        <v>0</v>
      </c>
      <c r="BK689" s="33">
        <v>0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696</v>
      </c>
      <c r="C690" s="33" t="s">
        <v>36</v>
      </c>
    </row>
    <row r="691" spans="2:159" x14ac:dyDescent="0.25">
      <c r="B691" s="33" t="s">
        <v>696</v>
      </c>
      <c r="C691" s="33" t="s">
        <v>37</v>
      </c>
    </row>
    <row r="692" spans="2:159" x14ac:dyDescent="0.25">
      <c r="B692" s="33" t="s">
        <v>696</v>
      </c>
      <c r="C692" s="33" t="s">
        <v>38</v>
      </c>
    </row>
    <row r="693" spans="2:159" x14ac:dyDescent="0.25">
      <c r="B693" s="33" t="s">
        <v>696</v>
      </c>
      <c r="C693" s="33" t="s">
        <v>39</v>
      </c>
    </row>
    <row r="694" spans="2:159" x14ac:dyDescent="0.25">
      <c r="B694" s="33" t="s">
        <v>696</v>
      </c>
      <c r="C694" s="33" t="s">
        <v>40</v>
      </c>
    </row>
    <row r="695" spans="2:159" x14ac:dyDescent="0.25">
      <c r="B695" s="33" t="s">
        <v>696</v>
      </c>
      <c r="C695" s="33" t="s">
        <v>41</v>
      </c>
    </row>
    <row r="696" spans="2:159" x14ac:dyDescent="0.25">
      <c r="B696" s="33" t="s">
        <v>696</v>
      </c>
      <c r="C696" s="33" t="s">
        <v>42</v>
      </c>
    </row>
    <row r="697" spans="2:159" x14ac:dyDescent="0.25">
      <c r="B697" s="33" t="s">
        <v>696</v>
      </c>
      <c r="C697" s="33" t="s">
        <v>43</v>
      </c>
    </row>
    <row r="698" spans="2:159" x14ac:dyDescent="0.25">
      <c r="B698" s="33" t="s">
        <v>696</v>
      </c>
      <c r="C698" s="33" t="s">
        <v>44</v>
      </c>
    </row>
    <row r="699" spans="2:159" x14ac:dyDescent="0.25">
      <c r="B699" s="33" t="s">
        <v>696</v>
      </c>
      <c r="C699" s="33" t="s">
        <v>45</v>
      </c>
    </row>
    <row r="700" spans="2:159" x14ac:dyDescent="0.25">
      <c r="B700" s="33" t="s">
        <v>696</v>
      </c>
      <c r="C700" s="33" t="s">
        <v>46</v>
      </c>
    </row>
    <row r="701" spans="2:159" x14ac:dyDescent="0.25">
      <c r="B701" s="33" t="s">
        <v>696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695</v>
      </c>
      <c r="C702" s="33" t="s">
        <v>36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695</v>
      </c>
      <c r="C703" s="33" t="s">
        <v>37</v>
      </c>
    </row>
    <row r="704" spans="2:159" x14ac:dyDescent="0.25">
      <c r="B704" s="33" t="s">
        <v>695</v>
      </c>
      <c r="C704" s="33" t="s">
        <v>38</v>
      </c>
    </row>
    <row r="705" spans="2:159" x14ac:dyDescent="0.25">
      <c r="B705" s="33" t="s">
        <v>695</v>
      </c>
      <c r="C705" s="33" t="s">
        <v>39</v>
      </c>
    </row>
    <row r="706" spans="2:159" x14ac:dyDescent="0.25">
      <c r="B706" s="33" t="s">
        <v>695</v>
      </c>
      <c r="C706" s="33" t="s">
        <v>40</v>
      </c>
    </row>
    <row r="707" spans="2:159" x14ac:dyDescent="0.25">
      <c r="B707" s="33" t="s">
        <v>695</v>
      </c>
      <c r="C707" s="33" t="s">
        <v>41</v>
      </c>
    </row>
    <row r="708" spans="2:159" x14ac:dyDescent="0.25">
      <c r="B708" s="33" t="s">
        <v>695</v>
      </c>
      <c r="C708" s="33" t="s">
        <v>42</v>
      </c>
    </row>
    <row r="709" spans="2:159" x14ac:dyDescent="0.25">
      <c r="B709" s="33" t="s">
        <v>695</v>
      </c>
      <c r="C709" s="33" t="s">
        <v>43</v>
      </c>
    </row>
    <row r="710" spans="2:159" x14ac:dyDescent="0.25">
      <c r="B710" s="33" t="s">
        <v>695</v>
      </c>
      <c r="C710" s="33" t="s">
        <v>44</v>
      </c>
    </row>
    <row r="711" spans="2:159" x14ac:dyDescent="0.25">
      <c r="B711" s="33" t="s">
        <v>695</v>
      </c>
      <c r="C711" s="33" t="s">
        <v>45</v>
      </c>
    </row>
    <row r="712" spans="2:159" x14ac:dyDescent="0.25">
      <c r="B712" s="33" t="s">
        <v>695</v>
      </c>
      <c r="C712" s="33" t="s">
        <v>46</v>
      </c>
    </row>
    <row r="713" spans="2:159" x14ac:dyDescent="0.25">
      <c r="B713" s="33" t="s">
        <v>695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771</v>
      </c>
      <c r="C714" s="33" t="s">
        <v>36</v>
      </c>
    </row>
    <row r="715" spans="2:159" x14ac:dyDescent="0.25">
      <c r="B715" s="33" t="s">
        <v>771</v>
      </c>
      <c r="C715" s="33" t="s">
        <v>37</v>
      </c>
    </row>
    <row r="716" spans="2:159" x14ac:dyDescent="0.25">
      <c r="B716" s="33" t="s">
        <v>771</v>
      </c>
      <c r="C716" s="33" t="s">
        <v>38</v>
      </c>
    </row>
    <row r="717" spans="2:159" x14ac:dyDescent="0.25">
      <c r="B717" s="33" t="s">
        <v>771</v>
      </c>
      <c r="C717" s="33" t="s">
        <v>39</v>
      </c>
    </row>
    <row r="718" spans="2:159" x14ac:dyDescent="0.25">
      <c r="B718" s="33" t="s">
        <v>771</v>
      </c>
      <c r="C718" s="33" t="s">
        <v>40</v>
      </c>
    </row>
    <row r="719" spans="2:159" x14ac:dyDescent="0.25">
      <c r="B719" s="33" t="s">
        <v>771</v>
      </c>
      <c r="C719" s="33" t="s">
        <v>41</v>
      </c>
    </row>
    <row r="720" spans="2:159" x14ac:dyDescent="0.25">
      <c r="B720" s="33" t="s">
        <v>771</v>
      </c>
      <c r="C720" s="33" t="s">
        <v>42</v>
      </c>
    </row>
    <row r="721" spans="2:159" x14ac:dyDescent="0.25">
      <c r="B721" s="33" t="s">
        <v>771</v>
      </c>
      <c r="C721" s="33" t="s">
        <v>43</v>
      </c>
    </row>
    <row r="722" spans="2:159" x14ac:dyDescent="0.25">
      <c r="B722" s="33" t="s">
        <v>771</v>
      </c>
      <c r="C722" s="33" t="s">
        <v>44</v>
      </c>
    </row>
    <row r="723" spans="2:159" x14ac:dyDescent="0.25">
      <c r="B723" s="33" t="s">
        <v>771</v>
      </c>
      <c r="C723" s="33" t="s">
        <v>45</v>
      </c>
    </row>
    <row r="724" spans="2:159" x14ac:dyDescent="0.25">
      <c r="B724" s="33" t="s">
        <v>771</v>
      </c>
      <c r="C724" s="33" t="s">
        <v>46</v>
      </c>
    </row>
    <row r="725" spans="2:159" x14ac:dyDescent="0.25">
      <c r="B725" s="33" t="s">
        <v>771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707</v>
      </c>
      <c r="C726" s="33" t="s">
        <v>36</v>
      </c>
    </row>
    <row r="727" spans="2:159" x14ac:dyDescent="0.25">
      <c r="B727" s="33" t="s">
        <v>707</v>
      </c>
      <c r="C727" s="33" t="s">
        <v>37</v>
      </c>
    </row>
    <row r="728" spans="2:159" x14ac:dyDescent="0.25">
      <c r="B728" s="33" t="s">
        <v>707</v>
      </c>
      <c r="C728" s="33" t="s">
        <v>38</v>
      </c>
    </row>
    <row r="729" spans="2:159" x14ac:dyDescent="0.25">
      <c r="B729" s="33" t="s">
        <v>707</v>
      </c>
      <c r="C729" s="33" t="s">
        <v>39</v>
      </c>
    </row>
    <row r="730" spans="2:159" x14ac:dyDescent="0.25">
      <c r="B730" s="33" t="s">
        <v>707</v>
      </c>
      <c r="C730" s="33" t="s">
        <v>40</v>
      </c>
    </row>
    <row r="731" spans="2:159" x14ac:dyDescent="0.25">
      <c r="B731" s="33" t="s">
        <v>707</v>
      </c>
      <c r="C731" s="33" t="s">
        <v>41</v>
      </c>
    </row>
    <row r="732" spans="2:159" x14ac:dyDescent="0.25">
      <c r="B732" s="33" t="s">
        <v>707</v>
      </c>
      <c r="C732" s="33" t="s">
        <v>42</v>
      </c>
    </row>
    <row r="733" spans="2:159" x14ac:dyDescent="0.25">
      <c r="B733" s="33" t="s">
        <v>707</v>
      </c>
      <c r="C733" s="33" t="s">
        <v>43</v>
      </c>
    </row>
    <row r="734" spans="2:159" x14ac:dyDescent="0.25">
      <c r="B734" s="33" t="s">
        <v>707</v>
      </c>
      <c r="C734" s="33" t="s">
        <v>44</v>
      </c>
    </row>
    <row r="735" spans="2:159" x14ac:dyDescent="0.25">
      <c r="B735" s="33" t="s">
        <v>707</v>
      </c>
      <c r="C735" s="33" t="s">
        <v>45</v>
      </c>
    </row>
    <row r="736" spans="2:159" x14ac:dyDescent="0.25">
      <c r="B736" s="33" t="s">
        <v>707</v>
      </c>
      <c r="C736" s="33" t="s">
        <v>46</v>
      </c>
    </row>
    <row r="737" spans="2:159" x14ac:dyDescent="0.25">
      <c r="B737" s="33" t="s">
        <v>707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720</v>
      </c>
      <c r="C738" s="33" t="s">
        <v>36</v>
      </c>
    </row>
    <row r="739" spans="2:159" x14ac:dyDescent="0.25">
      <c r="B739" s="33" t="s">
        <v>720</v>
      </c>
      <c r="C739" s="33" t="s">
        <v>37</v>
      </c>
    </row>
    <row r="740" spans="2:159" x14ac:dyDescent="0.25">
      <c r="B740" s="33" t="s">
        <v>720</v>
      </c>
      <c r="C740" s="33" t="s">
        <v>38</v>
      </c>
    </row>
    <row r="741" spans="2:159" x14ac:dyDescent="0.25">
      <c r="B741" s="33" t="s">
        <v>720</v>
      </c>
      <c r="C741" s="33" t="s">
        <v>39</v>
      </c>
    </row>
    <row r="742" spans="2:159" x14ac:dyDescent="0.25">
      <c r="B742" s="33" t="s">
        <v>720</v>
      </c>
      <c r="C742" s="33" t="s">
        <v>40</v>
      </c>
    </row>
    <row r="743" spans="2:159" x14ac:dyDescent="0.25">
      <c r="B743" s="33" t="s">
        <v>720</v>
      </c>
      <c r="C743" s="33" t="s">
        <v>41</v>
      </c>
    </row>
    <row r="744" spans="2:159" x14ac:dyDescent="0.25">
      <c r="B744" s="33" t="s">
        <v>720</v>
      </c>
      <c r="C744" s="33" t="s">
        <v>42</v>
      </c>
    </row>
    <row r="745" spans="2:159" x14ac:dyDescent="0.25">
      <c r="B745" s="33" t="s">
        <v>720</v>
      </c>
      <c r="C745" s="33" t="s">
        <v>43</v>
      </c>
    </row>
    <row r="746" spans="2:159" x14ac:dyDescent="0.25">
      <c r="B746" s="33" t="s">
        <v>720</v>
      </c>
      <c r="C746" s="33" t="s">
        <v>44</v>
      </c>
    </row>
    <row r="747" spans="2:159" x14ac:dyDescent="0.25">
      <c r="B747" s="33" t="s">
        <v>720</v>
      </c>
      <c r="C747" s="33" t="s">
        <v>45</v>
      </c>
    </row>
    <row r="748" spans="2:159" x14ac:dyDescent="0.25">
      <c r="B748" s="33" t="s">
        <v>720</v>
      </c>
      <c r="C748" s="33" t="s">
        <v>46</v>
      </c>
    </row>
    <row r="749" spans="2:159" x14ac:dyDescent="0.25">
      <c r="B749" s="33" t="s">
        <v>720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772</v>
      </c>
      <c r="C750" s="33" t="s">
        <v>36</v>
      </c>
    </row>
    <row r="751" spans="2:159" x14ac:dyDescent="0.25">
      <c r="B751" s="33" t="s">
        <v>772</v>
      </c>
      <c r="C751" s="33" t="s">
        <v>37</v>
      </c>
      <c r="CN751" s="33">
        <v>13.13078104</v>
      </c>
      <c r="DX751" s="33">
        <v>310.1994712</v>
      </c>
      <c r="EJ751" s="33">
        <v>404.67722800000001</v>
      </c>
      <c r="EN751" s="33">
        <v>1107.7183010000001</v>
      </c>
      <c r="ER751" s="33">
        <v>1705.4488080000001</v>
      </c>
      <c r="EV751" s="33">
        <v>1705.4488080000001</v>
      </c>
      <c r="EZ751" s="33">
        <v>1705.4488080000001</v>
      </c>
    </row>
    <row r="752" spans="2:159" x14ac:dyDescent="0.25">
      <c r="B752" s="33" t="s">
        <v>772</v>
      </c>
      <c r="C752" s="33" t="s">
        <v>38</v>
      </c>
    </row>
    <row r="753" spans="2:159" x14ac:dyDescent="0.25">
      <c r="B753" s="33" t="s">
        <v>772</v>
      </c>
      <c r="C753" s="33" t="s">
        <v>39</v>
      </c>
    </row>
    <row r="754" spans="2:159" x14ac:dyDescent="0.25">
      <c r="B754" s="33" t="s">
        <v>772</v>
      </c>
      <c r="C754" s="33" t="s">
        <v>40</v>
      </c>
    </row>
    <row r="755" spans="2:159" x14ac:dyDescent="0.25">
      <c r="B755" s="33" t="s">
        <v>772</v>
      </c>
      <c r="C755" s="33" t="s">
        <v>41</v>
      </c>
    </row>
    <row r="756" spans="2:159" x14ac:dyDescent="0.25">
      <c r="B756" s="33" t="s">
        <v>772</v>
      </c>
      <c r="C756" s="33" t="s">
        <v>42</v>
      </c>
      <c r="DC756" s="33">
        <v>122.7591561</v>
      </c>
      <c r="DG756" s="33">
        <v>122.29527109999999</v>
      </c>
      <c r="DK756" s="33">
        <v>121.8292917</v>
      </c>
      <c r="DO756" s="33">
        <v>121.3622862</v>
      </c>
      <c r="DS756" s="33">
        <v>120.89536320000001</v>
      </c>
      <c r="DW756" s="33">
        <v>120.42966610000001</v>
      </c>
      <c r="EA756" s="33">
        <v>119.96636719999999</v>
      </c>
      <c r="EE756" s="33">
        <v>119.50666080000001</v>
      </c>
      <c r="EI756" s="33">
        <v>119.05175629999999</v>
      </c>
      <c r="EM756" s="33">
        <v>118.60287030000001</v>
      </c>
      <c r="EQ756" s="33">
        <v>118.161219</v>
      </c>
      <c r="EU756" s="33">
        <v>117.7280097</v>
      </c>
      <c r="EX756" s="33">
        <v>78.220715220000002</v>
      </c>
      <c r="EY756" s="33">
        <v>195.52514769999999</v>
      </c>
      <c r="EZ756" s="33">
        <v>72.556023199999998</v>
      </c>
      <c r="FA756" s="33">
        <v>39.746226720000003</v>
      </c>
      <c r="FB756" s="33">
        <v>153.7477433</v>
      </c>
      <c r="FC756" s="33">
        <v>270.63939449999998</v>
      </c>
    </row>
    <row r="757" spans="2:159" x14ac:dyDescent="0.25">
      <c r="B757" s="33" t="s">
        <v>772</v>
      </c>
      <c r="C757" s="33" t="s">
        <v>43</v>
      </c>
    </row>
    <row r="758" spans="2:159" x14ac:dyDescent="0.25">
      <c r="B758" s="33" t="s">
        <v>772</v>
      </c>
      <c r="C758" s="33" t="s">
        <v>44</v>
      </c>
    </row>
    <row r="759" spans="2:159" x14ac:dyDescent="0.25">
      <c r="B759" s="33" t="s">
        <v>772</v>
      </c>
      <c r="C759" s="33" t="s">
        <v>45</v>
      </c>
    </row>
    <row r="760" spans="2:159" x14ac:dyDescent="0.25">
      <c r="B760" s="33" t="s">
        <v>772</v>
      </c>
      <c r="C760" s="33" t="s">
        <v>46</v>
      </c>
    </row>
    <row r="761" spans="2:159" x14ac:dyDescent="0.25">
      <c r="B761" s="33" t="s">
        <v>772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0</v>
      </c>
      <c r="CF761" s="33">
        <v>0</v>
      </c>
      <c r="CG761" s="33">
        <v>0</v>
      </c>
      <c r="CH761" s="33">
        <v>0</v>
      </c>
      <c r="CI761" s="33">
        <v>0</v>
      </c>
      <c r="CJ761" s="33">
        <v>0</v>
      </c>
      <c r="CK761" s="33">
        <v>0</v>
      </c>
      <c r="CL761" s="33">
        <v>0</v>
      </c>
      <c r="CM761" s="33">
        <v>0</v>
      </c>
      <c r="CN761" s="33">
        <v>13.13078104</v>
      </c>
      <c r="CO761" s="33">
        <v>0</v>
      </c>
      <c r="CP761" s="33">
        <v>0</v>
      </c>
      <c r="CQ761" s="33">
        <v>0</v>
      </c>
      <c r="CR761" s="33">
        <v>0</v>
      </c>
      <c r="CS761" s="33">
        <v>0</v>
      </c>
      <c r="CT761" s="33">
        <v>0</v>
      </c>
      <c r="CU761" s="33">
        <v>0</v>
      </c>
      <c r="CV761" s="33">
        <v>0</v>
      </c>
      <c r="CW761" s="33">
        <v>0</v>
      </c>
      <c r="CX761" s="33">
        <v>0</v>
      </c>
      <c r="CY761" s="33">
        <v>0</v>
      </c>
      <c r="CZ761" s="33">
        <v>0</v>
      </c>
      <c r="DA761" s="33">
        <v>0</v>
      </c>
      <c r="DB761" s="33">
        <v>0</v>
      </c>
      <c r="DC761" s="33">
        <v>122.7591561</v>
      </c>
      <c r="DD761" s="33">
        <v>0</v>
      </c>
      <c r="DE761" s="33">
        <v>0</v>
      </c>
      <c r="DF761" s="33">
        <v>0</v>
      </c>
      <c r="DG761" s="33">
        <v>122.29527109999999</v>
      </c>
      <c r="DH761" s="33">
        <v>0</v>
      </c>
      <c r="DI761" s="33">
        <v>0</v>
      </c>
      <c r="DJ761" s="33">
        <v>0</v>
      </c>
      <c r="DK761" s="33">
        <v>121.8292917</v>
      </c>
      <c r="DL761" s="33">
        <v>0</v>
      </c>
      <c r="DM761" s="33">
        <v>0</v>
      </c>
      <c r="DN761" s="33">
        <v>0</v>
      </c>
      <c r="DO761" s="33">
        <v>121.3622862</v>
      </c>
      <c r="DP761" s="33">
        <v>0</v>
      </c>
      <c r="DQ761" s="33">
        <v>0</v>
      </c>
      <c r="DR761" s="33">
        <v>0</v>
      </c>
      <c r="DS761" s="33">
        <v>120.89536320000001</v>
      </c>
      <c r="DT761" s="33">
        <v>0</v>
      </c>
      <c r="DU761" s="33">
        <v>0</v>
      </c>
      <c r="DV761" s="33">
        <v>0</v>
      </c>
      <c r="DW761" s="33">
        <v>120.42966610000001</v>
      </c>
      <c r="DX761" s="33">
        <v>310.1994712</v>
      </c>
      <c r="DY761" s="33">
        <v>0</v>
      </c>
      <c r="DZ761" s="33">
        <v>0</v>
      </c>
      <c r="EA761" s="33">
        <v>119.96636719999999</v>
      </c>
      <c r="EB761" s="33">
        <v>0</v>
      </c>
      <c r="EC761" s="33">
        <v>0</v>
      </c>
      <c r="ED761" s="33">
        <v>0</v>
      </c>
      <c r="EE761" s="33">
        <v>119.50666080000001</v>
      </c>
      <c r="EF761" s="33">
        <v>0</v>
      </c>
      <c r="EG761" s="33">
        <v>0</v>
      </c>
      <c r="EH761" s="33">
        <v>0</v>
      </c>
      <c r="EI761" s="33">
        <v>119.05175629999999</v>
      </c>
      <c r="EJ761" s="33">
        <v>404.67722800000001</v>
      </c>
      <c r="EK761" s="33">
        <v>0</v>
      </c>
      <c r="EL761" s="33">
        <v>0</v>
      </c>
      <c r="EM761" s="33">
        <v>118.60287030000001</v>
      </c>
      <c r="EN761" s="33">
        <v>1107.7183010000001</v>
      </c>
      <c r="EO761" s="33">
        <v>0</v>
      </c>
      <c r="EP761" s="33">
        <v>0</v>
      </c>
      <c r="EQ761" s="33">
        <v>118.161219</v>
      </c>
      <c r="ER761" s="33">
        <v>1705.4488080000001</v>
      </c>
      <c r="ES761" s="33">
        <v>0</v>
      </c>
      <c r="ET761" s="33">
        <v>0</v>
      </c>
      <c r="EU761" s="33">
        <v>117.7280097</v>
      </c>
      <c r="EV761" s="33">
        <v>1705.4488080000001</v>
      </c>
      <c r="EW761" s="33">
        <v>0</v>
      </c>
      <c r="EX761" s="33">
        <v>78.220715220000002</v>
      </c>
      <c r="EY761" s="33">
        <v>195.52514769999999</v>
      </c>
      <c r="EZ761" s="33">
        <v>1778.004831</v>
      </c>
      <c r="FA761" s="33">
        <v>39.746226720000003</v>
      </c>
      <c r="FB761" s="33">
        <v>153.7477433</v>
      </c>
      <c r="FC761" s="33">
        <v>270.63939449999998</v>
      </c>
    </row>
    <row r="762" spans="2:159" x14ac:dyDescent="0.25">
      <c r="B762" s="33" t="s">
        <v>15</v>
      </c>
      <c r="D762" s="33">
        <v>63890.167170000001</v>
      </c>
      <c r="E762" s="33">
        <v>59982.042009999997</v>
      </c>
      <c r="F762" s="33">
        <v>60206.236449999997</v>
      </c>
      <c r="G762" s="33">
        <v>62102.592080000002</v>
      </c>
      <c r="H762" s="33">
        <v>66584.919460000005</v>
      </c>
      <c r="I762" s="33">
        <v>62562.375910000002</v>
      </c>
      <c r="J762" s="33">
        <v>62802.9427</v>
      </c>
      <c r="K762" s="33">
        <v>64761.393470000003</v>
      </c>
      <c r="L762" s="33">
        <v>65641.420570000002</v>
      </c>
      <c r="M762" s="33">
        <v>61707.584790000001</v>
      </c>
      <c r="N762" s="33">
        <v>61949.417719999998</v>
      </c>
      <c r="O762" s="33">
        <v>63865.22294</v>
      </c>
      <c r="P762" s="33">
        <v>68278.419169999994</v>
      </c>
      <c r="Q762" s="33">
        <v>64194.101580000002</v>
      </c>
      <c r="R762" s="33">
        <v>64437.860589999997</v>
      </c>
      <c r="S762" s="33">
        <v>66440.037460000007</v>
      </c>
      <c r="T762" s="33">
        <v>68315.546960000007</v>
      </c>
      <c r="U762" s="33">
        <v>64242.55719</v>
      </c>
      <c r="V762" s="33">
        <v>64484.461949999997</v>
      </c>
      <c r="W762" s="33">
        <v>66486.240789999996</v>
      </c>
      <c r="X762" s="33">
        <v>69555.983630000002</v>
      </c>
      <c r="Y762" s="33">
        <v>65414.33324</v>
      </c>
      <c r="Z762" s="33">
        <v>65659.016470000002</v>
      </c>
      <c r="AA762" s="33">
        <v>67692.915609999996</v>
      </c>
      <c r="AB762" s="33">
        <v>70679.123609999995</v>
      </c>
      <c r="AC762" s="33">
        <v>66462.644899999999</v>
      </c>
      <c r="AD762" s="33">
        <v>66706.335930000001</v>
      </c>
      <c r="AE762" s="33">
        <v>68778.447690000001</v>
      </c>
      <c r="AF762" s="33">
        <v>75854.289449999997</v>
      </c>
      <c r="AG762" s="33">
        <v>71336.495689999996</v>
      </c>
      <c r="AH762" s="33">
        <v>71606.288979999998</v>
      </c>
      <c r="AI762" s="33">
        <v>73824.961760000006</v>
      </c>
      <c r="AJ762" s="33">
        <v>79651.352679999996</v>
      </c>
      <c r="AK762" s="33">
        <v>74922.024050000007</v>
      </c>
      <c r="AL762" s="33">
        <v>75213.312829999995</v>
      </c>
      <c r="AM762" s="33">
        <v>77536.344119999994</v>
      </c>
      <c r="AN762" s="33">
        <v>83543.598610000001</v>
      </c>
      <c r="AO762" s="33">
        <v>78603.974709999995</v>
      </c>
      <c r="AP762" s="33">
        <v>78918.624320000003</v>
      </c>
      <c r="AQ762" s="33">
        <v>81343.356090000001</v>
      </c>
      <c r="AR762" s="33">
        <v>86965.207880000002</v>
      </c>
      <c r="AS762" s="33">
        <v>81817.172900000005</v>
      </c>
      <c r="AT762" s="33">
        <v>82142.178830000004</v>
      </c>
      <c r="AU762" s="33">
        <v>84670.797139999995</v>
      </c>
      <c r="AV762" s="33">
        <v>90531.662649999998</v>
      </c>
      <c r="AW762" s="33">
        <v>85161.472670000003</v>
      </c>
      <c r="AX762" s="33">
        <v>85496.868690000003</v>
      </c>
      <c r="AY762" s="33">
        <v>88136.436740000005</v>
      </c>
      <c r="AZ762" s="33">
        <v>94135.440619999994</v>
      </c>
      <c r="BA762" s="33">
        <v>88541.144950000002</v>
      </c>
      <c r="BB762" s="33">
        <v>88888.845209999999</v>
      </c>
      <c r="BC762" s="33">
        <v>91640.182969999994</v>
      </c>
      <c r="BD762" s="33">
        <v>97866.675229999993</v>
      </c>
      <c r="BE762" s="33">
        <v>92036.294569999998</v>
      </c>
      <c r="BF762" s="33">
        <v>92394.957429999995</v>
      </c>
      <c r="BG762" s="33">
        <v>95265.41923</v>
      </c>
      <c r="BH762" s="33">
        <v>101071.3725</v>
      </c>
      <c r="BI762" s="33">
        <v>95046.345249999998</v>
      </c>
      <c r="BJ762" s="33">
        <v>95413.536600000007</v>
      </c>
      <c r="BK762" s="33">
        <v>98386.920240000007</v>
      </c>
      <c r="BL762" s="33">
        <v>104084.3073</v>
      </c>
      <c r="BM762" s="33">
        <v>97865.302160000007</v>
      </c>
      <c r="BN762" s="33">
        <v>98242.447960000005</v>
      </c>
      <c r="BO762" s="33">
        <v>101312.6701</v>
      </c>
      <c r="BP762" s="33">
        <v>107212.62940000001</v>
      </c>
      <c r="BQ762" s="33">
        <v>100791.2003</v>
      </c>
      <c r="BR762" s="33">
        <v>101179.2295</v>
      </c>
      <c r="BS762" s="33">
        <v>104349.3553</v>
      </c>
      <c r="BT762" s="33">
        <v>110429.5671</v>
      </c>
      <c r="BU762" s="33">
        <v>103802.4589</v>
      </c>
      <c r="BV762" s="33">
        <v>104202.8438</v>
      </c>
      <c r="BW762" s="33">
        <v>107473.80039999999</v>
      </c>
      <c r="BX762" s="33">
        <v>113747.8847</v>
      </c>
      <c r="BY762" s="33">
        <v>106913.5604</v>
      </c>
      <c r="BZ762" s="33">
        <v>107328.2172</v>
      </c>
      <c r="CA762" s="33">
        <v>110700.8027</v>
      </c>
      <c r="CB762" s="33">
        <v>117231.21060000001</v>
      </c>
      <c r="CC762" s="33">
        <v>110175.3403</v>
      </c>
      <c r="CD762" s="33">
        <v>110601.70450000001</v>
      </c>
      <c r="CE762" s="33">
        <v>114084.19500000001</v>
      </c>
      <c r="CF762" s="33">
        <v>120773.2533</v>
      </c>
      <c r="CG762" s="33">
        <v>113496.16280000001</v>
      </c>
      <c r="CH762" s="33">
        <v>113934.5338</v>
      </c>
      <c r="CI762" s="33">
        <v>117526.6439</v>
      </c>
      <c r="CJ762" s="33">
        <v>124311.9978</v>
      </c>
      <c r="CK762" s="33">
        <v>116817.77340000001</v>
      </c>
      <c r="CL762" s="33">
        <v>117268.8504</v>
      </c>
      <c r="CM762" s="33">
        <v>120968.6149</v>
      </c>
      <c r="CN762" s="33">
        <v>127965.1759</v>
      </c>
      <c r="CO762" s="33">
        <v>120238.8509</v>
      </c>
      <c r="CP762" s="33">
        <v>120702.5313</v>
      </c>
      <c r="CQ762" s="33">
        <v>124514.8474</v>
      </c>
      <c r="CR762" s="33">
        <v>131740.54680000001</v>
      </c>
      <c r="CS762" s="33">
        <v>123779.8465</v>
      </c>
      <c r="CT762" s="33">
        <v>124256.32670000001</v>
      </c>
      <c r="CU762" s="33">
        <v>128184.19439999999</v>
      </c>
      <c r="CV762" s="33">
        <v>135761.75580000001</v>
      </c>
      <c r="CW762" s="33">
        <v>127557.5086</v>
      </c>
      <c r="CX762" s="33">
        <v>128050.2341</v>
      </c>
      <c r="CY762" s="33">
        <v>132096.7812</v>
      </c>
      <c r="CZ762" s="33">
        <v>139735.08780000001</v>
      </c>
      <c r="DA762" s="33">
        <v>131282.60500000001</v>
      </c>
      <c r="DB762" s="33">
        <v>131788.4558</v>
      </c>
      <c r="DC762" s="33">
        <v>135958.05540000001</v>
      </c>
      <c r="DD762" s="33">
        <v>143746.7824</v>
      </c>
      <c r="DE762" s="33">
        <v>135029.41649999999</v>
      </c>
      <c r="DF762" s="33">
        <v>135549.70910000001</v>
      </c>
      <c r="DG762" s="33">
        <v>139850.7867</v>
      </c>
      <c r="DH762" s="33">
        <v>147605.67730000001</v>
      </c>
      <c r="DI762" s="33">
        <v>138631.07329999999</v>
      </c>
      <c r="DJ762" s="33">
        <v>139164.9865</v>
      </c>
      <c r="DK762" s="33">
        <v>143594.17120000001</v>
      </c>
      <c r="DL762" s="33">
        <v>151431.60019999999</v>
      </c>
      <c r="DM762" s="33">
        <v>142203.19570000001</v>
      </c>
      <c r="DN762" s="33">
        <v>142751.6986</v>
      </c>
      <c r="DO762" s="33">
        <v>147307.149</v>
      </c>
      <c r="DP762" s="33">
        <v>154810.85550000001</v>
      </c>
      <c r="DQ762" s="33">
        <v>145355.6061</v>
      </c>
      <c r="DR762" s="33">
        <v>145917.0932</v>
      </c>
      <c r="DS762" s="33">
        <v>150585.0618</v>
      </c>
      <c r="DT762" s="33">
        <v>158200.99100000001</v>
      </c>
      <c r="DU762" s="33">
        <v>148516.60029999999</v>
      </c>
      <c r="DV762" s="33">
        <v>149090.08319999999</v>
      </c>
      <c r="DW762" s="33">
        <v>153872.071</v>
      </c>
      <c r="DX762" s="33">
        <v>161604.40770000001</v>
      </c>
      <c r="DY762" s="33">
        <v>151688.07800000001</v>
      </c>
      <c r="DZ762" s="33">
        <v>152274.427</v>
      </c>
      <c r="EA762" s="33">
        <v>157171.6293</v>
      </c>
      <c r="EB762" s="33">
        <v>165074.95480000001</v>
      </c>
      <c r="EC762" s="33">
        <v>154919.53589999999</v>
      </c>
      <c r="ED762" s="33">
        <v>155518.12390000001</v>
      </c>
      <c r="EE762" s="33">
        <v>160534.59</v>
      </c>
      <c r="EF762" s="33">
        <v>168614.6109</v>
      </c>
      <c r="EG762" s="33">
        <v>158214.72940000001</v>
      </c>
      <c r="EH762" s="33">
        <v>158825.4755</v>
      </c>
      <c r="EI762" s="33">
        <v>163964.46960000001</v>
      </c>
      <c r="EJ762" s="33">
        <v>172178.05230000001</v>
      </c>
      <c r="EK762" s="33">
        <v>161531.19690000001</v>
      </c>
      <c r="EL762" s="33">
        <v>162153.4382</v>
      </c>
      <c r="EM762" s="33">
        <v>167417.04509999999</v>
      </c>
      <c r="EN762" s="33">
        <v>175710.12150000001</v>
      </c>
      <c r="EO762" s="33">
        <v>164814.76190000001</v>
      </c>
      <c r="EP762" s="33">
        <v>165449.19320000001</v>
      </c>
      <c r="EQ762" s="33">
        <v>170837.3327</v>
      </c>
      <c r="ER762" s="33">
        <v>179590.78529999999</v>
      </c>
      <c r="ES762" s="33">
        <v>168413.65979999999</v>
      </c>
      <c r="ET762" s="33">
        <v>169062.0773</v>
      </c>
      <c r="EU762" s="33">
        <v>174587.97219999999</v>
      </c>
      <c r="EV762" s="33">
        <v>183320.01740000001</v>
      </c>
      <c r="EW762" s="33">
        <v>171871.522</v>
      </c>
      <c r="EX762" s="33">
        <v>172532.78450000001</v>
      </c>
      <c r="EY762" s="33">
        <v>178193.3377</v>
      </c>
      <c r="EZ762" s="33">
        <v>187005.15489999999</v>
      </c>
      <c r="FA762" s="33">
        <v>175289.6985</v>
      </c>
      <c r="FB762" s="33">
        <v>175963.89230000001</v>
      </c>
      <c r="FC762" s="33">
        <v>181757.73250000001</v>
      </c>
    </row>
  </sheetData>
  <conditionalFormatting sqref="C185:C342">
    <cfRule type="beginsWith" dxfId="10" priority="4" operator="beginsWith" text="sum">
      <formula>LEFT(C185,LEN("sum"))="sum"</formula>
    </cfRule>
  </conditionalFormatting>
  <conditionalFormatting sqref="C6:C184">
    <cfRule type="beginsWith" dxfId="9" priority="3" operator="beginsWith" text="sum">
      <formula>LEFT(C6,LEN("sum"))="sum"</formula>
    </cfRule>
  </conditionalFormatting>
  <conditionalFormatting sqref="C359:C370">
    <cfRule type="beginsWith" dxfId="8" priority="2" operator="beginsWith" text="sum">
      <formula>LEFT(C359,LEN("sum"))="sum"</formula>
    </cfRule>
  </conditionalFormatting>
  <conditionalFormatting sqref="C371:C382">
    <cfRule type="beginsWith" dxfId="7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226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50259.607550000001</v>
      </c>
      <c r="D4" s="1">
        <f>PLANEL_GerMED_Trim_Resultado!Q245</f>
        <v>44019.529040000001</v>
      </c>
      <c r="E4" s="1">
        <f>PLANEL_GerMED_Trim_Resultado!R245</f>
        <v>45631.041080000003</v>
      </c>
      <c r="F4" s="1">
        <f>PLANEL_GerMED_Trim_Resultado!S245</f>
        <v>44013.686950000003</v>
      </c>
      <c r="G4" s="1">
        <f>PLANEL_GerMED_Trim_Resultado!T245</f>
        <v>55795.78426</v>
      </c>
      <c r="H4" s="1">
        <f>PLANEL_GerMED_Trim_Resultado!U245</f>
        <v>46567.472549999999</v>
      </c>
      <c r="I4" s="1">
        <f>PLANEL_GerMED_Trim_Resultado!V245</f>
        <v>42873.272219999999</v>
      </c>
      <c r="J4" s="1">
        <f>PLANEL_GerMED_Trim_Resultado!W245</f>
        <v>44802.351609999998</v>
      </c>
      <c r="K4" s="1">
        <f>PLANEL_GerMED_Trim_Resultado!X245</f>
        <v>54782.612690000002</v>
      </c>
      <c r="L4" s="1">
        <f>PLANEL_GerMED_Trim_Resultado!Y245</f>
        <v>45960.98878</v>
      </c>
      <c r="M4" s="1">
        <f>PLANEL_GerMED_Trim_Resultado!Z245</f>
        <v>43684.0072</v>
      </c>
      <c r="N4" s="1">
        <f>PLANEL_GerMED_Trim_Resultado!AA245</f>
        <v>44802.351609999998</v>
      </c>
      <c r="O4" s="1">
        <f>PLANEL_GerMED_Trim_Resultado!AB245</f>
        <v>55429.508849999998</v>
      </c>
      <c r="P4" s="1">
        <f>PLANEL_GerMED_Trim_Resultado!AC245</f>
        <v>46262.871899999998</v>
      </c>
      <c r="Q4" s="1">
        <f>PLANEL_GerMED_Trim_Resultado!AD245</f>
        <v>42845.452010000001</v>
      </c>
      <c r="R4" s="1">
        <f>PLANEL_GerMED_Trim_Resultado!AE245</f>
        <v>46745.343950000002</v>
      </c>
      <c r="S4" s="1">
        <f>PLANEL_GerMED_Trim_Resultado!AF245</f>
        <v>59758.415679999998</v>
      </c>
      <c r="T4" s="1">
        <f>PLANEL_GerMED_Trim_Resultado!AG245</f>
        <v>49980.469190000003</v>
      </c>
      <c r="U4" s="1">
        <f>PLANEL_GerMED_Trim_Resultado!AH245</f>
        <v>46157.022210000003</v>
      </c>
      <c r="V4" s="1">
        <f>PLANEL_GerMED_Trim_Resultado!AI245</f>
        <v>49321.35355</v>
      </c>
      <c r="W4" s="1">
        <f>PLANEL_GerMED_Trim_Resultado!AJ245</f>
        <v>62854.471239999999</v>
      </c>
      <c r="X4" s="1">
        <f>PLANEL_GerMED_Trim_Resultado!AK245</f>
        <v>52750.777880000001</v>
      </c>
      <c r="Y4" s="1">
        <f>PLANEL_GerMED_Trim_Resultado!AL245</f>
        <v>47741.046190000001</v>
      </c>
      <c r="Z4" s="1">
        <f>PLANEL_GerMED_Trim_Resultado!AM245</f>
        <v>50290.599589999998</v>
      </c>
      <c r="AA4" s="1">
        <f>PLANEL_GerMED_Trim_Resultado!AN245</f>
        <v>63811.448550000001</v>
      </c>
      <c r="AB4" s="1">
        <f>PLANEL_GerMED_Trim_Resultado!AO245</f>
        <v>53326.904600000002</v>
      </c>
      <c r="AC4" s="1">
        <f>PLANEL_GerMED_Trim_Resultado!AP245</f>
        <v>49414.049370000001</v>
      </c>
      <c r="AD4" s="1">
        <f>PLANEL_GerMED_Trim_Resultado!AQ245</f>
        <v>50290.599589999998</v>
      </c>
      <c r="AE4" s="1">
        <f>PLANEL_GerMED_Trim_Resultado!AR245</f>
        <v>65217.796110000003</v>
      </c>
      <c r="AF4" s="1">
        <f>PLANEL_GerMED_Trim_Resultado!AS245</f>
        <v>56686.15221</v>
      </c>
      <c r="AG4" s="1">
        <f>PLANEL_GerMED_Trim_Resultado!AT245</f>
        <v>49195.348989999999</v>
      </c>
      <c r="AH4" s="1">
        <f>PLANEL_GerMED_Trim_Resultado!AU245</f>
        <v>50378.189980000003</v>
      </c>
      <c r="AI4" s="1">
        <f>PLANEL_GerMED_Trim_Resultado!AV245</f>
        <v>64524.624159999999</v>
      </c>
      <c r="AJ4" s="1">
        <f>PLANEL_GerMED_Trim_Resultado!AW245</f>
        <v>55245.631979999998</v>
      </c>
      <c r="AK4" s="1">
        <f>PLANEL_GerMED_Trim_Resultado!AX245</f>
        <v>48515.440649999997</v>
      </c>
      <c r="AL4" s="1">
        <f>PLANEL_GerMED_Trim_Resultado!AY245</f>
        <v>50546.707119999999</v>
      </c>
      <c r="AM4" s="1">
        <f>PLANEL_GerMED_Trim_Resultado!AZ245</f>
        <v>66537.04724</v>
      </c>
      <c r="AN4" s="1">
        <f>PLANEL_GerMED_Trim_Resultado!BA245</f>
        <v>53960.557719999997</v>
      </c>
      <c r="AO4" s="1">
        <f>PLANEL_GerMED_Trim_Resultado!BB245</f>
        <v>47302.605880000003</v>
      </c>
      <c r="AP4" s="1">
        <f>PLANEL_GerMED_Trim_Resultado!BC245</f>
        <v>50610.276100000003</v>
      </c>
      <c r="AQ4" s="1">
        <f>PLANEL_GerMED_Trim_Resultado!BD245</f>
        <v>68303.279500000004</v>
      </c>
      <c r="AR4" s="1">
        <f>PLANEL_GerMED_Trim_Resultado!BE245</f>
        <v>55866.090949999998</v>
      </c>
      <c r="AS4" s="1">
        <f>PLANEL_GerMED_Trim_Resultado!BF245</f>
        <v>47082.308369999999</v>
      </c>
      <c r="AT4" s="1">
        <f>PLANEL_GerMED_Trim_Resultado!BG245</f>
        <v>50668.106209999998</v>
      </c>
      <c r="AU4" s="1">
        <f>PLANEL_GerMED_Trim_Resultado!BH245</f>
        <v>69192.67598</v>
      </c>
      <c r="AV4" s="1">
        <f>PLANEL_GerMED_Trim_Resultado!BI245</f>
        <v>56286.067490000001</v>
      </c>
      <c r="AW4" s="1">
        <f>PLANEL_GerMED_Trim_Resultado!BJ245</f>
        <v>47663.431320000003</v>
      </c>
      <c r="AX4" s="1">
        <f>PLANEL_GerMED_Trim_Resultado!BK245</f>
        <v>50668.106209999998</v>
      </c>
      <c r="AY4" s="1">
        <f>PLANEL_GerMED_Trim_Resultado!BL245</f>
        <v>70044.969020000004</v>
      </c>
      <c r="AZ4" s="1">
        <f>PLANEL_GerMED_Trim_Resultado!BM245</f>
        <v>56700.930039999999</v>
      </c>
      <c r="BA4" s="1">
        <f>PLANEL_GerMED_Trim_Resultado!BN245</f>
        <v>49145.681089999998</v>
      </c>
      <c r="BB4" s="1">
        <f>PLANEL_GerMED_Trim_Resultado!BO245</f>
        <v>50668.106209999998</v>
      </c>
      <c r="BC4" s="1">
        <f>PLANEL_GerMED_Trim_Resultado!BP245</f>
        <v>72461.875400000004</v>
      </c>
      <c r="BD4" s="1">
        <f>PLANEL_GerMED_Trim_Resultado!BQ245</f>
        <v>58917.360059999999</v>
      </c>
      <c r="BE4" s="1">
        <f>PLANEL_GerMED_Trim_Resultado!BR245</f>
        <v>51339.509409999999</v>
      </c>
      <c r="BF4" s="1">
        <f>PLANEL_GerMED_Trim_Resultado!BS245</f>
        <v>51387.962910000002</v>
      </c>
      <c r="BG4" s="1">
        <f>PLANEL_GerMED_Trim_Resultado!BT245</f>
        <v>74204.159599999999</v>
      </c>
      <c r="BH4" s="1">
        <f>PLANEL_GerMED_Trim_Resultado!BU245</f>
        <v>63338.439140000002</v>
      </c>
      <c r="BI4" s="1">
        <f>PLANEL_GerMED_Trim_Resultado!BV245</f>
        <v>51942.620289999999</v>
      </c>
      <c r="BJ4" s="1">
        <f>PLANEL_GerMED_Trim_Resultado!BW245</f>
        <v>51952.401360000003</v>
      </c>
      <c r="BK4" s="1">
        <f>PLANEL_GerMED_Trim_Resultado!BX245</f>
        <v>74191.346229999996</v>
      </c>
      <c r="BL4" s="1">
        <f>PLANEL_GerMED_Trim_Resultado!BY245</f>
        <v>62664.183729999997</v>
      </c>
      <c r="BM4" s="1">
        <f>PLANEL_GerMED_Trim_Resultado!BZ245</f>
        <v>51378.250769999999</v>
      </c>
      <c r="BN4" s="1">
        <f>PLANEL_GerMED_Trim_Resultado!CA245</f>
        <v>51952.401360000003</v>
      </c>
      <c r="BO4" s="1">
        <f>PLANEL_GerMED_Trim_Resultado!CB245</f>
        <v>74391.299100000004</v>
      </c>
      <c r="BP4" s="1">
        <f>PLANEL_GerMED_Trim_Resultado!CC245</f>
        <v>62400.788670000002</v>
      </c>
      <c r="BQ4" s="1">
        <f>PLANEL_GerMED_Trim_Resultado!CD245</f>
        <v>49988.808700000001</v>
      </c>
      <c r="BR4" s="1">
        <f>PLANEL_GerMED_Trim_Resultado!CE245</f>
        <v>51952.401360000003</v>
      </c>
      <c r="BS4" s="1">
        <f>PLANEL_GerMED_Trim_Resultado!CF245</f>
        <v>74391.299100000004</v>
      </c>
      <c r="BT4" s="1">
        <f>PLANEL_GerMED_Trim_Resultado!CG245</f>
        <v>59347.534269999996</v>
      </c>
      <c r="BU4" s="1">
        <f>PLANEL_GerMED_Trim_Resultado!CH245</f>
        <v>49118.38207</v>
      </c>
      <c r="BV4" s="1">
        <f>PLANEL_GerMED_Trim_Resultado!CI245</f>
        <v>51952.401360000003</v>
      </c>
      <c r="BW4" s="1">
        <f>PLANEL_GerMED_Trim_Resultado!CJ245</f>
        <v>74391.299100000004</v>
      </c>
      <c r="BX4" s="1">
        <f>PLANEL_GerMED_Trim_Resultado!CK245</f>
        <v>60509.850689999999</v>
      </c>
      <c r="BY4" s="1">
        <f>PLANEL_GerMED_Trim_Resultado!CL245</f>
        <v>48176.838730000003</v>
      </c>
      <c r="BZ4" s="1">
        <f>PLANEL_GerMED_Trim_Resultado!CM245</f>
        <v>51952.401360000003</v>
      </c>
      <c r="CA4" s="1">
        <f>PLANEL_GerMED_Trim_Resultado!CN245</f>
        <v>74391.299100000004</v>
      </c>
      <c r="CB4" s="1">
        <f>PLANEL_GerMED_Trim_Resultado!CO245</f>
        <v>60520.694600000003</v>
      </c>
      <c r="CC4" s="1">
        <f>PLANEL_GerMED_Trim_Resultado!CP245</f>
        <v>47500.158589999999</v>
      </c>
      <c r="CD4" s="1">
        <f>PLANEL_GerMED_Trim_Resultado!CQ245</f>
        <v>51952.401360000003</v>
      </c>
      <c r="CE4" s="1">
        <f>PLANEL_GerMED_Trim_Resultado!CR245</f>
        <v>74391.299100000004</v>
      </c>
      <c r="CF4" s="1">
        <f>PLANEL_GerMED_Trim_Resultado!CS245</f>
        <v>58802.534630000002</v>
      </c>
      <c r="CG4" s="1">
        <f>PLANEL_GerMED_Trim_Resultado!CT245</f>
        <v>46635.212189999998</v>
      </c>
      <c r="CH4" s="1">
        <f>PLANEL_GerMED_Trim_Resultado!CU245</f>
        <v>51952.401360000003</v>
      </c>
      <c r="CI4" s="1">
        <f>PLANEL_GerMED_Trim_Resultado!CV245</f>
        <v>74391.299100000004</v>
      </c>
      <c r="CJ4" s="1">
        <f>PLANEL_GerMED_Trim_Resultado!CW245</f>
        <v>61938.92</v>
      </c>
      <c r="CK4" s="1">
        <f>PLANEL_GerMED_Trim_Resultado!CX245</f>
        <v>46638.137150000002</v>
      </c>
      <c r="CL4" s="1">
        <f>PLANEL_GerMED_Trim_Resultado!CY245</f>
        <v>51952.401360000003</v>
      </c>
      <c r="CM4" s="1">
        <f>PLANEL_GerMED_Trim_Resultado!CZ245</f>
        <v>74391.299100000004</v>
      </c>
      <c r="CN4" s="1">
        <f>PLANEL_GerMED_Trim_Resultado!DA245</f>
        <v>60555.522230000002</v>
      </c>
      <c r="CO4" s="1">
        <f>PLANEL_GerMED_Trim_Resultado!DB245</f>
        <v>46644.279699999999</v>
      </c>
      <c r="CP4" s="1">
        <f>PLANEL_GerMED_Trim_Resultado!DC245</f>
        <v>51952.401360000003</v>
      </c>
      <c r="CQ4" s="1">
        <f>PLANEL_GerMED_Trim_Resultado!DD245</f>
        <v>74391.299100000004</v>
      </c>
      <c r="CR4" s="1">
        <f>PLANEL_GerMED_Trim_Resultado!DE245</f>
        <v>62698.631589999997</v>
      </c>
      <c r="CS4" s="1">
        <f>PLANEL_GerMED_Trim_Resultado!DF245</f>
        <v>45611.214769999999</v>
      </c>
      <c r="CT4" s="1">
        <f>PLANEL_GerMED_Trim_Resultado!DG245</f>
        <v>51952.401360000003</v>
      </c>
      <c r="CU4" s="1">
        <f>PLANEL_GerMED_Trim_Resultado!DH245</f>
        <v>74391.299100000004</v>
      </c>
      <c r="CV4" s="1">
        <f>PLANEL_GerMED_Trim_Resultado!DI245</f>
        <v>59835.068270000003</v>
      </c>
      <c r="CW4" s="1">
        <f>PLANEL_GerMED_Trim_Resultado!DJ245</f>
        <v>46111.002670000002</v>
      </c>
      <c r="CX4" s="1">
        <f>PLANEL_GerMED_Trim_Resultado!DK245</f>
        <v>51952.401360000003</v>
      </c>
      <c r="CY4" s="68">
        <f>PLANEL_GerMED_Trim_Resultado!DL245</f>
        <v>74391.299100000004</v>
      </c>
      <c r="CZ4" s="68">
        <f>PLANEL_GerMED_Trim_Resultado!DM245</f>
        <v>60900.929259999997</v>
      </c>
      <c r="DA4" s="68">
        <f>PLANEL_GerMED_Trim_Resultado!DN245</f>
        <v>43924.866179999997</v>
      </c>
      <c r="DB4" s="68">
        <f>PLANEL_GerMED_Trim_Resultado!DO245</f>
        <v>51952.401360000003</v>
      </c>
      <c r="DC4" s="1">
        <f>PLANEL_GerMED_Trim_Resultado!DP245</f>
        <v>74391.299100000004</v>
      </c>
      <c r="DD4" s="1">
        <f>PLANEL_GerMED_Trim_Resultado!DQ245</f>
        <v>60276.557500000003</v>
      </c>
      <c r="DE4" s="1">
        <f>PLANEL_GerMED_Trim_Resultado!DR245</f>
        <v>44259.525249999999</v>
      </c>
      <c r="DF4" s="1">
        <f>PLANEL_GerMED_Trim_Resultado!DS245</f>
        <v>51952.401360000003</v>
      </c>
      <c r="DG4" s="1">
        <f>PLANEL_GerMED_Trim_Resultado!DT245</f>
        <v>74391.299100000004</v>
      </c>
      <c r="DH4" s="1">
        <f>PLANEL_GerMED_Trim_Resultado!DU245</f>
        <v>59546.314619999997</v>
      </c>
      <c r="DI4" s="1">
        <f>PLANEL_GerMED_Trim_Resultado!DV245</f>
        <v>42934.354030000002</v>
      </c>
      <c r="DJ4" s="1">
        <f>PLANEL_GerMED_Trim_Resultado!DW245</f>
        <v>51952.401360000003</v>
      </c>
      <c r="DK4" s="1">
        <f>PLANEL_GerMED_Trim_Resultado!DX245</f>
        <v>74391.299100000004</v>
      </c>
      <c r="DL4" s="1">
        <f>PLANEL_GerMED_Trim_Resultado!DY245</f>
        <v>60163.575969999998</v>
      </c>
      <c r="DM4" s="1">
        <f>PLANEL_GerMED_Trim_Resultado!DZ245</f>
        <v>42505.017160000003</v>
      </c>
      <c r="DN4" s="1">
        <f>PLANEL_GerMED_Trim_Resultado!EA245</f>
        <v>51952.401360000003</v>
      </c>
      <c r="DO4" s="1">
        <f>PLANEL_GerMED_Trim_Resultado!EB245</f>
        <v>74391.299100000004</v>
      </c>
      <c r="DP4" s="1">
        <f>PLANEL_GerMED_Trim_Resultado!EC245</f>
        <v>60109.885470000001</v>
      </c>
      <c r="DQ4" s="1">
        <f>PLANEL_GerMED_Trim_Resultado!ED245</f>
        <v>41585.081700000002</v>
      </c>
      <c r="DR4" s="1">
        <f>PLANEL_GerMED_Trim_Resultado!EE245</f>
        <v>51952.401360000003</v>
      </c>
      <c r="DS4" s="1">
        <f>PLANEL_GerMED_Trim_Resultado!EF245</f>
        <v>74391.299100000004</v>
      </c>
      <c r="DT4" s="1">
        <f>PLANEL_GerMED_Trim_Resultado!EG245</f>
        <v>58694.953840000002</v>
      </c>
      <c r="DU4" s="1">
        <f>PLANEL_GerMED_Trim_Resultado!EH245</f>
        <v>39760.935319999997</v>
      </c>
      <c r="DV4" s="1">
        <f>PLANEL_GerMED_Trim_Resultado!EI245</f>
        <v>51952.401360000003</v>
      </c>
      <c r="DW4" s="1">
        <f>PLANEL_GerMED_Trim_Resultado!EJ245</f>
        <v>74391.299100000004</v>
      </c>
      <c r="DX4" s="1">
        <f>PLANEL_GerMED_Trim_Resultado!EK245</f>
        <v>57704.207600000002</v>
      </c>
      <c r="DY4" s="1">
        <f>PLANEL_GerMED_Trim_Resultado!EL245</f>
        <v>38644.328500000003</v>
      </c>
      <c r="DZ4" s="1">
        <f>PLANEL_GerMED_Trim_Resultado!EM245</f>
        <v>51952.401360000003</v>
      </c>
      <c r="EA4" s="1">
        <f>PLANEL_GerMED_Trim_Resultado!EN245</f>
        <v>74391.299100000004</v>
      </c>
      <c r="EB4" s="1">
        <f>PLANEL_GerMED_Trim_Resultado!EO245</f>
        <v>57379.024160000001</v>
      </c>
      <c r="EC4" s="1">
        <f>PLANEL_GerMED_Trim_Resultado!EP245</f>
        <v>36805.506130000002</v>
      </c>
      <c r="ED4" s="1">
        <f>PLANEL_GerMED_Trim_Resultado!EQ245</f>
        <v>51952.401360000003</v>
      </c>
      <c r="EE4" s="1">
        <f>PLANEL_GerMED_Trim_Resultado!ER245</f>
        <v>74391.299100000004</v>
      </c>
      <c r="EF4" s="1">
        <f>PLANEL_GerMED_Trim_Resultado!ES245</f>
        <v>59166.798119999999</v>
      </c>
      <c r="EG4" s="1">
        <f>PLANEL_GerMED_Trim_Resultado!ET245</f>
        <v>35287.376429999997</v>
      </c>
      <c r="EH4" s="1">
        <f>PLANEL_GerMED_Trim_Resultado!EU245</f>
        <v>51952.401360000003</v>
      </c>
      <c r="EI4" s="1">
        <f>PLANEL_GerMED_Trim_Resultado!EV245</f>
        <v>74391.299100000004</v>
      </c>
      <c r="EJ4" s="1">
        <f>PLANEL_GerMED_Trim_Resultado!EW245</f>
        <v>57071.572959999998</v>
      </c>
      <c r="EK4" s="1">
        <f>PLANEL_GerMED_Trim_Resultado!EX245</f>
        <v>32539.205890000001</v>
      </c>
      <c r="EL4" s="1">
        <f>PLANEL_GerMED_Trim_Resultado!EY245</f>
        <v>51952.401360000003</v>
      </c>
      <c r="EM4" s="1">
        <f>PLANEL_GerMED_Trim_Resultado!EZ245</f>
        <v>74391.299100000004</v>
      </c>
      <c r="EN4" s="1">
        <f>PLANEL_GerMED_Trim_Resultado!FA245</f>
        <v>54158.438159999998</v>
      </c>
      <c r="EO4" s="1">
        <f>PLANEL_GerMED_Trim_Resultado!FB245</f>
        <v>27786.505730000001</v>
      </c>
      <c r="EP4" s="1">
        <f>PLANEL_GerMED_Trim_Resultado!FC245</f>
        <v>51952.401360000003</v>
      </c>
    </row>
    <row r="5" spans="2:258" x14ac:dyDescent="0.25">
      <c r="B5" s="16" t="s">
        <v>2</v>
      </c>
      <c r="C5" s="1">
        <f>PLANEL_GerMED_Trim_Resultado!P257</f>
        <v>257.00697719999999</v>
      </c>
      <c r="D5" s="1">
        <f>PLANEL_GerMED_Trim_Resultado!Q257</f>
        <v>247.0044954</v>
      </c>
      <c r="E5" s="1">
        <f>PLANEL_GerMED_Trim_Resultado!R257</f>
        <v>1115.2106240000001</v>
      </c>
      <c r="F5" s="1">
        <f>PLANEL_GerMED_Trim_Resultado!S257</f>
        <v>1043.2619649999999</v>
      </c>
      <c r="G5" s="1">
        <f>PLANEL_GerMED_Trim_Resultado!T257</f>
        <v>1438.564136</v>
      </c>
      <c r="H5" s="1">
        <f>PLANEL_GerMED_Trim_Resultado!U257</f>
        <v>1650.7022790000001</v>
      </c>
      <c r="I5" s="1">
        <f>PLANEL_GerMED_Trim_Resultado!V257</f>
        <v>2534.8225670000002</v>
      </c>
      <c r="J5" s="1">
        <f>PLANEL_GerMED_Trim_Resultado!W257</f>
        <v>2872.753248</v>
      </c>
      <c r="K5" s="1">
        <f>PLANEL_GerMED_Trim_Resultado!X257</f>
        <v>3393.4719249999998</v>
      </c>
      <c r="L5" s="1">
        <f>PLANEL_GerMED_Trim_Resultado!Y257</f>
        <v>3171.9146740000001</v>
      </c>
      <c r="M5" s="1">
        <f>PLANEL_GerMED_Trim_Resultado!Z257</f>
        <v>2560.2191149999999</v>
      </c>
      <c r="N5" s="1">
        <f>PLANEL_GerMED_Trim_Resultado!AA257</f>
        <v>2930.7572409999998</v>
      </c>
      <c r="O5" s="1">
        <f>PLANEL_GerMED_Trim_Resultado!AB257</f>
        <v>1581.0719509999999</v>
      </c>
      <c r="P5" s="1">
        <f>PLANEL_GerMED_Trim_Resultado!AC257</f>
        <v>1306.0750230000001</v>
      </c>
      <c r="Q5" s="1">
        <f>PLANEL_GerMED_Trim_Resultado!AD257</f>
        <v>1300.0070619999999</v>
      </c>
      <c r="R5" s="1">
        <f>PLANEL_GerMED_Trim_Resultado!AE257</f>
        <v>3019.6344199999999</v>
      </c>
      <c r="S5" s="1">
        <f>PLANEL_GerMED_Trim_Resultado!AF257</f>
        <v>1411.824046</v>
      </c>
      <c r="T5" s="1">
        <f>PLANEL_GerMED_Trim_Resultado!AG257</f>
        <v>1362.140114</v>
      </c>
      <c r="U5" s="1">
        <f>PLANEL_GerMED_Trim_Resultado!AH257</f>
        <v>1369.8403350000001</v>
      </c>
      <c r="V5" s="1">
        <f>PLANEL_GerMED_Trim_Resultado!AI257</f>
        <v>3073.2318500000001</v>
      </c>
      <c r="W5" s="1">
        <f>PLANEL_GerMED_Trim_Resultado!AJ257</f>
        <v>1431.731589</v>
      </c>
      <c r="X5" s="1">
        <f>PLANEL_GerMED_Trim_Resultado!AK257</f>
        <v>1413.4239050000001</v>
      </c>
      <c r="Y5" s="1">
        <f>PLANEL_GerMED_Trim_Resultado!AL257</f>
        <v>2758.8156090000002</v>
      </c>
      <c r="Z5" s="1">
        <f>PLANEL_GerMED_Trim_Resultado!AM257</f>
        <v>3118.3869890000001</v>
      </c>
      <c r="AA5" s="1">
        <f>PLANEL_GerMED_Trim_Resultado!AN257</f>
        <v>2998.348015</v>
      </c>
      <c r="AB5" s="1">
        <f>PLANEL_GerMED_Trim_Resultado!AO257</f>
        <v>2890.3840110000001</v>
      </c>
      <c r="AC5" s="1">
        <f>PLANEL_GerMED_Trim_Resultado!AP257</f>
        <v>2422.4244720000002</v>
      </c>
      <c r="AD5" s="1">
        <f>PLANEL_GerMED_Trim_Resultado!AQ257</f>
        <v>4340.8348450000003</v>
      </c>
      <c r="AE5" s="1">
        <f>PLANEL_GerMED_Trim_Resultado!AR257</f>
        <v>3914.0433899999998</v>
      </c>
      <c r="AF5" s="1">
        <f>PLANEL_GerMED_Trim_Resultado!AS257</f>
        <v>1411.100181</v>
      </c>
      <c r="AG5" s="1">
        <f>PLANEL_GerMED_Trim_Resultado!AT257</f>
        <v>3829.0308150000001</v>
      </c>
      <c r="AH5" s="1">
        <f>PLANEL_GerMED_Trim_Resultado!AU257</f>
        <v>4340.8348450000003</v>
      </c>
      <c r="AI5" s="1">
        <f>PLANEL_GerMED_Trim_Resultado!AV257</f>
        <v>4863.7854500000003</v>
      </c>
      <c r="AJ5" s="1">
        <f>PLANEL_GerMED_Trim_Resultado!AW257</f>
        <v>1969.1725100000001</v>
      </c>
      <c r="AK5" s="1">
        <f>PLANEL_GerMED_Trim_Resultado!AX257</f>
        <v>2415.4072890000002</v>
      </c>
      <c r="AL5" s="1">
        <f>PLANEL_GerMED_Trim_Resultado!AY257</f>
        <v>4340.8348450000003</v>
      </c>
      <c r="AM5" s="1">
        <f>PLANEL_GerMED_Trim_Resultado!AZ257</f>
        <v>3543.894217</v>
      </c>
      <c r="AN5" s="1">
        <f>PLANEL_GerMED_Trim_Resultado!BA257</f>
        <v>3379.812085</v>
      </c>
      <c r="AO5" s="1">
        <f>PLANEL_GerMED_Trim_Resultado!BB257</f>
        <v>2756.816429</v>
      </c>
      <c r="AP5" s="1">
        <f>PLANEL_GerMED_Trim_Resultado!BC257</f>
        <v>4340.8348450000003</v>
      </c>
      <c r="AQ5" s="1">
        <f>PLANEL_GerMED_Trim_Resultado!BD257</f>
        <v>4351.462004</v>
      </c>
      <c r="AR5" s="1">
        <f>PLANEL_GerMED_Trim_Resultado!BE257</f>
        <v>3297.9370399999998</v>
      </c>
      <c r="AS5" s="1">
        <f>PLANEL_GerMED_Trim_Resultado!BF257</f>
        <v>3773.2379980000001</v>
      </c>
      <c r="AT5" s="1">
        <f>PLANEL_GerMED_Trim_Resultado!BG257</f>
        <v>4340.8348450000003</v>
      </c>
      <c r="AU5" s="1">
        <f>PLANEL_GerMED_Trim_Resultado!BH257</f>
        <v>4116.221485</v>
      </c>
      <c r="AV5" s="1">
        <f>PLANEL_GerMED_Trim_Resultado!BI257</f>
        <v>3377.5050529999999</v>
      </c>
      <c r="AW5" s="1">
        <f>PLANEL_GerMED_Trim_Resultado!BJ257</f>
        <v>3829.0308150000001</v>
      </c>
      <c r="AX5" s="1">
        <f>PLANEL_GerMED_Trim_Resultado!BK257</f>
        <v>4340.8348450000003</v>
      </c>
      <c r="AY5" s="1">
        <f>PLANEL_GerMED_Trim_Resultado!BL257</f>
        <v>5177.0192619999998</v>
      </c>
      <c r="AZ5" s="1">
        <f>PLANEL_GerMED_Trim_Resultado!BM257</f>
        <v>4786.7561939999996</v>
      </c>
      <c r="BA5" s="1">
        <f>PLANEL_GerMED_Trim_Resultado!BN257</f>
        <v>3829.0308150000001</v>
      </c>
      <c r="BB5" s="1">
        <f>PLANEL_GerMED_Trim_Resultado!BO257</f>
        <v>4340.8348450000003</v>
      </c>
      <c r="BC5" s="1">
        <f>PLANEL_GerMED_Trim_Resultado!BP257</f>
        <v>5177.1519520000002</v>
      </c>
      <c r="BD5" s="1">
        <f>PLANEL_GerMED_Trim_Resultado!BQ257</f>
        <v>4786.0503179999996</v>
      </c>
      <c r="BE5" s="1">
        <f>PLANEL_GerMED_Trim_Resultado!BR257</f>
        <v>3829.0308150000001</v>
      </c>
      <c r="BF5" s="1">
        <f>PLANEL_GerMED_Trim_Resultado!BS257</f>
        <v>4340.8348450000003</v>
      </c>
      <c r="BG5" s="1">
        <f>PLANEL_GerMED_Trim_Resultado!BT257</f>
        <v>6582.5171389999996</v>
      </c>
      <c r="BH5" s="1">
        <f>PLANEL_GerMED_Trim_Resultado!BU257</f>
        <v>3379.7393099999999</v>
      </c>
      <c r="BI5" s="1">
        <f>PLANEL_GerMED_Trim_Resultado!BV257</f>
        <v>5535.5917209999998</v>
      </c>
      <c r="BJ5" s="1">
        <f>PLANEL_GerMED_Trim_Resultado!BW257</f>
        <v>5960.6480300000003</v>
      </c>
      <c r="BK5" s="1">
        <f>PLANEL_GerMED_Trim_Resultado!BX257</f>
        <v>6619.4207710000001</v>
      </c>
      <c r="BL5" s="1">
        <f>PLANEL_GerMED_Trim_Resultado!BY257</f>
        <v>3377.5050529999999</v>
      </c>
      <c r="BM5" s="1">
        <f>PLANEL_GerMED_Trim_Resultado!BZ257</f>
        <v>5535.5917209999998</v>
      </c>
      <c r="BN5" s="1">
        <f>PLANEL_GerMED_Trim_Resultado!CA257</f>
        <v>5960.6480300000003</v>
      </c>
      <c r="BO5" s="1">
        <f>PLANEL_GerMED_Trim_Resultado!CB257</f>
        <v>6537.9195</v>
      </c>
      <c r="BP5" s="1">
        <f>PLANEL_GerMED_Trim_Resultado!CC257</f>
        <v>3379.4900560000001</v>
      </c>
      <c r="BQ5" s="1">
        <f>PLANEL_GerMED_Trim_Resultado!CD257</f>
        <v>5534.9776959999999</v>
      </c>
      <c r="BR5" s="1">
        <f>PLANEL_GerMED_Trim_Resultado!CE257</f>
        <v>5960.6480300000003</v>
      </c>
      <c r="BS5" s="1">
        <f>PLANEL_GerMED_Trim_Resultado!CF257</f>
        <v>6577.4171839999999</v>
      </c>
      <c r="BT5" s="1">
        <f>PLANEL_GerMED_Trim_Resultado!CG257</f>
        <v>6246.5542480000004</v>
      </c>
      <c r="BU5" s="1">
        <f>PLANEL_GerMED_Trim_Resultado!CH257</f>
        <v>5534.9776959999999</v>
      </c>
      <c r="BV5" s="1">
        <f>PLANEL_GerMED_Trim_Resultado!CI257</f>
        <v>5960.6480300000003</v>
      </c>
      <c r="BW5" s="1">
        <f>PLANEL_GerMED_Trim_Resultado!CJ257</f>
        <v>6602.0404490000001</v>
      </c>
      <c r="BX5" s="1">
        <f>PLANEL_GerMED_Trim_Resultado!CK257</f>
        <v>4772.1037980000001</v>
      </c>
      <c r="BY5" s="1">
        <f>PLANEL_GerMED_Trim_Resultado!CL257</f>
        <v>5479.7989049999996</v>
      </c>
      <c r="BZ5" s="1">
        <f>PLANEL_GerMED_Trim_Resultado!CM257</f>
        <v>5960.6480300000003</v>
      </c>
      <c r="CA5" s="1">
        <f>PLANEL_GerMED_Trim_Resultado!CN257</f>
        <v>6626.8627960000003</v>
      </c>
      <c r="CB5" s="1">
        <f>PLANEL_GerMED_Trim_Resultado!CO257</f>
        <v>4841.4994070000002</v>
      </c>
      <c r="CC5" s="1">
        <f>PLANEL_GerMED_Trim_Resultado!CP257</f>
        <v>5479.7989049999996</v>
      </c>
      <c r="CD5" s="1">
        <f>PLANEL_GerMED_Trim_Resultado!CQ257</f>
        <v>5960.6480300000003</v>
      </c>
      <c r="CE5" s="1">
        <f>PLANEL_GerMED_Trim_Resultado!CR257</f>
        <v>6651.857712</v>
      </c>
      <c r="CF5" s="1">
        <f>PLANEL_GerMED_Trim_Resultado!CS257</f>
        <v>6208.4618129999999</v>
      </c>
      <c r="CG5" s="1">
        <f>PLANEL_GerMED_Trim_Resultado!CT257</f>
        <v>5479.7989049999996</v>
      </c>
      <c r="CH5" s="1">
        <f>PLANEL_GerMED_Trim_Resultado!CU257</f>
        <v>5960.6480300000003</v>
      </c>
      <c r="CI5" s="1">
        <f>PLANEL_GerMED_Trim_Resultado!CV257</f>
        <v>6651.857712</v>
      </c>
      <c r="CJ5" s="1">
        <f>PLANEL_GerMED_Trim_Resultado!CW257</f>
        <v>3377.5050529999999</v>
      </c>
      <c r="CK5" s="1">
        <f>PLANEL_GerMED_Trim_Resultado!CX257</f>
        <v>5479.7989049999996</v>
      </c>
      <c r="CL5" s="1">
        <f>PLANEL_GerMED_Trim_Resultado!CY257</f>
        <v>5960.6480300000003</v>
      </c>
      <c r="CM5" s="1">
        <f>PLANEL_GerMED_Trim_Resultado!CZ257</f>
        <v>6651.857712</v>
      </c>
      <c r="CN5" s="1">
        <f>PLANEL_GerMED_Trim_Resultado!DA257</f>
        <v>5406.0516500000003</v>
      </c>
      <c r="CO5" s="1">
        <f>PLANEL_GerMED_Trim_Resultado!DB257</f>
        <v>5479.7989049999996</v>
      </c>
      <c r="CP5" s="1">
        <f>PLANEL_GerMED_Trim_Resultado!DC257</f>
        <v>5960.6480300000003</v>
      </c>
      <c r="CQ5" s="1">
        <f>PLANEL_GerMED_Trim_Resultado!DD257</f>
        <v>6651.857712</v>
      </c>
      <c r="CR5" s="1">
        <f>PLANEL_GerMED_Trim_Resultado!DE257</f>
        <v>3378.0353129999999</v>
      </c>
      <c r="CS5" s="1">
        <f>PLANEL_GerMED_Trim_Resultado!DF257</f>
        <v>5479.7989049999996</v>
      </c>
      <c r="CT5" s="1">
        <f>PLANEL_GerMED_Trim_Resultado!DG257</f>
        <v>5960.6480300000003</v>
      </c>
      <c r="CU5" s="1">
        <f>PLANEL_GerMED_Trim_Resultado!DH257</f>
        <v>6651.857712</v>
      </c>
      <c r="CV5" s="1">
        <f>PLANEL_GerMED_Trim_Resultado!DI257</f>
        <v>6136.9847449999997</v>
      </c>
      <c r="CW5" s="1">
        <f>PLANEL_GerMED_Trim_Resultado!DJ257</f>
        <v>3773.8520239999998</v>
      </c>
      <c r="CX5" s="1">
        <f>PLANEL_GerMED_Trim_Resultado!DK257</f>
        <v>5960.6480300000003</v>
      </c>
      <c r="CY5" s="68">
        <f>PLANEL_GerMED_Trim_Resultado!DL257</f>
        <v>6651.857712</v>
      </c>
      <c r="CZ5" s="68">
        <f>PLANEL_GerMED_Trim_Resultado!DM257</f>
        <v>4275.6299220000001</v>
      </c>
      <c r="DA5" s="68">
        <f>PLANEL_GerMED_Trim_Resultado!DN257</f>
        <v>4198.4183240000002</v>
      </c>
      <c r="DB5" s="68">
        <f>PLANEL_GerMED_Trim_Resultado!DO257</f>
        <v>5960.6480300000003</v>
      </c>
      <c r="DC5" s="1">
        <f>PLANEL_GerMED_Trim_Resultado!DP257</f>
        <v>6651.857712</v>
      </c>
      <c r="DD5" s="1">
        <f>PLANEL_GerMED_Trim_Resultado!DQ257</f>
        <v>4771.3979209999998</v>
      </c>
      <c r="DE5" s="1">
        <f>PLANEL_GerMED_Trim_Resultado!DR257</f>
        <v>2887.9108270000002</v>
      </c>
      <c r="DF5" s="1">
        <f>PLANEL_GerMED_Trim_Resultado!DS257</f>
        <v>5960.6480300000003</v>
      </c>
      <c r="DG5" s="1">
        <f>PLANEL_GerMED_Trim_Resultado!DT257</f>
        <v>6651.857712</v>
      </c>
      <c r="DH5" s="1">
        <f>PLANEL_GerMED_Trim_Resultado!DU257</f>
        <v>4818.5523800000001</v>
      </c>
      <c r="DI5" s="1">
        <f>PLANEL_GerMED_Trim_Resultado!DV257</f>
        <v>2691.8878810000001</v>
      </c>
      <c r="DJ5" s="1">
        <f>PLANEL_GerMED_Trim_Resultado!DW257</f>
        <v>5960.6480300000003</v>
      </c>
      <c r="DK5" s="1">
        <f>PLANEL_GerMED_Trim_Resultado!DX257</f>
        <v>6651.857712</v>
      </c>
      <c r="DL5" s="1">
        <f>PLANEL_GerMED_Trim_Resultado!DY257</f>
        <v>3377.5050529999999</v>
      </c>
      <c r="DM5" s="1">
        <f>PLANEL_GerMED_Trim_Resultado!DZ257</f>
        <v>1587.6331970000001</v>
      </c>
      <c r="DN5" s="1">
        <f>PLANEL_GerMED_Trim_Resultado!EA257</f>
        <v>5960.6480300000003</v>
      </c>
      <c r="DO5" s="1">
        <f>PLANEL_GerMED_Trim_Resultado!EB257</f>
        <v>6651.857712</v>
      </c>
      <c r="DP5" s="1">
        <f>PLANEL_GerMED_Trim_Resultado!EC257</f>
        <v>2940.2323510000001</v>
      </c>
      <c r="DQ5" s="1">
        <f>PLANEL_GerMED_Trim_Resultado!ED257</f>
        <v>1328.601848</v>
      </c>
      <c r="DR5" s="1">
        <f>PLANEL_GerMED_Trim_Resultado!EE257</f>
        <v>5960.6480300000003</v>
      </c>
      <c r="DS5" s="1">
        <f>PLANEL_GerMED_Trim_Resultado!EF257</f>
        <v>6651.857712</v>
      </c>
      <c r="DT5" s="1">
        <f>PLANEL_GerMED_Trim_Resultado!EG257</f>
        <v>3565.3172239999999</v>
      </c>
      <c r="DU5" s="1">
        <f>PLANEL_GerMED_Trim_Resultado!EH257</f>
        <v>1284.268143</v>
      </c>
      <c r="DV5" s="1">
        <f>PLANEL_GerMED_Trim_Resultado!EI257</f>
        <v>5960.6480300000003</v>
      </c>
      <c r="DW5" s="1">
        <f>PLANEL_GerMED_Trim_Resultado!EJ257</f>
        <v>6651.857712</v>
      </c>
      <c r="DX5" s="1">
        <f>PLANEL_GerMED_Trim_Resultado!EK257</f>
        <v>3561.018282</v>
      </c>
      <c r="DY5" s="1">
        <f>PLANEL_GerMED_Trim_Resultado!EL257</f>
        <v>382.12206780000002</v>
      </c>
      <c r="DZ5" s="1">
        <f>PLANEL_GerMED_Trim_Resultado!EM257</f>
        <v>5960.6480300000003</v>
      </c>
      <c r="EA5" s="1">
        <f>PLANEL_GerMED_Trim_Resultado!EN257</f>
        <v>6651.857712</v>
      </c>
      <c r="EB5" s="1">
        <f>PLANEL_GerMED_Trim_Resultado!EO257</f>
        <v>3158.4329120000002</v>
      </c>
      <c r="EC5" s="1">
        <f>PLANEL_GerMED_Trim_Resultado!EP257</f>
        <v>607.38772959999994</v>
      </c>
      <c r="ED5" s="1">
        <f>PLANEL_GerMED_Trim_Resultado!EQ257</f>
        <v>5960.6480300000003</v>
      </c>
      <c r="EE5" s="1">
        <f>PLANEL_GerMED_Trim_Resultado!ER257</f>
        <v>6651.857712</v>
      </c>
      <c r="EF5" s="1">
        <f>PLANEL_GerMED_Trim_Resultado!ES257</f>
        <v>565.27861970000004</v>
      </c>
      <c r="EG5" s="1">
        <f>PLANEL_GerMED_Trim_Resultado!ET257</f>
        <v>353.26799419999998</v>
      </c>
      <c r="EH5" s="1">
        <f>PLANEL_GerMED_Trim_Resultado!EU257</f>
        <v>5960.6480300000003</v>
      </c>
      <c r="EI5" s="1">
        <f>PLANEL_GerMED_Trim_Resultado!EV257</f>
        <v>6651.857712</v>
      </c>
      <c r="EJ5" s="1">
        <f>PLANEL_GerMED_Trim_Resultado!EW257</f>
        <v>1883.885681</v>
      </c>
      <c r="EK5" s="1">
        <f>PLANEL_GerMED_Trim_Resultado!EX257</f>
        <v>1312.839344</v>
      </c>
      <c r="EL5" s="1">
        <f>PLANEL_GerMED_Trim_Resultado!EY257</f>
        <v>5960.6480300000003</v>
      </c>
      <c r="EM5" s="1">
        <f>PLANEL_GerMED_Trim_Resultado!EZ257</f>
        <v>6651.857712</v>
      </c>
      <c r="EN5" s="1">
        <f>PLANEL_GerMED_Trim_Resultado!FA257</f>
        <v>3987.5269950000002</v>
      </c>
      <c r="EO5" s="1">
        <f>PLANEL_GerMED_Trim_Resultado!FB257</f>
        <v>4290.9450829999996</v>
      </c>
      <c r="EP5" s="1">
        <f>PLANEL_GerMED_Trim_Resultado!FC257</f>
        <v>5170.710102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700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7934.4466480000001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7070.2076070000003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3909.408711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7934.4466480000001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3949.0905870000001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5511.9792740000003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3949.0905870000001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3949.0905870000001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6157.3865569999998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3994.6023970000001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3994.6023970000001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3994.6023970000001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3994.6023970000001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3994.6023970000001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3962.127387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3962.127387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4740.9299680000004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4549.8344619999998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4582.3094719999999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6157.9374029999999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4549.8344619999998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6897.0531449999999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4178.9233910000003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4178.9233910000003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4211.3984010000004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8103.5902059999999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4138.5995190000003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4138.5995190000003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4171.0745290000004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6741.6133410000002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3960.7594330000002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3928.2844230000001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3960.7594330000002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6440.020606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2444.9855659999998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2445.0225799999998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2445.0225799999998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6533.5780637200005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2346.5436789999999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2314.1337509999998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2346.571747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6464.8126543999997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2346.5628019999999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2346.571747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2346.571747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5562.9754739999998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2264.2211609999999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2264.2211609999999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2264.2211609999999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5222.4812529999999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2264.2211609999999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2231.7831649999998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2978.6147529999998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4935.0615349999998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2264.2211609999999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2264.2211609999999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4375.3506900000002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1799.796212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1548.49154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4218.3955521099997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1955.17516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1550.4656729999999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4026.8434051099998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2127.7618259999999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1586.518088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4026.8434051099998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1852.2368180000001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1093.9997510000001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3783.9569201100003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2036.5752379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1013.982287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3783.9569201100003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2896.4680865999999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1013.982287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4450.6078500000003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3781.4760149999997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744.59453180000003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4576.9215320000003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4760.3979799999997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744.59453180000003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5356.1596689999997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5356.6152730000003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731.55773180000006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5356.6152730000003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5356.6152730000003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731.55773180000006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5356.6152730000003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5328.2467692999999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5328.2467692999999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5328.2467692999999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5328.2467692999999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4658.0712172999993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5328.2467692999999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4972.2163452999994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4904.0171043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4691.1714919999995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3775.8987099999999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4296.5283909999998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0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2765.2187377999999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3603.8619060000001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0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1915.8069207999999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3017.4686855999998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0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979.77013609999995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3028.4064898000001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0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0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2966.7309633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0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0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0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49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1039.802942</v>
      </c>
      <c r="E9" s="20">
        <f>PLANEL_GerMED_Trim_Resultado!R65+PLANEL_GerMED_Trim_Resultado!R77+PLANEL_GerMED_Trim_Resultado!R89+PLANEL_GerMED_Trim_Resultado!R641+PLANEL_GerMED_Trim_Resultado!R701</f>
        <v>817.78825429999995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975.05550679999999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1141.59449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954.26915389999999</v>
      </c>
      <c r="AH9" s="20">
        <f>PLANEL_GerMED_Trim_Resultado!AU65+PLANEL_GerMED_Trim_Resultado!AU77+PLANEL_GerMED_Trim_Resultado!AU89+PLANEL_GerMED_Trim_Resultado!AU641+PLANEL_GerMED_Trim_Resultado!AU701</f>
        <v>1298.861742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1298.861742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953.63414739999996</v>
      </c>
      <c r="AP9" s="20">
        <f>PLANEL_GerMED_Trim_Resultado!BC65+PLANEL_GerMED_Trim_Resultado!BC77+PLANEL_GerMED_Trim_Resultado!BC89+PLANEL_GerMED_Trim_Resultado!BC641+PLANEL_GerMED_Trim_Resultado!BC701</f>
        <v>1231.3883659999999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953.63414739999996</v>
      </c>
      <c r="AT9" s="20">
        <f>PLANEL_GerMED_Trim_Resultado!BG65+PLANEL_GerMED_Trim_Resultado!BG77+PLANEL_GerMED_Trim_Resultado!BG89+PLANEL_GerMED_Trim_Resultado!BG641+PLANEL_GerMED_Trim_Resultado!BG701</f>
        <v>1298.861742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953.63414739999996</v>
      </c>
      <c r="AX9" s="20">
        <f>PLANEL_GerMED_Trim_Resultado!BK65+PLANEL_GerMED_Trim_Resultado!BK77+PLANEL_GerMED_Trim_Resultado!BK89+PLANEL_GerMED_Trim_Resultado!BK641+PLANEL_GerMED_Trim_Resultado!BK701</f>
        <v>1298.861742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953.63414739999996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1107.4403830000001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235.69855680000001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389.50479200000001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235.69855680000001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323.8062352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170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323.8062352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170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323.8062352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170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323.8062352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170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323.8062352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170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170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170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170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170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170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170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170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170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170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50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811.8805701</v>
      </c>
      <c r="E10" s="20">
        <f>PLANEL_GerMED_Trim_Resultado!S41+PLANEL_GerMED_Trim_Resultado!S53</f>
        <v>928.64131359999999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82.43374034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1209.4634470000001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0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0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0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0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0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0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1769.944133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1589.8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1589.8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2902.0109200000002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2872.5200399999999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3039.806458</v>
      </c>
      <c r="BH11" s="1">
        <f>PLANEL_GerMED_Trim_Resultado!BU161</f>
        <v>2872.5200399999999</v>
      </c>
      <c r="BI11" s="1">
        <f>PLANEL_GerMED_Trim_Resultado!BV161</f>
        <v>3052.6641730000001</v>
      </c>
      <c r="BJ11" s="1">
        <f>PLANEL_GerMED_Trim_Resultado!BW161</f>
        <v>3052.6641730000001</v>
      </c>
      <c r="BK11" s="1">
        <f>PLANEL_GerMED_Trim_Resultado!BX161</f>
        <v>3025.5936219999999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3052.6641730000001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3052.6641730000001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3052.6641730000001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3052.6641730000001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3052.6641730000001</v>
      </c>
      <c r="CF11" s="1">
        <f>PLANEL_GerMED_Trim_Resultado!CS161</f>
        <v>2872.5200399999999</v>
      </c>
      <c r="CG11" s="1">
        <f>PLANEL_GerMED_Trim_Resultado!CT161</f>
        <v>2930.492154</v>
      </c>
      <c r="CH11" s="1">
        <f>PLANEL_GerMED_Trim_Resultado!CU161</f>
        <v>3052.6641730000001</v>
      </c>
      <c r="CI11" s="1">
        <f>PLANEL_GerMED_Trim_Resultado!CV161</f>
        <v>3052.6641730000001</v>
      </c>
      <c r="CJ11" s="1">
        <f>PLANEL_GerMED_Trim_Resultado!CW161</f>
        <v>2872.5200399999999</v>
      </c>
      <c r="CK11" s="1">
        <f>PLANEL_GerMED_Trim_Resultado!CX161</f>
        <v>2872.5200399999999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2872.5200399999999</v>
      </c>
      <c r="CO11" s="1">
        <f>PLANEL_GerMED_Trim_Resultado!DB161</f>
        <v>2872.5200399999999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2872.5200399999999</v>
      </c>
      <c r="CS11" s="1">
        <f>PLANEL_GerMED_Trim_Resultado!DF161</f>
        <v>2872.5200399999999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2872.5200399999999</v>
      </c>
      <c r="CW11" s="1">
        <f>PLANEL_GerMED_Trim_Resultado!DJ161</f>
        <v>2872.5200399999999</v>
      </c>
      <c r="CX11" s="1">
        <f>PLANEL_GerMED_Trim_Resultado!DK161</f>
        <v>3052.6641730000001</v>
      </c>
      <c r="CY11" s="68">
        <f>PLANEL_GerMED_Trim_Resultado!DL161</f>
        <v>3052.6641730000001</v>
      </c>
      <c r="CZ11" s="68">
        <f>PLANEL_GerMED_Trim_Resultado!DM161</f>
        <v>2872.5200399999999</v>
      </c>
      <c r="DA11" s="68">
        <f>PLANEL_GerMED_Trim_Resultado!DN161</f>
        <v>2872.5200399999999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2872.5200399999999</v>
      </c>
      <c r="DE11" s="1">
        <f>PLANEL_GerMED_Trim_Resultado!DR161</f>
        <v>2872.5200399999999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2872.5200399999999</v>
      </c>
      <c r="DI11" s="1">
        <f>PLANEL_GerMED_Trim_Resultado!DV161</f>
        <v>2872.5200399999999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2872.5200399999999</v>
      </c>
      <c r="DM11" s="1">
        <f>PLANEL_GerMED_Trim_Resultado!DZ161</f>
        <v>2872.5200399999999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2872.5200399999999</v>
      </c>
      <c r="DQ11" s="1">
        <f>PLANEL_GerMED_Trim_Resultado!ED161</f>
        <v>2872.5200399999999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2872.5200399999999</v>
      </c>
      <c r="DU11" s="1">
        <f>PLANEL_GerMED_Trim_Resultado!EH161</f>
        <v>2872.5200399999999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2872.5200399999999</v>
      </c>
      <c r="DY11" s="1">
        <f>PLANEL_GerMED_Trim_Resultado!EL161</f>
        <v>2872.5200399999999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2872.5200399999999</v>
      </c>
      <c r="EC11" s="1">
        <f>PLANEL_GerMED_Trim_Resultado!EP161</f>
        <v>2872.5200399999999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2872.5200399999999</v>
      </c>
      <c r="EG11" s="1">
        <f>PLANEL_GerMED_Trim_Resultado!ET161</f>
        <v>2872.5200399999999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2872.5200399999999</v>
      </c>
      <c r="EK11" s="1">
        <f>PLANEL_GerMED_Trim_Resultado!EX161</f>
        <v>2872.5200399999999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2872.5200399999999</v>
      </c>
      <c r="EO11" s="1">
        <f>PLANEL_GerMED_Trim_Resultado!FB161</f>
        <v>2872.5200399999999</v>
      </c>
      <c r="EP11" s="1">
        <f>PLANEL_GerMED_Trim_Resultado!FC161</f>
        <v>2872.5200399999999</v>
      </c>
    </row>
    <row r="12" spans="2:258" x14ac:dyDescent="0.25">
      <c r="B12" s="16" t="s">
        <v>57</v>
      </c>
      <c r="C12" s="1">
        <f>PLANEL_GerMED_Trim_Resultado!P173</f>
        <v>1923.3735670000001</v>
      </c>
      <c r="D12" s="1">
        <f>PLANEL_GerMED_Trim_Resultado!Q173</f>
        <v>1200.6356169999999</v>
      </c>
      <c r="E12" s="1">
        <f>PLANEL_GerMED_Trim_Resultado!R173</f>
        <v>0</v>
      </c>
      <c r="F12" s="1">
        <f>PLANEL_GerMED_Trim_Resultado!S173</f>
        <v>1588.4262020000001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0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0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51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472.85223939999997</v>
      </c>
      <c r="AF14" s="24">
        <f>PLANEL_GerMED_Trim_Resultado!AS17+PLANEL_GerMED_Trim_Resultado!AS29+PLANEL_GerMED_Trim_Resultado!AS629+PLANEL_GerMED_Trim_Resultado!AS713</f>
        <v>4837.2013900000002</v>
      </c>
      <c r="AG14" s="24">
        <f>PLANEL_GerMED_Trim_Resultado!AT17+PLANEL_GerMED_Trim_Resultado!AT29+PLANEL_GerMED_Trim_Resultado!AT629+PLANEL_GerMED_Trim_Resultado!AT713</f>
        <v>6619.2268489999997</v>
      </c>
      <c r="AH14" s="24">
        <f>PLANEL_GerMED_Trim_Resultado!AU17+PLANEL_GerMED_Trim_Resultado!AU29+PLANEL_GerMED_Trim_Resultado!AU629+PLANEL_GerMED_Trim_Resultado!AU713</f>
        <v>4218.1314039999997</v>
      </c>
      <c r="AI14" s="24">
        <f>PLANEL_GerMED_Trim_Resultado!AV17+PLANEL_GerMED_Trim_Resultado!AV29+PLANEL_GerMED_Trim_Resultado!AV629+PLANEL_GerMED_Trim_Resultado!AV713</f>
        <v>472.85223939999997</v>
      </c>
      <c r="AJ14" s="24">
        <f>PLANEL_GerMED_Trim_Resultado!AW17+PLANEL_GerMED_Trim_Resultado!AW29+PLANEL_GerMED_Trim_Resultado!AW629+PLANEL_GerMED_Trim_Resultado!AW713</f>
        <v>4837.2013900000002</v>
      </c>
      <c r="AK14" s="24">
        <f>PLANEL_GerMED_Trim_Resultado!AX17+PLANEL_GerMED_Trim_Resultado!AX29+PLANEL_GerMED_Trim_Resultado!AX629+PLANEL_GerMED_Trim_Resultado!AX713</f>
        <v>6619.2268489999997</v>
      </c>
      <c r="AL14" s="24">
        <f>PLANEL_GerMED_Trim_Resultado!AY17+PLANEL_GerMED_Trim_Resultado!AY29+PLANEL_GerMED_Trim_Resultado!AY629+PLANEL_GerMED_Trim_Resultado!AY713</f>
        <v>4218.1314039999997</v>
      </c>
      <c r="AM14" s="24">
        <f>PLANEL_GerMED_Trim_Resultado!AZ17+PLANEL_GerMED_Trim_Resultado!AZ29+PLANEL_GerMED_Trim_Resultado!AZ629+PLANEL_GerMED_Trim_Resultado!AZ713</f>
        <v>462.22967670000003</v>
      </c>
      <c r="AN14" s="24">
        <f>PLANEL_GerMED_Trim_Resultado!BA17+PLANEL_GerMED_Trim_Resultado!BA29+PLANEL_GerMED_Trim_Resultado!BA629+PLANEL_GerMED_Trim_Resultado!BA713</f>
        <v>4728.5343040000007</v>
      </c>
      <c r="AO14" s="24">
        <f>PLANEL_GerMED_Trim_Resultado!BB17+PLANEL_GerMED_Trim_Resultado!BB29+PLANEL_GerMED_Trim_Resultado!BB629+PLANEL_GerMED_Trim_Resultado!BB713</f>
        <v>6470.5267960000001</v>
      </c>
      <c r="AP14" s="24">
        <f>PLANEL_GerMED_Trim_Resultado!BC17+PLANEL_GerMED_Trim_Resultado!BC29+PLANEL_GerMED_Trim_Resultado!BC629+PLANEL_GerMED_Trim_Resultado!BC713</f>
        <v>4123.3716420000001</v>
      </c>
      <c r="AQ14" s="24">
        <f>PLANEL_GerMED_Trim_Resultado!BD17+PLANEL_GerMED_Trim_Resultado!BD29+PLANEL_GerMED_Trim_Resultado!BD629+PLANEL_GerMED_Trim_Resultado!BD713</f>
        <v>462.22967670000003</v>
      </c>
      <c r="AR14" s="24">
        <f>PLANEL_GerMED_Trim_Resultado!BE17+PLANEL_GerMED_Trim_Resultado!BE29+PLANEL_GerMED_Trim_Resultado!BE629+PLANEL_GerMED_Trim_Resultado!BE713</f>
        <v>4728.5343040000007</v>
      </c>
      <c r="AS14" s="24">
        <f>PLANEL_GerMED_Trim_Resultado!BF17+PLANEL_GerMED_Trim_Resultado!BF29+PLANEL_GerMED_Trim_Resultado!BF629+PLANEL_GerMED_Trim_Resultado!BF713</f>
        <v>6470.5267960000001</v>
      </c>
      <c r="AT14" s="24">
        <f>PLANEL_GerMED_Trim_Resultado!BG17+PLANEL_GerMED_Trim_Resultado!BG29+PLANEL_GerMED_Trim_Resultado!BG629+PLANEL_GerMED_Trim_Resultado!BG713</f>
        <v>4123.3716420000001</v>
      </c>
      <c r="AU14" s="24">
        <f>PLANEL_GerMED_Trim_Resultado!BH17+PLANEL_GerMED_Trim_Resultado!BH29+PLANEL_GerMED_Trim_Resultado!BH629+PLANEL_GerMED_Trim_Resultado!BH713</f>
        <v>462.22967670000003</v>
      </c>
      <c r="AV14" s="24">
        <f>PLANEL_GerMED_Trim_Resultado!BI17+PLANEL_GerMED_Trim_Resultado!BI29+PLANEL_GerMED_Trim_Resultado!BI629+PLANEL_GerMED_Trim_Resultado!BI713</f>
        <v>4728.5343040000007</v>
      </c>
      <c r="AW14" s="24">
        <f>PLANEL_GerMED_Trim_Resultado!BJ17+PLANEL_GerMED_Trim_Resultado!BJ29+PLANEL_GerMED_Trim_Resultado!BJ629+PLANEL_GerMED_Trim_Resultado!BJ713</f>
        <v>6470.5267960000001</v>
      </c>
      <c r="AX14" s="24">
        <f>PLANEL_GerMED_Trim_Resultado!BK17+PLANEL_GerMED_Trim_Resultado!BK29+PLANEL_GerMED_Trim_Resultado!BK629+PLANEL_GerMED_Trim_Resultado!BK713</f>
        <v>4123.3716420000001</v>
      </c>
      <c r="AY14" s="24">
        <f>PLANEL_GerMED_Trim_Resultado!BL17+PLANEL_GerMED_Trim_Resultado!BL29+PLANEL_GerMED_Trim_Resultado!BL629+PLANEL_GerMED_Trim_Resultado!BL713</f>
        <v>462.22967670000003</v>
      </c>
      <c r="AZ14" s="24">
        <f>PLANEL_GerMED_Trim_Resultado!BM17+PLANEL_GerMED_Trim_Resultado!BM29+PLANEL_GerMED_Trim_Resultado!BM629+PLANEL_GerMED_Trim_Resultado!BM713</f>
        <v>4728.5343040000007</v>
      </c>
      <c r="BA14" s="24">
        <f>PLANEL_GerMED_Trim_Resultado!BN17+PLANEL_GerMED_Trim_Resultado!BN29+PLANEL_GerMED_Trim_Resultado!BN629+PLANEL_GerMED_Trim_Resultado!BN713</f>
        <v>6470.5267960000001</v>
      </c>
      <c r="BB14" s="24">
        <f>PLANEL_GerMED_Trim_Resultado!BO17+PLANEL_GerMED_Trim_Resultado!BO29+PLANEL_GerMED_Trim_Resultado!BO629+PLANEL_GerMED_Trim_Resultado!BO713</f>
        <v>4123.3716420000001</v>
      </c>
      <c r="BC14" s="24">
        <f>PLANEL_GerMED_Trim_Resultado!BP17+PLANEL_GerMED_Trim_Resultado!BP29+PLANEL_GerMED_Trim_Resultado!BP629+PLANEL_GerMED_Trim_Resultado!BP713</f>
        <v>462.22967670000003</v>
      </c>
      <c r="BD14" s="24">
        <f>PLANEL_GerMED_Trim_Resultado!BQ17+PLANEL_GerMED_Trim_Resultado!BQ29+PLANEL_GerMED_Trim_Resultado!BQ629+PLANEL_GerMED_Trim_Resultado!BQ713</f>
        <v>4728.5343040000007</v>
      </c>
      <c r="BE14" s="24">
        <f>PLANEL_GerMED_Trim_Resultado!BR17+PLANEL_GerMED_Trim_Resultado!BR29+PLANEL_GerMED_Trim_Resultado!BR629+PLANEL_GerMED_Trim_Resultado!BR713</f>
        <v>6470.5267960000001</v>
      </c>
      <c r="BF14" s="24">
        <f>PLANEL_GerMED_Trim_Resultado!BS17+PLANEL_GerMED_Trim_Resultado!BS29+PLANEL_GerMED_Trim_Resultado!BS629+PLANEL_GerMED_Trim_Resultado!BS713</f>
        <v>4123.3716420000001</v>
      </c>
      <c r="BG14" s="24">
        <f>PLANEL_GerMED_Trim_Resultado!BT17+PLANEL_GerMED_Trim_Resultado!BT29+PLANEL_GerMED_Trim_Resultado!BT629+PLANEL_GerMED_Trim_Resultado!BT713</f>
        <v>462.22967670000003</v>
      </c>
      <c r="BH14" s="24">
        <f>PLANEL_GerMED_Trim_Resultado!BU17+PLANEL_GerMED_Trim_Resultado!BU29+PLANEL_GerMED_Trim_Resultado!BU629+PLANEL_GerMED_Trim_Resultado!BU713</f>
        <v>4728.5343040000007</v>
      </c>
      <c r="BI14" s="24">
        <f>PLANEL_GerMED_Trim_Resultado!BV17+PLANEL_GerMED_Trim_Resultado!BV29+PLANEL_GerMED_Trim_Resultado!BV629+PLANEL_GerMED_Trim_Resultado!BV713</f>
        <v>6470.5267960000001</v>
      </c>
      <c r="BJ14" s="24">
        <f>PLANEL_GerMED_Trim_Resultado!BW17+PLANEL_GerMED_Trim_Resultado!BW29+PLANEL_GerMED_Trim_Resultado!BW629+PLANEL_GerMED_Trim_Resultado!BW713</f>
        <v>4123.3716420000001</v>
      </c>
      <c r="BK14" s="24">
        <f>PLANEL_GerMED_Trim_Resultado!BX17+PLANEL_GerMED_Trim_Resultado!BX29+PLANEL_GerMED_Trim_Resultado!BX629+PLANEL_GerMED_Trim_Resultado!BX713</f>
        <v>462.22967670000003</v>
      </c>
      <c r="BL14" s="24">
        <f>PLANEL_GerMED_Trim_Resultado!BY17+PLANEL_GerMED_Trim_Resultado!BY29+PLANEL_GerMED_Trim_Resultado!BY629+PLANEL_GerMED_Trim_Resultado!BY713</f>
        <v>4728.5343040000007</v>
      </c>
      <c r="BM14" s="24">
        <f>PLANEL_GerMED_Trim_Resultado!BZ17+PLANEL_GerMED_Trim_Resultado!BZ29+PLANEL_GerMED_Trim_Resultado!BZ629+PLANEL_GerMED_Trim_Resultado!BZ713</f>
        <v>6470.5267960000001</v>
      </c>
      <c r="BN14" s="24">
        <f>PLANEL_GerMED_Trim_Resultado!CA17+PLANEL_GerMED_Trim_Resultado!CA29+PLANEL_GerMED_Trim_Resultado!CA629+PLANEL_GerMED_Trim_Resultado!CA713</f>
        <v>4123.3716420000001</v>
      </c>
      <c r="BO14" s="24">
        <f>PLANEL_GerMED_Trim_Resultado!CB17+PLANEL_GerMED_Trim_Resultado!CB29+PLANEL_GerMED_Trim_Resultado!CB629+PLANEL_GerMED_Trim_Resultado!CB713</f>
        <v>467.53892137000003</v>
      </c>
      <c r="BP14" s="24">
        <f>PLANEL_GerMED_Trim_Resultado!CC17+PLANEL_GerMED_Trim_Resultado!CC29+PLANEL_GerMED_Trim_Resultado!CC629+PLANEL_GerMED_Trim_Resultado!CC713</f>
        <v>4782.8470118999994</v>
      </c>
      <c r="BQ14" s="24">
        <f>PLANEL_GerMED_Trim_Resultado!CD17+PLANEL_GerMED_Trim_Resultado!CD29+PLANEL_GerMED_Trim_Resultado!CD629+PLANEL_GerMED_Trim_Resultado!CD713</f>
        <v>6544.8483121999998</v>
      </c>
      <c r="BR14" s="24">
        <f>PLANEL_GerMED_Trim_Resultado!CE17+PLANEL_GerMED_Trim_Resultado!CE29+PLANEL_GerMED_Trim_Resultado!CE629+PLANEL_GerMED_Trim_Resultado!CE713</f>
        <v>4170.7333544000003</v>
      </c>
      <c r="BS14" s="24">
        <f>PLANEL_GerMED_Trim_Resultado!CF17+PLANEL_GerMED_Trim_Resultado!CF29+PLANEL_GerMED_Trim_Resultado!CF629+PLANEL_GerMED_Trim_Resultado!CF713</f>
        <v>467.53892137000003</v>
      </c>
      <c r="BT14" s="24">
        <f>PLANEL_GerMED_Trim_Resultado!CG17+PLANEL_GerMED_Trim_Resultado!CG29+PLANEL_GerMED_Trim_Resultado!CG629+PLANEL_GerMED_Trim_Resultado!CG713</f>
        <v>4782.8470118999994</v>
      </c>
      <c r="BU14" s="24">
        <f>PLANEL_GerMED_Trim_Resultado!CH17+PLANEL_GerMED_Trim_Resultado!CH29+PLANEL_GerMED_Trim_Resultado!CH629+PLANEL_GerMED_Trim_Resultado!CH713</f>
        <v>6544.8483121999998</v>
      </c>
      <c r="BV14" s="24">
        <f>PLANEL_GerMED_Trim_Resultado!CI17+PLANEL_GerMED_Trim_Resultado!CI29+PLANEL_GerMED_Trim_Resultado!CI629+PLANEL_GerMED_Trim_Resultado!CI713</f>
        <v>4170.7333544000003</v>
      </c>
      <c r="BW14" s="24">
        <f>PLANEL_GerMED_Trim_Resultado!CJ17+PLANEL_GerMED_Trim_Resultado!CJ29+PLANEL_GerMED_Trim_Resultado!CJ629+PLANEL_GerMED_Trim_Resultado!CJ713</f>
        <v>467.53892137000003</v>
      </c>
      <c r="BX14" s="24">
        <f>PLANEL_GerMED_Trim_Resultado!CK17+PLANEL_GerMED_Trim_Resultado!CK29+PLANEL_GerMED_Trim_Resultado!CK629+PLANEL_GerMED_Trim_Resultado!CK713</f>
        <v>4782.8470118999994</v>
      </c>
      <c r="BY14" s="24">
        <f>PLANEL_GerMED_Trim_Resultado!CL17+PLANEL_GerMED_Trim_Resultado!CL29+PLANEL_GerMED_Trim_Resultado!CL629+PLANEL_GerMED_Trim_Resultado!CL713</f>
        <v>6544.8483121999998</v>
      </c>
      <c r="BZ14" s="24">
        <f>PLANEL_GerMED_Trim_Resultado!CM17+PLANEL_GerMED_Trim_Resultado!CM29+PLANEL_GerMED_Trim_Resultado!CM629+PLANEL_GerMED_Trim_Resultado!CM713</f>
        <v>4170.7333544000003</v>
      </c>
      <c r="CA14" s="24">
        <f>PLANEL_GerMED_Trim_Resultado!CN17+PLANEL_GerMED_Trim_Resultado!CN29+PLANEL_GerMED_Trim_Resultado!CN629+PLANEL_GerMED_Trim_Resultado!CN713</f>
        <v>467.53892137000003</v>
      </c>
      <c r="CB14" s="24">
        <f>PLANEL_GerMED_Trim_Resultado!CO17+PLANEL_GerMED_Trim_Resultado!CO29+PLANEL_GerMED_Trim_Resultado!CO629+PLANEL_GerMED_Trim_Resultado!CO713</f>
        <v>4782.8470118999994</v>
      </c>
      <c r="CC14" s="24">
        <f>PLANEL_GerMED_Trim_Resultado!CP17+PLANEL_GerMED_Trim_Resultado!CP29+PLANEL_GerMED_Trim_Resultado!CP629+PLANEL_GerMED_Trim_Resultado!CP713</f>
        <v>6544.8483121999998</v>
      </c>
      <c r="CD14" s="24">
        <f>PLANEL_GerMED_Trim_Resultado!CQ17+PLANEL_GerMED_Trim_Resultado!CQ29+PLANEL_GerMED_Trim_Resultado!CQ629+PLANEL_GerMED_Trim_Resultado!CQ713</f>
        <v>4170.7333544000003</v>
      </c>
      <c r="CE14" s="24">
        <f>PLANEL_GerMED_Trim_Resultado!CR17+PLANEL_GerMED_Trim_Resultado!CR29+PLANEL_GerMED_Trim_Resultado!CR629+PLANEL_GerMED_Trim_Resultado!CR713</f>
        <v>467.53892137000003</v>
      </c>
      <c r="CF14" s="24">
        <f>PLANEL_GerMED_Trim_Resultado!CS17+PLANEL_GerMED_Trim_Resultado!CS29+PLANEL_GerMED_Trim_Resultado!CS629+PLANEL_GerMED_Trim_Resultado!CS713</f>
        <v>4782.8470118999994</v>
      </c>
      <c r="CG14" s="24">
        <f>PLANEL_GerMED_Trim_Resultado!CT17+PLANEL_GerMED_Trim_Resultado!CT29+PLANEL_GerMED_Trim_Resultado!CT629+PLANEL_GerMED_Trim_Resultado!CT713</f>
        <v>6544.8483121999998</v>
      </c>
      <c r="CH14" s="24">
        <f>PLANEL_GerMED_Trim_Resultado!CU17+PLANEL_GerMED_Trim_Resultado!CU29+PLANEL_GerMED_Trim_Resultado!CU629+PLANEL_GerMED_Trim_Resultado!CU713</f>
        <v>4170.7333544000003</v>
      </c>
      <c r="CI14" s="24">
        <f>PLANEL_GerMED_Trim_Resultado!CV17+PLANEL_GerMED_Trim_Resultado!CV29+PLANEL_GerMED_Trim_Resultado!CV629+PLANEL_GerMED_Trim_Resultado!CV713</f>
        <v>466.02229879999999</v>
      </c>
      <c r="CJ14" s="24">
        <f>PLANEL_GerMED_Trim_Resultado!CW17+PLANEL_GerMED_Trim_Resultado!CW29+PLANEL_GerMED_Trim_Resultado!CW629+PLANEL_GerMED_Trim_Resultado!CW713</f>
        <v>4767.3322109999999</v>
      </c>
      <c r="CK14" s="24">
        <f>PLANEL_GerMED_Trim_Resultado!CX17+PLANEL_GerMED_Trim_Resultado!CX29+PLANEL_GerMED_Trim_Resultado!CX629+PLANEL_GerMED_Trim_Resultado!CX713</f>
        <v>6523.6178559999998</v>
      </c>
      <c r="CL14" s="24">
        <f>PLANEL_GerMED_Trim_Resultado!CY17+PLANEL_GerMED_Trim_Resultado!CY29+PLANEL_GerMED_Trim_Resultado!CY629+PLANEL_GerMED_Trim_Resultado!CY713</f>
        <v>4157.204154</v>
      </c>
      <c r="CM14" s="24">
        <f>PLANEL_GerMED_Trim_Resultado!CZ17+PLANEL_GerMED_Trim_Resultado!CZ29+PLANEL_GerMED_Trim_Resultado!CZ629+PLANEL_GerMED_Trim_Resultado!CZ713</f>
        <v>466.02229879999999</v>
      </c>
      <c r="CN14" s="24">
        <f>PLANEL_GerMED_Trim_Resultado!DA17+PLANEL_GerMED_Trim_Resultado!DA29+PLANEL_GerMED_Trim_Resultado!DA629+PLANEL_GerMED_Trim_Resultado!DA713</f>
        <v>4767.3322109999999</v>
      </c>
      <c r="CO14" s="24">
        <f>PLANEL_GerMED_Trim_Resultado!DB17+PLANEL_GerMED_Trim_Resultado!DB29+PLANEL_GerMED_Trim_Resultado!DB629+PLANEL_GerMED_Trim_Resultado!DB713</f>
        <v>6523.6178559999998</v>
      </c>
      <c r="CP14" s="24">
        <f>PLANEL_GerMED_Trim_Resultado!DC17+PLANEL_GerMED_Trim_Resultado!DC29+PLANEL_GerMED_Trim_Resultado!DC629+PLANEL_GerMED_Trim_Resultado!DC713</f>
        <v>4157.204154</v>
      </c>
      <c r="CQ14" s="24">
        <f>PLANEL_GerMED_Trim_Resultado!DD17+PLANEL_GerMED_Trim_Resultado!DD29+PLANEL_GerMED_Trim_Resultado!DD629+PLANEL_GerMED_Trim_Resultado!DD713</f>
        <v>466.02229879999999</v>
      </c>
      <c r="CR14" s="24">
        <f>PLANEL_GerMED_Trim_Resultado!DE17+PLANEL_GerMED_Trim_Resultado!DE29+PLANEL_GerMED_Trim_Resultado!DE629+PLANEL_GerMED_Trim_Resultado!DE713</f>
        <v>4767.3322109999999</v>
      </c>
      <c r="CS14" s="24">
        <f>PLANEL_GerMED_Trim_Resultado!DF17+PLANEL_GerMED_Trim_Resultado!DF29+PLANEL_GerMED_Trim_Resultado!DF629+PLANEL_GerMED_Trim_Resultado!DF713</f>
        <v>6523.6178559999998</v>
      </c>
      <c r="CT14" s="24">
        <f>PLANEL_GerMED_Trim_Resultado!DG17+PLANEL_GerMED_Trim_Resultado!DG29+PLANEL_GerMED_Trim_Resultado!DG629+PLANEL_GerMED_Trim_Resultado!DG713</f>
        <v>4157.204154</v>
      </c>
      <c r="CU14" s="24">
        <f>PLANEL_GerMED_Trim_Resultado!DH17+PLANEL_GerMED_Trim_Resultado!DH29+PLANEL_GerMED_Trim_Resultado!DH629+PLANEL_GerMED_Trim_Resultado!DH713</f>
        <v>466.02229879999999</v>
      </c>
      <c r="CV14" s="24">
        <f>PLANEL_GerMED_Trim_Resultado!DI17+PLANEL_GerMED_Trim_Resultado!DI29+PLANEL_GerMED_Trim_Resultado!DI629+PLANEL_GerMED_Trim_Resultado!DI713</f>
        <v>4767.3322109999999</v>
      </c>
      <c r="CW14" s="24">
        <f>PLANEL_GerMED_Trim_Resultado!DJ17+PLANEL_GerMED_Trim_Resultado!DJ29+PLANEL_GerMED_Trim_Resultado!DJ629+PLANEL_GerMED_Trim_Resultado!DJ713</f>
        <v>6523.6178559999998</v>
      </c>
      <c r="CX14" s="24">
        <f>PLANEL_GerMED_Trim_Resultado!DK17+PLANEL_GerMED_Trim_Resultado!DK29+PLANEL_GerMED_Trim_Resultado!DK629+PLANEL_GerMED_Trim_Resultado!DK713</f>
        <v>4157.204154</v>
      </c>
      <c r="CY14" s="24">
        <f>PLANEL_GerMED_Trim_Resultado!DL17+PLANEL_GerMED_Trim_Resultado!DL29+PLANEL_GerMED_Trim_Resultado!DL629+PLANEL_GerMED_Trim_Resultado!DL713</f>
        <v>466.02229879999999</v>
      </c>
      <c r="CZ14" s="24">
        <f>PLANEL_GerMED_Trim_Resultado!DM17+PLANEL_GerMED_Trim_Resultado!DM29+PLANEL_GerMED_Trim_Resultado!DM629+PLANEL_GerMED_Trim_Resultado!DM713</f>
        <v>4767.3322109999999</v>
      </c>
      <c r="DA14" s="24">
        <f>PLANEL_GerMED_Trim_Resultado!DN17+PLANEL_GerMED_Trim_Resultado!DN29+PLANEL_GerMED_Trim_Resultado!DN629+PLANEL_GerMED_Trim_Resultado!DN713</f>
        <v>6523.6178559999998</v>
      </c>
      <c r="DB14" s="24">
        <f>PLANEL_GerMED_Trim_Resultado!DO17+PLANEL_GerMED_Trim_Resultado!DO29+PLANEL_GerMED_Trim_Resultado!DO629+PLANEL_GerMED_Trim_Resultado!DO713</f>
        <v>4157.204154</v>
      </c>
      <c r="DC14" s="24">
        <f>PLANEL_GerMED_Trim_Resultado!DP17+PLANEL_GerMED_Trim_Resultado!DP29+PLANEL_GerMED_Trim_Resultado!DP629+PLANEL_GerMED_Trim_Resultado!DP713</f>
        <v>466.02229879999999</v>
      </c>
      <c r="DD14" s="24">
        <f>PLANEL_GerMED_Trim_Resultado!DQ17+PLANEL_GerMED_Trim_Resultado!DQ29+PLANEL_GerMED_Trim_Resultado!DQ629+PLANEL_GerMED_Trim_Resultado!DQ713</f>
        <v>4767.3322109999999</v>
      </c>
      <c r="DE14" s="24">
        <f>PLANEL_GerMED_Trim_Resultado!DR17+PLANEL_GerMED_Trim_Resultado!DR29+PLANEL_GerMED_Trim_Resultado!DR629+PLANEL_GerMED_Trim_Resultado!DR713</f>
        <v>6523.6178559999998</v>
      </c>
      <c r="DF14" s="24">
        <f>PLANEL_GerMED_Trim_Resultado!DS17+PLANEL_GerMED_Trim_Resultado!DS29+PLANEL_GerMED_Trim_Resultado!DS629+PLANEL_GerMED_Trim_Resultado!DS713</f>
        <v>4157.204154</v>
      </c>
      <c r="DG14" s="24">
        <f>PLANEL_GerMED_Trim_Resultado!DT17+PLANEL_GerMED_Trim_Resultado!DT29+PLANEL_GerMED_Trim_Resultado!DT629+PLANEL_GerMED_Trim_Resultado!DT713</f>
        <v>466.02229879999999</v>
      </c>
      <c r="DH14" s="24">
        <f>PLANEL_GerMED_Trim_Resultado!DU17+PLANEL_GerMED_Trim_Resultado!DU29+PLANEL_GerMED_Trim_Resultado!DU629+PLANEL_GerMED_Trim_Resultado!DU713</f>
        <v>4767.3322109999999</v>
      </c>
      <c r="DI14" s="24">
        <f>PLANEL_GerMED_Trim_Resultado!DV17+PLANEL_GerMED_Trim_Resultado!DV29+PLANEL_GerMED_Trim_Resultado!DV629+PLANEL_GerMED_Trim_Resultado!DV713</f>
        <v>6523.6178559999998</v>
      </c>
      <c r="DJ14" s="24">
        <f>PLANEL_GerMED_Trim_Resultado!DW17+PLANEL_GerMED_Trim_Resultado!DW29+PLANEL_GerMED_Trim_Resultado!DW629+PLANEL_GerMED_Trim_Resultado!DW713</f>
        <v>4157.204154</v>
      </c>
      <c r="DK14" s="24">
        <f>PLANEL_GerMED_Trim_Resultado!DX17+PLANEL_GerMED_Trim_Resultado!DX29+PLANEL_GerMED_Trim_Resultado!DX629+PLANEL_GerMED_Trim_Resultado!DX713</f>
        <v>466.02229879999999</v>
      </c>
      <c r="DL14" s="24">
        <f>PLANEL_GerMED_Trim_Resultado!DY17+PLANEL_GerMED_Trim_Resultado!DY29+PLANEL_GerMED_Trim_Resultado!DY629+PLANEL_GerMED_Trim_Resultado!DY713</f>
        <v>4767.3322109999999</v>
      </c>
      <c r="DM14" s="24">
        <f>PLANEL_GerMED_Trim_Resultado!DZ17+PLANEL_GerMED_Trim_Resultado!DZ29+PLANEL_GerMED_Trim_Resultado!DZ629+PLANEL_GerMED_Trim_Resultado!DZ713</f>
        <v>6523.6178559999998</v>
      </c>
      <c r="DN14" s="24">
        <f>PLANEL_GerMED_Trim_Resultado!EA17+PLANEL_GerMED_Trim_Resultado!EA29+PLANEL_GerMED_Trim_Resultado!EA629+PLANEL_GerMED_Trim_Resultado!EA713</f>
        <v>4157.204154</v>
      </c>
      <c r="DO14" s="24">
        <f>PLANEL_GerMED_Trim_Resultado!EB17+PLANEL_GerMED_Trim_Resultado!EB29+PLANEL_GerMED_Trim_Resultado!EB629+PLANEL_GerMED_Trim_Resultado!EB713</f>
        <v>466.02229879999999</v>
      </c>
      <c r="DP14" s="24">
        <f>PLANEL_GerMED_Trim_Resultado!EC17+PLANEL_GerMED_Trim_Resultado!EC29+PLANEL_GerMED_Trim_Resultado!EC629+PLANEL_GerMED_Trim_Resultado!EC713</f>
        <v>4767.3322109999999</v>
      </c>
      <c r="DQ14" s="24">
        <f>PLANEL_GerMED_Trim_Resultado!ED17+PLANEL_GerMED_Trim_Resultado!ED29+PLANEL_GerMED_Trim_Resultado!ED629+PLANEL_GerMED_Trim_Resultado!ED713</f>
        <v>6523.6178559999998</v>
      </c>
      <c r="DR14" s="24">
        <f>PLANEL_GerMED_Trim_Resultado!EE17+PLANEL_GerMED_Trim_Resultado!EE29+PLANEL_GerMED_Trim_Resultado!EE629+PLANEL_GerMED_Trim_Resultado!EE713</f>
        <v>4157.204154</v>
      </c>
      <c r="DS14" s="24">
        <f>PLANEL_GerMED_Trim_Resultado!EF17+PLANEL_GerMED_Trim_Resultado!EF29+PLANEL_GerMED_Trim_Resultado!EF629+PLANEL_GerMED_Trim_Resultado!EF713</f>
        <v>466.02229879999999</v>
      </c>
      <c r="DT14" s="24">
        <f>PLANEL_GerMED_Trim_Resultado!EG17+PLANEL_GerMED_Trim_Resultado!EG29+PLANEL_GerMED_Trim_Resultado!EG629+PLANEL_GerMED_Trim_Resultado!EG713</f>
        <v>4767.3322109999999</v>
      </c>
      <c r="DU14" s="24">
        <f>PLANEL_GerMED_Trim_Resultado!EH17+PLANEL_GerMED_Trim_Resultado!EH29+PLANEL_GerMED_Trim_Resultado!EH629+PLANEL_GerMED_Trim_Resultado!EH713</f>
        <v>6523.6178559999998</v>
      </c>
      <c r="DV14" s="24">
        <f>PLANEL_GerMED_Trim_Resultado!EI17+PLANEL_GerMED_Trim_Resultado!EI29+PLANEL_GerMED_Trim_Resultado!EI629+PLANEL_GerMED_Trim_Resultado!EI713</f>
        <v>4157.204154</v>
      </c>
      <c r="DW14" s="24">
        <f>PLANEL_GerMED_Trim_Resultado!EJ17+PLANEL_GerMED_Trim_Resultado!EJ29+PLANEL_GerMED_Trim_Resultado!EJ629+PLANEL_GerMED_Trim_Resultado!EJ713</f>
        <v>479.85000330000003</v>
      </c>
      <c r="DX14" s="24">
        <f>PLANEL_GerMED_Trim_Resultado!EK17+PLANEL_GerMED_Trim_Resultado!EK29+PLANEL_GerMED_Trim_Resultado!EK629+PLANEL_GerMED_Trim_Resultado!EK713</f>
        <v>4908.7873749999999</v>
      </c>
      <c r="DY14" s="24">
        <f>PLANEL_GerMED_Trim_Resultado!EL17+PLANEL_GerMED_Trim_Resultado!EL29+PLANEL_GerMED_Trim_Resultado!EL629+PLANEL_GerMED_Trim_Resultado!EL713</f>
        <v>6717.185117</v>
      </c>
      <c r="DZ14" s="24">
        <f>PLANEL_GerMED_Trim_Resultado!EM17+PLANEL_GerMED_Trim_Resultado!EM29+PLANEL_GerMED_Trim_Resultado!EM629+PLANEL_GerMED_Trim_Resultado!EM713</f>
        <v>4280.5557410000001</v>
      </c>
      <c r="EA14" s="24">
        <f>PLANEL_GerMED_Trim_Resultado!EN17+PLANEL_GerMED_Trim_Resultado!EN29+PLANEL_GerMED_Trim_Resultado!EN629+PLANEL_GerMED_Trim_Resultado!EN713</f>
        <v>479.85000330000003</v>
      </c>
      <c r="EB14" s="24">
        <f>PLANEL_GerMED_Trim_Resultado!EO17+PLANEL_GerMED_Trim_Resultado!EO29+PLANEL_GerMED_Trim_Resultado!EO629+PLANEL_GerMED_Trim_Resultado!EO713</f>
        <v>4908.7873749999999</v>
      </c>
      <c r="EC14" s="24">
        <f>PLANEL_GerMED_Trim_Resultado!EP17+PLANEL_GerMED_Trim_Resultado!EP29+PLANEL_GerMED_Trim_Resultado!EP629+PLANEL_GerMED_Trim_Resultado!EP713</f>
        <v>6717.185117</v>
      </c>
      <c r="ED14" s="24">
        <f>PLANEL_GerMED_Trim_Resultado!EQ17+PLANEL_GerMED_Trim_Resultado!EQ29+PLANEL_GerMED_Trim_Resultado!EQ629+PLANEL_GerMED_Trim_Resultado!EQ713</f>
        <v>4280.5557410000001</v>
      </c>
      <c r="EE14" s="24">
        <f>PLANEL_GerMED_Trim_Resultado!ER17+PLANEL_GerMED_Trim_Resultado!ER29+PLANEL_GerMED_Trim_Resultado!ER629+PLANEL_GerMED_Trim_Resultado!ER713</f>
        <v>479.85000330000003</v>
      </c>
      <c r="EF14" s="24">
        <f>PLANEL_GerMED_Trim_Resultado!ES17+PLANEL_GerMED_Trim_Resultado!ES29+PLANEL_GerMED_Trim_Resultado!ES629+PLANEL_GerMED_Trim_Resultado!ES713</f>
        <v>4908.7873749999999</v>
      </c>
      <c r="EG14" s="24">
        <f>PLANEL_GerMED_Trim_Resultado!ET17+PLANEL_GerMED_Trim_Resultado!ET29+PLANEL_GerMED_Trim_Resultado!ET629+PLANEL_GerMED_Trim_Resultado!ET713</f>
        <v>6717.185117</v>
      </c>
      <c r="EH14" s="24">
        <f>PLANEL_GerMED_Trim_Resultado!EU17+PLANEL_GerMED_Trim_Resultado!EU29+PLANEL_GerMED_Trim_Resultado!EU629+PLANEL_GerMED_Trim_Resultado!EU713</f>
        <v>4280.5557410000001</v>
      </c>
      <c r="EI14" s="24">
        <f>PLANEL_GerMED_Trim_Resultado!EV17+PLANEL_GerMED_Trim_Resultado!EV29+PLANEL_GerMED_Trim_Resultado!EV629+PLANEL_GerMED_Trim_Resultado!EV713</f>
        <v>479.85000330000003</v>
      </c>
      <c r="EJ14" s="24">
        <f>PLANEL_GerMED_Trim_Resultado!EW17+PLANEL_GerMED_Trim_Resultado!EW29+PLANEL_GerMED_Trim_Resultado!EW629+PLANEL_GerMED_Trim_Resultado!EW713</f>
        <v>4908.7873749999999</v>
      </c>
      <c r="EK14" s="24">
        <f>PLANEL_GerMED_Trim_Resultado!EX17+PLANEL_GerMED_Trim_Resultado!EX29+PLANEL_GerMED_Trim_Resultado!EX629+PLANEL_GerMED_Trim_Resultado!EX713</f>
        <v>6717.185117</v>
      </c>
      <c r="EL14" s="24">
        <f>PLANEL_GerMED_Trim_Resultado!EY17+PLANEL_GerMED_Trim_Resultado!EY29+PLANEL_GerMED_Trim_Resultado!EY629+PLANEL_GerMED_Trim_Resultado!EY713</f>
        <v>4280.5557410000001</v>
      </c>
      <c r="EM14" s="24">
        <f>PLANEL_GerMED_Trim_Resultado!EZ17+PLANEL_GerMED_Trim_Resultado!EZ29+PLANEL_GerMED_Trim_Resultado!EZ629+PLANEL_GerMED_Trim_Resultado!EZ713</f>
        <v>479.85000330000003</v>
      </c>
      <c r="EN14" s="24">
        <f>PLANEL_GerMED_Trim_Resultado!FA17+PLANEL_GerMED_Trim_Resultado!FA29+PLANEL_GerMED_Trim_Resultado!FA629+PLANEL_GerMED_Trim_Resultado!FA713</f>
        <v>4908.7873749999999</v>
      </c>
      <c r="EO14" s="24">
        <f>PLANEL_GerMED_Trim_Resultado!FB17+PLANEL_GerMED_Trim_Resultado!FB29+PLANEL_GerMED_Trim_Resultado!FB629+PLANEL_GerMED_Trim_Resultado!FB713</f>
        <v>6717.185117</v>
      </c>
      <c r="EP14" s="24">
        <f>PLANEL_GerMED_Trim_Resultado!FC17+PLANEL_GerMED_Trim_Resultado!FC29+PLANEL_GerMED_Trim_Resultado!FC629+PLANEL_GerMED_Trim_Resultado!FC713</f>
        <v>4280.5557410000001</v>
      </c>
    </row>
    <row r="15" spans="2:258" x14ac:dyDescent="0.25">
      <c r="B15" s="23" t="s">
        <v>52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318.66108919999999</v>
      </c>
      <c r="G15" s="24">
        <f>PLANEL_GerMED_Trim_Resultado!T377</f>
        <v>318.67108919999998</v>
      </c>
      <c r="H15" s="24">
        <f>PLANEL_GerMED_Trim_Resultado!U377</f>
        <v>318.67108919999998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318.67108919999998</v>
      </c>
      <c r="L15" s="24">
        <f>PLANEL_GerMED_Trim_Resultado!Y377</f>
        <v>318.67108919999998</v>
      </c>
      <c r="M15" s="24">
        <f>PLANEL_GerMED_Trim_Resultado!Z377</f>
        <v>318.66108919999999</v>
      </c>
      <c r="N15" s="24">
        <f>PLANEL_GerMED_Trim_Resultado!AA377</f>
        <v>318.67108919999998</v>
      </c>
      <c r="O15" s="24">
        <f>PLANEL_GerMED_Trim_Resultado!AB377</f>
        <v>483.56535919999999</v>
      </c>
      <c r="P15" s="24">
        <f>PLANEL_GerMED_Trim_Resultado!AC377</f>
        <v>483.57535919999998</v>
      </c>
      <c r="Q15" s="24">
        <f>PLANEL_GerMED_Trim_Resultado!AD377</f>
        <v>320.61190920000001</v>
      </c>
      <c r="R15" s="24">
        <f>PLANEL_GerMED_Trim_Resultado!AE377</f>
        <v>483.57535919999998</v>
      </c>
      <c r="S15" s="24">
        <f>PLANEL_GerMED_Trim_Resultado!AF377</f>
        <v>625.27135920000001</v>
      </c>
      <c r="T15" s="24">
        <f>PLANEL_GerMED_Trim_Resultado!AG377</f>
        <v>625.27135920000001</v>
      </c>
      <c r="U15" s="24">
        <f>PLANEL_GerMED_Trim_Resultado!AH377</f>
        <v>625.27135920000001</v>
      </c>
      <c r="V15" s="24">
        <f>PLANEL_GerMED_Trim_Resultado!AI377</f>
        <v>625.27135920000001</v>
      </c>
      <c r="W15" s="24">
        <f>PLANEL_GerMED_Trim_Resultado!AJ377</f>
        <v>668.7361449</v>
      </c>
      <c r="X15" s="24">
        <f>PLANEL_GerMED_Trim_Resultado!AK377</f>
        <v>668.7361449</v>
      </c>
      <c r="Y15" s="24">
        <f>PLANEL_GerMED_Trim_Resultado!AL377</f>
        <v>505.77269489999998</v>
      </c>
      <c r="Z15" s="24">
        <f>PLANEL_GerMED_Trim_Resultado!AM377</f>
        <v>668.7361449</v>
      </c>
      <c r="AA15" s="24">
        <f>PLANEL_GerMED_Trim_Resultado!AN377</f>
        <v>673.46856990000003</v>
      </c>
      <c r="AB15" s="24">
        <f>PLANEL_GerMED_Trim_Resultado!AO377</f>
        <v>673.46856990000003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673.46856990000003</v>
      </c>
      <c r="AF15" s="24">
        <f>PLANEL_GerMED_Trim_Resultado!AS377</f>
        <v>673.46856990000003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510.50511990000001</v>
      </c>
      <c r="AJ15" s="24">
        <f>PLANEL_GerMED_Trim_Resultado!AW377</f>
        <v>673.46856990000003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644.79506990000004</v>
      </c>
      <c r="AO15" s="24">
        <f>PLANEL_GerMED_Trim_Resultado!BB377</f>
        <v>510.50511990000001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644.79506990000004</v>
      </c>
      <c r="AS15" s="24">
        <f>PLANEL_GerMED_Trim_Resultado!BF377</f>
        <v>510.50511990000001</v>
      </c>
      <c r="AT15" s="24">
        <f>PLANEL_GerMED_Trim_Resultado!BG377</f>
        <v>644.80506990000003</v>
      </c>
      <c r="AU15" s="24">
        <f>PLANEL_GerMED_Trim_Resultado!BH377</f>
        <v>880.03569909999999</v>
      </c>
      <c r="AV15" s="24">
        <f>PLANEL_GerMED_Trim_Resultado!BI377</f>
        <v>880.0256991</v>
      </c>
      <c r="AW15" s="24">
        <f>PLANEL_GerMED_Trim_Resultado!BJ377</f>
        <v>761.21694909999997</v>
      </c>
      <c r="AX15" s="24">
        <f>PLANEL_GerMED_Trim_Resultado!BK377</f>
        <v>1428.9071670000001</v>
      </c>
      <c r="AY15" s="24">
        <f>PLANEL_GerMED_Trim_Resultado!BL377</f>
        <v>2054.5001470000002</v>
      </c>
      <c r="AZ15" s="24">
        <f>PLANEL_GerMED_Trim_Resultado!BM377</f>
        <v>1920.2001969999999</v>
      </c>
      <c r="BA15" s="24">
        <f>PLANEL_GerMED_Trim_Resultado!BN377</f>
        <v>2054.510147</v>
      </c>
      <c r="BB15" s="24">
        <f>PLANEL_GerMED_Trim_Resultado!BO377</f>
        <v>5343.8219920000001</v>
      </c>
      <c r="BC15" s="24">
        <f>PLANEL_GerMED_Trim_Resultado!BP377</f>
        <v>2853.9971609999998</v>
      </c>
      <c r="BD15" s="24">
        <f>PLANEL_GerMED_Trim_Resultado!BQ377</f>
        <v>2719.6872109999999</v>
      </c>
      <c r="BE15" s="24">
        <f>PLANEL_GerMED_Trim_Resultado!BR377</f>
        <v>2735.1784109999999</v>
      </c>
      <c r="BF15" s="24">
        <f>PLANEL_GerMED_Trim_Resultado!BS377</f>
        <v>8008.7787070000004</v>
      </c>
      <c r="BG15" s="24">
        <f>PLANEL_GerMED_Trim_Resultado!BT377</f>
        <v>3509.0151700000001</v>
      </c>
      <c r="BH15" s="24">
        <f>PLANEL_GerMED_Trim_Resultado!BU377</f>
        <v>3509.0151700000001</v>
      </c>
      <c r="BI15" s="24">
        <f>PLANEL_GerMED_Trim_Resultado!BV377</f>
        <v>3509.0151700000001</v>
      </c>
      <c r="BJ15" s="24">
        <f>PLANEL_GerMED_Trim_Resultado!BW377</f>
        <v>10192.172070000001</v>
      </c>
      <c r="BK15" s="24">
        <f>PLANEL_GerMED_Trim_Resultado!BX377</f>
        <v>3509.0151700000001</v>
      </c>
      <c r="BL15" s="24">
        <f>PLANEL_GerMED_Trim_Resultado!BY377</f>
        <v>3509.0151700000001</v>
      </c>
      <c r="BM15" s="24">
        <f>PLANEL_GerMED_Trim_Resultado!BZ377</f>
        <v>3493.53397</v>
      </c>
      <c r="BN15" s="24">
        <f>PLANEL_GerMED_Trim_Resultado!CA377</f>
        <v>9987.2912390000001</v>
      </c>
      <c r="BO15" s="24">
        <f>PLANEL_GerMED_Trim_Resultado!CB377</f>
        <v>3219.0075809999998</v>
      </c>
      <c r="BP15" s="24">
        <f>PLANEL_GerMED_Trim_Resultado!CC377</f>
        <v>3219.0075809999998</v>
      </c>
      <c r="BQ15" s="24">
        <f>PLANEL_GerMED_Trim_Resultado!CD377</f>
        <v>3219.0075809999998</v>
      </c>
      <c r="BR15" s="24">
        <f>PLANEL_GerMED_Trim_Resultado!CE377</f>
        <v>9902.1644809999998</v>
      </c>
      <c r="BS15" s="24">
        <f>PLANEL_GerMED_Trim_Resultado!CF377</f>
        <v>3219.0075809999998</v>
      </c>
      <c r="BT15" s="24">
        <f>PLANEL_GerMED_Trim_Resultado!CG377</f>
        <v>3084.7076310000002</v>
      </c>
      <c r="BU15" s="24">
        <f>PLANEL_GerMED_Trim_Resultado!CH377</f>
        <v>3100.1888309999999</v>
      </c>
      <c r="BV15" s="24">
        <f>PLANEL_GerMED_Trim_Resultado!CI377</f>
        <v>9653.1495419999992</v>
      </c>
      <c r="BW15" s="24">
        <f>PLANEL_GerMED_Trim_Resultado!CJ377</f>
        <v>3219.0075809999998</v>
      </c>
      <c r="BX15" s="24">
        <f>PLANEL_GerMED_Trim_Resultado!CK377</f>
        <v>3084.7076310000002</v>
      </c>
      <c r="BY15" s="24">
        <f>PLANEL_GerMED_Trim_Resultado!CL377</f>
        <v>3084.7076310000002</v>
      </c>
      <c r="BZ15" s="24">
        <f>PLANEL_GerMED_Trim_Resultado!CM377</f>
        <v>9219.8053779999991</v>
      </c>
      <c r="CA15" s="24">
        <f>PLANEL_GerMED_Trim_Resultado!CN377</f>
        <v>3660.3481310000002</v>
      </c>
      <c r="CB15" s="24">
        <f>PLANEL_GerMED_Trim_Resultado!CO377</f>
        <v>3084.7076310000002</v>
      </c>
      <c r="CC15" s="24">
        <f>PLANEL_GerMED_Trim_Resultado!CP377</f>
        <v>3084.7076310000002</v>
      </c>
      <c r="CD15" s="24">
        <f>PLANEL_GerMED_Trim_Resultado!CQ377</f>
        <v>8931.3113740000008</v>
      </c>
      <c r="CE15" s="24">
        <f>PLANEL_GerMED_Trim_Resultado!CR377</f>
        <v>3660.3481310000002</v>
      </c>
      <c r="CF15" s="24">
        <f>PLANEL_GerMED_Trim_Resultado!CS377</f>
        <v>3084.7076310000002</v>
      </c>
      <c r="CG15" s="24">
        <f>PLANEL_GerMED_Trim_Resultado!CT377</f>
        <v>3084.7076310000002</v>
      </c>
      <c r="CH15" s="24">
        <f>PLANEL_GerMED_Trim_Resultado!CU377</f>
        <v>8447.8282610000006</v>
      </c>
      <c r="CI15" s="24">
        <f>PLANEL_GerMED_Trim_Resultado!CV377</f>
        <v>3653.503811</v>
      </c>
      <c r="CJ15" s="24">
        <f>PLANEL_GerMED_Trim_Resultado!CW377</f>
        <v>3212.1632610000001</v>
      </c>
      <c r="CK15" s="24">
        <f>PLANEL_GerMED_Trim_Resultado!CX377</f>
        <v>3077.8633110000001</v>
      </c>
      <c r="CL15" s="24">
        <f>PLANEL_GerMED_Trim_Resultado!CY377</f>
        <v>8140.0559830000002</v>
      </c>
      <c r="CM15" s="24">
        <f>PLANEL_GerMED_Trim_Resultado!CZ377</f>
        <v>3653.503811</v>
      </c>
      <c r="CN15" s="24">
        <f>PLANEL_GerMED_Trim_Resultado!DA377</f>
        <v>3212.1632610000001</v>
      </c>
      <c r="CO15" s="24">
        <f>PLANEL_GerMED_Trim_Resultado!DB377</f>
        <v>3077.8633110000001</v>
      </c>
      <c r="CP15" s="24">
        <f>PLANEL_GerMED_Trim_Resultado!DC377</f>
        <v>8160.4826069999999</v>
      </c>
      <c r="CQ15" s="24">
        <f>PLANEL_GerMED_Trim_Resultado!DD377</f>
        <v>3653.503811</v>
      </c>
      <c r="CR15" s="24">
        <f>PLANEL_GerMED_Trim_Resultado!DE377</f>
        <v>3212.1632610000001</v>
      </c>
      <c r="CS15" s="24">
        <f>PLANEL_GerMED_Trim_Resultado!DF377</f>
        <v>3077.8633110000001</v>
      </c>
      <c r="CT15" s="24">
        <f>PLANEL_GerMED_Trim_Resultado!DG377</f>
        <v>7318.2080489999998</v>
      </c>
      <c r="CU15" s="24">
        <f>PLANEL_GerMED_Trim_Resultado!DH377</f>
        <v>3252.3424300000001</v>
      </c>
      <c r="CV15" s="24">
        <f>PLANEL_GerMED_Trim_Resultado!DI377</f>
        <v>3077.8633110000001</v>
      </c>
      <c r="CW15" s="24">
        <f>PLANEL_GerMED_Trim_Resultado!DJ377</f>
        <v>3077.8633110000001</v>
      </c>
      <c r="CX15" s="24">
        <f>PLANEL_GerMED_Trim_Resultado!DK377</f>
        <v>6762.5564180000001</v>
      </c>
      <c r="CY15" s="24">
        <f>PLANEL_GerMED_Trim_Resultado!DL377</f>
        <v>3265.6842339999998</v>
      </c>
      <c r="CZ15" s="24">
        <f>PLANEL_GerMED_Trim_Resultado!DM377</f>
        <v>3077.8633110000001</v>
      </c>
      <c r="DA15" s="24">
        <f>PLANEL_GerMED_Trim_Resultado!DN377</f>
        <v>3077.8633110000001</v>
      </c>
      <c r="DB15" s="24">
        <f>PLANEL_GerMED_Trim_Resultado!DO377</f>
        <v>5841.5505229999999</v>
      </c>
      <c r="DC15" s="24">
        <f>PLANEL_GerMED_Trim_Resultado!DP377</f>
        <v>3273.7823199999998</v>
      </c>
      <c r="DD15" s="24">
        <f>PLANEL_GerMED_Trim_Resultado!DQ377</f>
        <v>3077.8633110000001</v>
      </c>
      <c r="DE15" s="24">
        <f>PLANEL_GerMED_Trim_Resultado!DR377</f>
        <v>3077.8633110000001</v>
      </c>
      <c r="DF15" s="24">
        <f>PLANEL_GerMED_Trim_Resultado!DS377</f>
        <v>5031.4920940000002</v>
      </c>
      <c r="DG15" s="24">
        <f>PLANEL_GerMED_Trim_Resultado!DT377</f>
        <v>3283.6189169999998</v>
      </c>
      <c r="DH15" s="24">
        <f>PLANEL_GerMED_Trim_Resultado!DU377</f>
        <v>3077.8633110000001</v>
      </c>
      <c r="DI15" s="24">
        <f>PLANEL_GerMED_Trim_Resultado!DV377</f>
        <v>3077.8633110000001</v>
      </c>
      <c r="DJ15" s="24">
        <f>PLANEL_GerMED_Trim_Resultado!DW377</f>
        <v>4229.5928029999995</v>
      </c>
      <c r="DK15" s="24">
        <f>PLANEL_GerMED_Trim_Resultado!DX377</f>
        <v>3653.503811</v>
      </c>
      <c r="DL15" s="24">
        <f>PLANEL_GerMED_Trim_Resultado!DY377</f>
        <v>3212.1632610000001</v>
      </c>
      <c r="DM15" s="24">
        <f>PLANEL_GerMED_Trim_Resultado!DZ377</f>
        <v>3077.8633110000001</v>
      </c>
      <c r="DN15" s="24">
        <f>PLANEL_GerMED_Trim_Resultado!EA377</f>
        <v>3421.4627439999999</v>
      </c>
      <c r="DO15" s="24">
        <f>PLANEL_GerMED_Trim_Resultado!EB377</f>
        <v>3653.503811</v>
      </c>
      <c r="DP15" s="24">
        <f>PLANEL_GerMED_Trim_Resultado!EC377</f>
        <v>3212.1632610000001</v>
      </c>
      <c r="DQ15" s="24">
        <f>PLANEL_GerMED_Trim_Resultado!ED377</f>
        <v>3077.8633110000001</v>
      </c>
      <c r="DR15" s="24">
        <f>PLANEL_GerMED_Trim_Resultado!EE377</f>
        <v>3212.1632610000001</v>
      </c>
      <c r="DS15" s="24">
        <f>PLANEL_GerMED_Trim_Resultado!EF377</f>
        <v>3653.503811</v>
      </c>
      <c r="DT15" s="24">
        <f>PLANEL_GerMED_Trim_Resultado!EG377</f>
        <v>3077.8633110000001</v>
      </c>
      <c r="DU15" s="24">
        <f>PLANEL_GerMED_Trim_Resultado!EH377</f>
        <v>3077.8633110000001</v>
      </c>
      <c r="DV15" s="24">
        <f>PLANEL_GerMED_Trim_Resultado!EI377</f>
        <v>3212.1632610000001</v>
      </c>
      <c r="DW15" s="24">
        <f>PLANEL_GerMED_Trim_Resultado!EJ377</f>
        <v>3305.5506500000001</v>
      </c>
      <c r="DX15" s="24">
        <f>PLANEL_GerMED_Trim_Resultado!EK377</f>
        <v>2864.2100999999998</v>
      </c>
      <c r="DY15" s="24">
        <f>PLANEL_GerMED_Trim_Resultado!EL377</f>
        <v>2864.2100999999998</v>
      </c>
      <c r="DZ15" s="24">
        <f>PLANEL_GerMED_Trim_Resultado!EM377</f>
        <v>2864.2100999999998</v>
      </c>
      <c r="EA15" s="24">
        <f>PLANEL_GerMED_Trim_Resultado!EN377</f>
        <v>3305.5506500000001</v>
      </c>
      <c r="EB15" s="24">
        <f>PLANEL_GerMED_Trim_Resultado!EO377</f>
        <v>2864.2100999999998</v>
      </c>
      <c r="EC15" s="24">
        <f>PLANEL_GerMED_Trim_Resultado!EP377</f>
        <v>2864.2100999999998</v>
      </c>
      <c r="ED15" s="24">
        <f>PLANEL_GerMED_Trim_Resultado!EQ377</f>
        <v>2864.2100999999998</v>
      </c>
      <c r="EE15" s="24">
        <f>PLANEL_GerMED_Trim_Resultado!ER377</f>
        <v>3305.5506500000001</v>
      </c>
      <c r="EF15" s="24">
        <f>PLANEL_GerMED_Trim_Resultado!ES377</f>
        <v>2864.2100999999998</v>
      </c>
      <c r="EG15" s="24">
        <f>PLANEL_GerMED_Trim_Resultado!ET377</f>
        <v>2864.2100999999998</v>
      </c>
      <c r="EH15" s="24">
        <f>PLANEL_GerMED_Trim_Resultado!EU377</f>
        <v>2864.2100999999998</v>
      </c>
      <c r="EI15" s="24">
        <f>PLANEL_GerMED_Trim_Resultado!EV377</f>
        <v>3305.5506500000001</v>
      </c>
      <c r="EJ15" s="24">
        <f>PLANEL_GerMED_Trim_Resultado!EW377</f>
        <v>2864.2100999999998</v>
      </c>
      <c r="EK15" s="24">
        <f>PLANEL_GerMED_Trim_Resultado!EX377</f>
        <v>2864.2100999999998</v>
      </c>
      <c r="EL15" s="24">
        <f>PLANEL_GerMED_Trim_Resultado!EY377</f>
        <v>2864.2100999999998</v>
      </c>
      <c r="EM15" s="24">
        <f>PLANEL_GerMED_Trim_Resultado!EZ377</f>
        <v>3305.5506500000001</v>
      </c>
      <c r="EN15" s="24">
        <f>PLANEL_GerMED_Trim_Resultado!FA377</f>
        <v>2864.2100999999998</v>
      </c>
      <c r="EO15" s="24">
        <f>PLANEL_GerMED_Trim_Resultado!FB377</f>
        <v>2864.2100999999998</v>
      </c>
      <c r="EP15" s="24">
        <f>PLANEL_GerMED_Trim_Resultado!FC377</f>
        <v>2864.2100999999998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58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6013.2887818999998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7132.6945782000003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9396.4962921999995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7820.0216895000003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6095.6920604700008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7232.9835953100001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9529.8374635700002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7929.4865872100008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7459.6118329000001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8889.5900141999991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11730.841044199999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9738.2900614999999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8930.0892380999994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10593.735492399999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13956.621520100001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11614.336411400001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12443.261219100001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14860.807039399999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19625.946261099998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16273.435733400001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15408.6700361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18462.569677399999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24411.3270171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20206.1023584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17663.923178199999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21202.171785400002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28051.404759000001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23197.326493100001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17663.923178199999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21202.171785400002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28051.404759000001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23197.326493100001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17589.283613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21124.402516400001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27954.119906600004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23109.998665300001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17583.411223999999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21117.4400881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27944.949222100004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23102.364715199998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17548.633170000001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21075.1989311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27888.826697100001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23056.242746199998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19667.506828999998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23648.766510100002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31308.124964100003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25866.251162200002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22402.716219399997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26973.886693299999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35727.338140200001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29496.305791499999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24452.151631299999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29326.1148393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38788.339538700006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32090.298523199999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26498.7477645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31673.609007299998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41842.448721599998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34679.363099900002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28618.084213399998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34187.867376299997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45154.882092700005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37435.826709600005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30828.490548899998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36719.898877799998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48447.409609000002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40229.084300400005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32544.4599834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38635.632096800007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50913.722499199997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42352.374071500002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34573.9501275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40933.237239199996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53887.901324300001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44892.418612000001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37869.429247499997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44767.244337199998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58902.787559300006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49110.254352000004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41800.105670299999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48825.045559099999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63958.265431700005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53675.025864299998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44342.428209099999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51914.3898223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68063.519799700007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57047.923562299999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46565.655459999994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54614.704465200004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71651.216994500006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59996.323649999998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48763.845519999995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57284.609131199999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75198.510828500002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62911.519910000003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50979.029237999996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59975.154165200001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78773.227898500001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65849.252827000004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53248.420379000003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62508.3972154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82034.349798499999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68657.024302999998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56178.314610999994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65835.124064200005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86345.606158500013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72332.819459999999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58849.129883000001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69010.280494200008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90531.940031500009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75812.571036000008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61168.440812999994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71827.297634200004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94274.690711500007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78888.395396000007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63703.044993000003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74905.8082842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98364.867411500003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82249.737416000004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66148.273852999992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77875.764364200004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102310.8161315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85492.551655999996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68580.783392999991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80830.271674200005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106236.2392615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88718.497796000011</v>
      </c>
    </row>
    <row r="18" spans="2:146" x14ac:dyDescent="0.25">
      <c r="B18" s="29" t="s">
        <v>59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53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1024.9945941000001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880.74720500000001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910.81203489999996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1019.6536255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2156.0271105000002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2004.1914884999999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2008.1476531999999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2143.0979090000001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2156.0271105000002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2004.1914884999999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2008.1476531999999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2143.0979090000001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2156.0271105000002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2004.1914884999999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2008.1476531999999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2143.0979090000001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2155.7246697999999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2003.9687869999998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2007.9179229000001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2142.7966802000001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3345.2911637999996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3185.5543369999996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3162.0436139000003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3324.3822301999999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4608.9011817999999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4440.6866439999994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4388.0068468999998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4579.5145372000006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5906.6317818000007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5729.7711060000001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5647.1060329000002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5868.5378151999994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7201.5702078000004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7016.0216350000001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6903.4643059000009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7154.7883442000002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8531.6432208000006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8337.1710280000007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8193.9103988999996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8475.9377371999999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9900.4052668999993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9697.3327667000012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9522.3140915999993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9835.5102867999994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11354.112871900001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11141.892195699998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10933.030590599999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11279.457875799999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12412.946848899999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12193.622323700001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11960.3186826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12331.1880038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12150.2403916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11991.333685000001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11739.750620800001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12069.583875800001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11883.402891999998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11787.139895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11518.745946000001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11803.858871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13153.661451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13065.411954000001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12761.773878000002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13065.411954000001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14329.959889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14233.818466000001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13903.026810000001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14233.818466000001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15512.068775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15407.996441000001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15049.917077000002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15407.996441000001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16690.392974999999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16578.415123000002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16193.135417000001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16578.415123000002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17887.603304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17767.593225000001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17354.677209000001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17767.593225000001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19102.216247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18974.057184000001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18533.103139000003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18974.057184000001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20318.933695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20182.611529000002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19713.570875000001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20182.611529000002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21521.317320000002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21376.928218000001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20880.131836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21376.928218000001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22856.039676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22702.695761000003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22175.088754000004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22702.695761000003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24129.105095999999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23967.220031000001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23410.225684000001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23967.220031000001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25370.852546000002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25200.636451000002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24614.977694000001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25200.636451000002</v>
      </c>
    </row>
    <row r="21" spans="2:146" x14ac:dyDescent="0.25">
      <c r="B21" s="25" t="s">
        <v>694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55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56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67630.685464651993</v>
      </c>
      <c r="D24" s="28">
        <f t="shared" si="0"/>
        <v>64069.796587248005</v>
      </c>
      <c r="E24" s="28">
        <f t="shared" si="0"/>
        <v>64554.621327683999</v>
      </c>
      <c r="F24" s="28">
        <f t="shared" si="0"/>
        <v>65003.536944500011</v>
      </c>
      <c r="G24" s="28">
        <f t="shared" si="0"/>
        <v>68315.546959651998</v>
      </c>
      <c r="H24" s="28">
        <f t="shared" si="0"/>
        <v>64242.557184747995</v>
      </c>
      <c r="I24" s="28">
        <f t="shared" si="0"/>
        <v>65725.837862084009</v>
      </c>
      <c r="J24" s="28">
        <f t="shared" si="0"/>
        <v>65244.864878200002</v>
      </c>
      <c r="K24" s="28">
        <f t="shared" si="0"/>
        <v>69555.983631700001</v>
      </c>
      <c r="L24" s="28">
        <f t="shared" si="0"/>
        <v>65414.333242499997</v>
      </c>
      <c r="M24" s="28">
        <f t="shared" si="0"/>
        <v>66900.392382800012</v>
      </c>
      <c r="N24" s="28">
        <f t="shared" si="0"/>
        <v>66451.539699699992</v>
      </c>
      <c r="O24" s="28">
        <f t="shared" si="0"/>
        <v>70679.123609100003</v>
      </c>
      <c r="P24" s="28">
        <f t="shared" si="0"/>
        <v>66462.644905399997</v>
      </c>
      <c r="Q24" s="28">
        <f t="shared" si="0"/>
        <v>66706.335926300002</v>
      </c>
      <c r="R24" s="28">
        <f t="shared" si="0"/>
        <v>68778.447688600005</v>
      </c>
      <c r="S24" s="28">
        <f t="shared" si="0"/>
        <v>75854.289446500014</v>
      </c>
      <c r="T24" s="28">
        <f t="shared" si="0"/>
        <v>71336.495684400012</v>
      </c>
      <c r="U24" s="28">
        <f t="shared" si="0"/>
        <v>71688.722715440017</v>
      </c>
      <c r="V24" s="28">
        <f t="shared" si="0"/>
        <v>73742.528011799994</v>
      </c>
      <c r="W24" s="28">
        <f t="shared" si="0"/>
        <v>79651.352678769996</v>
      </c>
      <c r="X24" s="28">
        <f t="shared" si="0"/>
        <v>74922.02405321</v>
      </c>
      <c r="Y24" s="28">
        <f t="shared" si="0"/>
        <v>76422.776268170011</v>
      </c>
      <c r="Z24" s="28">
        <f t="shared" si="0"/>
        <v>76326.880680210001</v>
      </c>
      <c r="AA24" s="28">
        <f t="shared" si="0"/>
        <v>83543.598612199989</v>
      </c>
      <c r="AB24" s="28">
        <f t="shared" si="0"/>
        <v>78603.974713100004</v>
      </c>
      <c r="AC24" s="28">
        <f t="shared" si="0"/>
        <v>80160.000232800012</v>
      </c>
      <c r="AD24" s="28">
        <f t="shared" si="0"/>
        <v>80101.980177499994</v>
      </c>
      <c r="AE24" s="28">
        <f t="shared" si="0"/>
        <v>86965.207881399998</v>
      </c>
      <c r="AF24" s="28">
        <f t="shared" si="0"/>
        <v>81817.172900299993</v>
      </c>
      <c r="AG24" s="28">
        <f t="shared" si="0"/>
        <v>83383.554740200008</v>
      </c>
      <c r="AH24" s="28">
        <f t="shared" si="0"/>
        <v>83429.421230399996</v>
      </c>
      <c r="AI24" s="28">
        <f t="shared" ref="AI24:BN24" si="1">SUM(AI4:AI23)</f>
        <v>90531.662650400001</v>
      </c>
      <c r="AJ24" s="28">
        <f t="shared" si="1"/>
        <v>85161.472674299992</v>
      </c>
      <c r="AK24" s="28">
        <f t="shared" si="1"/>
        <v>86738.244603700005</v>
      </c>
      <c r="AL24" s="28">
        <f t="shared" si="1"/>
        <v>86895.060827399997</v>
      </c>
      <c r="AM24" s="28">
        <f t="shared" si="1"/>
        <v>94135.440615699976</v>
      </c>
      <c r="AN24" s="28">
        <f t="shared" si="1"/>
        <v>88541.144945299995</v>
      </c>
      <c r="AO24" s="28">
        <f t="shared" si="1"/>
        <v>90130.221130700011</v>
      </c>
      <c r="AP24" s="28">
        <f t="shared" si="1"/>
        <v>90398.807059400002</v>
      </c>
      <c r="AQ24" s="28">
        <f t="shared" si="1"/>
        <v>97866.675227400003</v>
      </c>
      <c r="AR24" s="28">
        <f t="shared" si="1"/>
        <v>92036.294572800005</v>
      </c>
      <c r="AS24" s="28">
        <f t="shared" si="1"/>
        <v>93636.333342299986</v>
      </c>
      <c r="AT24" s="28">
        <f t="shared" si="1"/>
        <v>94024.043315319999</v>
      </c>
      <c r="AU24" s="28">
        <f t="shared" si="1"/>
        <v>101071.37248699999</v>
      </c>
      <c r="AV24" s="28">
        <f t="shared" si="1"/>
        <v>95046.345249500009</v>
      </c>
      <c r="AW24" s="28">
        <f t="shared" si="1"/>
        <v>96654.912510800001</v>
      </c>
      <c r="AX24" s="28">
        <f t="shared" si="1"/>
        <v>97145.544326599993</v>
      </c>
      <c r="AY24" s="28">
        <f t="shared" si="1"/>
        <v>104084.3073097</v>
      </c>
      <c r="AZ24" s="28">
        <f t="shared" si="1"/>
        <v>97865.302165400004</v>
      </c>
      <c r="BA24" s="28">
        <f t="shared" si="1"/>
        <v>99483.823879300006</v>
      </c>
      <c r="BB24" s="28">
        <f t="shared" si="1"/>
        <v>100071.29414340001</v>
      </c>
      <c r="BC24" s="28">
        <f t="shared" si="1"/>
        <v>107212.62936369999</v>
      </c>
      <c r="BD24" s="28">
        <f t="shared" si="1"/>
        <v>100791.20030909999</v>
      </c>
      <c r="BE24" s="28">
        <f t="shared" si="1"/>
        <v>102420.60542840001</v>
      </c>
      <c r="BF24" s="28">
        <f t="shared" si="1"/>
        <v>103107.9793873</v>
      </c>
      <c r="BG24" s="28">
        <f t="shared" si="1"/>
        <v>110429.56709239999</v>
      </c>
      <c r="BH24" s="28">
        <f t="shared" si="1"/>
        <v>103802.458895</v>
      </c>
      <c r="BI24" s="28">
        <f t="shared" si="1"/>
        <v>105444.2197191</v>
      </c>
      <c r="BJ24" s="28">
        <f t="shared" si="1"/>
        <v>106232.4245195</v>
      </c>
      <c r="BK24" s="28">
        <f t="shared" si="1"/>
        <v>113747.88467139998</v>
      </c>
      <c r="BL24" s="28">
        <f t="shared" si="1"/>
        <v>106913.56035299998</v>
      </c>
      <c r="BM24" s="28">
        <f t="shared" si="1"/>
        <v>108569.59312990001</v>
      </c>
      <c r="BN24" s="28">
        <f t="shared" si="1"/>
        <v>109459.4268095</v>
      </c>
      <c r="BO24" s="28">
        <f t="shared" ref="BO24:CT24" si="2">SUM(BO4:BO23)</f>
        <v>117231.21061487</v>
      </c>
      <c r="BP24" s="28">
        <f t="shared" si="2"/>
        <v>110175.34032230001</v>
      </c>
      <c r="BQ24" s="28">
        <f t="shared" si="2"/>
        <v>110601.7044804</v>
      </c>
      <c r="BR24" s="28">
        <f t="shared" si="2"/>
        <v>114084.19500550999</v>
      </c>
      <c r="BS24" s="28">
        <f t="shared" si="2"/>
        <v>120773.25325877</v>
      </c>
      <c r="BT24" s="28">
        <f t="shared" si="2"/>
        <v>113496.16277230001</v>
      </c>
      <c r="BU24" s="28">
        <f t="shared" si="2"/>
        <v>113934.53381790001</v>
      </c>
      <c r="BV24" s="28">
        <f t="shared" si="2"/>
        <v>117526.64392921001</v>
      </c>
      <c r="BW24" s="28">
        <f t="shared" si="2"/>
        <v>124311.99774897</v>
      </c>
      <c r="BX24" s="28">
        <f t="shared" si="2"/>
        <v>116817.7734393</v>
      </c>
      <c r="BY24" s="28">
        <f t="shared" si="2"/>
        <v>117268.85035779999</v>
      </c>
      <c r="BZ24" s="28">
        <f t="shared" si="2"/>
        <v>120968.61487091001</v>
      </c>
      <c r="CA24" s="28">
        <f t="shared" si="2"/>
        <v>127952.04509987001</v>
      </c>
      <c r="CB24" s="28">
        <f t="shared" si="2"/>
        <v>120238.8508723</v>
      </c>
      <c r="CC24" s="28">
        <f t="shared" si="2"/>
        <v>120702.5313449</v>
      </c>
      <c r="CD24" s="28">
        <f t="shared" si="2"/>
        <v>124514.84738461001</v>
      </c>
      <c r="CE24" s="28">
        <f t="shared" si="2"/>
        <v>131740.54681736999</v>
      </c>
      <c r="CF24" s="28">
        <f t="shared" si="2"/>
        <v>123779.84654849999</v>
      </c>
      <c r="CG24" s="28">
        <f t="shared" si="2"/>
        <v>124256.3266709</v>
      </c>
      <c r="CH24" s="28">
        <f t="shared" si="2"/>
        <v>128184.19441201001</v>
      </c>
      <c r="CI24" s="28">
        <f t="shared" si="2"/>
        <v>135761.75576299999</v>
      </c>
      <c r="CJ24" s="28">
        <f t="shared" si="2"/>
        <v>127557.50863560001</v>
      </c>
      <c r="CK24" s="28">
        <f t="shared" si="2"/>
        <v>128050.2341299</v>
      </c>
      <c r="CL24" s="28">
        <f t="shared" si="2"/>
        <v>132096.7812236</v>
      </c>
      <c r="CM24" s="28">
        <f t="shared" si="2"/>
        <v>139735.08781249999</v>
      </c>
      <c r="CN24" s="28">
        <f t="shared" si="2"/>
        <v>131282.60497779999</v>
      </c>
      <c r="CO24" s="28">
        <f t="shared" si="2"/>
        <v>131788.45584179999</v>
      </c>
      <c r="CP24" s="28">
        <f t="shared" si="2"/>
        <v>135835.2961981</v>
      </c>
      <c r="CQ24" s="28">
        <f t="shared" si="2"/>
        <v>143746.78244019998</v>
      </c>
      <c r="CR24" s="28">
        <f t="shared" si="2"/>
        <v>135029.41646009998</v>
      </c>
      <c r="CS24" s="28">
        <f t="shared" si="2"/>
        <v>135549.70908500001</v>
      </c>
      <c r="CT24" s="28">
        <f t="shared" si="2"/>
        <v>139728.4913891</v>
      </c>
      <c r="CU24" s="28">
        <f t="shared" ref="CU24:DZ24" si="3">SUM(CU4:CU23)</f>
        <v>147605.67727540003</v>
      </c>
      <c r="CV24" s="28">
        <f t="shared" si="3"/>
        <v>138631.07325399999</v>
      </c>
      <c r="CW24" s="28">
        <f t="shared" si="3"/>
        <v>139164.98650160001</v>
      </c>
      <c r="CX24" s="28">
        <f t="shared" si="3"/>
        <v>143472.3418696</v>
      </c>
      <c r="CY24" s="76">
        <f t="shared" si="3"/>
        <v>151431.60017719999</v>
      </c>
      <c r="CZ24" s="76">
        <f t="shared" si="3"/>
        <v>142203.19574319999</v>
      </c>
      <c r="DA24" s="76">
        <f t="shared" si="3"/>
        <v>142751.6986116</v>
      </c>
      <c r="DB24" s="76">
        <f t="shared" si="3"/>
        <v>147185.78675560001</v>
      </c>
      <c r="DC24" s="28">
        <f t="shared" si="3"/>
        <v>154810.85544839996</v>
      </c>
      <c r="DD24" s="28">
        <f t="shared" si="3"/>
        <v>145355.60606260001</v>
      </c>
      <c r="DE24" s="28">
        <f t="shared" si="3"/>
        <v>145917.09323690002</v>
      </c>
      <c r="DF24" s="28">
        <f t="shared" si="3"/>
        <v>150464.16642260001</v>
      </c>
      <c r="DG24" s="28">
        <f t="shared" si="3"/>
        <v>158200.99099139997</v>
      </c>
      <c r="DH24" s="28">
        <f t="shared" si="3"/>
        <v>148516.60028259997</v>
      </c>
      <c r="DI24" s="28">
        <f t="shared" si="3"/>
        <v>149090.08317189998</v>
      </c>
      <c r="DJ24" s="28">
        <f t="shared" si="3"/>
        <v>153751.6413666</v>
      </c>
      <c r="DK24" s="28">
        <f t="shared" si="3"/>
        <v>161294.20825139998</v>
      </c>
      <c r="DL24" s="28">
        <f t="shared" si="3"/>
        <v>151688.07797160003</v>
      </c>
      <c r="DM24" s="28">
        <f t="shared" si="3"/>
        <v>152274.42702790003</v>
      </c>
      <c r="DN24" s="28">
        <f t="shared" si="3"/>
        <v>157051.66290660002</v>
      </c>
      <c r="DO24" s="28">
        <f t="shared" si="3"/>
        <v>165074.95484939998</v>
      </c>
      <c r="DP24" s="28">
        <f t="shared" si="3"/>
        <v>154919.53592179998</v>
      </c>
      <c r="DQ24" s="28">
        <f t="shared" si="3"/>
        <v>155518.12391089997</v>
      </c>
      <c r="DR24" s="28">
        <f t="shared" si="3"/>
        <v>160415.08333659999</v>
      </c>
      <c r="DS24" s="28">
        <f t="shared" si="3"/>
        <v>168614.61093589998</v>
      </c>
      <c r="DT24" s="28">
        <f t="shared" si="3"/>
        <v>158214.72936530001</v>
      </c>
      <c r="DU24" s="28">
        <f t="shared" si="3"/>
        <v>158825.47545860003</v>
      </c>
      <c r="DV24" s="28">
        <f t="shared" si="3"/>
        <v>163845.4178231</v>
      </c>
      <c r="DW24" s="28">
        <f t="shared" si="3"/>
        <v>171773.37509839999</v>
      </c>
      <c r="DX24" s="28">
        <f t="shared" si="3"/>
        <v>161531.19691130001</v>
      </c>
      <c r="DY24" s="28">
        <f t="shared" si="3"/>
        <v>162153.43822240003</v>
      </c>
      <c r="DZ24" s="28">
        <f t="shared" si="3"/>
        <v>167298.44219789997</v>
      </c>
      <c r="EA24" s="28">
        <f t="shared" ref="EA24:EP24" si="4">SUM(EA4:EA23)</f>
        <v>174602.40316840002</v>
      </c>
      <c r="EB24" s="28">
        <f t="shared" si="4"/>
        <v>164814.76193029998</v>
      </c>
      <c r="EC24" s="28">
        <f t="shared" si="4"/>
        <v>165449.19315519999</v>
      </c>
      <c r="ED24" s="28">
        <f t="shared" si="4"/>
        <v>170719.17142989999</v>
      </c>
      <c r="EE24" s="28">
        <f t="shared" si="4"/>
        <v>177885.33648400003</v>
      </c>
      <c r="EF24" s="28">
        <f t="shared" si="4"/>
        <v>168413.65979100001</v>
      </c>
      <c r="EG24" s="28">
        <f t="shared" si="4"/>
        <v>169062.0773378</v>
      </c>
      <c r="EH24" s="28">
        <f t="shared" si="4"/>
        <v>174470.24420819999</v>
      </c>
      <c r="EI24" s="28">
        <f t="shared" si="4"/>
        <v>181614.56856819999</v>
      </c>
      <c r="EJ24" s="28">
        <f t="shared" si="4"/>
        <v>171871.5220423</v>
      </c>
      <c r="EK24" s="28">
        <f t="shared" si="4"/>
        <v>172454.56379760001</v>
      </c>
      <c r="EL24" s="28">
        <f t="shared" si="4"/>
        <v>177997.81258210001</v>
      </c>
      <c r="EM24" s="28">
        <f t="shared" si="4"/>
        <v>185227.1500317</v>
      </c>
      <c r="EN24" s="28">
        <f t="shared" si="4"/>
        <v>175249.95228630002</v>
      </c>
      <c r="EO24" s="28">
        <f t="shared" si="4"/>
        <v>175810.1445166</v>
      </c>
      <c r="EP24" s="28">
        <f t="shared" si="4"/>
        <v>181487.09308110003</v>
      </c>
    </row>
    <row r="26" spans="2:146" x14ac:dyDescent="0.25">
      <c r="D26" s="1"/>
    </row>
    <row r="27" spans="2:146" x14ac:dyDescent="0.25">
      <c r="B27" s="12" t="s">
        <v>70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0.5600799232267738</v>
      </c>
      <c r="D29" s="47">
        <f>IF(PLANEL_Pot_Trim!D4&lt;&gt;0,D4/PLANEL_Pot_Trim!D4,0)</f>
        <v>0.49054212014438897</v>
      </c>
      <c r="E29" s="47">
        <f>IF(PLANEL_Pot_Trim!E4&lt;&gt;0,E4/PLANEL_Pot_Trim!E4,0)</f>
        <v>0.50850038889418592</v>
      </c>
      <c r="F29" s="47">
        <f>IF(PLANEL_Pot_Trim!F4&lt;&gt;0,F4/PLANEL_Pot_Trim!F4,0)</f>
        <v>0.49047701742118471</v>
      </c>
      <c r="G29" s="47">
        <f>IF(PLANEL_Pot_Trim!G4&lt;&gt;0,G4/PLANEL_Pot_Trim!G4,0)</f>
        <v>0.62177362872620434</v>
      </c>
      <c r="H29" s="47">
        <f>IF(PLANEL_Pot_Trim!H4&lt;&gt;0,H4/PLANEL_Pot_Trim!H4,0)</f>
        <v>0.51893573631115419</v>
      </c>
      <c r="I29" s="47">
        <f>IF(PLANEL_Pot_Trim!I4&lt;&gt;0,I4/PLANEL_Pot_Trim!I4,0)</f>
        <v>0.4777685338981158</v>
      </c>
      <c r="J29" s="47">
        <f>IF(PLANEL_Pot_Trim!J4&lt;&gt;0,J4/PLANEL_Pot_Trim!J4,0)</f>
        <v>0.49926569014977762</v>
      </c>
      <c r="K29" s="47">
        <f>IF(PLANEL_Pot_Trim!K4&lt;&gt;0,K4/PLANEL_Pot_Trim!K4,0)</f>
        <v>0.61048310970301811</v>
      </c>
      <c r="L29" s="47">
        <f>IF(PLANEL_Pot_Trim!L4&lt;&gt;0,L4/PLANEL_Pot_Trim!L4,0)</f>
        <v>0.51217723977888507</v>
      </c>
      <c r="M29" s="47">
        <f>IF(PLANEL_Pot_Trim!M4&lt;&gt;0,M4/PLANEL_Pot_Trim!M4,0)</f>
        <v>0.48680315250121436</v>
      </c>
      <c r="N29" s="47">
        <f>IF(PLANEL_Pot_Trim!N4&lt;&gt;0,N4/PLANEL_Pot_Trim!N4,0)</f>
        <v>0.49926569014977762</v>
      </c>
      <c r="O29" s="47">
        <f>IF(PLANEL_Pot_Trim!O4&lt;&gt;0,O4/PLANEL_Pot_Trim!O4,0)</f>
        <v>0.55304875883294691</v>
      </c>
      <c r="P29" s="47">
        <f>IF(PLANEL_Pot_Trim!P4&lt;&gt;0,P4/PLANEL_Pot_Trim!P4,0)</f>
        <v>0.46158850069519636</v>
      </c>
      <c r="Q29" s="47">
        <f>IF(PLANEL_Pot_Trim!Q4&lt;&gt;0,Q4/PLANEL_Pot_Trim!Q4,0)</f>
        <v>0.42749114230636182</v>
      </c>
      <c r="R29" s="47">
        <f>IF(PLANEL_Pot_Trim!R4&lt;&gt;0,R4/PLANEL_Pot_Trim!R4,0)</f>
        <v>0.46640237283586733</v>
      </c>
      <c r="S29" s="47">
        <f>IF(PLANEL_Pot_Trim!S4&lt;&gt;0,S4/PLANEL_Pot_Trim!S4,0)</f>
        <v>0.56761986296958877</v>
      </c>
      <c r="T29" s="47">
        <f>IF(PLANEL_Pot_Trim!T4&lt;&gt;0,T4/PLANEL_Pot_Trim!T4,0)</f>
        <v>0.47474329347520544</v>
      </c>
      <c r="U29" s="47">
        <f>IF(PLANEL_Pot_Trim!U4&lt;&gt;0,U4/PLANEL_Pot_Trim!U4,0)</f>
        <v>0.43842599111430242</v>
      </c>
      <c r="V29" s="47">
        <f>IF(PLANEL_Pot_Trim!V4&lt;&gt;0,V4/PLANEL_Pot_Trim!V4,0)</f>
        <v>0.46848263336565155</v>
      </c>
      <c r="W29" s="47">
        <f>IF(PLANEL_Pot_Trim!W4&lt;&gt;0,W4/PLANEL_Pot_Trim!W4,0)</f>
        <v>0.57602362164855658</v>
      </c>
      <c r="X29" s="47">
        <f>IF(PLANEL_Pot_Trim!X4&lt;&gt;0,X4/PLANEL_Pot_Trim!X4,0)</f>
        <v>0.48342931727471117</v>
      </c>
      <c r="Y29" s="47">
        <f>IF(PLANEL_Pot_Trim!Y4&lt;&gt;0,Y4/PLANEL_Pot_Trim!Y4,0)</f>
        <v>0.43751812377277782</v>
      </c>
      <c r="Z29" s="47">
        <f>IF(PLANEL_Pot_Trim!Z4&lt;&gt;0,Z4/PLANEL_Pot_Trim!Z4,0)</f>
        <v>0.46088325522773438</v>
      </c>
      <c r="AA29" s="47">
        <f>IF(PLANEL_Pot_Trim!AA4&lt;&gt;0,AA4/PLANEL_Pot_Trim!AA4,0)</f>
        <v>0.58479374611332002</v>
      </c>
      <c r="AB29" s="47">
        <f>IF(PLANEL_Pot_Trim!AB4&lt;&gt;0,AB4/PLANEL_Pot_Trim!AB4,0)</f>
        <v>0.48870917395373303</v>
      </c>
      <c r="AC29" s="47">
        <f>IF(PLANEL_Pot_Trim!AC4&lt;&gt;0,AC4/PLANEL_Pot_Trim!AC4,0)</f>
        <v>0.45285019692145573</v>
      </c>
      <c r="AD29" s="47">
        <f>IF(PLANEL_Pot_Trim!AD4&lt;&gt;0,AD4/PLANEL_Pot_Trim!AD4,0)</f>
        <v>0.46088325522773438</v>
      </c>
      <c r="AE29" s="47">
        <f>IF(PLANEL_Pot_Trim!AE4&lt;&gt;0,AE4/PLANEL_Pot_Trim!AE4,0)</f>
        <v>0.59690584661759916</v>
      </c>
      <c r="AF29" s="47">
        <f>IF(PLANEL_Pot_Trim!AF4&lt;&gt;0,AF4/PLANEL_Pot_Trim!AF4,0)</f>
        <v>0.51881998004553753</v>
      </c>
      <c r="AG29" s="47">
        <f>IF(PLANEL_Pot_Trim!AG4&lt;&gt;0,AG4/PLANEL_Pot_Trim!AG4,0)</f>
        <v>0.45026040728201783</v>
      </c>
      <c r="AH29" s="47">
        <f>IF(PLANEL_Pot_Trim!AH4&lt;&gt;0,AH4/PLANEL_Pot_Trim!AH4,0)</f>
        <v>0.4610863588575525</v>
      </c>
      <c r="AI29" s="47">
        <f>IF(PLANEL_Pot_Trim!AI4&lt;&gt;0,AI4/PLANEL_Pot_Trim!AI4,0)</f>
        <v>0.58917573601581075</v>
      </c>
      <c r="AJ29" s="47">
        <f>IF(PLANEL_Pot_Trim!AJ4&lt;&gt;0,AJ4/PLANEL_Pot_Trim!AJ4,0)</f>
        <v>0.50444905812644902</v>
      </c>
      <c r="AK29" s="47">
        <f>IF(PLANEL_Pot_Trim!AK4&lt;&gt;0,AK4/PLANEL_Pot_Trim!AK4,0)</f>
        <v>0.4429955358161537</v>
      </c>
      <c r="AL29" s="47">
        <f>IF(PLANEL_Pot_Trim!AL4&lt;&gt;0,AL4/PLANEL_Pot_Trim!AL4,0)</f>
        <v>0.46154307380008491</v>
      </c>
      <c r="AM29" s="47">
        <f>IF(PLANEL_Pot_Trim!AM4&lt;&gt;0,AM4/PLANEL_Pot_Trim!AM4,0)</f>
        <v>0.60703462133020725</v>
      </c>
      <c r="AN29" s="47">
        <f>IF(PLANEL_Pot_Trim!AN4&lt;&gt;0,AN4/PLANEL_Pot_Trim!AN4,0)</f>
        <v>0.49229606784587138</v>
      </c>
      <c r="AO29" s="47">
        <f>IF(PLANEL_Pot_Trim!AO4&lt;&gt;0,AO4/PLANEL_Pot_Trim!AO4,0)</f>
        <v>0.43155385817956288</v>
      </c>
      <c r="AP29" s="47">
        <f>IF(PLANEL_Pot_Trim!AP4&lt;&gt;0,AP4/PLANEL_Pot_Trim!AP4,0)</f>
        <v>0.46173058562345576</v>
      </c>
      <c r="AQ29" s="47">
        <f>IF(PLANEL_Pot_Trim!AQ4&lt;&gt;0,AQ4/PLANEL_Pot_Trim!AQ4,0)</f>
        <v>0.62265363037815302</v>
      </c>
      <c r="AR29" s="47">
        <f>IF(PLANEL_Pot_Trim!AR4&lt;&gt;0,AR4/PLANEL_Pot_Trim!AR4,0)</f>
        <v>0.50927604940336102</v>
      </c>
      <c r="AS29" s="47">
        <f>IF(PLANEL_Pot_Trim!AS4&lt;&gt;0,AS4/PLANEL_Pot_Trim!AS4,0)</f>
        <v>0.42920296723328194</v>
      </c>
      <c r="AT29" s="47">
        <f>IF(PLANEL_Pot_Trim!AT4&lt;&gt;0,AT4/PLANEL_Pot_Trim!AT4,0)</f>
        <v>0.46189114939996895</v>
      </c>
      <c r="AU29" s="47">
        <f>IF(PLANEL_Pot_Trim!AU4&lt;&gt;0,AU4/PLANEL_Pot_Trim!AU4,0)</f>
        <v>0.63076138085765299</v>
      </c>
      <c r="AV29" s="47">
        <f>IF(PLANEL_Pot_Trim!AV4&lt;&gt;0,AV4/PLANEL_Pot_Trim!AV4,0)</f>
        <v>0.51310456128769388</v>
      </c>
      <c r="AW29" s="47">
        <f>IF(PLANEL_Pot_Trim!AW4&lt;&gt;0,AW4/PLANEL_Pot_Trim!AW4,0)</f>
        <v>0.43450049199581642</v>
      </c>
      <c r="AX29" s="47">
        <f>IF(PLANEL_Pot_Trim!AX4&lt;&gt;0,AX4/PLANEL_Pot_Trim!AX4,0)</f>
        <v>0.46189114939996895</v>
      </c>
      <c r="AY29" s="47">
        <f>IF(PLANEL_Pot_Trim!AY4&lt;&gt;0,AY4/PLANEL_Pot_Trim!AY4,0)</f>
        <v>0.63853089587050149</v>
      </c>
      <c r="AZ29" s="47">
        <f>IF(PLANEL_Pot_Trim!AZ4&lt;&gt;0,AZ4/PLANEL_Pot_Trim!AZ4,0)</f>
        <v>0.51688645396922217</v>
      </c>
      <c r="BA29" s="47">
        <f>IF(PLANEL_Pot_Trim!BA4&lt;&gt;0,BA4/PLANEL_Pot_Trim!BA4,0)</f>
        <v>0.44801270117777348</v>
      </c>
      <c r="BB29" s="47">
        <f>IF(PLANEL_Pot_Trim!BB4&lt;&gt;0,BB4/PLANEL_Pot_Trim!BB4,0)</f>
        <v>0.46189114939996895</v>
      </c>
      <c r="BC29" s="47">
        <f>IF(PLANEL_Pot_Trim!BC4&lt;&gt;0,BC4/PLANEL_Pot_Trim!BC4,0)</f>
        <v>0.65293474999855228</v>
      </c>
      <c r="BD29" s="47">
        <f>IF(PLANEL_Pot_Trim!BD4&lt;&gt;0,BD4/PLANEL_Pot_Trim!BD4,0)</f>
        <v>0.53088871284375816</v>
      </c>
      <c r="BE29" s="47">
        <f>IF(PLANEL_Pot_Trim!BE4&lt;&gt;0,BE4/PLANEL_Pot_Trim!BE4,0)</f>
        <v>0.46260670948169619</v>
      </c>
      <c r="BF29" s="47">
        <f>IF(PLANEL_Pot_Trim!BF4&lt;&gt;0,BF4/PLANEL_Pot_Trim!BF4,0)</f>
        <v>0.46304331112544905</v>
      </c>
      <c r="BG29" s="47">
        <f>IF(PLANEL_Pot_Trim!BG4&lt;&gt;0,BG4/PLANEL_Pot_Trim!BG4,0)</f>
        <v>0.66101867904675149</v>
      </c>
      <c r="BH29" s="47">
        <f>IF(PLANEL_Pot_Trim!BH4&lt;&gt;0,BH4/PLANEL_Pot_Trim!BH4,0)</f>
        <v>0.56422566603942603</v>
      </c>
      <c r="BI29" s="47">
        <f>IF(PLANEL_Pot_Trim!BI4&lt;&gt;0,BI4/PLANEL_Pot_Trim!BI4,0)</f>
        <v>0.46271047924276731</v>
      </c>
      <c r="BJ29" s="47">
        <f>IF(PLANEL_Pot_Trim!BJ4&lt;&gt;0,BJ4/PLANEL_Pot_Trim!BJ4,0)</f>
        <v>0.46279761007216985</v>
      </c>
      <c r="BK29" s="47">
        <f>IF(PLANEL_Pot_Trim!BK4&lt;&gt;0,BK4/PLANEL_Pot_Trim!BK4,0)</f>
        <v>0.66090453616099964</v>
      </c>
      <c r="BL29" s="47">
        <f>IF(PLANEL_Pot_Trim!BL4&lt;&gt;0,BL4/PLANEL_Pot_Trim!BL4,0)</f>
        <v>0.55821932592505952</v>
      </c>
      <c r="BM29" s="47">
        <f>IF(PLANEL_Pot_Trim!BM4&lt;&gt;0,BM4/PLANEL_Pot_Trim!BM4,0)</f>
        <v>0.45768301452090221</v>
      </c>
      <c r="BN29" s="47">
        <f>IF(PLANEL_Pot_Trim!BN4&lt;&gt;0,BN4/PLANEL_Pot_Trim!BN4,0)</f>
        <v>0.46279761007216985</v>
      </c>
      <c r="BO29" s="47">
        <f>IF(PLANEL_Pot_Trim!BO4&lt;&gt;0,BO4/PLANEL_Pot_Trim!BO4,0)</f>
        <v>0.66268573795226704</v>
      </c>
      <c r="BP29" s="47">
        <f>IF(PLANEL_Pot_Trim!BP4&lt;&gt;0,BP4/PLANEL_Pot_Trim!BP4,0)</f>
        <v>0.55587297424387105</v>
      </c>
      <c r="BQ29" s="47">
        <f>IF(PLANEL_Pot_Trim!BQ4&lt;&gt;0,BQ4/PLANEL_Pot_Trim!BQ4,0)</f>
        <v>0.44530571429037197</v>
      </c>
      <c r="BR29" s="47">
        <f>IF(PLANEL_Pot_Trim!BR4&lt;&gt;0,BR4/PLANEL_Pot_Trim!BR4,0)</f>
        <v>0.46279761007216985</v>
      </c>
      <c r="BS29" s="47">
        <f>IF(PLANEL_Pot_Trim!BS4&lt;&gt;0,BS4/PLANEL_Pot_Trim!BS4,0)</f>
        <v>0.66268573795226704</v>
      </c>
      <c r="BT29" s="47">
        <f>IF(PLANEL_Pot_Trim!BT4&lt;&gt;0,BT4/PLANEL_Pot_Trim!BT4,0)</f>
        <v>0.5286742538330319</v>
      </c>
      <c r="BU29" s="47">
        <f>IF(PLANEL_Pot_Trim!BU4&lt;&gt;0,BU4/PLANEL_Pot_Trim!BU4,0)</f>
        <v>0.43755185973193134</v>
      </c>
      <c r="BV29" s="47">
        <f>IF(PLANEL_Pot_Trim!BV4&lt;&gt;0,BV4/PLANEL_Pot_Trim!BV4,0)</f>
        <v>0.46279761007216985</v>
      </c>
      <c r="BW29" s="47">
        <f>IF(PLANEL_Pot_Trim!BW4&lt;&gt;0,BW4/PLANEL_Pot_Trim!BW4,0)</f>
        <v>0.66268573795226704</v>
      </c>
      <c r="BX29" s="47">
        <f>IF(PLANEL_Pot_Trim!BX4&lt;&gt;0,BX4/PLANEL_Pot_Trim!BX4,0)</f>
        <v>0.53902829420926379</v>
      </c>
      <c r="BY29" s="47">
        <f>IF(PLANEL_Pot_Trim!BY4&lt;&gt;0,BY4/PLANEL_Pot_Trim!BY4,0)</f>
        <v>0.4291644898293947</v>
      </c>
      <c r="BZ29" s="47">
        <f>IF(PLANEL_Pot_Trim!BZ4&lt;&gt;0,BZ4/PLANEL_Pot_Trim!BZ4,0)</f>
        <v>0.46279761007216985</v>
      </c>
      <c r="CA29" s="47">
        <f>IF(PLANEL_Pot_Trim!CA4&lt;&gt;0,CA4/PLANEL_Pot_Trim!CA4,0)</f>
        <v>0.66268573795226704</v>
      </c>
      <c r="CB29" s="47">
        <f>IF(PLANEL_Pot_Trim!CB4&lt;&gt;0,CB4/PLANEL_Pot_Trim!CB4,0)</f>
        <v>0.53912489293233457</v>
      </c>
      <c r="CC29" s="47">
        <f>IF(PLANEL_Pot_Trim!CC4&lt;&gt;0,CC4/PLANEL_Pot_Trim!CC4,0)</f>
        <v>0.4231365499579488</v>
      </c>
      <c r="CD29" s="47">
        <f>IF(PLANEL_Pot_Trim!CD4&lt;&gt;0,CD4/PLANEL_Pot_Trim!CD4,0)</f>
        <v>0.46279761007216985</v>
      </c>
      <c r="CE29" s="47">
        <f>IF(PLANEL_Pot_Trim!CE4&lt;&gt;0,CE4/PLANEL_Pot_Trim!CE4,0)</f>
        <v>0.66268573795226704</v>
      </c>
      <c r="CF29" s="47">
        <f>IF(PLANEL_Pot_Trim!CF4&lt;&gt;0,CF4/PLANEL_Pot_Trim!CF4,0)</f>
        <v>0.52381933809709857</v>
      </c>
      <c r="CG29" s="47">
        <f>IF(PLANEL_Pot_Trim!CG4&lt;&gt;0,CG4/PLANEL_Pot_Trim!CG4,0)</f>
        <v>0.41543151388104615</v>
      </c>
      <c r="CH29" s="47">
        <f>IF(PLANEL_Pot_Trim!CH4&lt;&gt;0,CH4/PLANEL_Pot_Trim!CH4,0)</f>
        <v>0.46279761007216985</v>
      </c>
      <c r="CI29" s="47">
        <f>IF(PLANEL_Pot_Trim!CI4&lt;&gt;0,CI4/PLANEL_Pot_Trim!CI4,0)</f>
        <v>0.66268573795226704</v>
      </c>
      <c r="CJ29" s="47">
        <f>IF(PLANEL_Pot_Trim!CJ4&lt;&gt;0,CJ4/PLANEL_Pot_Trim!CJ4,0)</f>
        <v>0.55175859817948014</v>
      </c>
      <c r="CK29" s="47">
        <f>IF(PLANEL_Pot_Trim!CK4&lt;&gt;0,CK4/PLANEL_Pot_Trim!CK4,0)</f>
        <v>0.41545756974106651</v>
      </c>
      <c r="CL29" s="47">
        <f>IF(PLANEL_Pot_Trim!CL4&lt;&gt;0,CL4/PLANEL_Pot_Trim!CL4,0)</f>
        <v>0.46279761007216985</v>
      </c>
      <c r="CM29" s="47">
        <f>IF(PLANEL_Pot_Trim!CM4&lt;&gt;0,CM4/PLANEL_Pot_Trim!CM4,0)</f>
        <v>0.66268573795226704</v>
      </c>
      <c r="CN29" s="47">
        <f>IF(PLANEL_Pot_Trim!CN4&lt;&gt;0,CN4/PLANEL_Pot_Trim!CN4,0)</f>
        <v>0.53943514122705327</v>
      </c>
      <c r="CO29" s="47">
        <f>IF(PLANEL_Pot_Trim!CO4&lt;&gt;0,CO4/PLANEL_Pot_Trim!CO4,0)</f>
        <v>0.41551228824079567</v>
      </c>
      <c r="CP29" s="47">
        <f>IF(PLANEL_Pot_Trim!CP4&lt;&gt;0,CP4/PLANEL_Pot_Trim!CP4,0)</f>
        <v>0.46279761007216985</v>
      </c>
      <c r="CQ29" s="47">
        <f>IF(PLANEL_Pot_Trim!CQ4&lt;&gt;0,CQ4/PLANEL_Pot_Trim!CQ4,0)</f>
        <v>0.66268573795226704</v>
      </c>
      <c r="CR29" s="47">
        <f>IF(PLANEL_Pot_Trim!CR4&lt;&gt;0,CR4/PLANEL_Pot_Trim!CR4,0)</f>
        <v>0.55852619118754532</v>
      </c>
      <c r="CS29" s="47">
        <f>IF(PLANEL_Pot_Trim!CS4&lt;&gt;0,CS4/PLANEL_Pot_Trim!CS4,0)</f>
        <v>0.40630963411629395</v>
      </c>
      <c r="CT29" s="47">
        <f>IF(PLANEL_Pot_Trim!CT4&lt;&gt;0,CT4/PLANEL_Pot_Trim!CT4,0)</f>
        <v>0.46279761007216985</v>
      </c>
      <c r="CU29" s="47">
        <f>IF(PLANEL_Pot_Trim!CU4&lt;&gt;0,CU4/PLANEL_Pot_Trim!CU4,0)</f>
        <v>0.66268573795226704</v>
      </c>
      <c r="CV29" s="47">
        <f>IF(PLANEL_Pot_Trim!CV4&lt;&gt;0,CV4/PLANEL_Pot_Trim!CV4,0)</f>
        <v>0.53301725943282019</v>
      </c>
      <c r="CW29" s="47">
        <f>IF(PLANEL_Pot_Trim!CW4&lt;&gt;0,CW4/PLANEL_Pot_Trim!CW4,0)</f>
        <v>0.4107617987825663</v>
      </c>
      <c r="CX29" s="47">
        <f>IF(PLANEL_Pot_Trim!CX4&lt;&gt;0,CX4/PLANEL_Pot_Trim!CX4,0)</f>
        <v>0.46279761007216985</v>
      </c>
      <c r="CY29" s="77">
        <f>IF(PLANEL_Pot_Trim!CY4&lt;&gt;0,CY4/PLANEL_Pot_Trim!CY4,0)</f>
        <v>0.66268573795226704</v>
      </c>
      <c r="CZ29" s="77">
        <f>IF(PLANEL_Pot_Trim!CZ4&lt;&gt;0,CZ4/PLANEL_Pot_Trim!CZ4,0)</f>
        <v>0.54251206440676214</v>
      </c>
      <c r="DA29" s="77">
        <f>IF(PLANEL_Pot_Trim!DA4&lt;&gt;0,DA4/PLANEL_Pot_Trim!DA4,0)</f>
        <v>0.39128745849456298</v>
      </c>
      <c r="DB29" s="77">
        <f>IF(PLANEL_Pot_Trim!DB4&lt;&gt;0,DB4/PLANEL_Pot_Trim!DB4,0)</f>
        <v>0.46279761007216985</v>
      </c>
      <c r="DC29" s="47">
        <f>IF(PLANEL_Pot_Trim!DC4&lt;&gt;0,DC4/PLANEL_Pot_Trim!DC4,0)</f>
        <v>0.66268573795226704</v>
      </c>
      <c r="DD29" s="47">
        <f>IF(PLANEL_Pot_Trim!DD4&lt;&gt;0,DD4/PLANEL_Pot_Trim!DD4,0)</f>
        <v>0.53695009324161347</v>
      </c>
      <c r="DE29" s="47">
        <f>IF(PLANEL_Pot_Trim!DE4&lt;&gt;0,DE4/PLANEL_Pot_Trim!DE4,0)</f>
        <v>0.39426863768417836</v>
      </c>
      <c r="DF29" s="47">
        <f>IF(PLANEL_Pot_Trim!DF4&lt;&gt;0,DF4/PLANEL_Pot_Trim!DF4,0)</f>
        <v>0.46279761007216985</v>
      </c>
      <c r="DG29" s="47">
        <f>IF(PLANEL_Pot_Trim!DG4&lt;&gt;0,DG4/PLANEL_Pot_Trim!DG4,0)</f>
        <v>0.66268573795226704</v>
      </c>
      <c r="DH29" s="47">
        <f>IF(PLANEL_Pot_Trim!DH4&lt;&gt;0,DH4/PLANEL_Pot_Trim!DH4,0)</f>
        <v>0.53044501068932892</v>
      </c>
      <c r="DI29" s="47">
        <f>IF(PLANEL_Pot_Trim!DI4&lt;&gt;0,DI4/PLANEL_Pot_Trim!DI4,0)</f>
        <v>0.38246386913647057</v>
      </c>
      <c r="DJ29" s="47">
        <f>IF(PLANEL_Pot_Trim!DJ4&lt;&gt;0,DJ4/PLANEL_Pot_Trim!DJ4,0)</f>
        <v>0.46279761007216985</v>
      </c>
      <c r="DK29" s="47">
        <f>IF(PLANEL_Pot_Trim!DK4&lt;&gt;0,DK4/PLANEL_Pot_Trim!DK4,0)</f>
        <v>0.66268573795226704</v>
      </c>
      <c r="DL29" s="47">
        <f>IF(PLANEL_Pot_Trim!DL4&lt;&gt;0,DL4/PLANEL_Pot_Trim!DL4,0)</f>
        <v>0.53594364155319241</v>
      </c>
      <c r="DM29" s="47">
        <f>IF(PLANEL_Pot_Trim!DM4&lt;&gt;0,DM4/PLANEL_Pot_Trim!DM4,0)</f>
        <v>0.37863928986485967</v>
      </c>
      <c r="DN29" s="47">
        <f>IF(PLANEL_Pot_Trim!DN4&lt;&gt;0,DN4/PLANEL_Pot_Trim!DN4,0)</f>
        <v>0.46279761007216985</v>
      </c>
      <c r="DO29" s="47">
        <f>IF(PLANEL_Pot_Trim!DO4&lt;&gt;0,DO4/PLANEL_Pot_Trim!DO4,0)</f>
        <v>0.66268573795226704</v>
      </c>
      <c r="DP29" s="47">
        <f>IF(PLANEL_Pot_Trim!DP4&lt;&gt;0,DP4/PLANEL_Pot_Trim!DP4,0)</f>
        <v>0.53546536077245621</v>
      </c>
      <c r="DQ29" s="47">
        <f>IF(PLANEL_Pot_Trim!DQ4&lt;&gt;0,DQ4/PLANEL_Pot_Trim!DQ4,0)</f>
        <v>0.3704444052942989</v>
      </c>
      <c r="DR29" s="47">
        <f>IF(PLANEL_Pot_Trim!DR4&lt;&gt;0,DR4/PLANEL_Pot_Trim!DR4,0)</f>
        <v>0.46279761007216985</v>
      </c>
      <c r="DS29" s="47">
        <f>IF(PLANEL_Pot_Trim!DS4&lt;&gt;0,DS4/PLANEL_Pot_Trim!DS4,0)</f>
        <v>0.66268573795226704</v>
      </c>
      <c r="DT29" s="47">
        <f>IF(PLANEL_Pot_Trim!DT4&lt;&gt;0,DT4/PLANEL_Pot_Trim!DT4,0)</f>
        <v>0.52286099678469855</v>
      </c>
      <c r="DU29" s="47">
        <f>IF(PLANEL_Pot_Trim!DU4&lt;&gt;0,DU4/PLANEL_Pot_Trim!DU4,0)</f>
        <v>0.35419471205613823</v>
      </c>
      <c r="DV29" s="47">
        <f>IF(PLANEL_Pot_Trim!DV4&lt;&gt;0,DV4/PLANEL_Pot_Trim!DV4,0)</f>
        <v>0.46279761007216985</v>
      </c>
      <c r="DW29" s="47">
        <f>IF(PLANEL_Pot_Trim!DW4&lt;&gt;0,DW4/PLANEL_Pot_Trim!DW4,0)</f>
        <v>0.66268573795226704</v>
      </c>
      <c r="DX29" s="47">
        <f>IF(PLANEL_Pot_Trim!DX4&lt;&gt;0,DX4/PLANEL_Pot_Trim!DX4,0)</f>
        <v>0.51403532212756875</v>
      </c>
      <c r="DY29" s="47">
        <f>IF(PLANEL_Pot_Trim!DY4&lt;&gt;0,DY4/PLANEL_Pot_Trim!DY4,0)</f>
        <v>0.34424785774029215</v>
      </c>
      <c r="DZ29" s="47">
        <f>IF(PLANEL_Pot_Trim!DZ4&lt;&gt;0,DZ4/PLANEL_Pot_Trim!DZ4,0)</f>
        <v>0.46279761007216985</v>
      </c>
      <c r="EA29" s="47">
        <f>IF(PLANEL_Pot_Trim!EA4&lt;&gt;0,EA4/PLANEL_Pot_Trim!EA4,0)</f>
        <v>0.66268573795226704</v>
      </c>
      <c r="EB29" s="47">
        <f>IF(PLANEL_Pot_Trim!EB4&lt;&gt;0,EB4/PLANEL_Pot_Trim!EB4,0)</f>
        <v>0.51113855287480192</v>
      </c>
      <c r="EC29" s="47">
        <f>IF(PLANEL_Pot_Trim!EC4&lt;&gt;0,EC4/PLANEL_Pot_Trim!EC4,0)</f>
        <v>0.3278674291959735</v>
      </c>
      <c r="ED29" s="47">
        <f>IF(PLANEL_Pot_Trim!ED4&lt;&gt;0,ED4/PLANEL_Pot_Trim!ED4,0)</f>
        <v>0.46279761007216985</v>
      </c>
      <c r="EE29" s="47">
        <f>IF(PLANEL_Pot_Trim!EE4&lt;&gt;0,EE4/PLANEL_Pot_Trim!EE4,0)</f>
        <v>0.66268573795226704</v>
      </c>
      <c r="EF29" s="47">
        <f>IF(PLANEL_Pot_Trim!EF4&lt;&gt;0,EF4/PLANEL_Pot_Trim!EF4,0)</f>
        <v>0.52706423666185176</v>
      </c>
      <c r="EG29" s="47">
        <f>IF(PLANEL_Pot_Trim!EG4&lt;&gt;0,EG4/PLANEL_Pot_Trim!EG4,0)</f>
        <v>0.31434376563957572</v>
      </c>
      <c r="EH29" s="47">
        <f>IF(PLANEL_Pot_Trim!EH4&lt;&gt;0,EH4/PLANEL_Pot_Trim!EH4,0)</f>
        <v>0.46279761007216985</v>
      </c>
      <c r="EI29" s="47">
        <f>IF(PLANEL_Pot_Trim!EI4&lt;&gt;0,EI4/PLANEL_Pot_Trim!EI4,0)</f>
        <v>0.66268573795226704</v>
      </c>
      <c r="EJ29" s="47">
        <f>IF(PLANEL_Pot_Trim!EJ4&lt;&gt;0,EJ4/PLANEL_Pot_Trim!EJ4,0)</f>
        <v>0.50839974433373281</v>
      </c>
      <c r="EK29" s="47">
        <f>IF(PLANEL_Pot_Trim!EK4&lt;&gt;0,EK4/PLANEL_Pot_Trim!EK4,0)</f>
        <v>0.28986276524905319</v>
      </c>
      <c r="EL29" s="47">
        <f>IF(PLANEL_Pot_Trim!EL4&lt;&gt;0,EL4/PLANEL_Pot_Trim!EL4,0)</f>
        <v>0.46279761007216985</v>
      </c>
      <c r="EM29" s="47">
        <f>IF(PLANEL_Pot_Trim!EM4&lt;&gt;0,EM4/PLANEL_Pot_Trim!EM4,0)</f>
        <v>0.66268573795226704</v>
      </c>
      <c r="EN29" s="47">
        <f>IF(PLANEL_Pot_Trim!EN4&lt;&gt;0,EN4/PLANEL_Pot_Trim!EN4,0)</f>
        <v>0.48244922447391181</v>
      </c>
      <c r="EO29" s="47">
        <f>IF(PLANEL_Pot_Trim!EO4&lt;&gt;0,EO4/PLANEL_Pot_Trim!EO4,0)</f>
        <v>0.24752519820963773</v>
      </c>
      <c r="EP29" s="47">
        <f>IF(PLANEL_Pot_Trim!EP4&lt;&gt;0,EP4/PLANEL_Pot_Trim!EP4,0)</f>
        <v>0.46279761007216985</v>
      </c>
    </row>
    <row r="30" spans="2:146" x14ac:dyDescent="0.25">
      <c r="B30" s="16" t="s">
        <v>2</v>
      </c>
      <c r="C30" s="47">
        <f>IF(PLANEL_Pot_Trim!C5&lt;&gt;0,C5/PLANEL_Pot_Trim!C5,0)</f>
        <v>4.6728320411576235E-2</v>
      </c>
      <c r="D30" s="47">
        <f>IF(PLANEL_Pot_Trim!D5&lt;&gt;0,D5/PLANEL_Pot_Trim!D5,0)</f>
        <v>4.490969595416458E-2</v>
      </c>
      <c r="E30" s="47">
        <f>IF(PLANEL_Pot_Trim!E5&lt;&gt;0,E5/PLANEL_Pot_Trim!E5,0)</f>
        <v>0.20276460947639158</v>
      </c>
      <c r="F30" s="47">
        <f>IF(PLANEL_Pot_Trim!F5&lt;&gt;0,F5/PLANEL_Pot_Trim!F5,0)</f>
        <v>0.18968309695263258</v>
      </c>
      <c r="G30" s="47">
        <f>IF(PLANEL_Pot_Trim!G5&lt;&gt;0,G5/PLANEL_Pot_Trim!G5,0)</f>
        <v>0.24823690390856037</v>
      </c>
      <c r="H30" s="47">
        <f>IF(PLANEL_Pot_Trim!H5&lt;&gt;0,H5/PLANEL_Pot_Trim!H5,0)</f>
        <v>0.28484320772317978</v>
      </c>
      <c r="I30" s="47">
        <f>IF(PLANEL_Pot_Trim!I5&lt;&gt;0,I5/PLANEL_Pot_Trim!I5,0)</f>
        <v>0.4374059454444994</v>
      </c>
      <c r="J30" s="47">
        <f>IF(PLANEL_Pot_Trim!J5&lt;&gt;0,J5/PLANEL_Pot_Trim!J5,0)</f>
        <v>0.49571885891695883</v>
      </c>
      <c r="K30" s="47">
        <f>IF(PLANEL_Pot_Trim!K5&lt;&gt;0,K5/PLANEL_Pot_Trim!K5,0)</f>
        <v>0.56305186508014193</v>
      </c>
      <c r="L30" s="47">
        <f>IF(PLANEL_Pot_Trim!L5&lt;&gt;0,L5/PLANEL_Pot_Trim!L5,0)</f>
        <v>0.52629062875502364</v>
      </c>
      <c r="M30" s="47">
        <f>IF(PLANEL_Pot_Trim!M5&lt;&gt;0,M5/PLANEL_Pot_Trim!M5,0)</f>
        <v>0.42479683921786987</v>
      </c>
      <c r="N30" s="47">
        <f>IF(PLANEL_Pot_Trim!N5&lt;&gt;0,N5/PLANEL_Pot_Trim!N5,0)</f>
        <v>0.48627728978255241</v>
      </c>
      <c r="O30" s="47">
        <f>IF(PLANEL_Pot_Trim!O5&lt;&gt;0,O5/PLANEL_Pot_Trim!O5,0)</f>
        <v>0.25316488962929445</v>
      </c>
      <c r="P30" s="47">
        <f>IF(PLANEL_Pot_Trim!P5&lt;&gt;0,P5/PLANEL_Pot_Trim!P5,0)</f>
        <v>0.20913174687353189</v>
      </c>
      <c r="Q30" s="47">
        <f>IF(PLANEL_Pot_Trim!Q5&lt;&gt;0,Q5/PLANEL_Pot_Trim!Q5,0)</f>
        <v>0.20816013095442823</v>
      </c>
      <c r="R30" s="47">
        <f>IF(PLANEL_Pot_Trim!R5&lt;&gt;0,R5/PLANEL_Pot_Trim!R5,0)</f>
        <v>0.48351083211400198</v>
      </c>
      <c r="S30" s="47">
        <f>IF(PLANEL_Pot_Trim!S5&lt;&gt;0,S5/PLANEL_Pot_Trim!S5,0)</f>
        <v>0.22169468805460021</v>
      </c>
      <c r="T30" s="47">
        <f>IF(PLANEL_Pot_Trim!T5&lt;&gt;0,T5/PLANEL_Pot_Trim!T5,0)</f>
        <v>0.21389296245198502</v>
      </c>
      <c r="U30" s="47">
        <f>IF(PLANEL_Pot_Trim!U5&lt;&gt;0,U5/PLANEL_Pot_Trim!U5,0)</f>
        <v>0.21510210611077388</v>
      </c>
      <c r="V30" s="47">
        <f>IF(PLANEL_Pot_Trim!V5&lt;&gt;0,V5/PLANEL_Pot_Trim!V5,0)</f>
        <v>0.48258079909853863</v>
      </c>
      <c r="W30" s="47">
        <f>IF(PLANEL_Pot_Trim!W5&lt;&gt;0,W5/PLANEL_Pot_Trim!W5,0)</f>
        <v>0.21585544215994812</v>
      </c>
      <c r="X30" s="47">
        <f>IF(PLANEL_Pot_Trim!X5&lt;&gt;0,X5/PLANEL_Pot_Trim!X5,0)</f>
        <v>0.21309527869417955</v>
      </c>
      <c r="Y30" s="47">
        <f>IF(PLANEL_Pot_Trim!Y5&lt;&gt;0,Y5/PLANEL_Pot_Trim!Y5,0)</f>
        <v>0.41593366221275824</v>
      </c>
      <c r="Z30" s="47">
        <f>IF(PLANEL_Pot_Trim!Z5&lt;&gt;0,Z5/PLANEL_Pot_Trim!Z5,0)</f>
        <v>0.4701445490956645</v>
      </c>
      <c r="AA30" s="47">
        <f>IF(PLANEL_Pot_Trim!AA5&lt;&gt;0,AA5/PLANEL_Pot_Trim!AA5,0)</f>
        <v>0.26767795303877417</v>
      </c>
      <c r="AB30" s="47">
        <f>IF(PLANEL_Pot_Trim!AB5&lt;&gt;0,AB5/PLANEL_Pot_Trim!AB5,0)</f>
        <v>0.25803945095428882</v>
      </c>
      <c r="AC30" s="47">
        <f>IF(PLANEL_Pot_Trim!AC5&lt;&gt;0,AC5/PLANEL_Pot_Trim!AC5,0)</f>
        <v>0.21626229537467265</v>
      </c>
      <c r="AD30" s="47">
        <f>IF(PLANEL_Pot_Trim!AD5&lt;&gt;0,AD5/PLANEL_Pot_Trim!AD5,0)</f>
        <v>0.38752865910696649</v>
      </c>
      <c r="AE30" s="47">
        <f>IF(PLANEL_Pot_Trim!AE5&lt;&gt;0,AE5/PLANEL_Pot_Trim!AE5,0)</f>
        <v>0.34942679018537626</v>
      </c>
      <c r="AF30" s="47">
        <f>IF(PLANEL_Pot_Trim!AF5&lt;&gt;0,AF5/PLANEL_Pot_Trim!AF5,0)</f>
        <v>0.12597617291024296</v>
      </c>
      <c r="AG30" s="47">
        <f>IF(PLANEL_Pot_Trim!AG5&lt;&gt;0,AG5/PLANEL_Pot_Trim!AG5,0)</f>
        <v>0.34183728024699939</v>
      </c>
      <c r="AH30" s="47">
        <f>IF(PLANEL_Pot_Trim!AH5&lt;&gt;0,AH5/PLANEL_Pot_Trim!AH5,0)</f>
        <v>0.38752865910696649</v>
      </c>
      <c r="AI30" s="47">
        <f>IF(PLANEL_Pot_Trim!AI5&lt;&gt;0,AI5/PLANEL_Pot_Trim!AI5,0)</f>
        <v>0.4342151500634836</v>
      </c>
      <c r="AJ30" s="47">
        <f>IF(PLANEL_Pot_Trim!AJ5&lt;&gt;0,AJ5/PLANEL_Pot_Trim!AJ5,0)</f>
        <v>0.17579816086059813</v>
      </c>
      <c r="AK30" s="47">
        <f>IF(PLANEL_Pot_Trim!AK5&lt;&gt;0,AK5/PLANEL_Pot_Trim!AK5,0)</f>
        <v>0.21563583534663669</v>
      </c>
      <c r="AL30" s="47">
        <f>IF(PLANEL_Pot_Trim!AL5&lt;&gt;0,AL5/PLANEL_Pot_Trim!AL5,0)</f>
        <v>0.38752865910696649</v>
      </c>
      <c r="AM30" s="47">
        <f>IF(PLANEL_Pot_Trim!AM5&lt;&gt;0,AM5/PLANEL_Pot_Trim!AM5,0)</f>
        <v>0.31638166918809435</v>
      </c>
      <c r="AN30" s="47">
        <f>IF(PLANEL_Pot_Trim!AN5&lt;&gt;0,AN5/PLANEL_Pot_Trim!AN5,0)</f>
        <v>0.30173321310352008</v>
      </c>
      <c r="AO30" s="47">
        <f>IF(PLANEL_Pot_Trim!AO5&lt;&gt;0,AO5/PLANEL_Pot_Trim!AO5,0)</f>
        <v>0.24611518573783142</v>
      </c>
      <c r="AP30" s="47">
        <f>IF(PLANEL_Pot_Trim!AP5&lt;&gt;0,AP5/PLANEL_Pot_Trim!AP5,0)</f>
        <v>0.38752865910696649</v>
      </c>
      <c r="AQ30" s="47">
        <f>IF(PLANEL_Pot_Trim!AQ5&lt;&gt;0,AQ5/PLANEL_Pot_Trim!AQ5,0)</f>
        <v>0.38847740026493294</v>
      </c>
      <c r="AR30" s="47">
        <f>IF(PLANEL_Pot_Trim!AR5&lt;&gt;0,AR5/PLANEL_Pot_Trim!AR5,0)</f>
        <v>0.29442380661003886</v>
      </c>
      <c r="AS30" s="47">
        <f>IF(PLANEL_Pot_Trim!AS5&lt;&gt;0,AS5/PLANEL_Pot_Trim!AS5,0)</f>
        <v>0.33685636843352301</v>
      </c>
      <c r="AT30" s="47">
        <f>IF(PLANEL_Pot_Trim!AT5&lt;&gt;0,AT5/PLANEL_Pot_Trim!AT5,0)</f>
        <v>0.38752865910696649</v>
      </c>
      <c r="AU30" s="47">
        <f>IF(PLANEL_Pot_Trim!AU5&lt;&gt;0,AU5/PLANEL_Pot_Trim!AU5,0)</f>
        <v>0.36747626888102358</v>
      </c>
      <c r="AV30" s="47">
        <f>IF(PLANEL_Pot_Trim!AV5&lt;&gt;0,AV5/PLANEL_Pot_Trim!AV5,0)</f>
        <v>0.30152725248778584</v>
      </c>
      <c r="AW30" s="47">
        <f>IF(PLANEL_Pot_Trim!AW5&lt;&gt;0,AW5/PLANEL_Pot_Trim!AW5,0)</f>
        <v>0.34183728024699939</v>
      </c>
      <c r="AX30" s="47">
        <f>IF(PLANEL_Pot_Trim!AX5&lt;&gt;0,AX5/PLANEL_Pot_Trim!AX5,0)</f>
        <v>0.38752865910696649</v>
      </c>
      <c r="AY30" s="47">
        <f>IF(PLANEL_Pot_Trim!AY5&lt;&gt;0,AY5/PLANEL_Pot_Trim!AY5,0)</f>
        <v>0.46217914396920512</v>
      </c>
      <c r="AZ30" s="47">
        <f>IF(PLANEL_Pot_Trim!AZ5&lt;&gt;0,AZ5/PLANEL_Pot_Trim!AZ5,0)</f>
        <v>0.42733835208438714</v>
      </c>
      <c r="BA30" s="47">
        <f>IF(PLANEL_Pot_Trim!BA5&lt;&gt;0,BA5/PLANEL_Pot_Trim!BA5,0)</f>
        <v>0.34183728024699939</v>
      </c>
      <c r="BB30" s="47">
        <f>IF(PLANEL_Pot_Trim!BB5&lt;&gt;0,BB5/PLANEL_Pot_Trim!BB5,0)</f>
        <v>0.38752865910696649</v>
      </c>
      <c r="BC30" s="47">
        <f>IF(PLANEL_Pot_Trim!BC5&lt;&gt;0,BC5/PLANEL_Pot_Trim!BC5,0)</f>
        <v>0.46219098988816149</v>
      </c>
      <c r="BD30" s="47">
        <f>IF(PLANEL_Pot_Trim!BD5&lt;&gt;0,BD5/PLANEL_Pot_Trim!BD5,0)</f>
        <v>0.42727533490231423</v>
      </c>
      <c r="BE30" s="47">
        <f>IF(PLANEL_Pot_Trim!BE5&lt;&gt;0,BE5/PLANEL_Pot_Trim!BE5,0)</f>
        <v>0.34183728024699939</v>
      </c>
      <c r="BF30" s="47">
        <f>IF(PLANEL_Pot_Trim!BF5&lt;&gt;0,BF5/PLANEL_Pot_Trim!BF5,0)</f>
        <v>0.38752865910696649</v>
      </c>
      <c r="BG30" s="47">
        <f>IF(PLANEL_Pot_Trim!BG5&lt;&gt;0,BG5/PLANEL_Pot_Trim!BG5,0)</f>
        <v>0.48183588759978352</v>
      </c>
      <c r="BH30" s="47">
        <f>IF(PLANEL_Pot_Trim!BH5&lt;&gt;0,BH5/PLANEL_Pot_Trim!BH5,0)</f>
        <v>0.24739467530457879</v>
      </c>
      <c r="BI30" s="47">
        <f>IF(PLANEL_Pot_Trim!BI5&lt;&gt;0,BI5/PLANEL_Pot_Trim!BI5,0)</f>
        <v>0.40520164155368227</v>
      </c>
      <c r="BJ30" s="47">
        <f>IF(PLANEL_Pot_Trim!BJ5&lt;&gt;0,BJ5/PLANEL_Pot_Trim!BJ5,0)</f>
        <v>0.4363154813815292</v>
      </c>
      <c r="BK30" s="47">
        <f>IF(PLANEL_Pot_Trim!BK5&lt;&gt;0,BK5/PLANEL_Pot_Trim!BK5,0)</f>
        <v>0.48453720897956759</v>
      </c>
      <c r="BL30" s="47">
        <f>IF(PLANEL_Pot_Trim!BL5&lt;&gt;0,BL5/PLANEL_Pot_Trim!BL5,0)</f>
        <v>0.24723112917443008</v>
      </c>
      <c r="BM30" s="47">
        <f>IF(PLANEL_Pot_Trim!BM5&lt;&gt;0,BM5/PLANEL_Pot_Trim!BM5,0)</f>
        <v>0.40520164155368227</v>
      </c>
      <c r="BN30" s="47">
        <f>IF(PLANEL_Pot_Trim!BN5&lt;&gt;0,BN5/PLANEL_Pot_Trim!BN5,0)</f>
        <v>0.4363154813815292</v>
      </c>
      <c r="BO30" s="47">
        <f>IF(PLANEL_Pot_Trim!BO5&lt;&gt;0,BO5/PLANEL_Pot_Trim!BO5,0)</f>
        <v>0.47857137001195932</v>
      </c>
      <c r="BP30" s="47">
        <f>IF(PLANEL_Pot_Trim!BP5&lt;&gt;0,BP5/PLANEL_Pot_Trim!BP5,0)</f>
        <v>0.24737643007713894</v>
      </c>
      <c r="BQ30" s="47">
        <f>IF(PLANEL_Pot_Trim!BQ5&lt;&gt;0,BQ5/PLANEL_Pot_Trim!BQ5,0)</f>
        <v>0.40515669533103887</v>
      </c>
      <c r="BR30" s="47">
        <f>IF(PLANEL_Pot_Trim!BR5&lt;&gt;0,BR5/PLANEL_Pot_Trim!BR5,0)</f>
        <v>0.4363154813815292</v>
      </c>
      <c r="BS30" s="47">
        <f>IF(PLANEL_Pot_Trim!BS5&lt;&gt;0,BS5/PLANEL_Pot_Trim!BS5,0)</f>
        <v>0.48146257427719685</v>
      </c>
      <c r="BT30" s="47">
        <f>IF(PLANEL_Pot_Trim!BT5&lt;&gt;0,BT5/PLANEL_Pot_Trim!BT5,0)</f>
        <v>0.45724362686316106</v>
      </c>
      <c r="BU30" s="47">
        <f>IF(PLANEL_Pot_Trim!BU5&lt;&gt;0,BU5/PLANEL_Pot_Trim!BU5,0)</f>
        <v>0.40515669533103887</v>
      </c>
      <c r="BV30" s="47">
        <f>IF(PLANEL_Pot_Trim!BV5&lt;&gt;0,BV5/PLANEL_Pot_Trim!BV5,0)</f>
        <v>0.4363154813815292</v>
      </c>
      <c r="BW30" s="47">
        <f>IF(PLANEL_Pot_Trim!BW5&lt;&gt;0,BW5/PLANEL_Pot_Trim!BW5,0)</f>
        <v>0.48326498093962478</v>
      </c>
      <c r="BX30" s="47">
        <f>IF(PLANEL_Pot_Trim!BX5&lt;&gt;0,BX5/PLANEL_Pot_Trim!BX5,0)</f>
        <v>0.34931483210341369</v>
      </c>
      <c r="BY30" s="47">
        <f>IF(PLANEL_Pot_Trim!BY5&lt;&gt;0,BY5/PLANEL_Pot_Trim!BY5,0)</f>
        <v>0.40111764443656495</v>
      </c>
      <c r="BZ30" s="47">
        <f>IF(PLANEL_Pot_Trim!BZ5&lt;&gt;0,BZ5/PLANEL_Pot_Trim!BZ5,0)</f>
        <v>0.4363154813815292</v>
      </c>
      <c r="CA30" s="47">
        <f>IF(PLANEL_Pot_Trim!CA5&lt;&gt;0,CA5/PLANEL_Pot_Trim!CA5,0)</f>
        <v>0.48508196027237771</v>
      </c>
      <c r="CB30" s="47">
        <f>IF(PLANEL_Pot_Trim!CB5&lt;&gt;0,CB5/PLANEL_Pot_Trim!CB5,0)</f>
        <v>0.35439454464376302</v>
      </c>
      <c r="CC30" s="47">
        <f>IF(PLANEL_Pot_Trim!CC5&lt;&gt;0,CC5/PLANEL_Pot_Trim!CC5,0)</f>
        <v>0.40111764443656495</v>
      </c>
      <c r="CD30" s="47">
        <f>IF(PLANEL_Pot_Trim!CD5&lt;&gt;0,CD5/PLANEL_Pot_Trim!CD5,0)</f>
        <v>0.4363154813815292</v>
      </c>
      <c r="CE30" s="47">
        <f>IF(PLANEL_Pot_Trim!CE5&lt;&gt;0,CE5/PLANEL_Pot_Trim!CE5,0)</f>
        <v>0.48691157154144482</v>
      </c>
      <c r="CF30" s="47">
        <f>IF(PLANEL_Pot_Trim!CF5&lt;&gt;0,CF5/PLANEL_Pot_Trim!CF5,0)</f>
        <v>0.45445528589245293</v>
      </c>
      <c r="CG30" s="47">
        <f>IF(PLANEL_Pot_Trim!CG5&lt;&gt;0,CG5/PLANEL_Pot_Trim!CG5,0)</f>
        <v>0.40111764443656495</v>
      </c>
      <c r="CH30" s="47">
        <f>IF(PLANEL_Pot_Trim!CH5&lt;&gt;0,CH5/PLANEL_Pot_Trim!CH5,0)</f>
        <v>0.4363154813815292</v>
      </c>
      <c r="CI30" s="47">
        <f>IF(PLANEL_Pot_Trim!CI5&lt;&gt;0,CI5/PLANEL_Pot_Trim!CI5,0)</f>
        <v>0.48691157154144482</v>
      </c>
      <c r="CJ30" s="47">
        <f>IF(PLANEL_Pot_Trim!CJ5&lt;&gt;0,CJ5/PLANEL_Pot_Trim!CJ5,0)</f>
        <v>0.24723112917443008</v>
      </c>
      <c r="CK30" s="47">
        <f>IF(PLANEL_Pot_Trim!CK5&lt;&gt;0,CK5/PLANEL_Pot_Trim!CK5,0)</f>
        <v>0.40111764443656495</v>
      </c>
      <c r="CL30" s="47">
        <f>IF(PLANEL_Pot_Trim!CL5&lt;&gt;0,CL5/PLANEL_Pot_Trim!CL5,0)</f>
        <v>0.4363154813815292</v>
      </c>
      <c r="CM30" s="47">
        <f>IF(PLANEL_Pot_Trim!CM5&lt;&gt;0,CM5/PLANEL_Pot_Trim!CM5,0)</f>
        <v>0.48691157154144482</v>
      </c>
      <c r="CN30" s="47">
        <f>IF(PLANEL_Pot_Trim!CN5&lt;&gt;0,CN5/PLANEL_Pot_Trim!CN5,0)</f>
        <v>0.39571939429598568</v>
      </c>
      <c r="CO30" s="47">
        <f>IF(PLANEL_Pot_Trim!CO5&lt;&gt;0,CO5/PLANEL_Pot_Trim!CO5,0)</f>
        <v>0.40111764443656495</v>
      </c>
      <c r="CP30" s="47">
        <f>IF(PLANEL_Pot_Trim!CP5&lt;&gt;0,CP5/PLANEL_Pot_Trim!CP5,0)</f>
        <v>0.4363154813815292</v>
      </c>
      <c r="CQ30" s="47">
        <f>IF(PLANEL_Pot_Trim!CQ5&lt;&gt;0,CQ5/PLANEL_Pot_Trim!CQ5,0)</f>
        <v>0.48691157154144482</v>
      </c>
      <c r="CR30" s="47">
        <f>IF(PLANEL_Pot_Trim!CR5&lt;&gt;0,CR5/PLANEL_Pot_Trim!CR5,0)</f>
        <v>0.24726994385464487</v>
      </c>
      <c r="CS30" s="47">
        <f>IF(PLANEL_Pot_Trim!CS5&lt;&gt;0,CS5/PLANEL_Pot_Trim!CS5,0)</f>
        <v>0.40111764443656495</v>
      </c>
      <c r="CT30" s="47">
        <f>IF(PLANEL_Pot_Trim!CT5&lt;&gt;0,CT5/PLANEL_Pot_Trim!CT5,0)</f>
        <v>0.4363154813815292</v>
      </c>
      <c r="CU30" s="47">
        <f>IF(PLANEL_Pot_Trim!CU5&lt;&gt;0,CU5/PLANEL_Pot_Trim!CU5,0)</f>
        <v>0.48691157154144482</v>
      </c>
      <c r="CV30" s="47">
        <f>IF(PLANEL_Pot_Trim!CV5&lt;&gt;0,CV5/PLANEL_Pot_Trim!CV5,0)</f>
        <v>0.44922321193418563</v>
      </c>
      <c r="CW30" s="47">
        <f>IF(PLANEL_Pot_Trim!CW5&lt;&gt;0,CW5/PLANEL_Pot_Trim!CW5,0)</f>
        <v>0.27624346450703247</v>
      </c>
      <c r="CX30" s="47">
        <f>IF(PLANEL_Pot_Trim!CX5&lt;&gt;0,CX5/PLANEL_Pot_Trim!CX5,0)</f>
        <v>0.4363154813815292</v>
      </c>
      <c r="CY30" s="77">
        <f>IF(PLANEL_Pot_Trim!CY5&lt;&gt;0,CY5/PLANEL_Pot_Trim!CY5,0)</f>
        <v>0.48691157154144482</v>
      </c>
      <c r="CZ30" s="77">
        <f>IF(PLANEL_Pot_Trim!CZ5&lt;&gt;0,CZ5/PLANEL_Pot_Trim!CZ5,0)</f>
        <v>0.31297327375102535</v>
      </c>
      <c r="DA30" s="77">
        <f>IF(PLANEL_Pot_Trim!DA5&lt;&gt;0,DA5/PLANEL_Pot_Trim!DA5,0)</f>
        <v>0.3073214360011613</v>
      </c>
      <c r="DB30" s="77">
        <f>IF(PLANEL_Pot_Trim!DB5&lt;&gt;0,DB5/PLANEL_Pot_Trim!DB5,0)</f>
        <v>0.4363154813815292</v>
      </c>
      <c r="DC30" s="47">
        <f>IF(PLANEL_Pot_Trim!DC5&lt;&gt;0,DC5/PLANEL_Pot_Trim!DC5,0)</f>
        <v>0.48691157154144482</v>
      </c>
      <c r="DD30" s="47">
        <f>IF(PLANEL_Pot_Trim!DD5&lt;&gt;0,DD5/PLANEL_Pot_Trim!DD5,0)</f>
        <v>0.34926316237530675</v>
      </c>
      <c r="DE30" s="47">
        <f>IF(PLANEL_Pot_Trim!DE5&lt;&gt;0,DE5/PLANEL_Pot_Trim!DE5,0)</f>
        <v>0.21139315663794278</v>
      </c>
      <c r="DF30" s="47">
        <f>IF(PLANEL_Pot_Trim!DF5&lt;&gt;0,DF5/PLANEL_Pot_Trim!DF5,0)</f>
        <v>0.4363154813815292</v>
      </c>
      <c r="DG30" s="47">
        <f>IF(PLANEL_Pot_Trim!DG5&lt;&gt;0,DG5/PLANEL_Pot_Trim!DG5,0)</f>
        <v>0.48691157154144482</v>
      </c>
      <c r="DH30" s="47">
        <f>IF(PLANEL_Pot_Trim!DH5&lt;&gt;0,DH5/PLANEL_Pot_Trim!DH5,0)</f>
        <v>0.35271483749088489</v>
      </c>
      <c r="DI30" s="47">
        <f>IF(PLANEL_Pot_Trim!DI5&lt;&gt;0,DI5/PLANEL_Pot_Trim!DI5,0)</f>
        <v>0.19704440703633017</v>
      </c>
      <c r="DJ30" s="47">
        <f>IF(PLANEL_Pot_Trim!DJ5&lt;&gt;0,DJ5/PLANEL_Pot_Trim!DJ5,0)</f>
        <v>0.4363154813815292</v>
      </c>
      <c r="DK30" s="47">
        <f>IF(PLANEL_Pot_Trim!DK5&lt;&gt;0,DK5/PLANEL_Pot_Trim!DK5,0)</f>
        <v>0.48691157154144482</v>
      </c>
      <c r="DL30" s="47">
        <f>IF(PLANEL_Pot_Trim!DL5&lt;&gt;0,DL5/PLANEL_Pot_Trim!DL5,0)</f>
        <v>0.24723112917443008</v>
      </c>
      <c r="DM30" s="47">
        <f>IF(PLANEL_Pot_Trim!DM5&lt;&gt;0,DM5/PLANEL_Pot_Trim!DM5,0)</f>
        <v>0.11621369675242361</v>
      </c>
      <c r="DN30" s="47">
        <f>IF(PLANEL_Pot_Trim!DN5&lt;&gt;0,DN5/PLANEL_Pot_Trim!DN5,0)</f>
        <v>0.4363154813815292</v>
      </c>
      <c r="DO30" s="47">
        <f>IF(PLANEL_Pot_Trim!DO5&lt;&gt;0,DO5/PLANEL_Pot_Trim!DO5,0)</f>
        <v>0.48691157154144482</v>
      </c>
      <c r="DP30" s="47">
        <f>IF(PLANEL_Pot_Trim!DP5&lt;&gt;0,DP5/PLANEL_Pot_Trim!DP5,0)</f>
        <v>0.21522305748358544</v>
      </c>
      <c r="DQ30" s="47">
        <f>IF(PLANEL_Pot_Trim!DQ5&lt;&gt;0,DQ5/PLANEL_Pot_Trim!DQ5,0)</f>
        <v>9.7252773852260027E-2</v>
      </c>
      <c r="DR30" s="47">
        <f>IF(PLANEL_Pot_Trim!DR5&lt;&gt;0,DR5/PLANEL_Pot_Trim!DR5,0)</f>
        <v>0.4363154813815292</v>
      </c>
      <c r="DS30" s="47">
        <f>IF(PLANEL_Pot_Trim!DS5&lt;&gt;0,DS5/PLANEL_Pot_Trim!DS5,0)</f>
        <v>0.48691157154144482</v>
      </c>
      <c r="DT30" s="47">
        <f>IF(PLANEL_Pot_Trim!DT5&lt;&gt;0,DT5/PLANEL_Pot_Trim!DT5,0)</f>
        <v>0.26097885549323691</v>
      </c>
      <c r="DU30" s="47">
        <f>IF(PLANEL_Pot_Trim!DU5&lt;&gt;0,DU5/PLANEL_Pot_Trim!DU5,0)</f>
        <v>9.4007576058136672E-2</v>
      </c>
      <c r="DV30" s="47">
        <f>IF(PLANEL_Pot_Trim!DV5&lt;&gt;0,DV5/PLANEL_Pot_Trim!DV5,0)</f>
        <v>0.4363154813815292</v>
      </c>
      <c r="DW30" s="47">
        <f>IF(PLANEL_Pot_Trim!DW5&lt;&gt;0,DW5/PLANEL_Pot_Trim!DW5,0)</f>
        <v>0.48691157154144482</v>
      </c>
      <c r="DX30" s="47">
        <f>IF(PLANEL_Pot_Trim!DX5&lt;&gt;0,DX5/PLANEL_Pot_Trim!DX5,0)</f>
        <v>0.260664175790842</v>
      </c>
      <c r="DY30" s="47">
        <f>IF(PLANEL_Pot_Trim!DY5&lt;&gt;0,DY5/PLANEL_Pot_Trim!DY5,0)</f>
        <v>2.7971081855450931E-2</v>
      </c>
      <c r="DZ30" s="47">
        <f>IF(PLANEL_Pot_Trim!DZ5&lt;&gt;0,DZ5/PLANEL_Pot_Trim!DZ5,0)</f>
        <v>0.4363154813815292</v>
      </c>
      <c r="EA30" s="47">
        <f>IF(PLANEL_Pot_Trim!EA5&lt;&gt;0,EA5/PLANEL_Pot_Trim!EA5,0)</f>
        <v>0.48691157154144482</v>
      </c>
      <c r="EB30" s="47">
        <f>IF(PLANEL_Pot_Trim!EB5&lt;&gt;0,EB5/PLANEL_Pot_Trim!EB5,0)</f>
        <v>0.23119519379011969</v>
      </c>
      <c r="EC30" s="47">
        <f>IF(PLANEL_Pot_Trim!EC5&lt;&gt;0,EC5/PLANEL_Pot_Trim!EC5,0)</f>
        <v>4.4460378853414376E-2</v>
      </c>
      <c r="ED30" s="47">
        <f>IF(PLANEL_Pot_Trim!ED5&lt;&gt;0,ED5/PLANEL_Pot_Trim!ED5,0)</f>
        <v>0.4363154813815292</v>
      </c>
      <c r="EE30" s="47">
        <f>IF(PLANEL_Pot_Trim!EE5&lt;&gt;0,EE5/PLANEL_Pot_Trim!EE5,0)</f>
        <v>0.48691157154144482</v>
      </c>
      <c r="EF30" s="47">
        <f>IF(PLANEL_Pot_Trim!EF5&lt;&gt;0,EF5/PLANEL_Pot_Trim!EF5,0)</f>
        <v>4.137801994476964E-2</v>
      </c>
      <c r="EG30" s="47">
        <f>IF(PLANEL_Pot_Trim!EG5&lt;&gt;0,EG5/PLANEL_Pot_Trim!EG5,0)</f>
        <v>2.5858982810306994E-2</v>
      </c>
      <c r="EH30" s="47">
        <f>IF(PLANEL_Pot_Trim!EH5&lt;&gt;0,EH5/PLANEL_Pot_Trim!EH5,0)</f>
        <v>0.4363154813815292</v>
      </c>
      <c r="EI30" s="47">
        <f>IF(PLANEL_Pot_Trim!EI5&lt;&gt;0,EI5/PLANEL_Pot_Trim!EI5,0)</f>
        <v>0.48691157154144482</v>
      </c>
      <c r="EJ30" s="47">
        <f>IF(PLANEL_Pot_Trim!EJ5&lt;&gt;0,EJ5/PLANEL_Pot_Trim!EJ5,0)</f>
        <v>0.13789918204133333</v>
      </c>
      <c r="EK30" s="47">
        <f>IF(PLANEL_Pot_Trim!EK5&lt;&gt;0,EK5/PLANEL_Pot_Trim!EK5,0)</f>
        <v>9.6098969016624014E-2</v>
      </c>
      <c r="EL30" s="47">
        <f>IF(PLANEL_Pot_Trim!EL5&lt;&gt;0,EL5/PLANEL_Pot_Trim!EL5,0)</f>
        <v>0.4363154813815292</v>
      </c>
      <c r="EM30" s="47">
        <f>IF(PLANEL_Pot_Trim!EM5&lt;&gt;0,EM5/PLANEL_Pot_Trim!EM5,0)</f>
        <v>0.48691157154144482</v>
      </c>
      <c r="EN30" s="47">
        <f>IF(PLANEL_Pot_Trim!EN5&lt;&gt;0,EN5/PLANEL_Pot_Trim!EN5,0)</f>
        <v>0.29188433062793467</v>
      </c>
      <c r="EO30" s="47">
        <f>IF(PLANEL_Pot_Trim!EO5&lt;&gt;0,EO5/PLANEL_Pot_Trim!EO5,0)</f>
        <v>0.31409433337583775</v>
      </c>
      <c r="EP30" s="47">
        <f>IF(PLANEL_Pot_Trim!EP5&lt;&gt;0,EP5/PLANEL_Pot_Trim!EP5,0)</f>
        <v>0.37849254911272889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0.70577348277027629</v>
      </c>
      <c r="D32" s="48">
        <f>IF(PLANEL_Pot_Trim!D7&lt;&gt;0,D7/PLANEL_Pot_Trim!D7,0)</f>
        <v>0.62889893499492977</v>
      </c>
      <c r="E32" s="48">
        <f>IF(PLANEL_Pot_Trim!E7&lt;&gt;0,E7/PLANEL_Pot_Trim!E7,0)</f>
        <v>0.34774409910871534</v>
      </c>
      <c r="F32" s="48">
        <f>IF(PLANEL_Pot_Trim!F7&lt;&gt;0,F7/PLANEL_Pot_Trim!F7,0)</f>
        <v>0.70577348277027629</v>
      </c>
      <c r="G32" s="48">
        <f>IF(PLANEL_Pot_Trim!G7&lt;&gt;0,G7/PLANEL_Pot_Trim!G7,0)</f>
        <v>0.31971782145112454</v>
      </c>
      <c r="H32" s="48">
        <f>IF(PLANEL_Pot_Trim!H7&lt;&gt;0,H7/PLANEL_Pot_Trim!H7,0)</f>
        <v>0.32234699371751485</v>
      </c>
      <c r="I32" s="48">
        <f>IF(PLANEL_Pot_Trim!I7&lt;&gt;0,I7/PLANEL_Pot_Trim!I7,0)</f>
        <v>0.32234699371751485</v>
      </c>
      <c r="J32" s="48">
        <f>IF(PLANEL_Pot_Trim!J7&lt;&gt;0,J7/PLANEL_Pot_Trim!J7,0)</f>
        <v>0.44624907090464555</v>
      </c>
      <c r="K32" s="48">
        <f>IF(PLANEL_Pot_Trim!K7&lt;&gt;0,K7/PLANEL_Pot_Trim!K7,0)</f>
        <v>0.31971782145112454</v>
      </c>
      <c r="L32" s="48">
        <f>IF(PLANEL_Pot_Trim!L7&lt;&gt;0,L7/PLANEL_Pot_Trim!L7,0)</f>
        <v>0.31971782145112454</v>
      </c>
      <c r="M32" s="48">
        <f>IF(PLANEL_Pot_Trim!M7&lt;&gt;0,M7/PLANEL_Pot_Trim!M7,0)</f>
        <v>0.32234699371751485</v>
      </c>
      <c r="N32" s="48">
        <f>IF(PLANEL_Pot_Trim!N7&lt;&gt;0,N7/PLANEL_Pot_Trim!N7,0)</f>
        <v>0.49850115424472546</v>
      </c>
      <c r="O32" s="48">
        <f>IF(PLANEL_Pot_Trim!O7&lt;&gt;0,O7/PLANEL_Pot_Trim!O7,0)</f>
        <v>0.28001243815260968</v>
      </c>
      <c r="P32" s="48">
        <f>IF(PLANEL_Pot_Trim!P7&lt;&gt;0,P7/PLANEL_Pot_Trim!P7,0)</f>
        <v>0.28001243815260968</v>
      </c>
      <c r="Q32" s="48">
        <f>IF(PLANEL_Pot_Trim!Q7&lt;&gt;0,Q7/PLANEL_Pot_Trim!Q7,0)</f>
        <v>0.28001243815260968</v>
      </c>
      <c r="R32" s="48">
        <f>IF(PLANEL_Pot_Trim!R7&lt;&gt;0,R7/PLANEL_Pot_Trim!R7,0)</f>
        <v>0.28001243815260968</v>
      </c>
      <c r="S32" s="48">
        <f>IF(PLANEL_Pot_Trim!S7&lt;&gt;0,S7/PLANEL_Pot_Trim!S7,0)</f>
        <v>0.25154825965452959</v>
      </c>
      <c r="T32" s="48">
        <f>IF(PLANEL_Pot_Trim!T7&lt;&gt;0,T7/PLANEL_Pot_Trim!T7,0)</f>
        <v>0.2495032420442917</v>
      </c>
      <c r="U32" s="48">
        <f>IF(PLANEL_Pot_Trim!U7&lt;&gt;0,U7/PLANEL_Pot_Trim!U7,0)</f>
        <v>0.2495032420442917</v>
      </c>
      <c r="V32" s="48">
        <f>IF(PLANEL_Pot_Trim!V7&lt;&gt;0,V7/PLANEL_Pot_Trim!V7,0)</f>
        <v>0.29854602888388659</v>
      </c>
      <c r="W32" s="48">
        <f>IF(PLANEL_Pot_Trim!W7&lt;&gt;0,W7/PLANEL_Pot_Trim!W7,0)</f>
        <v>0.26616926097751242</v>
      </c>
      <c r="X32" s="48">
        <f>IF(PLANEL_Pot_Trim!X7&lt;&gt;0,X7/PLANEL_Pot_Trim!X7,0)</f>
        <v>0.26806907722008794</v>
      </c>
      <c r="Y32" s="48">
        <f>IF(PLANEL_Pot_Trim!Y7&lt;&gt;0,Y7/PLANEL_Pot_Trim!Y7,0)</f>
        <v>0.26806907722008794</v>
      </c>
      <c r="Z32" s="48">
        <f>IF(PLANEL_Pot_Trim!Z7&lt;&gt;0,Z7/PLANEL_Pot_Trim!Z7,0)</f>
        <v>0.36024467733751414</v>
      </c>
      <c r="AA32" s="48">
        <f>IF(PLANEL_Pot_Trim!AA7&lt;&gt;0,AA7/PLANEL_Pot_Trim!AA7,0)</f>
        <v>0.25140900934673027</v>
      </c>
      <c r="AB32" s="48">
        <f>IF(PLANEL_Pot_Trim!AB7&lt;&gt;0,AB7/PLANEL_Pot_Trim!AB7,0)</f>
        <v>0.25140900934673027</v>
      </c>
      <c r="AC32" s="48">
        <f>IF(PLANEL_Pot_Trim!AC7&lt;&gt;0,AC7/PLANEL_Pot_Trim!AC7,0)</f>
        <v>0.25320347245540265</v>
      </c>
      <c r="AD32" s="48">
        <f>IF(PLANEL_Pot_Trim!AD7&lt;&gt;0,AD7/PLANEL_Pot_Trim!AD7,0)</f>
        <v>0.38110865638702446</v>
      </c>
      <c r="AE32" s="48">
        <f>IF(PLANEL_Pot_Trim!AE7&lt;&gt;0,AE7/PLANEL_Pot_Trim!AE7,0)</f>
        <v>0.20825772459665162</v>
      </c>
      <c r="AF32" s="48">
        <f>IF(PLANEL_Pot_Trim!AF7&lt;&gt;0,AF7/PLANEL_Pot_Trim!AF7,0)</f>
        <v>0.20825772459665162</v>
      </c>
      <c r="AG32" s="48">
        <f>IF(PLANEL_Pot_Trim!AG7&lt;&gt;0,AG7/PLANEL_Pot_Trim!AG7,0)</f>
        <v>0.20987612509267869</v>
      </c>
      <c r="AH32" s="48">
        <f>IF(PLANEL_Pot_Trim!AH7&lt;&gt;0,AH7/PLANEL_Pot_Trim!AH7,0)</f>
        <v>0.40384450717614778</v>
      </c>
      <c r="AI32" s="48">
        <f>IF(PLANEL_Pot_Trim!AI7&lt;&gt;0,AI7/PLANEL_Pot_Trim!AI7,0)</f>
        <v>0.20624920188748333</v>
      </c>
      <c r="AJ32" s="48">
        <f>IF(PLANEL_Pot_Trim!AJ7&lt;&gt;0,AJ7/PLANEL_Pot_Trim!AJ7,0)</f>
        <v>0.20624920188748333</v>
      </c>
      <c r="AK32" s="48">
        <f>IF(PLANEL_Pot_Trim!AK7&lt;&gt;0,AK7/PLANEL_Pot_Trim!AK7,0)</f>
        <v>0.20786761044889121</v>
      </c>
      <c r="AL32" s="48">
        <f>IF(PLANEL_Pot_Trim!AL7&lt;&gt;0,AL7/PLANEL_Pot_Trim!AL7,0)</f>
        <v>0.33597171328895137</v>
      </c>
      <c r="AM32" s="48">
        <f>IF(PLANEL_Pot_Trim!AM7&lt;&gt;0,AM7/PLANEL_Pot_Trim!AM7,0)</f>
        <v>0.18342835988836462</v>
      </c>
      <c r="AN32" s="48">
        <f>IF(PLANEL_Pot_Trim!AN7&lt;&gt;0,AN7/PLANEL_Pot_Trim!AN7,0)</f>
        <v>0.18192439633732754</v>
      </c>
      <c r="AO32" s="48">
        <f>IF(PLANEL_Pot_Trim!AO7&lt;&gt;0,AO7/PLANEL_Pot_Trim!AO7,0)</f>
        <v>0.18342835988836462</v>
      </c>
      <c r="AP32" s="48">
        <f>IF(PLANEL_Pot_Trim!AP7&lt;&gt;0,AP7/PLANEL_Pot_Trim!AP7,0)</f>
        <v>0.2982464442459492</v>
      </c>
      <c r="AQ32" s="48">
        <f>IF(PLANEL_Pot_Trim!AQ7&lt;&gt;0,AQ7/PLANEL_Pot_Trim!AQ7,0)</f>
        <v>0.10262735470274806</v>
      </c>
      <c r="AR32" s="48">
        <f>IF(PLANEL_Pot_Trim!AR7&lt;&gt;0,AR7/PLANEL_Pot_Trim!AR7,0)</f>
        <v>0.10262890835155473</v>
      </c>
      <c r="AS32" s="48">
        <f>IF(PLANEL_Pot_Trim!AS7&lt;&gt;0,AS7/PLANEL_Pot_Trim!AS7,0)</f>
        <v>0.10262890835155473</v>
      </c>
      <c r="AT32" s="48">
        <f>IF(PLANEL_Pot_Trim!AT7&lt;&gt;0,AT7/PLANEL_Pot_Trim!AT7,0)</f>
        <v>0.27424449565175324</v>
      </c>
      <c r="AU32" s="48">
        <f>IF(PLANEL_Pot_Trim!AU7&lt;&gt;0,AU7/PLANEL_Pot_Trim!AU7,0)</f>
        <v>9.7903750819683E-2</v>
      </c>
      <c r="AV32" s="48">
        <f>IF(PLANEL_Pot_Trim!AV7&lt;&gt;0,AV7/PLANEL_Pot_Trim!AV7,0)</f>
        <v>9.6551526463753659E-2</v>
      </c>
      <c r="AW32" s="48">
        <f>IF(PLANEL_Pot_Trim!AW7&lt;&gt;0,AW7/PLANEL_Pot_Trim!AW7,0)</f>
        <v>9.7904921887795912E-2</v>
      </c>
      <c r="AX32" s="48">
        <f>IF(PLANEL_Pot_Trim!AX7&lt;&gt;0,AX7/PLANEL_Pot_Trim!AX7,0)</f>
        <v>0.26972837236170238</v>
      </c>
      <c r="AY32" s="48">
        <f>IF(PLANEL_Pot_Trim!AY7&lt;&gt;0,AY7/PLANEL_Pot_Trim!AY7,0)</f>
        <v>9.7904548679720163E-2</v>
      </c>
      <c r="AZ32" s="48">
        <f>IF(PLANEL_Pot_Trim!AZ7&lt;&gt;0,AZ7/PLANEL_Pot_Trim!AZ7,0)</f>
        <v>9.7904921887795912E-2</v>
      </c>
      <c r="BA32" s="48">
        <f>IF(PLANEL_Pot_Trim!BA7&lt;&gt;0,BA7/PLANEL_Pot_Trim!BA7,0)</f>
        <v>9.7904921887795912E-2</v>
      </c>
      <c r="BB32" s="48">
        <f>IF(PLANEL_Pot_Trim!BB7&lt;&gt;0,BB7/PLANEL_Pot_Trim!BB7,0)</f>
        <v>0.23210143902141442</v>
      </c>
      <c r="BC32" s="48">
        <f>IF(PLANEL_Pot_Trim!BC7&lt;&gt;0,BC7/PLANEL_Pot_Trim!BC7,0)</f>
        <v>9.4469834983810744E-2</v>
      </c>
      <c r="BD32" s="48">
        <f>IF(PLANEL_Pot_Trim!BD7&lt;&gt;0,BD7/PLANEL_Pot_Trim!BD7,0)</f>
        <v>9.4469834983810744E-2</v>
      </c>
      <c r="BE32" s="48">
        <f>IF(PLANEL_Pot_Trim!BE7&lt;&gt;0,BE7/PLANEL_Pot_Trim!BE7,0)</f>
        <v>9.4469834983810744E-2</v>
      </c>
      <c r="BF32" s="48">
        <f>IF(PLANEL_Pot_Trim!BF7&lt;&gt;0,BF7/PLANEL_Pot_Trim!BF7,0)</f>
        <v>0.21789697520495668</v>
      </c>
      <c r="BG32" s="48">
        <f>IF(PLANEL_Pot_Trim!BG7&lt;&gt;0,BG7/PLANEL_Pot_Trim!BG7,0)</f>
        <v>9.4469834983810744E-2</v>
      </c>
      <c r="BH32" s="48">
        <f>IF(PLANEL_Pot_Trim!BH7&lt;&gt;0,BH7/PLANEL_Pot_Trim!BH7,0)</f>
        <v>9.3116428266256657E-2</v>
      </c>
      <c r="BI32" s="48">
        <f>IF(PLANEL_Pot_Trim!BI7&lt;&gt;0,BI7/PLANEL_Pot_Trim!BI7,0)</f>
        <v>0.12427639536412503</v>
      </c>
      <c r="BJ32" s="48">
        <f>IF(PLANEL_Pot_Trim!BJ7&lt;&gt;0,BJ7/PLANEL_Pot_Trim!BJ7,0)</f>
        <v>0.20590499588851857</v>
      </c>
      <c r="BK32" s="48">
        <f>IF(PLANEL_Pot_Trim!BK7&lt;&gt;0,BK7/PLANEL_Pot_Trim!BK7,0)</f>
        <v>9.4469834983810744E-2</v>
      </c>
      <c r="BL32" s="48">
        <f>IF(PLANEL_Pot_Trim!BL7&lt;&gt;0,BL7/PLANEL_Pot_Trim!BL7,0)</f>
        <v>9.4469834983810744E-2</v>
      </c>
      <c r="BM32" s="48">
        <f>IF(PLANEL_Pot_Trim!BM7&lt;&gt;0,BM7/PLANEL_Pot_Trim!BM7,0)</f>
        <v>9.4469834983810744E-2</v>
      </c>
      <c r="BN32" s="48">
        <f>IF(PLANEL_Pot_Trim!BN7&lt;&gt;0,BN7/PLANEL_Pot_Trim!BN7,0)</f>
        <v>0.18255224569054476</v>
      </c>
      <c r="BO32" s="48">
        <f>IF(PLANEL_Pot_Trim!BO7&lt;&gt;0,BO7/PLANEL_Pot_Trim!BO7,0)</f>
        <v>7.7902736452146529E-2</v>
      </c>
      <c r="BP32" s="48">
        <f>IF(PLANEL_Pot_Trim!BP7&lt;&gt;0,BP7/PLANEL_Pot_Trim!BP7,0)</f>
        <v>6.5296470019033451E-2</v>
      </c>
      <c r="BQ32" s="48">
        <f>IF(PLANEL_Pot_Trim!BQ7&lt;&gt;0,BQ7/PLANEL_Pot_Trim!BQ7,0)</f>
        <v>6.7025215151968839E-2</v>
      </c>
      <c r="BR32" s="48">
        <f>IF(PLANEL_Pot_Trim!BR7&lt;&gt;0,BR7/PLANEL_Pot_Trim!BR7,0)</f>
        <v>0.18258987031745816</v>
      </c>
      <c r="BS32" s="48">
        <f>IF(PLANEL_Pot_Trim!BS7&lt;&gt;0,BS7/PLANEL_Pot_Trim!BS7,0)</f>
        <v>8.3901864683338642E-2</v>
      </c>
      <c r="BT32" s="48">
        <f>IF(PLANEL_Pot_Trim!BT7&lt;&gt;0,BT7/PLANEL_Pot_Trim!BT7,0)</f>
        <v>6.4736060322355765E-2</v>
      </c>
      <c r="BU32" s="48">
        <f>IF(PLANEL_Pot_Trim!BU7&lt;&gt;0,BU7/PLANEL_Pot_Trim!BU7,0)</f>
        <v>6.6534683824546734E-2</v>
      </c>
      <c r="BV32" s="48">
        <f>IF(PLANEL_Pot_Trim!BV7&lt;&gt;0,BV7/PLANEL_Pot_Trim!BV7,0)</f>
        <v>0.17280276334757333</v>
      </c>
      <c r="BW32" s="48">
        <f>IF(PLANEL_Pot_Trim!BW7&lt;&gt;0,BW7/PLANEL_Pot_Trim!BW7,0)</f>
        <v>9.0531039783420447E-2</v>
      </c>
      <c r="BX32" s="48">
        <f>IF(PLANEL_Pot_Trim!BX7&lt;&gt;0,BX7/PLANEL_Pot_Trim!BX7,0)</f>
        <v>6.4185188248155389E-2</v>
      </c>
      <c r="BY32" s="48">
        <f>IF(PLANEL_Pot_Trim!BY7&lt;&gt;0,BY7/PLANEL_Pot_Trim!BY7,0)</f>
        <v>6.7502448059167386E-2</v>
      </c>
      <c r="BZ32" s="48">
        <f>IF(PLANEL_Pot_Trim!BZ7&lt;&gt;0,BZ7/PLANEL_Pot_Trim!BZ7,0)</f>
        <v>0.17133229671431169</v>
      </c>
      <c r="CA32" s="48">
        <f>IF(PLANEL_Pot_Trim!CA7&lt;&gt;0,CA7/PLANEL_Pot_Trim!CA7,0)</f>
        <v>7.8142508085638079E-2</v>
      </c>
      <c r="CB32" s="48">
        <f>IF(PLANEL_Pot_Trim!CB7&lt;&gt;0,CB7/PLANEL_Pot_Trim!CB7,0)</f>
        <v>4.2778071513634761E-2</v>
      </c>
      <c r="CC32" s="48">
        <f>IF(PLANEL_Pot_Trim!CC7&lt;&gt;0,CC7/PLANEL_Pot_Trim!CC7,0)</f>
        <v>4.6153863025199589E-2</v>
      </c>
      <c r="CD32" s="48">
        <f>IF(PLANEL_Pot_Trim!CD7&lt;&gt;0,CD7/PLANEL_Pot_Trim!CD7,0)</f>
        <v>0.15963827160323829</v>
      </c>
      <c r="CE32" s="48">
        <f>IF(PLANEL_Pot_Trim!CE7&lt;&gt;0,CE7/PLANEL_Pot_Trim!CE7,0)</f>
        <v>8.5200520253372422E-2</v>
      </c>
      <c r="CF32" s="48">
        <f>IF(PLANEL_Pot_Trim!CF7&lt;&gt;0,CF7/PLANEL_Pot_Trim!CF7,0)</f>
        <v>4.2420145729153959E-2</v>
      </c>
      <c r="CG32" s="48">
        <f>IF(PLANEL_Pot_Trim!CG7&lt;&gt;0,CG7/PLANEL_Pot_Trim!CG7,0)</f>
        <v>4.2420145729153959E-2</v>
      </c>
      <c r="CH32" s="48">
        <f>IF(PLANEL_Pot_Trim!CH7&lt;&gt;0,CH7/PLANEL_Pot_Trim!CH7,0)</f>
        <v>0.15830257198951128</v>
      </c>
      <c r="CI32" s="48">
        <f>IF(PLANEL_Pot_Trim!CI7&lt;&gt;0,CI7/PLANEL_Pot_Trim!CI7,0)</f>
        <v>0.11676044210335691</v>
      </c>
      <c r="CJ32" s="48">
        <f>IF(PLANEL_Pot_Trim!CJ7&lt;&gt;0,CJ7/PLANEL_Pot_Trim!CJ7,0)</f>
        <v>4.0874961012972111E-2</v>
      </c>
      <c r="CK32" s="48">
        <f>IF(PLANEL_Pot_Trim!CK7&lt;&gt;0,CK7/PLANEL_Pot_Trim!CK7,0)</f>
        <v>4.0874961012972111E-2</v>
      </c>
      <c r="CL32" s="48">
        <f>IF(PLANEL_Pot_Trim!CL7&lt;&gt;0,CL7/PLANEL_Pot_Trim!CL7,0)</f>
        <v>0.17940986216929611</v>
      </c>
      <c r="CM32" s="48">
        <f>IF(PLANEL_Pot_Trim!CM7&lt;&gt;0,CM7/PLANEL_Pot_Trim!CM7,0)</f>
        <v>0.1471858447253985</v>
      </c>
      <c r="CN32" s="48">
        <f>IF(PLANEL_Pot_Trim!CN7&lt;&gt;0,CN7/PLANEL_Pot_Trim!CN7,0)</f>
        <v>2.8981745410038152E-2</v>
      </c>
      <c r="CO32" s="48">
        <f>IF(PLANEL_Pot_Trim!CO7&lt;&gt;0,CO7/PLANEL_Pot_Trim!CO7,0)</f>
        <v>2.8981745410038152E-2</v>
      </c>
      <c r="CP32" s="48">
        <f>IF(PLANEL_Pot_Trim!CP7&lt;&gt;0,CP7/PLANEL_Pot_Trim!CP7,0)</f>
        <v>0.17814685568732483</v>
      </c>
      <c r="CQ32" s="48">
        <f>IF(PLANEL_Pot_Trim!CQ7&lt;&gt;0,CQ7/PLANEL_Pot_Trim!CQ7,0)</f>
        <v>0.17819671841225296</v>
      </c>
      <c r="CR32" s="48">
        <f>IF(PLANEL_Pot_Trim!CR7&lt;&gt;0,CR7/PLANEL_Pot_Trim!CR7,0)</f>
        <v>2.7872522984825725E-2</v>
      </c>
      <c r="CS32" s="48">
        <f>IF(PLANEL_Pot_Trim!CS7&lt;&gt;0,CS7/PLANEL_Pot_Trim!CS7,0)</f>
        <v>2.7872522984825725E-2</v>
      </c>
      <c r="CT32" s="48">
        <f>IF(PLANEL_Pot_Trim!CT7&lt;&gt;0,CT7/PLANEL_Pot_Trim!CT7,0)</f>
        <v>0.20049795843074847</v>
      </c>
      <c r="CU32" s="48">
        <f>IF(PLANEL_Pot_Trim!CU7&lt;&gt;0,CU7/PLANEL_Pot_Trim!CU7,0)</f>
        <v>0.19902498646792327</v>
      </c>
      <c r="CV32" s="48">
        <f>IF(PLANEL_Pot_Trim!CV7&lt;&gt;0,CV7/PLANEL_Pot_Trim!CV7,0)</f>
        <v>2.7181020150147273E-2</v>
      </c>
      <c r="CW32" s="48">
        <f>IF(PLANEL_Pot_Trim!CW7&lt;&gt;0,CW7/PLANEL_Pot_Trim!CW7,0)</f>
        <v>2.7181020150147273E-2</v>
      </c>
      <c r="CX32" s="48">
        <f>IF(PLANEL_Pot_Trim!CX7&lt;&gt;0,CX7/PLANEL_Pot_Trim!CX7,0)</f>
        <v>0.19902498646792327</v>
      </c>
      <c r="CY32" s="48">
        <f>IF(PLANEL_Pot_Trim!CY7&lt;&gt;0,CY7/PLANEL_Pot_Trim!CY7,0)</f>
        <v>0.19902498646792327</v>
      </c>
      <c r="CZ32" s="48">
        <f>IF(PLANEL_Pot_Trim!CZ7&lt;&gt;0,CZ7/PLANEL_Pot_Trim!CZ7,0)</f>
        <v>2.7181020150147273E-2</v>
      </c>
      <c r="DA32" s="48">
        <f>IF(PLANEL_Pot_Trim!DA7&lt;&gt;0,DA7/PLANEL_Pot_Trim!DA7,0)</f>
        <v>2.7181020150147273E-2</v>
      </c>
      <c r="DB32" s="48">
        <f>IF(PLANEL_Pot_Trim!DB7&lt;&gt;0,DB7/PLANEL_Pot_Trim!DB7,0)</f>
        <v>0.19902498646792327</v>
      </c>
      <c r="DC32" s="48">
        <f>IF(PLANEL_Pot_Trim!DC7&lt;&gt;0,DC7/PLANEL_Pot_Trim!DC7,0)</f>
        <v>0.19801289085062571</v>
      </c>
      <c r="DD32" s="48">
        <f>IF(PLANEL_Pot_Trim!DD7&lt;&gt;0,DD7/PLANEL_Pot_Trim!DD7,0)</f>
        <v>5.3459018953203995E-3</v>
      </c>
      <c r="DE32" s="48">
        <f>IF(PLANEL_Pot_Trim!DE7&lt;&gt;0,DE7/PLANEL_Pot_Trim!DE7,0)</f>
        <v>5.3459018953203995E-3</v>
      </c>
      <c r="DF32" s="48">
        <f>IF(PLANEL_Pot_Trim!DF7&lt;&gt;0,DF7/PLANEL_Pot_Trim!DF7,0)</f>
        <v>0.19801289085062571</v>
      </c>
      <c r="DG32" s="48">
        <f>IF(PLANEL_Pot_Trim!DG7&lt;&gt;0,DG7/PLANEL_Pot_Trim!DG7,0)</f>
        <v>0.19801289085062571</v>
      </c>
      <c r="DH32" s="48">
        <f>IF(PLANEL_Pot_Trim!DH7&lt;&gt;0,DH7/PLANEL_Pot_Trim!DH7,0)</f>
        <v>5.3459018953203995E-3</v>
      </c>
      <c r="DI32" s="48">
        <f>IF(PLANEL_Pot_Trim!DI7&lt;&gt;0,DI7/PLANEL_Pot_Trim!DI7,0)</f>
        <v>5.3459018953203995E-3</v>
      </c>
      <c r="DJ32" s="48">
        <f>IF(PLANEL_Pot_Trim!DJ7&lt;&gt;0,DJ7/PLANEL_Pot_Trim!DJ7,0)</f>
        <v>0.19801289085062571</v>
      </c>
      <c r="DK32" s="48">
        <f>IF(PLANEL_Pot_Trim!DK7&lt;&gt;0,DK7/PLANEL_Pot_Trim!DK7,0)</f>
        <v>0.17310725036986999</v>
      </c>
      <c r="DL32" s="48">
        <f>IF(PLANEL_Pot_Trim!DL7&lt;&gt;0,DL7/PLANEL_Pot_Trim!DL7,0)</f>
        <v>5.3459018953203995E-3</v>
      </c>
      <c r="DM32" s="48">
        <f>IF(PLANEL_Pot_Trim!DM7&lt;&gt;0,DM7/PLANEL_Pot_Trim!DM7,0)</f>
        <v>5.3459018953203995E-3</v>
      </c>
      <c r="DN32" s="48">
        <f>IF(PLANEL_Pot_Trim!DN7&lt;&gt;0,DN7/PLANEL_Pot_Trim!DN7,0)</f>
        <v>0.19801289085062571</v>
      </c>
      <c r="DO32" s="48">
        <f>IF(PLANEL_Pot_Trim!DO7&lt;&gt;0,DO7/PLANEL_Pot_Trim!DO7,0)</f>
        <v>0.18478178190627104</v>
      </c>
      <c r="DP32" s="48">
        <f>IF(PLANEL_Pot_Trim!DP7&lt;&gt;0,DP7/PLANEL_Pot_Trim!DP7,0)</f>
        <v>5.3459018953203995E-3</v>
      </c>
      <c r="DQ32" s="48">
        <f>IF(PLANEL_Pot_Trim!DQ7&lt;&gt;0,DQ7/PLANEL_Pot_Trim!DQ7,0)</f>
        <v>5.3459018953203995E-3</v>
      </c>
      <c r="DR32" s="48">
        <f>IF(PLANEL_Pot_Trim!DR7&lt;&gt;0,DR7/PLANEL_Pot_Trim!DR7,0)</f>
        <v>0.18224730303377645</v>
      </c>
      <c r="DS32" s="48">
        <f>IF(PLANEL_Pot_Trim!DS7&lt;&gt;0,DS7/PLANEL_Pot_Trim!DS7,0)</f>
        <v>0.17672267455196769</v>
      </c>
      <c r="DT32" s="48">
        <f>IF(PLANEL_Pot_Trim!DT7&lt;&gt;0,DT7/PLANEL_Pot_Trim!DT7,0)</f>
        <v>0</v>
      </c>
      <c r="DU32" s="48">
        <f>IF(PLANEL_Pot_Trim!DU7&lt;&gt;0,DU7/PLANEL_Pot_Trim!DU7,0)</f>
        <v>0</v>
      </c>
      <c r="DV32" s="48">
        <f>IF(PLANEL_Pot_Trim!DV7&lt;&gt;0,DV7/PLANEL_Pot_Trim!DV7,0)</f>
        <v>0.14224313052858326</v>
      </c>
      <c r="DW32" s="48">
        <f>IF(PLANEL_Pot_Trim!DW7&lt;&gt;0,DW7/PLANEL_Pot_Trim!DW7,0)</f>
        <v>0.16185594362534603</v>
      </c>
      <c r="DX32" s="48">
        <f>IF(PLANEL_Pot_Trim!DX7&lt;&gt;0,DX7/PLANEL_Pot_Trim!DX7,0)</f>
        <v>0</v>
      </c>
      <c r="DY32" s="48">
        <f>IF(PLANEL_Pot_Trim!DY7&lt;&gt;0,DY7/PLANEL_Pot_Trim!DY7,0)</f>
        <v>0</v>
      </c>
      <c r="DZ32" s="48">
        <f>IF(PLANEL_Pot_Trim!DZ7&lt;&gt;0,DZ7/PLANEL_Pot_Trim!DZ7,0)</f>
        <v>0.10416947065324474</v>
      </c>
      <c r="EA32" s="48">
        <f>IF(PLANEL_Pot_Trim!EA7&lt;&gt;0,EA7/PLANEL_Pot_Trim!EA7,0)</f>
        <v>0.13576227512261496</v>
      </c>
      <c r="EB32" s="48">
        <f>IF(PLANEL_Pot_Trim!EB7&lt;&gt;0,EB7/PLANEL_Pot_Trim!EB7,0)</f>
        <v>0</v>
      </c>
      <c r="EC32" s="48">
        <f>IF(PLANEL_Pot_Trim!EC7&lt;&gt;0,EC7/PLANEL_Pot_Trim!EC7,0)</f>
        <v>0</v>
      </c>
      <c r="ED32" s="48">
        <f>IF(PLANEL_Pot_Trim!ED7&lt;&gt;0,ED7/PLANEL_Pot_Trim!ED7,0)</f>
        <v>7.2170996849361346E-2</v>
      </c>
      <c r="EE32" s="48">
        <f>IF(PLANEL_Pot_Trim!EE7&lt;&gt;0,EE7/PLANEL_Pot_Trim!EE7,0)</f>
        <v>0.11367206195838694</v>
      </c>
      <c r="EF32" s="48">
        <f>IF(PLANEL_Pot_Trim!EF7&lt;&gt;0,EF7/PLANEL_Pot_Trim!EF7,0)</f>
        <v>0</v>
      </c>
      <c r="EG32" s="48">
        <f>IF(PLANEL_Pot_Trim!EG7&lt;&gt;0,EG7/PLANEL_Pot_Trim!EG7,0)</f>
        <v>0</v>
      </c>
      <c r="EH32" s="48">
        <f>IF(PLANEL_Pot_Trim!EH7&lt;&gt;0,EH7/PLANEL_Pot_Trim!EH7,0)</f>
        <v>3.6909245205171325E-2</v>
      </c>
      <c r="EI32" s="48">
        <f>IF(PLANEL_Pot_Trim!EI7&lt;&gt;0,EI7/PLANEL_Pot_Trim!EI7,0)</f>
        <v>0.11408410360198197</v>
      </c>
      <c r="EJ32" s="48">
        <f>IF(PLANEL_Pot_Trim!EJ7&lt;&gt;0,EJ7/PLANEL_Pot_Trim!EJ7,0)</f>
        <v>0</v>
      </c>
      <c r="EK32" s="48">
        <f>IF(PLANEL_Pot_Trim!EK7&lt;&gt;0,EK7/PLANEL_Pot_Trim!EK7,0)</f>
        <v>0</v>
      </c>
      <c r="EL32" s="48">
        <f>IF(PLANEL_Pot_Trim!EL7&lt;&gt;0,EL7/PLANEL_Pot_Trim!EL7,0)</f>
        <v>0</v>
      </c>
      <c r="EM32" s="48">
        <f>IF(PLANEL_Pot_Trim!EM7&lt;&gt;0,EM7/PLANEL_Pot_Trim!EM7,0)</f>
        <v>0.11176070442203982</v>
      </c>
      <c r="EN32" s="48">
        <f>IF(PLANEL_Pot_Trim!EN7&lt;&gt;0,EN7/PLANEL_Pot_Trim!EN7,0)</f>
        <v>0</v>
      </c>
      <c r="EO32" s="48">
        <f>IF(PLANEL_Pot_Trim!EO7&lt;&gt;0,EO7/PLANEL_Pot_Trim!EO7,0)</f>
        <v>0</v>
      </c>
      <c r="EP32" s="48">
        <f>IF(PLANEL_Pot_Trim!EP7&lt;&gt;0,EP7/PLANEL_Pot_Trim!EP7,0)</f>
        <v>0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49</v>
      </c>
      <c r="C34" s="49">
        <f>IF(PLANEL_Pot_Trim!C9&lt;&gt;0,C9/PLANEL_Pot_Trim!C9,0)</f>
        <v>0.60161247772454818</v>
      </c>
      <c r="D34" s="49">
        <f>IF(PLANEL_Pot_Trim!D9&lt;&gt;0,D9/PLANEL_Pot_Trim!D9,0)</f>
        <v>0.60161247772454818</v>
      </c>
      <c r="E34" s="49">
        <f>IF(PLANEL_Pot_Trim!E9&lt;&gt;0,E9/PLANEL_Pot_Trim!E9,0)</f>
        <v>0.47315851691777178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0.56415070170566317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0.55193220232454687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0.46136511724264634</v>
      </c>
      <c r="AH34" s="49">
        <f>IF(PLANEL_Pot_Trim!AH9&lt;&gt;0,AH9/PLANEL_Pot_Trim!AH9,0)</f>
        <v>0.62796696029704691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0.62796696029704691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0.46105810758281918</v>
      </c>
      <c r="AP34" s="49">
        <f>IF(PLANEL_Pot_Trim!AP9&lt;&gt;0,AP9/PLANEL_Pot_Trim!AP9,0)</f>
        <v>0.59534528128565622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0.46105810758281918</v>
      </c>
      <c r="AT34" s="49">
        <f>IF(PLANEL_Pot_Trim!AT9&lt;&gt;0,AT9/PLANEL_Pot_Trim!AT9,0)</f>
        <v>0.62796696029704691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0.46105810758281918</v>
      </c>
      <c r="AX34" s="49">
        <f>IF(PLANEL_Pot_Trim!AX9&lt;&gt;0,AX9/PLANEL_Pot_Trim!AX9,0)</f>
        <v>0.62796696029704691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0.46105810758281918</v>
      </c>
      <c r="BB34" s="49">
        <f>IF(PLANEL_Pot_Trim!BB9&lt;&gt;0,BB9/PLANEL_Pot_Trim!BB9,0)</f>
        <v>0.62796696029704691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0.53541955123866258</v>
      </c>
      <c r="BF34" s="49">
        <f>IF(PLANEL_Pot_Trim!BF9&lt;&gt;0,BF9/PLANEL_Pot_Trim!BF9,0)</f>
        <v>0.62796696029704691</v>
      </c>
      <c r="BG34" s="49">
        <f>IF(PLANEL_Pot_Trim!BG9&lt;&gt;0,BG9/PLANEL_Pot_Trim!BG9,0)</f>
        <v>0.29242997121588088</v>
      </c>
      <c r="BH34" s="49">
        <f>IF(PLANEL_Pot_Trim!BH9&lt;&gt;0,BH9/PLANEL_Pot_Trim!BH9,0)</f>
        <v>0.29242997121588088</v>
      </c>
      <c r="BI34" s="49">
        <f>IF(PLANEL_Pot_Trim!BI9&lt;&gt;0,BI9/PLANEL_Pot_Trim!BI9,0)</f>
        <v>0.48325656575682385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0.29242997121588088</v>
      </c>
      <c r="BN34" s="49">
        <f>IF(PLANEL_Pot_Trim!BN9&lt;&gt;0,BN9/PLANEL_Pot_Trim!BN9,0)</f>
        <v>0.48325656575682385</v>
      </c>
      <c r="BO34" s="49">
        <f>IF(PLANEL_Pot_Trim!BO9&lt;&gt;0,BO9/PLANEL_Pot_Trim!BO9,0)</f>
        <v>0.95237128000000004</v>
      </c>
      <c r="BP34" s="49">
        <f>IF(PLANEL_Pot_Trim!BP9&lt;&gt;0,BP9/PLANEL_Pot_Trim!BP9,0)</f>
        <v>0.5</v>
      </c>
      <c r="BQ34" s="49">
        <f>IF(PLANEL_Pot_Trim!BQ9&lt;&gt;0,BQ9/PLANEL_Pot_Trim!BQ9,0)</f>
        <v>0.5</v>
      </c>
      <c r="BR34" s="49">
        <f>IF(PLANEL_Pot_Trim!BR9&lt;&gt;0,BR9/PLANEL_Pot_Trim!BR9,0)</f>
        <v>0.95237128000000004</v>
      </c>
      <c r="BS34" s="49">
        <f>IF(PLANEL_Pot_Trim!BS9&lt;&gt;0,BS9/PLANEL_Pot_Trim!BS9,0)</f>
        <v>0.95237128000000004</v>
      </c>
      <c r="BT34" s="49">
        <f>IF(PLANEL_Pot_Trim!BT9&lt;&gt;0,BT9/PLANEL_Pot_Trim!BT9,0)</f>
        <v>0.5</v>
      </c>
      <c r="BU34" s="49">
        <f>IF(PLANEL_Pot_Trim!BU9&lt;&gt;0,BU9/PLANEL_Pot_Trim!BU9,0)</f>
        <v>0.5</v>
      </c>
      <c r="BV34" s="49">
        <f>IF(PLANEL_Pot_Trim!BV9&lt;&gt;0,BV9/PLANEL_Pot_Trim!BV9,0)</f>
        <v>0.95237128000000004</v>
      </c>
      <c r="BW34" s="49">
        <f>IF(PLANEL_Pot_Trim!BW9&lt;&gt;0,BW9/PLANEL_Pot_Trim!BW9,0)</f>
        <v>0.95237128000000004</v>
      </c>
      <c r="BX34" s="49">
        <f>IF(PLANEL_Pot_Trim!BX9&lt;&gt;0,BX9/PLANEL_Pot_Trim!BX9,0)</f>
        <v>0.5</v>
      </c>
      <c r="BY34" s="49">
        <f>IF(PLANEL_Pot_Trim!BY9&lt;&gt;0,BY9/PLANEL_Pot_Trim!BY9,0)</f>
        <v>0.5</v>
      </c>
      <c r="BZ34" s="49">
        <f>IF(PLANEL_Pot_Trim!BZ9&lt;&gt;0,BZ9/PLANEL_Pot_Trim!BZ9,0)</f>
        <v>0.95237128000000004</v>
      </c>
      <c r="CA34" s="49">
        <f>IF(PLANEL_Pot_Trim!CA9&lt;&gt;0,CA9/PLANEL_Pot_Trim!CA9,0)</f>
        <v>0.95237128000000004</v>
      </c>
      <c r="CB34" s="49">
        <f>IF(PLANEL_Pot_Trim!CB9&lt;&gt;0,CB9/PLANEL_Pot_Trim!CB9,0)</f>
        <v>0.5</v>
      </c>
      <c r="CC34" s="49">
        <f>IF(PLANEL_Pot_Trim!CC9&lt;&gt;0,CC9/PLANEL_Pot_Trim!CC9,0)</f>
        <v>0.5</v>
      </c>
      <c r="CD34" s="49">
        <f>IF(PLANEL_Pot_Trim!CD9&lt;&gt;0,CD9/PLANEL_Pot_Trim!CD9,0)</f>
        <v>0.95237128000000004</v>
      </c>
      <c r="CE34" s="49">
        <f>IF(PLANEL_Pot_Trim!CE9&lt;&gt;0,CE9/PLANEL_Pot_Trim!CE9,0)</f>
        <v>0.95237128000000004</v>
      </c>
      <c r="CF34" s="49">
        <f>IF(PLANEL_Pot_Trim!CF9&lt;&gt;0,CF9/PLANEL_Pot_Trim!CF9,0)</f>
        <v>0.5</v>
      </c>
      <c r="CG34" s="49">
        <f>IF(PLANEL_Pot_Trim!CG9&lt;&gt;0,CG9/PLANEL_Pot_Trim!CG9,0)</f>
        <v>0.5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0.5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0.5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0.5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0.5</v>
      </c>
      <c r="CW34" s="49">
        <f>IF(PLANEL_Pot_Trim!CW9&lt;&gt;0,CW9/PLANEL_Pot_Trim!CW9,0)</f>
        <v>0.5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0.5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0.5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0.5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0.5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0.5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50</v>
      </c>
      <c r="C35" s="49">
        <f>IF(PLANEL_Pot_Trim!C10&lt;&gt;0,C10/PLANEL_Pot_Trim!C10,0)</f>
        <v>0.642480499238965</v>
      </c>
      <c r="D35" s="49">
        <f>IF(PLANEL_Pot_Trim!D10&lt;&gt;0,D10/PLANEL_Pot_Trim!D10,0)</f>
        <v>0.56169957804068071</v>
      </c>
      <c r="E35" s="49">
        <f>IF(PLANEL_Pot_Trim!E10&lt;&gt;0,E10/PLANEL_Pot_Trim!E10,0)</f>
        <v>0.642480499238965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5.7031783824546836E-2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0.83676729417462292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0.88941916231155782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0.79889447236180899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0.79889447236180899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0.85478966715758475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0.8461031045655375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0.8461031045655375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0.89537745449189987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0.89916470486008837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0.89119105213549332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0.89916470486008837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0.89916470486008837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0.89916470486008837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0.89916470486008837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0.89916470486008837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0.89916470486008837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0.8631788377025037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0.89916470486008837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0.8461031045655375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0.8461031045655375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0.8461031045655375</v>
      </c>
      <c r="CS36" s="47">
        <f>IF(PLANEL_Pot_Trim!CS11&lt;&gt;0,CS11/PLANEL_Pot_Trim!CS11,0)</f>
        <v>0.8461031045655375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0.8461031045655375</v>
      </c>
      <c r="CW36" s="47">
        <f>IF(PLANEL_Pot_Trim!CW11&lt;&gt;0,CW11/PLANEL_Pot_Trim!CW11,0)</f>
        <v>0.8461031045655375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0.89916470486008837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0.8461031045655375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0.8461031045655375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0.8461031045655375</v>
      </c>
      <c r="DI36" s="47">
        <f>IF(PLANEL_Pot_Trim!DI11&lt;&gt;0,DI11/PLANEL_Pot_Trim!DI11,0)</f>
        <v>0.8461031045655375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0.8461031045655375</v>
      </c>
      <c r="DM36" s="47">
        <f>IF(PLANEL_Pot_Trim!DM11&lt;&gt;0,DM11/PLANEL_Pot_Trim!DM11,0)</f>
        <v>0.8461031045655375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0.8461031045655375</v>
      </c>
      <c r="DQ36" s="47">
        <f>IF(PLANEL_Pot_Trim!DQ11&lt;&gt;0,DQ11/PLANEL_Pot_Trim!DQ11,0)</f>
        <v>0.8461031045655375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0.8461031045655375</v>
      </c>
      <c r="DU36" s="47">
        <f>IF(PLANEL_Pot_Trim!DU11&lt;&gt;0,DU11/PLANEL_Pot_Trim!DU11,0)</f>
        <v>0.8461031045655375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0.8461031045655375</v>
      </c>
      <c r="DY36" s="47">
        <f>IF(PLANEL_Pot_Trim!DY11&lt;&gt;0,DY11/PLANEL_Pot_Trim!DY11,0)</f>
        <v>0.8461031045655375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0.8461031045655375</v>
      </c>
      <c r="EC36" s="47">
        <f>IF(PLANEL_Pot_Trim!EC11&lt;&gt;0,EC11/PLANEL_Pot_Trim!EC11,0)</f>
        <v>0.8461031045655375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0.8461031045655375</v>
      </c>
      <c r="EG36" s="47">
        <f>IF(PLANEL_Pot_Trim!EG11&lt;&gt;0,EG11/PLANEL_Pot_Trim!EG11,0)</f>
        <v>0.8461031045655375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0.8461031045655375</v>
      </c>
      <c r="EK36" s="47">
        <f>IF(PLANEL_Pot_Trim!EK11&lt;&gt;0,EK11/PLANEL_Pot_Trim!EK11,0)</f>
        <v>0.8461031045655375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0.8461031045655375</v>
      </c>
      <c r="EO36" s="47">
        <f>IF(PLANEL_Pot_Trim!EO11&lt;&gt;0,EO11/PLANEL_Pot_Trim!EO11,0)</f>
        <v>0.8461031045655375</v>
      </c>
      <c r="EP36" s="47">
        <f>IF(PLANEL_Pot_Trim!EP11&lt;&gt;0,EP11/PLANEL_Pot_Trim!EP11,0)</f>
        <v>0.8461031045655375</v>
      </c>
    </row>
    <row r="37" spans="2:146" x14ac:dyDescent="0.25">
      <c r="B37" s="16" t="s">
        <v>57</v>
      </c>
      <c r="C37" s="47">
        <f>IF(PLANEL_Pot_Trim!C12&lt;&gt;0,C12/PLANEL_Pot_Trim!C12,0)</f>
        <v>0.37103545024885221</v>
      </c>
      <c r="D37" s="47">
        <f>IF(PLANEL_Pot_Trim!D12&lt;&gt;0,D12/PLANEL_Pot_Trim!D12,0)</f>
        <v>0.23161302847332071</v>
      </c>
      <c r="E37" s="47">
        <f>IF(PLANEL_Pot_Trim!E12&lt;&gt;0,E12/PLANEL_Pot_Trim!E12,0)</f>
        <v>0</v>
      </c>
      <c r="F37" s="47">
        <f>IF(PLANEL_Pot_Trim!F12&lt;&gt;0,F12/PLANEL_Pot_Trim!F12,0)</f>
        <v>0.30642119719124966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0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0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51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3.7319543775256453E-2</v>
      </c>
      <c r="AF39" s="52">
        <f>IF(PLANEL_Pot_Trim!AF14&lt;&gt;0,AF14/PLANEL_Pot_Trim!AF14,0)</f>
        <v>0.38177285414340023</v>
      </c>
      <c r="AG39" s="52">
        <f>IF(PLANEL_Pot_Trim!AG14&lt;&gt;0,AG14/PLANEL_Pot_Trim!AG14,0)</f>
        <v>0.52241801046149028</v>
      </c>
      <c r="AH39" s="52">
        <f>IF(PLANEL_Pot_Trim!AH14&lt;&gt;0,AH14/PLANEL_Pot_Trim!AH14,0)</f>
        <v>0.33291317342836285</v>
      </c>
      <c r="AI39" s="52">
        <f>IF(PLANEL_Pot_Trim!AI14&lt;&gt;0,AI14/PLANEL_Pot_Trim!AI14,0)</f>
        <v>3.7319543775256453E-2</v>
      </c>
      <c r="AJ39" s="52">
        <f>IF(PLANEL_Pot_Trim!AJ14&lt;&gt;0,AJ14/PLANEL_Pot_Trim!AJ14,0)</f>
        <v>0.38177285414340023</v>
      </c>
      <c r="AK39" s="52">
        <f>IF(PLANEL_Pot_Trim!AK14&lt;&gt;0,AK14/PLANEL_Pot_Trim!AK14,0)</f>
        <v>0.52241801046149028</v>
      </c>
      <c r="AL39" s="52">
        <f>IF(PLANEL_Pot_Trim!AL14&lt;&gt;0,AL14/PLANEL_Pot_Trim!AL14,0)</f>
        <v>0.33291317342836285</v>
      </c>
      <c r="AM39" s="52">
        <f>IF(PLANEL_Pot_Trim!AM14&lt;&gt;0,AM14/PLANEL_Pot_Trim!AM14,0)</f>
        <v>3.6393904391264199E-2</v>
      </c>
      <c r="AN39" s="52">
        <f>IF(PLANEL_Pot_Trim!AN14&lt;&gt;0,AN14/PLANEL_Pot_Trim!AN14,0)</f>
        <v>0.37230371403063361</v>
      </c>
      <c r="AO39" s="52">
        <f>IF(PLANEL_Pot_Trim!AO14&lt;&gt;0,AO14/PLANEL_Pot_Trim!AO14,0)</f>
        <v>0.50946043805745345</v>
      </c>
      <c r="AP39" s="52">
        <f>IF(PLANEL_Pot_Trim!AP14&lt;&gt;0,AP14/PLANEL_Pot_Trim!AP14,0)</f>
        <v>0.32465590348928386</v>
      </c>
      <c r="AQ39" s="52">
        <f>IF(PLANEL_Pot_Trim!AQ14&lt;&gt;0,AQ14/PLANEL_Pot_Trim!AQ14,0)</f>
        <v>3.6393904391264199E-2</v>
      </c>
      <c r="AR39" s="52">
        <f>IF(PLANEL_Pot_Trim!AR14&lt;&gt;0,AR14/PLANEL_Pot_Trim!AR14,0)</f>
        <v>0.37230371403063361</v>
      </c>
      <c r="AS39" s="52">
        <f>IF(PLANEL_Pot_Trim!AS14&lt;&gt;0,AS14/PLANEL_Pot_Trim!AS14,0)</f>
        <v>0.50946043805745345</v>
      </c>
      <c r="AT39" s="52">
        <f>IF(PLANEL_Pot_Trim!AT14&lt;&gt;0,AT14/PLANEL_Pot_Trim!AT14,0)</f>
        <v>0.32465590348928386</v>
      </c>
      <c r="AU39" s="52">
        <f>IF(PLANEL_Pot_Trim!AU14&lt;&gt;0,AU14/PLANEL_Pot_Trim!AU14,0)</f>
        <v>3.6393904391264199E-2</v>
      </c>
      <c r="AV39" s="52">
        <f>IF(PLANEL_Pot_Trim!AV14&lt;&gt;0,AV14/PLANEL_Pot_Trim!AV14,0)</f>
        <v>0.37230371403063361</v>
      </c>
      <c r="AW39" s="52">
        <f>IF(PLANEL_Pot_Trim!AW14&lt;&gt;0,AW14/PLANEL_Pot_Trim!AW14,0)</f>
        <v>0.50946043805745345</v>
      </c>
      <c r="AX39" s="52">
        <f>IF(PLANEL_Pot_Trim!AX14&lt;&gt;0,AX14/PLANEL_Pot_Trim!AX14,0)</f>
        <v>0.32465590348928386</v>
      </c>
      <c r="AY39" s="52">
        <f>IF(PLANEL_Pot_Trim!AY14&lt;&gt;0,AY14/PLANEL_Pot_Trim!AY14,0)</f>
        <v>3.6393904391264199E-2</v>
      </c>
      <c r="AZ39" s="52">
        <f>IF(PLANEL_Pot_Trim!AZ14&lt;&gt;0,AZ14/PLANEL_Pot_Trim!AZ14,0)</f>
        <v>0.37230371403063361</v>
      </c>
      <c r="BA39" s="52">
        <f>IF(PLANEL_Pot_Trim!BA14&lt;&gt;0,BA14/PLANEL_Pot_Trim!BA14,0)</f>
        <v>0.50946043805745345</v>
      </c>
      <c r="BB39" s="52">
        <f>IF(PLANEL_Pot_Trim!BB14&lt;&gt;0,BB14/PLANEL_Pot_Trim!BB14,0)</f>
        <v>0.32465590348928386</v>
      </c>
      <c r="BC39" s="52">
        <f>IF(PLANEL_Pot_Trim!BC14&lt;&gt;0,BC14/PLANEL_Pot_Trim!BC14,0)</f>
        <v>3.6393904391264199E-2</v>
      </c>
      <c r="BD39" s="52">
        <f>IF(PLANEL_Pot_Trim!BD14&lt;&gt;0,BD14/PLANEL_Pot_Trim!BD14,0)</f>
        <v>0.37230371403063361</v>
      </c>
      <c r="BE39" s="52">
        <f>IF(PLANEL_Pot_Trim!BE14&lt;&gt;0,BE14/PLANEL_Pot_Trim!BE14,0)</f>
        <v>0.50946043805745345</v>
      </c>
      <c r="BF39" s="52">
        <f>IF(PLANEL_Pot_Trim!BF14&lt;&gt;0,BF14/PLANEL_Pot_Trim!BF14,0)</f>
        <v>0.32465590348928386</v>
      </c>
      <c r="BG39" s="52">
        <f>IF(PLANEL_Pot_Trim!BG14&lt;&gt;0,BG14/PLANEL_Pot_Trim!BG14,0)</f>
        <v>3.6393904391264199E-2</v>
      </c>
      <c r="BH39" s="52">
        <f>IF(PLANEL_Pot_Trim!BH14&lt;&gt;0,BH14/PLANEL_Pot_Trim!BH14,0)</f>
        <v>0.37230371403063361</v>
      </c>
      <c r="BI39" s="52">
        <f>IF(PLANEL_Pot_Trim!BI14&lt;&gt;0,BI14/PLANEL_Pot_Trim!BI14,0)</f>
        <v>0.50946043805745345</v>
      </c>
      <c r="BJ39" s="52">
        <f>IF(PLANEL_Pot_Trim!BJ14&lt;&gt;0,BJ14/PLANEL_Pot_Trim!BJ14,0)</f>
        <v>0.32465590348928386</v>
      </c>
      <c r="BK39" s="52">
        <f>IF(PLANEL_Pot_Trim!BK14&lt;&gt;0,BK14/PLANEL_Pot_Trim!BK14,0)</f>
        <v>3.6393904391264199E-2</v>
      </c>
      <c r="BL39" s="52">
        <f>IF(PLANEL_Pot_Trim!BL14&lt;&gt;0,BL14/PLANEL_Pot_Trim!BL14,0)</f>
        <v>0.37230371403063361</v>
      </c>
      <c r="BM39" s="52">
        <f>IF(PLANEL_Pot_Trim!BM14&lt;&gt;0,BM14/PLANEL_Pot_Trim!BM14,0)</f>
        <v>0.50946043805745345</v>
      </c>
      <c r="BN39" s="52">
        <f>IF(PLANEL_Pot_Trim!BN14&lt;&gt;0,BN14/PLANEL_Pot_Trim!BN14,0)</f>
        <v>0.32465590348928386</v>
      </c>
      <c r="BO39" s="52">
        <f>IF(PLANEL_Pot_Trim!BO14&lt;&gt;0,BO14/PLANEL_Pot_Trim!BO14,0)</f>
        <v>3.5962213173987123E-2</v>
      </c>
      <c r="BP39" s="52">
        <f>IF(PLANEL_Pot_Trim!BP14&lt;&gt;0,BP14/PLANEL_Pot_Trim!BP14,0)</f>
        <v>0.36788758316956605</v>
      </c>
      <c r="BQ39" s="52">
        <f>IF(PLANEL_Pot_Trim!BQ14&lt;&gt;0,BQ14/PLANEL_Pot_Trim!BQ14,0)</f>
        <v>0.50341740427741144</v>
      </c>
      <c r="BR39" s="52">
        <f>IF(PLANEL_Pot_Trim!BR14&lt;&gt;0,BR14/PLANEL_Pot_Trim!BR14,0)</f>
        <v>0.32080495361389033</v>
      </c>
      <c r="BS39" s="52">
        <f>IF(PLANEL_Pot_Trim!BS14&lt;&gt;0,BS14/PLANEL_Pot_Trim!BS14,0)</f>
        <v>3.5962213173987123E-2</v>
      </c>
      <c r="BT39" s="52">
        <f>IF(PLANEL_Pot_Trim!BT14&lt;&gt;0,BT14/PLANEL_Pot_Trim!BT14,0)</f>
        <v>0.36788758316956605</v>
      </c>
      <c r="BU39" s="52">
        <f>IF(PLANEL_Pot_Trim!BU14&lt;&gt;0,BU14/PLANEL_Pot_Trim!BU14,0)</f>
        <v>0.50341740427741144</v>
      </c>
      <c r="BV39" s="52">
        <f>IF(PLANEL_Pot_Trim!BV14&lt;&gt;0,BV14/PLANEL_Pot_Trim!BV14,0)</f>
        <v>0.32080495361389033</v>
      </c>
      <c r="BW39" s="52">
        <f>IF(PLANEL_Pot_Trim!BW14&lt;&gt;0,BW14/PLANEL_Pot_Trim!BW14,0)</f>
        <v>3.5962213173987123E-2</v>
      </c>
      <c r="BX39" s="52">
        <f>IF(PLANEL_Pot_Trim!BX14&lt;&gt;0,BX14/PLANEL_Pot_Trim!BX14,0)</f>
        <v>0.36788758316956605</v>
      </c>
      <c r="BY39" s="52">
        <f>IF(PLANEL_Pot_Trim!BY14&lt;&gt;0,BY14/PLANEL_Pot_Trim!BY14,0)</f>
        <v>0.50341740427741144</v>
      </c>
      <c r="BZ39" s="52">
        <f>IF(PLANEL_Pot_Trim!BZ14&lt;&gt;0,BZ14/PLANEL_Pot_Trim!BZ14,0)</f>
        <v>0.32080495361389033</v>
      </c>
      <c r="CA39" s="52">
        <f>IF(PLANEL_Pot_Trim!CA14&lt;&gt;0,CA14/PLANEL_Pot_Trim!CA14,0)</f>
        <v>3.5962213173987123E-2</v>
      </c>
      <c r="CB39" s="52">
        <f>IF(PLANEL_Pot_Trim!CB14&lt;&gt;0,CB14/PLANEL_Pot_Trim!CB14,0)</f>
        <v>0.36788758316956605</v>
      </c>
      <c r="CC39" s="52">
        <f>IF(PLANEL_Pot_Trim!CC14&lt;&gt;0,CC14/PLANEL_Pot_Trim!CC14,0)</f>
        <v>0.50341740427741144</v>
      </c>
      <c r="CD39" s="52">
        <f>IF(PLANEL_Pot_Trim!CD14&lt;&gt;0,CD14/PLANEL_Pot_Trim!CD14,0)</f>
        <v>0.32080495361389033</v>
      </c>
      <c r="CE39" s="52">
        <f>IF(PLANEL_Pot_Trim!CE14&lt;&gt;0,CE14/PLANEL_Pot_Trim!CE14,0)</f>
        <v>3.5962213173987123E-2</v>
      </c>
      <c r="CF39" s="52">
        <f>IF(PLANEL_Pot_Trim!CF14&lt;&gt;0,CF14/PLANEL_Pot_Trim!CF14,0)</f>
        <v>0.36788758316956605</v>
      </c>
      <c r="CG39" s="52">
        <f>IF(PLANEL_Pot_Trim!CG14&lt;&gt;0,CG14/PLANEL_Pot_Trim!CG14,0)</f>
        <v>0.50341740427741144</v>
      </c>
      <c r="CH39" s="52">
        <f>IF(PLANEL_Pot_Trim!CH14&lt;&gt;0,CH14/PLANEL_Pot_Trim!CH14,0)</f>
        <v>0.32080495361389033</v>
      </c>
      <c r="CI39" s="52">
        <f>IF(PLANEL_Pot_Trim!CI14&lt;&gt;0,CI14/PLANEL_Pot_Trim!CI14,0)</f>
        <v>3.5823068552540548E-2</v>
      </c>
      <c r="CJ39" s="52">
        <f>IF(PLANEL_Pot_Trim!CJ14&lt;&gt;0,CJ14/PLANEL_Pot_Trim!CJ14,0)</f>
        <v>0.36646415643016372</v>
      </c>
      <c r="CK39" s="52">
        <f>IF(PLANEL_Pot_Trim!CK14&lt;&gt;0,CK14/PLANEL_Pot_Trim!CK14,0)</f>
        <v>0.501469586901376</v>
      </c>
      <c r="CL39" s="52">
        <f>IF(PLANEL_Pot_Trim!CL14&lt;&gt;0,CL14/PLANEL_Pot_Trim!CL14,0)</f>
        <v>0.3195636985164117</v>
      </c>
      <c r="CM39" s="52">
        <f>IF(PLANEL_Pot_Trim!CM14&lt;&gt;0,CM14/PLANEL_Pot_Trim!CM14,0)</f>
        <v>3.5823068552540548E-2</v>
      </c>
      <c r="CN39" s="52">
        <f>IF(PLANEL_Pot_Trim!CN14&lt;&gt;0,CN14/PLANEL_Pot_Trim!CN14,0)</f>
        <v>0.36646415643016372</v>
      </c>
      <c r="CO39" s="52">
        <f>IF(PLANEL_Pot_Trim!CO14&lt;&gt;0,CO14/PLANEL_Pot_Trim!CO14,0)</f>
        <v>0.501469586901376</v>
      </c>
      <c r="CP39" s="52">
        <f>IF(PLANEL_Pot_Trim!CP14&lt;&gt;0,CP14/PLANEL_Pot_Trim!CP14,0)</f>
        <v>0.3195636985164117</v>
      </c>
      <c r="CQ39" s="52">
        <f>IF(PLANEL_Pot_Trim!CQ14&lt;&gt;0,CQ14/PLANEL_Pot_Trim!CQ14,0)</f>
        <v>3.5823068552540548E-2</v>
      </c>
      <c r="CR39" s="52">
        <f>IF(PLANEL_Pot_Trim!CR14&lt;&gt;0,CR14/PLANEL_Pot_Trim!CR14,0)</f>
        <v>0.36646415643016372</v>
      </c>
      <c r="CS39" s="52">
        <f>IF(PLANEL_Pot_Trim!CS14&lt;&gt;0,CS14/PLANEL_Pot_Trim!CS14,0)</f>
        <v>0.501469586901376</v>
      </c>
      <c r="CT39" s="52">
        <f>IF(PLANEL_Pot_Trim!CT14&lt;&gt;0,CT14/PLANEL_Pot_Trim!CT14,0)</f>
        <v>0.3195636985164117</v>
      </c>
      <c r="CU39" s="52">
        <f>IF(PLANEL_Pot_Trim!CU14&lt;&gt;0,CU14/PLANEL_Pot_Trim!CU14,0)</f>
        <v>3.5823068552540548E-2</v>
      </c>
      <c r="CV39" s="52">
        <f>IF(PLANEL_Pot_Trim!CV14&lt;&gt;0,CV14/PLANEL_Pot_Trim!CV14,0)</f>
        <v>0.36646415643016372</v>
      </c>
      <c r="CW39" s="52">
        <f>IF(PLANEL_Pot_Trim!CW14&lt;&gt;0,CW14/PLANEL_Pot_Trim!CW14,0)</f>
        <v>0.501469586901376</v>
      </c>
      <c r="CX39" s="52">
        <f>IF(PLANEL_Pot_Trim!CX14&lt;&gt;0,CX14/PLANEL_Pot_Trim!CX14,0)</f>
        <v>0.3195636985164117</v>
      </c>
      <c r="CY39" s="82">
        <f>IF(PLANEL_Pot_Trim!CY14&lt;&gt;0,CY14/PLANEL_Pot_Trim!CY14,0)</f>
        <v>3.5823068552540548E-2</v>
      </c>
      <c r="CZ39" s="82">
        <f>IF(PLANEL_Pot_Trim!CZ14&lt;&gt;0,CZ14/PLANEL_Pot_Trim!CZ14,0)</f>
        <v>0.36646415643016372</v>
      </c>
      <c r="DA39" s="82">
        <f>IF(PLANEL_Pot_Trim!DA14&lt;&gt;0,DA14/PLANEL_Pot_Trim!DA14,0)</f>
        <v>0.501469586901376</v>
      </c>
      <c r="DB39" s="82">
        <f>IF(PLANEL_Pot_Trim!DB14&lt;&gt;0,DB14/PLANEL_Pot_Trim!DB14,0)</f>
        <v>0.3195636985164117</v>
      </c>
      <c r="DC39" s="52">
        <f>IF(PLANEL_Pot_Trim!DC14&lt;&gt;0,DC14/PLANEL_Pot_Trim!DC14,0)</f>
        <v>3.5823068552540548E-2</v>
      </c>
      <c r="DD39" s="52">
        <f>IF(PLANEL_Pot_Trim!DD14&lt;&gt;0,DD14/PLANEL_Pot_Trim!DD14,0)</f>
        <v>0.36646415643016372</v>
      </c>
      <c r="DE39" s="52">
        <f>IF(PLANEL_Pot_Trim!DE14&lt;&gt;0,DE14/PLANEL_Pot_Trim!DE14,0)</f>
        <v>0.501469586901376</v>
      </c>
      <c r="DF39" s="52">
        <f>IF(PLANEL_Pot_Trim!DF14&lt;&gt;0,DF14/PLANEL_Pot_Trim!DF14,0)</f>
        <v>0.3195636985164117</v>
      </c>
      <c r="DG39" s="52">
        <f>IF(PLANEL_Pot_Trim!DG14&lt;&gt;0,DG14/PLANEL_Pot_Trim!DG14,0)</f>
        <v>3.5823068552540548E-2</v>
      </c>
      <c r="DH39" s="52">
        <f>IF(PLANEL_Pot_Trim!DH14&lt;&gt;0,DH14/PLANEL_Pot_Trim!DH14,0)</f>
        <v>0.36646415643016372</v>
      </c>
      <c r="DI39" s="52">
        <f>IF(PLANEL_Pot_Trim!DI14&lt;&gt;0,DI14/PLANEL_Pot_Trim!DI14,0)</f>
        <v>0.501469586901376</v>
      </c>
      <c r="DJ39" s="52">
        <f>IF(PLANEL_Pot_Trim!DJ14&lt;&gt;0,DJ14/PLANEL_Pot_Trim!DJ14,0)</f>
        <v>0.3195636985164117</v>
      </c>
      <c r="DK39" s="52">
        <f>IF(PLANEL_Pot_Trim!DK14&lt;&gt;0,DK14/PLANEL_Pot_Trim!DK14,0)</f>
        <v>3.5823068552540548E-2</v>
      </c>
      <c r="DL39" s="52">
        <f>IF(PLANEL_Pot_Trim!DL14&lt;&gt;0,DL14/PLANEL_Pot_Trim!DL14,0)</f>
        <v>0.36646415643016372</v>
      </c>
      <c r="DM39" s="52">
        <f>IF(PLANEL_Pot_Trim!DM14&lt;&gt;0,DM14/PLANEL_Pot_Trim!DM14,0)</f>
        <v>0.501469586901376</v>
      </c>
      <c r="DN39" s="52">
        <f>IF(PLANEL_Pot_Trim!DN14&lt;&gt;0,DN14/PLANEL_Pot_Trim!DN14,0)</f>
        <v>0.3195636985164117</v>
      </c>
      <c r="DO39" s="52">
        <f>IF(PLANEL_Pot_Trim!DO14&lt;&gt;0,DO14/PLANEL_Pot_Trim!DO14,0)</f>
        <v>3.5823068552540548E-2</v>
      </c>
      <c r="DP39" s="52">
        <f>IF(PLANEL_Pot_Trim!DP14&lt;&gt;0,DP14/PLANEL_Pot_Trim!DP14,0)</f>
        <v>0.36646415643016372</v>
      </c>
      <c r="DQ39" s="52">
        <f>IF(PLANEL_Pot_Trim!DQ14&lt;&gt;0,DQ14/PLANEL_Pot_Trim!DQ14,0)</f>
        <v>0.501469586901376</v>
      </c>
      <c r="DR39" s="52">
        <f>IF(PLANEL_Pot_Trim!DR14&lt;&gt;0,DR14/PLANEL_Pot_Trim!DR14,0)</f>
        <v>0.3195636985164117</v>
      </c>
      <c r="DS39" s="52">
        <f>IF(PLANEL_Pot_Trim!DS14&lt;&gt;0,DS14/PLANEL_Pot_Trim!DS14,0)</f>
        <v>3.5823068552540548E-2</v>
      </c>
      <c r="DT39" s="52">
        <f>IF(PLANEL_Pot_Trim!DT14&lt;&gt;0,DT14/PLANEL_Pot_Trim!DT14,0)</f>
        <v>0.36646415643016372</v>
      </c>
      <c r="DU39" s="52">
        <f>IF(PLANEL_Pot_Trim!DU14&lt;&gt;0,DU14/PLANEL_Pot_Trim!DU14,0)</f>
        <v>0.501469586901376</v>
      </c>
      <c r="DV39" s="52">
        <f>IF(PLANEL_Pot_Trim!DV14&lt;&gt;0,DV14/PLANEL_Pot_Trim!DV14,0)</f>
        <v>0.3195636985164117</v>
      </c>
      <c r="DW39" s="52">
        <f>IF(PLANEL_Pot_Trim!DW14&lt;&gt;0,DW14/PLANEL_Pot_Trim!DW14,0)</f>
        <v>3.5823068555431131E-2</v>
      </c>
      <c r="DX39" s="52">
        <f>IF(PLANEL_Pot_Trim!DX14&lt;&gt;0,DX14/PLANEL_Pot_Trim!DX14,0)</f>
        <v>0.36646415640164237</v>
      </c>
      <c r="DY39" s="52">
        <f>IF(PLANEL_Pot_Trim!DY14&lt;&gt;0,DY14/PLANEL_Pot_Trim!DY14,0)</f>
        <v>0.50146958693542365</v>
      </c>
      <c r="DZ39" s="52">
        <f>IF(PLANEL_Pot_Trim!DZ14&lt;&gt;0,DZ14/PLANEL_Pot_Trim!DZ14,0)</f>
        <v>0.31956369846957822</v>
      </c>
      <c r="EA39" s="52">
        <f>IF(PLANEL_Pot_Trim!EA14&lt;&gt;0,EA14/PLANEL_Pot_Trim!EA14,0)</f>
        <v>3.5823068555431131E-2</v>
      </c>
      <c r="EB39" s="52">
        <f>IF(PLANEL_Pot_Trim!EB14&lt;&gt;0,EB14/PLANEL_Pot_Trim!EB14,0)</f>
        <v>0.36646415640164237</v>
      </c>
      <c r="EC39" s="52">
        <f>IF(PLANEL_Pot_Trim!EC14&lt;&gt;0,EC14/PLANEL_Pot_Trim!EC14,0)</f>
        <v>0.50146958693542365</v>
      </c>
      <c r="ED39" s="52">
        <f>IF(PLANEL_Pot_Trim!ED14&lt;&gt;0,ED14/PLANEL_Pot_Trim!ED14,0)</f>
        <v>0.31956369846957822</v>
      </c>
      <c r="EE39" s="52">
        <f>IF(PLANEL_Pot_Trim!EE14&lt;&gt;0,EE14/PLANEL_Pot_Trim!EE14,0)</f>
        <v>3.5823068555431131E-2</v>
      </c>
      <c r="EF39" s="52">
        <f>IF(PLANEL_Pot_Trim!EF14&lt;&gt;0,EF14/PLANEL_Pot_Trim!EF14,0)</f>
        <v>0.36646415640164237</v>
      </c>
      <c r="EG39" s="52">
        <f>IF(PLANEL_Pot_Trim!EG14&lt;&gt;0,EG14/PLANEL_Pot_Trim!EG14,0)</f>
        <v>0.50146958693542365</v>
      </c>
      <c r="EH39" s="52">
        <f>IF(PLANEL_Pot_Trim!EH14&lt;&gt;0,EH14/PLANEL_Pot_Trim!EH14,0)</f>
        <v>0.31956369846957822</v>
      </c>
      <c r="EI39" s="52">
        <f>IF(PLANEL_Pot_Trim!EI14&lt;&gt;0,EI14/PLANEL_Pot_Trim!EI14,0)</f>
        <v>3.5823068555431131E-2</v>
      </c>
      <c r="EJ39" s="52">
        <f>IF(PLANEL_Pot_Trim!EJ14&lt;&gt;0,EJ14/PLANEL_Pot_Trim!EJ14,0)</f>
        <v>0.36646415640164237</v>
      </c>
      <c r="EK39" s="52">
        <f>IF(PLANEL_Pot_Trim!EK14&lt;&gt;0,EK14/PLANEL_Pot_Trim!EK14,0)</f>
        <v>0.50146958693542365</v>
      </c>
      <c r="EL39" s="52">
        <f>IF(PLANEL_Pot_Trim!EL14&lt;&gt;0,EL14/PLANEL_Pot_Trim!EL14,0)</f>
        <v>0.31956369846957822</v>
      </c>
      <c r="EM39" s="52">
        <f>IF(PLANEL_Pot_Trim!EM14&lt;&gt;0,EM14/PLANEL_Pot_Trim!EM14,0)</f>
        <v>3.5823068555431131E-2</v>
      </c>
      <c r="EN39" s="52">
        <f>IF(PLANEL_Pot_Trim!EN14&lt;&gt;0,EN14/PLANEL_Pot_Trim!EN14,0)</f>
        <v>0.36646415640164237</v>
      </c>
      <c r="EO39" s="52">
        <f>IF(PLANEL_Pot_Trim!EO14&lt;&gt;0,EO14/PLANEL_Pot_Trim!EO14,0)</f>
        <v>0.50146958693542365</v>
      </c>
      <c r="EP39" s="52">
        <f>IF(PLANEL_Pot_Trim!EP14&lt;&gt;0,EP14/PLANEL_Pot_Trim!EP14,0)</f>
        <v>0.31956369846957822</v>
      </c>
    </row>
    <row r="40" spans="2:146" x14ac:dyDescent="0.25">
      <c r="B40" s="23" t="s">
        <v>52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0.96505478255602661</v>
      </c>
      <c r="G40" s="52">
        <f>IF(PLANEL_Pot_Trim!G15&lt;&gt;0,G15/PLANEL_Pot_Trim!G15,0)</f>
        <v>0.96508506723198062</v>
      </c>
      <c r="H40" s="52">
        <f>IF(PLANEL_Pot_Trim!H15&lt;&gt;0,H15/PLANEL_Pot_Trim!H15,0)</f>
        <v>0.96508506723198062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0.96508506723198062</v>
      </c>
      <c r="L40" s="52">
        <f>IF(PLANEL_Pot_Trim!L15&lt;&gt;0,L15/PLANEL_Pot_Trim!L15,0)</f>
        <v>0.96508506723198062</v>
      </c>
      <c r="M40" s="52">
        <f>IF(PLANEL_Pot_Trim!M15&lt;&gt;0,M15/PLANEL_Pot_Trim!M15,0)</f>
        <v>0.96505478255602661</v>
      </c>
      <c r="N40" s="52">
        <f>IF(PLANEL_Pot_Trim!N15&lt;&gt;0,N15/PLANEL_Pot_Trim!N15,0)</f>
        <v>0.96508506723198062</v>
      </c>
      <c r="O40" s="52">
        <f>IF(PLANEL_Pot_Trim!O15&lt;&gt;0,O15/PLANEL_Pot_Trim!O15,0)</f>
        <v>0.95755516673267327</v>
      </c>
      <c r="P40" s="52">
        <f>IF(PLANEL_Pot_Trim!P15&lt;&gt;0,P15/PLANEL_Pot_Trim!P15,0)</f>
        <v>0.95757496871287129</v>
      </c>
      <c r="Q40" s="52">
        <f>IF(PLANEL_Pot_Trim!Q15&lt;&gt;0,Q15/PLANEL_Pot_Trim!Q15,0)</f>
        <v>0.63487506772277236</v>
      </c>
      <c r="R40" s="52">
        <f>IF(PLANEL_Pot_Trim!R15&lt;&gt;0,R15/PLANEL_Pot_Trim!R15,0)</f>
        <v>0.95757496871287129</v>
      </c>
      <c r="S40" s="52">
        <f>IF(PLANEL_Pot_Trim!S15&lt;&gt;0,S15/PLANEL_Pot_Trim!S15,0)</f>
        <v>0.9346358134529148</v>
      </c>
      <c r="T40" s="52">
        <f>IF(PLANEL_Pot_Trim!T15&lt;&gt;0,T15/PLANEL_Pot_Trim!T15,0)</f>
        <v>0.9346358134529148</v>
      </c>
      <c r="U40" s="52">
        <f>IF(PLANEL_Pot_Trim!U15&lt;&gt;0,U15/PLANEL_Pot_Trim!U15,0)</f>
        <v>0.9346358134529148</v>
      </c>
      <c r="V40" s="52">
        <f>IF(PLANEL_Pot_Trim!V15&lt;&gt;0,V15/PLANEL_Pot_Trim!V15,0)</f>
        <v>0.9346358134529148</v>
      </c>
      <c r="W40" s="52">
        <f>IF(PLANEL_Pot_Trim!W15&lt;&gt;0,W15/PLANEL_Pot_Trim!W15,0)</f>
        <v>0.93009199568845624</v>
      </c>
      <c r="X40" s="52">
        <f>IF(PLANEL_Pot_Trim!X15&lt;&gt;0,X15/PLANEL_Pot_Trim!X15,0)</f>
        <v>0.93009199568845624</v>
      </c>
      <c r="Y40" s="52">
        <f>IF(PLANEL_Pot_Trim!Y15&lt;&gt;0,Y15/PLANEL_Pot_Trim!Y15,0)</f>
        <v>0.7034390749652295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0.93020520704419896</v>
      </c>
      <c r="AB40" s="52">
        <f>IF(PLANEL_Pot_Trim!AB15&lt;&gt;0,AB15/PLANEL_Pot_Trim!AB15,0)</f>
        <v>0.93020520704419896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0.93020520704419896</v>
      </c>
      <c r="AF40" s="52">
        <f>IF(PLANEL_Pot_Trim!AF15&lt;&gt;0,AF15/PLANEL_Pot_Trim!AF15,0)</f>
        <v>0.93020520704419896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0.70511756892265198</v>
      </c>
      <c r="AJ40" s="52">
        <f>IF(PLANEL_Pot_Trim!AJ15&lt;&gt;0,AJ15/PLANEL_Pot_Trim!AJ15,0)</f>
        <v>0.93020520704419896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0.92909952435158505</v>
      </c>
      <c r="AO40" s="52">
        <f>IF(PLANEL_Pot_Trim!AO15&lt;&gt;0,AO15/PLANEL_Pot_Trim!AO15,0)</f>
        <v>0.73559815547550433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0.92909952435158505</v>
      </c>
      <c r="AS40" s="52">
        <f>IF(PLANEL_Pot_Trim!AS15&lt;&gt;0,AS15/PLANEL_Pot_Trim!AS15,0)</f>
        <v>0.73559815547550433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0.56248404290312848</v>
      </c>
      <c r="AV40" s="52">
        <f>IF(PLANEL_Pot_Trim!AV15&lt;&gt;0,AV15/PLANEL_Pot_Trim!AV15,0)</f>
        <v>0.56247765129829386</v>
      </c>
      <c r="AW40" s="52">
        <f>IF(PLANEL_Pot_Trim!AW15&lt;&gt;0,AW15/PLANEL_Pot_Trim!AW15,0)</f>
        <v>0.48653979320843321</v>
      </c>
      <c r="AX40" s="52">
        <f>IF(PLANEL_Pot_Trim!AX15&lt;&gt;0,AX15/PLANEL_Pot_Trim!AX15,0)</f>
        <v>0.91330099568618262</v>
      </c>
      <c r="AY40" s="52">
        <f>IF(PLANEL_Pot_Trim!AY15&lt;&gt;0,AY15/PLANEL_Pot_Trim!AY15,0)</f>
        <v>0.34756639992615712</v>
      </c>
      <c r="AZ40" s="52">
        <f>IF(PLANEL_Pot_Trim!AZ15&lt;&gt;0,AZ15/PLANEL_Pot_Trim!AZ15,0)</f>
        <v>0.32484644529392076</v>
      </c>
      <c r="BA40" s="52">
        <f>IF(PLANEL_Pot_Trim!BA15&lt;&gt;0,BA15/PLANEL_Pot_Trim!BA15,0)</f>
        <v>0.34756809165833064</v>
      </c>
      <c r="BB40" s="52">
        <f>IF(PLANEL_Pot_Trim!BB15&lt;&gt;0,BB15/PLANEL_Pot_Trim!BB15,0)</f>
        <v>0.90403155936384827</v>
      </c>
      <c r="BC40" s="52">
        <f>IF(PLANEL_Pot_Trim!BC15&lt;&gt;0,BC15/PLANEL_Pot_Trim!BC15,0)</f>
        <v>0.32176279445652267</v>
      </c>
      <c r="BD40" s="52">
        <f>IF(PLANEL_Pot_Trim!BD15&lt;&gt;0,BD15/PLANEL_Pot_Trim!BD15,0)</f>
        <v>0.30662054224062574</v>
      </c>
      <c r="BE40" s="52">
        <f>IF(PLANEL_Pot_Trim!BE15&lt;&gt;0,BE15/PLANEL_Pot_Trim!BE15,0)</f>
        <v>0.30836703725106168</v>
      </c>
      <c r="BF40" s="52">
        <f>IF(PLANEL_Pot_Trim!BF15&lt;&gt;0,BF15/PLANEL_Pot_Trim!BF15,0)</f>
        <v>0.90291856353679689</v>
      </c>
      <c r="BG40" s="52">
        <f>IF(PLANEL_Pot_Trim!BG15&lt;&gt;0,BG15/PLANEL_Pot_Trim!BG15,0)</f>
        <v>0.31069728794049939</v>
      </c>
      <c r="BH40" s="52">
        <f>IF(PLANEL_Pot_Trim!BH15&lt;&gt;0,BH15/PLANEL_Pot_Trim!BH15,0)</f>
        <v>0.31069728794049939</v>
      </c>
      <c r="BI40" s="52">
        <f>IF(PLANEL_Pot_Trim!BI15&lt;&gt;0,BI15/PLANEL_Pot_Trim!BI15,0)</f>
        <v>0.31069728794049939</v>
      </c>
      <c r="BJ40" s="52">
        <f>IF(PLANEL_Pot_Trim!BJ15&lt;&gt;0,BJ15/PLANEL_Pot_Trim!BJ15,0)</f>
        <v>0.90244130246148402</v>
      </c>
      <c r="BK40" s="52">
        <f>IF(PLANEL_Pot_Trim!BK15&lt;&gt;0,BK15/PLANEL_Pot_Trim!BK15,0)</f>
        <v>0.31069728794049939</v>
      </c>
      <c r="BL40" s="52">
        <f>IF(PLANEL_Pot_Trim!BL15&lt;&gt;0,BL15/PLANEL_Pot_Trim!BL15,0)</f>
        <v>0.31069728794049939</v>
      </c>
      <c r="BM40" s="52">
        <f>IF(PLANEL_Pot_Trim!BM15&lt;&gt;0,BM15/PLANEL_Pot_Trim!BM15,0)</f>
        <v>0.30932654241190011</v>
      </c>
      <c r="BN40" s="52">
        <f>IF(PLANEL_Pot_Trim!BN15&lt;&gt;0,BN15/PLANEL_Pot_Trim!BN15,0)</f>
        <v>0.88430062325128389</v>
      </c>
      <c r="BO40" s="52">
        <f>IF(PLANEL_Pot_Trim!BO15&lt;&gt;0,BO15/PLANEL_Pot_Trim!BO15,0)</f>
        <v>0.29280208672160674</v>
      </c>
      <c r="BP40" s="52">
        <f>IF(PLANEL_Pot_Trim!BP15&lt;&gt;0,BP15/PLANEL_Pot_Trim!BP15,0)</f>
        <v>0.29280208672160674</v>
      </c>
      <c r="BQ40" s="52">
        <f>IF(PLANEL_Pot_Trim!BQ15&lt;&gt;0,BQ15/PLANEL_Pot_Trim!BQ15,0)</f>
        <v>0.29280208672160674</v>
      </c>
      <c r="BR40" s="52">
        <f>IF(PLANEL_Pot_Trim!BR15&lt;&gt;0,BR15/PLANEL_Pot_Trim!BR15,0)</f>
        <v>0.90070444077570999</v>
      </c>
      <c r="BS40" s="52">
        <f>IF(PLANEL_Pot_Trim!BS15&lt;&gt;0,BS15/PLANEL_Pot_Trim!BS15,0)</f>
        <v>0.29280208672160674</v>
      </c>
      <c r="BT40" s="52">
        <f>IF(PLANEL_Pot_Trim!BT15&lt;&gt;0,BT15/PLANEL_Pot_Trim!BT15,0)</f>
        <v>0.28058611499208647</v>
      </c>
      <c r="BU40" s="52">
        <f>IF(PLANEL_Pot_Trim!BU15&lt;&gt;0,BU15/PLANEL_Pot_Trim!BU15,0)</f>
        <v>0.28199429050919611</v>
      </c>
      <c r="BV40" s="52">
        <f>IF(PLANEL_Pot_Trim!BV15&lt;&gt;0,BV15/PLANEL_Pot_Trim!BV15,0)</f>
        <v>0.87805395240953987</v>
      </c>
      <c r="BW40" s="52">
        <f>IF(PLANEL_Pot_Trim!BW15&lt;&gt;0,BW15/PLANEL_Pot_Trim!BW15,0)</f>
        <v>0.29280208672160674</v>
      </c>
      <c r="BX40" s="52">
        <f>IF(PLANEL_Pot_Trim!BX15&lt;&gt;0,BX15/PLANEL_Pot_Trim!BX15,0)</f>
        <v>0.28058611499208647</v>
      </c>
      <c r="BY40" s="52">
        <f>IF(PLANEL_Pot_Trim!BY15&lt;&gt;0,BY15/PLANEL_Pot_Trim!BY15,0)</f>
        <v>0.28058611499208647</v>
      </c>
      <c r="BZ40" s="52">
        <f>IF(PLANEL_Pot_Trim!BZ15&lt;&gt;0,BZ15/PLANEL_Pot_Trim!BZ15,0)</f>
        <v>0.83863681147555891</v>
      </c>
      <c r="CA40" s="52">
        <f>IF(PLANEL_Pot_Trim!CA15&lt;&gt;0,CA15/PLANEL_Pot_Trim!CA15,0)</f>
        <v>0.33294658180065134</v>
      </c>
      <c r="CB40" s="52">
        <f>IF(PLANEL_Pot_Trim!CB15&lt;&gt;0,CB15/PLANEL_Pot_Trim!CB15,0)</f>
        <v>0.28058611499208647</v>
      </c>
      <c r="CC40" s="52">
        <f>IF(PLANEL_Pot_Trim!CC15&lt;&gt;0,CC15/PLANEL_Pot_Trim!CC15,0)</f>
        <v>0.28058611499208647</v>
      </c>
      <c r="CD40" s="52">
        <f>IF(PLANEL_Pot_Trim!CD15&lt;&gt;0,CD15/PLANEL_Pot_Trim!CD15,0)</f>
        <v>0.81239529316523873</v>
      </c>
      <c r="CE40" s="52">
        <f>IF(PLANEL_Pot_Trim!CE15&lt;&gt;0,CE15/PLANEL_Pot_Trim!CE15,0)</f>
        <v>0.33294658180065134</v>
      </c>
      <c r="CF40" s="52">
        <f>IF(PLANEL_Pot_Trim!CF15&lt;&gt;0,CF15/PLANEL_Pot_Trim!CF15,0)</f>
        <v>0.28058611499208647</v>
      </c>
      <c r="CG40" s="52">
        <f>IF(PLANEL_Pot_Trim!CG15&lt;&gt;0,CG15/PLANEL_Pot_Trim!CG15,0)</f>
        <v>0.28058611499208647</v>
      </c>
      <c r="CH40" s="52">
        <f>IF(PLANEL_Pot_Trim!CH15&lt;&gt;0,CH15/PLANEL_Pot_Trim!CH15,0)</f>
        <v>0.76841749540650195</v>
      </c>
      <c r="CI40" s="52">
        <f>IF(PLANEL_Pot_Trim!CI15&lt;&gt;0,CI15/PLANEL_Pot_Trim!CI15,0)</f>
        <v>0.33256602259280166</v>
      </c>
      <c r="CJ40" s="52">
        <f>IF(PLANEL_Pot_Trim!CJ15&lt;&gt;0,CJ15/PLANEL_Pot_Trim!CJ15,0)</f>
        <v>0.29239229377924231</v>
      </c>
      <c r="CK40" s="52">
        <f>IF(PLANEL_Pot_Trim!CK15&lt;&gt;0,CK15/PLANEL_Pot_Trim!CK15,0)</f>
        <v>0.28016742622294238</v>
      </c>
      <c r="CL40" s="52">
        <f>IF(PLANEL_Pot_Trim!CL15&lt;&gt;0,CL15/PLANEL_Pot_Trim!CL15,0)</f>
        <v>0.74096160343352335</v>
      </c>
      <c r="CM40" s="52">
        <f>IF(PLANEL_Pot_Trim!CM15&lt;&gt;0,CM15/PLANEL_Pot_Trim!CM15,0)</f>
        <v>0.33256602259280166</v>
      </c>
      <c r="CN40" s="52">
        <f>IF(PLANEL_Pot_Trim!CN15&lt;&gt;0,CN15/PLANEL_Pot_Trim!CN15,0)</f>
        <v>0.29239229377924231</v>
      </c>
      <c r="CO40" s="52">
        <f>IF(PLANEL_Pot_Trim!CO15&lt;&gt;0,CO15/PLANEL_Pot_Trim!CO15,0)</f>
        <v>0.28016742622294238</v>
      </c>
      <c r="CP40" s="52">
        <f>IF(PLANEL_Pot_Trim!CP15&lt;&gt;0,CP15/PLANEL_Pot_Trim!CP15,0)</f>
        <v>0.74282096952429499</v>
      </c>
      <c r="CQ40" s="52">
        <f>IF(PLANEL_Pot_Trim!CQ15&lt;&gt;0,CQ15/PLANEL_Pot_Trim!CQ15,0)</f>
        <v>0.33256602259280166</v>
      </c>
      <c r="CR40" s="52">
        <f>IF(PLANEL_Pot_Trim!CR15&lt;&gt;0,CR15/PLANEL_Pot_Trim!CR15,0)</f>
        <v>0.29239229377924231</v>
      </c>
      <c r="CS40" s="52">
        <f>IF(PLANEL_Pot_Trim!CS15&lt;&gt;0,CS15/PLANEL_Pot_Trim!CS15,0)</f>
        <v>0.28016742622294238</v>
      </c>
      <c r="CT40" s="52">
        <f>IF(PLANEL_Pot_Trim!CT15&lt;&gt;0,CT15/PLANEL_Pot_Trim!CT15,0)</f>
        <v>0.66615158195124613</v>
      </c>
      <c r="CU40" s="52">
        <f>IF(PLANEL_Pot_Trim!CU15&lt;&gt;0,CU15/PLANEL_Pot_Trim!CU15,0)</f>
        <v>0.29604966684265144</v>
      </c>
      <c r="CV40" s="52">
        <f>IF(PLANEL_Pot_Trim!CV15&lt;&gt;0,CV15/PLANEL_Pot_Trim!CV15,0)</f>
        <v>0.28016742622294238</v>
      </c>
      <c r="CW40" s="52">
        <f>IF(PLANEL_Pot_Trim!CW15&lt;&gt;0,CW15/PLANEL_Pot_Trim!CW15,0)</f>
        <v>0.28016742622294238</v>
      </c>
      <c r="CX40" s="52">
        <f>IF(PLANEL_Pot_Trim!CX15&lt;&gt;0,CX15/PLANEL_Pot_Trim!CX15,0)</f>
        <v>0.61557250432376343</v>
      </c>
      <c r="CY40" s="82">
        <f>IF(PLANEL_Pot_Trim!CY15&lt;&gt;0,CY15/PLANEL_Pot_Trim!CY15,0)</f>
        <v>0.29726412587157969</v>
      </c>
      <c r="CZ40" s="82">
        <f>IF(PLANEL_Pot_Trim!CZ15&lt;&gt;0,CZ15/PLANEL_Pot_Trim!CZ15,0)</f>
        <v>0.28016742622294238</v>
      </c>
      <c r="DA40" s="82">
        <f>IF(PLANEL_Pot_Trim!DA15&lt;&gt;0,DA15/PLANEL_Pot_Trim!DA15,0)</f>
        <v>0.28016742622294238</v>
      </c>
      <c r="DB40" s="82">
        <f>IF(PLANEL_Pot_Trim!DB15&lt;&gt;0,DB15/PLANEL_Pot_Trim!DB15,0)</f>
        <v>0.53173647098982324</v>
      </c>
      <c r="DC40" s="52">
        <f>IF(PLANEL_Pot_Trim!DC15&lt;&gt;0,DC15/PLANEL_Pot_Trim!DC15,0)</f>
        <v>0.29800126709024377</v>
      </c>
      <c r="DD40" s="52">
        <f>IF(PLANEL_Pot_Trim!DD15&lt;&gt;0,DD15/PLANEL_Pot_Trim!DD15,0)</f>
        <v>0.28016742622294238</v>
      </c>
      <c r="DE40" s="52">
        <f>IF(PLANEL_Pot_Trim!DE15&lt;&gt;0,DE15/PLANEL_Pot_Trim!DE15,0)</f>
        <v>0.28016742622294238</v>
      </c>
      <c r="DF40" s="52">
        <f>IF(PLANEL_Pot_Trim!DF15&lt;&gt;0,DF15/PLANEL_Pot_Trim!DF15,0)</f>
        <v>0.45799960803946915</v>
      </c>
      <c r="DG40" s="52">
        <f>IF(PLANEL_Pot_Trim!DG15&lt;&gt;0,DG15/PLANEL_Pot_Trim!DG15,0)</f>
        <v>0.29889665905077462</v>
      </c>
      <c r="DH40" s="52">
        <f>IF(PLANEL_Pot_Trim!DH15&lt;&gt;0,DH15/PLANEL_Pot_Trim!DH15,0)</f>
        <v>0.28016742622294238</v>
      </c>
      <c r="DI40" s="52">
        <f>IF(PLANEL_Pot_Trim!DI15&lt;&gt;0,DI15/PLANEL_Pot_Trim!DI15,0)</f>
        <v>0.28016742622294238</v>
      </c>
      <c r="DJ40" s="52">
        <f>IF(PLANEL_Pot_Trim!DJ15&lt;&gt;0,DJ15/PLANEL_Pot_Trim!DJ15,0)</f>
        <v>0.38500544366363848</v>
      </c>
      <c r="DK40" s="52">
        <f>IF(PLANEL_Pot_Trim!DK15&lt;&gt;0,DK15/PLANEL_Pot_Trim!DK15,0)</f>
        <v>0.33256602259280166</v>
      </c>
      <c r="DL40" s="52">
        <f>IF(PLANEL_Pot_Trim!DL15&lt;&gt;0,DL15/PLANEL_Pot_Trim!DL15,0)</f>
        <v>0.29239229377924231</v>
      </c>
      <c r="DM40" s="52">
        <f>IF(PLANEL_Pot_Trim!DM15&lt;&gt;0,DM15/PLANEL_Pot_Trim!DM15,0)</f>
        <v>0.28016742622294238</v>
      </c>
      <c r="DN40" s="52">
        <f>IF(PLANEL_Pot_Trim!DN15&lt;&gt;0,DN15/PLANEL_Pot_Trim!DN15,0)</f>
        <v>0.31144411367401559</v>
      </c>
      <c r="DO40" s="52">
        <f>IF(PLANEL_Pot_Trim!DO15&lt;&gt;0,DO15/PLANEL_Pot_Trim!DO15,0)</f>
        <v>0.33256602259280166</v>
      </c>
      <c r="DP40" s="52">
        <f>IF(PLANEL_Pot_Trim!DP15&lt;&gt;0,DP15/PLANEL_Pot_Trim!DP15,0)</f>
        <v>0.29239229377924231</v>
      </c>
      <c r="DQ40" s="52">
        <f>IF(PLANEL_Pot_Trim!DQ15&lt;&gt;0,DQ15/PLANEL_Pot_Trim!DQ15,0)</f>
        <v>0.28016742622294238</v>
      </c>
      <c r="DR40" s="52">
        <f>IF(PLANEL_Pot_Trim!DR15&lt;&gt;0,DR15/PLANEL_Pot_Trim!DR15,0)</f>
        <v>0.29239229377924231</v>
      </c>
      <c r="DS40" s="52">
        <f>IF(PLANEL_Pot_Trim!DS15&lt;&gt;0,DS15/PLANEL_Pot_Trim!DS15,0)</f>
        <v>0.33256602259280166</v>
      </c>
      <c r="DT40" s="52">
        <f>IF(PLANEL_Pot_Trim!DT15&lt;&gt;0,DT15/PLANEL_Pot_Trim!DT15,0)</f>
        <v>0.28016742622294238</v>
      </c>
      <c r="DU40" s="52">
        <f>IF(PLANEL_Pot_Trim!DU15&lt;&gt;0,DU15/PLANEL_Pot_Trim!DU15,0)</f>
        <v>0.28016742622294238</v>
      </c>
      <c r="DV40" s="52">
        <f>IF(PLANEL_Pot_Trim!DV15&lt;&gt;0,DV15/PLANEL_Pot_Trim!DV15,0)</f>
        <v>0.29239229377924231</v>
      </c>
      <c r="DW40" s="52">
        <f>IF(PLANEL_Pot_Trim!DW15&lt;&gt;0,DW15/PLANEL_Pot_Trim!DW15,0)</f>
        <v>0.31184440094339622</v>
      </c>
      <c r="DX40" s="52">
        <f>IF(PLANEL_Pot_Trim!DX15&lt;&gt;0,DX15/PLANEL_Pot_Trim!DX15,0)</f>
        <v>0.27020849999999996</v>
      </c>
      <c r="DY40" s="52">
        <f>IF(PLANEL_Pot_Trim!DY15&lt;&gt;0,DY15/PLANEL_Pot_Trim!DY15,0)</f>
        <v>0.27020849999999996</v>
      </c>
      <c r="DZ40" s="52">
        <f>IF(PLANEL_Pot_Trim!DZ15&lt;&gt;0,DZ15/PLANEL_Pot_Trim!DZ15,0)</f>
        <v>0.27020849999999996</v>
      </c>
      <c r="EA40" s="52">
        <f>IF(PLANEL_Pot_Trim!EA15&lt;&gt;0,EA15/PLANEL_Pot_Trim!EA15,0)</f>
        <v>0.31184440094339622</v>
      </c>
      <c r="EB40" s="52">
        <f>IF(PLANEL_Pot_Trim!EB15&lt;&gt;0,EB15/PLANEL_Pot_Trim!EB15,0)</f>
        <v>0.27020849999999996</v>
      </c>
      <c r="EC40" s="52">
        <f>IF(PLANEL_Pot_Trim!EC15&lt;&gt;0,EC15/PLANEL_Pot_Trim!EC15,0)</f>
        <v>0.27020849999999996</v>
      </c>
      <c r="ED40" s="52">
        <f>IF(PLANEL_Pot_Trim!ED15&lt;&gt;0,ED15/PLANEL_Pot_Trim!ED15,0)</f>
        <v>0.27020849999999996</v>
      </c>
      <c r="EE40" s="52">
        <f>IF(PLANEL_Pot_Trim!EE15&lt;&gt;0,EE15/PLANEL_Pot_Trim!EE15,0)</f>
        <v>0.31184440094339622</v>
      </c>
      <c r="EF40" s="52">
        <f>IF(PLANEL_Pot_Trim!EF15&lt;&gt;0,EF15/PLANEL_Pot_Trim!EF15,0)</f>
        <v>0.27020849999999996</v>
      </c>
      <c r="EG40" s="52">
        <f>IF(PLANEL_Pot_Trim!EG15&lt;&gt;0,EG15/PLANEL_Pot_Trim!EG15,0)</f>
        <v>0.27020849999999996</v>
      </c>
      <c r="EH40" s="52">
        <f>IF(PLANEL_Pot_Trim!EH15&lt;&gt;0,EH15/PLANEL_Pot_Trim!EH15,0)</f>
        <v>0.27020849999999996</v>
      </c>
      <c r="EI40" s="52">
        <f>IF(PLANEL_Pot_Trim!EI15&lt;&gt;0,EI15/PLANEL_Pot_Trim!EI15,0)</f>
        <v>0.31184440094339622</v>
      </c>
      <c r="EJ40" s="52">
        <f>IF(PLANEL_Pot_Trim!EJ15&lt;&gt;0,EJ15/PLANEL_Pot_Trim!EJ15,0)</f>
        <v>0.27020849999999996</v>
      </c>
      <c r="EK40" s="52">
        <f>IF(PLANEL_Pot_Trim!EK15&lt;&gt;0,EK15/PLANEL_Pot_Trim!EK15,0)</f>
        <v>0.27020849999999996</v>
      </c>
      <c r="EL40" s="52">
        <f>IF(PLANEL_Pot_Trim!EL15&lt;&gt;0,EL15/PLANEL_Pot_Trim!EL15,0)</f>
        <v>0.27020849999999996</v>
      </c>
      <c r="EM40" s="52">
        <f>IF(PLANEL_Pot_Trim!EM15&lt;&gt;0,EM15/PLANEL_Pot_Trim!EM15,0)</f>
        <v>0.31184440094339622</v>
      </c>
      <c r="EN40" s="52">
        <f>IF(PLANEL_Pot_Trim!EN15&lt;&gt;0,EN15/PLANEL_Pot_Trim!EN15,0)</f>
        <v>0.27020849999999996</v>
      </c>
      <c r="EO40" s="52">
        <f>IF(PLANEL_Pot_Trim!EO15&lt;&gt;0,EO15/PLANEL_Pot_Trim!EO15,0)</f>
        <v>0.27020849999999996</v>
      </c>
      <c r="EP40" s="52">
        <f>IF(PLANEL_Pot_Trim!EP15&lt;&gt;0,EP15/PLANEL_Pot_Trim!EP15,0)</f>
        <v>0.27020849999999996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58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0.35483574839539067</v>
      </c>
      <c r="T42" s="51">
        <f>IF(PLANEL_Pot_Trim!T17&lt;&gt;0,T17/PLANEL_Pot_Trim!T17,0)</f>
        <v>0.42089031651855097</v>
      </c>
      <c r="U42" s="51">
        <f>IF(PLANEL_Pot_Trim!U17&lt;&gt;0,U17/PLANEL_Pot_Trim!U17,0)</f>
        <v>0.55447408482580807</v>
      </c>
      <c r="V42" s="51">
        <f>IF(PLANEL_Pot_Trim!V17&lt;&gt;0,V17/PLANEL_Pot_Trim!V17,0)</f>
        <v>0.46144852663888997</v>
      </c>
      <c r="W42" s="51">
        <f>IF(PLANEL_Pot_Trim!W17&lt;&gt;0,W17/PLANEL_Pot_Trim!W17,0)</f>
        <v>0.354825736170927</v>
      </c>
      <c r="X42" s="51">
        <f>IF(PLANEL_Pot_Trim!X17&lt;&gt;0,X17/PLANEL_Pot_Trim!X17,0)</f>
        <v>0.42102663708380078</v>
      </c>
      <c r="Y42" s="51">
        <f>IF(PLANEL_Pot_Trim!Y17&lt;&gt;0,Y17/PLANEL_Pot_Trim!Y17,0)</f>
        <v>0.55472480565886451</v>
      </c>
      <c r="Z42" s="51">
        <f>IF(PLANEL_Pot_Trim!Z17&lt;&gt;0,Z17/PLANEL_Pot_Trim!Z17,0)</f>
        <v>0.461569562217574</v>
      </c>
      <c r="AA42" s="51">
        <f>IF(PLANEL_Pot_Trim!AA17&lt;&gt;0,AA17/PLANEL_Pot_Trim!AA17,0)</f>
        <v>0.35470297101164189</v>
      </c>
      <c r="AB42" s="51">
        <f>IF(PLANEL_Pot_Trim!AB17&lt;&gt;0,AB17/PLANEL_Pot_Trim!AB17,0)</f>
        <v>0.42269813225473674</v>
      </c>
      <c r="AC42" s="51">
        <f>IF(PLANEL_Pot_Trim!AC17&lt;&gt;0,AC17/PLANEL_Pot_Trim!AC17,0)</f>
        <v>0.55779902011676574</v>
      </c>
      <c r="AD42" s="51">
        <f>IF(PLANEL_Pot_Trim!AD17&lt;&gt;0,AD17/PLANEL_Pot_Trim!AD17,0)</f>
        <v>0.46305364069384014</v>
      </c>
      <c r="AE42" s="51">
        <f>IF(PLANEL_Pot_Trim!AE17&lt;&gt;0,AE17/PLANEL_Pot_Trim!AE17,0)</f>
        <v>0.35483235930564472</v>
      </c>
      <c r="AF42" s="51">
        <f>IF(PLANEL_Pot_Trim!AF17&lt;&gt;0,AF17/PLANEL_Pot_Trim!AF17,0)</f>
        <v>0.4209364608127944</v>
      </c>
      <c r="AG42" s="51">
        <f>IF(PLANEL_Pot_Trim!AG17&lt;&gt;0,AG17/PLANEL_Pot_Trim!AG17,0)</f>
        <v>0.55455895342952688</v>
      </c>
      <c r="AH42" s="51">
        <f>IF(PLANEL_Pot_Trim!AH17&lt;&gt;0,AH17/PLANEL_Pot_Trim!AH17,0)</f>
        <v>0.46148949699671171</v>
      </c>
      <c r="AI42" s="51">
        <f>IF(PLANEL_Pot_Trim!AI17&lt;&gt;0,AI17/PLANEL_Pot_Trim!AI17,0)</f>
        <v>0.35464095077374375</v>
      </c>
      <c r="AJ42" s="51">
        <f>IF(PLANEL_Pot_Trim!AJ17&lt;&gt;0,AJ17/PLANEL_Pot_Trim!AJ17,0)</f>
        <v>0.42354256210809882</v>
      </c>
      <c r="AK42" s="51">
        <f>IF(PLANEL_Pot_Trim!AK17&lt;&gt;0,AK17/PLANEL_Pot_Trim!AK17,0)</f>
        <v>0.55935209583057521</v>
      </c>
      <c r="AL42" s="51">
        <f>IF(PLANEL_Pot_Trim!AL17&lt;&gt;0,AL17/PLANEL_Pot_Trim!AL17,0)</f>
        <v>0.46380338877638821</v>
      </c>
      <c r="AM42" s="51">
        <f>IF(PLANEL_Pot_Trim!AM17&lt;&gt;0,AM17/PLANEL_Pot_Trim!AM17,0)</f>
        <v>0.35454739117657125</v>
      </c>
      <c r="AN42" s="51">
        <f>IF(PLANEL_Pot_Trim!AN17&lt;&gt;0,AN17/PLANEL_Pot_Trim!AN17,0)</f>
        <v>0.4248164116826415</v>
      </c>
      <c r="AO42" s="51">
        <f>IF(PLANEL_Pot_Trim!AO17&lt;&gt;0,AO17/PLANEL_Pot_Trim!AO17,0)</f>
        <v>0.56169496061592383</v>
      </c>
      <c r="AP42" s="51">
        <f>IF(PLANEL_Pot_Trim!AP17&lt;&gt;0,AP17/PLANEL_Pot_Trim!AP17,0)</f>
        <v>0.46493440772197414</v>
      </c>
      <c r="AQ42" s="51">
        <f>IF(PLANEL_Pot_Trim!AQ17&lt;&gt;0,AQ17/PLANEL_Pot_Trim!AQ17,0)</f>
        <v>0.35449676036829791</v>
      </c>
      <c r="AR42" s="51">
        <f>IF(PLANEL_Pot_Trim!AR17&lt;&gt;0,AR17/PLANEL_Pot_Trim!AR17,0)</f>
        <v>0.42550576872823237</v>
      </c>
      <c r="AS42" s="51">
        <f>IF(PLANEL_Pot_Trim!AS17&lt;&gt;0,AS17/PLANEL_Pot_Trim!AS17,0)</f>
        <v>0.56296282601126491</v>
      </c>
      <c r="AT42" s="51">
        <f>IF(PLANEL_Pot_Trim!AT17&lt;&gt;0,AT17/PLANEL_Pot_Trim!AT17,0)</f>
        <v>0.46554647051219933</v>
      </c>
      <c r="AU42" s="51">
        <f>IF(PLANEL_Pot_Trim!AU17&lt;&gt;0,AU17/PLANEL_Pot_Trim!AU17,0)</f>
        <v>0.35449676036829791</v>
      </c>
      <c r="AV42" s="51">
        <f>IF(PLANEL_Pot_Trim!AV17&lt;&gt;0,AV17/PLANEL_Pot_Trim!AV17,0)</f>
        <v>0.42550576872823237</v>
      </c>
      <c r="AW42" s="51">
        <f>IF(PLANEL_Pot_Trim!AW17&lt;&gt;0,AW17/PLANEL_Pot_Trim!AW17,0)</f>
        <v>0.56296282601126491</v>
      </c>
      <c r="AX42" s="51">
        <f>IF(PLANEL_Pot_Trim!AX17&lt;&gt;0,AX17/PLANEL_Pot_Trim!AX17,0)</f>
        <v>0.46554647051219933</v>
      </c>
      <c r="AY42" s="51">
        <f>IF(PLANEL_Pot_Trim!AY17&lt;&gt;0,AY17/PLANEL_Pot_Trim!AY17,0)</f>
        <v>0.35448068031628116</v>
      </c>
      <c r="AZ42" s="51">
        <f>IF(PLANEL_Pot_Trim!AZ17&lt;&gt;0,AZ17/PLANEL_Pot_Trim!AZ17,0)</f>
        <v>0.42572470488530945</v>
      </c>
      <c r="BA42" s="51">
        <f>IF(PLANEL_Pot_Trim!BA17&lt;&gt;0,BA17/PLANEL_Pot_Trim!BA17,0)</f>
        <v>0.56336549345367981</v>
      </c>
      <c r="BB42" s="51">
        <f>IF(PLANEL_Pot_Trim!BB17&lt;&gt;0,BB17/PLANEL_Pot_Trim!BB17,0)</f>
        <v>0.46574085842411816</v>
      </c>
      <c r="BC42" s="51">
        <f>IF(PLANEL_Pot_Trim!BC17&lt;&gt;0,BC17/PLANEL_Pot_Trim!BC17,0)</f>
        <v>0.35448055757808744</v>
      </c>
      <c r="BD42" s="51">
        <f>IF(PLANEL_Pot_Trim!BD17&lt;&gt;0,BD17/PLANEL_Pot_Trim!BD17,0)</f>
        <v>0.425726375939733</v>
      </c>
      <c r="BE42" s="51">
        <f>IF(PLANEL_Pot_Trim!BE17&lt;&gt;0,BE17/PLANEL_Pot_Trim!BE17,0)</f>
        <v>0.563368566858091</v>
      </c>
      <c r="BF42" s="51">
        <f>IF(PLANEL_Pot_Trim!BF17&lt;&gt;0,BF17/PLANEL_Pot_Trim!BF17,0)</f>
        <v>0.46574234210245924</v>
      </c>
      <c r="BG42" s="51">
        <f>IF(PLANEL_Pot_Trim!BG17&lt;&gt;0,BG17/PLANEL_Pot_Trim!BG17,0)</f>
        <v>0.35448120269836086</v>
      </c>
      <c r="BH42" s="51">
        <f>IF(PLANEL_Pot_Trim!BH17&lt;&gt;0,BH17/PLANEL_Pot_Trim!BH17,0)</f>
        <v>0.42571759246612234</v>
      </c>
      <c r="BI42" s="51">
        <f>IF(PLANEL_Pot_Trim!BI17&lt;&gt;0,BI17/PLANEL_Pot_Trim!BI17,0)</f>
        <v>0.56335241233116284</v>
      </c>
      <c r="BJ42" s="51">
        <f>IF(PLANEL_Pot_Trim!BJ17&lt;&gt;0,BJ17/PLANEL_Pot_Trim!BJ17,0)</f>
        <v>0.46573454349426879</v>
      </c>
      <c r="BK42" s="51">
        <f>IF(PLANEL_Pot_Trim!BK17&lt;&gt;0,BK17/PLANEL_Pot_Trim!BK17,0)</f>
        <v>0.35444606712796273</v>
      </c>
      <c r="BL42" s="51">
        <f>IF(PLANEL_Pot_Trim!BL17&lt;&gt;0,BL17/PLANEL_Pot_Trim!BL17,0)</f>
        <v>0.42619597668438275</v>
      </c>
      <c r="BM42" s="51">
        <f>IF(PLANEL_Pot_Trim!BM17&lt;&gt;0,BM17/PLANEL_Pot_Trim!BM17,0)</f>
        <v>0.56423225674508481</v>
      </c>
      <c r="BN42" s="51">
        <f>IF(PLANEL_Pot_Trim!BN17&lt;&gt;0,BN17/PLANEL_Pot_Trim!BN17,0)</f>
        <v>0.46615928879542917</v>
      </c>
      <c r="BO42" s="51">
        <f>IF(PLANEL_Pot_Trim!BO17&lt;&gt;0,BO17/PLANEL_Pot_Trim!BO17,0)</f>
        <v>0.35440739033837521</v>
      </c>
      <c r="BP42" s="51">
        <f>IF(PLANEL_Pot_Trim!BP17&lt;&gt;0,BP17/PLANEL_Pot_Trim!BP17,0)</f>
        <v>0.42672257670152786</v>
      </c>
      <c r="BQ42" s="51">
        <f>IF(PLANEL_Pot_Trim!BQ17&lt;&gt;0,BQ17/PLANEL_Pot_Trim!BQ17,0)</f>
        <v>0.56520077967331872</v>
      </c>
      <c r="BR42" s="51">
        <f>IF(PLANEL_Pot_Trim!BR17&lt;&gt;0,BR17/PLANEL_Pot_Trim!BR17,0)</f>
        <v>0.4666268437188727</v>
      </c>
      <c r="BS42" s="51">
        <f>IF(PLANEL_Pot_Trim!BS17&lt;&gt;0,BS17/PLANEL_Pot_Trim!BS17,0)</f>
        <v>0.35452027685294119</v>
      </c>
      <c r="BT42" s="51">
        <f>IF(PLANEL_Pot_Trim!BT17&lt;&gt;0,BT17/PLANEL_Pot_Trim!BT17,0)</f>
        <v>0.42518558320002703</v>
      </c>
      <c r="BU42" s="51">
        <f>IF(PLANEL_Pot_Trim!BU17&lt;&gt;0,BU17/PLANEL_Pot_Trim!BU17,0)</f>
        <v>0.56237394071790014</v>
      </c>
      <c r="BV42" s="51">
        <f>IF(PLANEL_Pot_Trim!BV17&lt;&gt;0,BV17/PLANEL_Pot_Trim!BV17,0)</f>
        <v>0.46526218585098611</v>
      </c>
      <c r="BW42" s="51">
        <f>IF(PLANEL_Pot_Trim!BW17&lt;&gt;0,BW17/PLANEL_Pot_Trim!BW17,0)</f>
        <v>0.3546169707518157</v>
      </c>
      <c r="BX42" s="51">
        <f>IF(PLANEL_Pot_Trim!BX17&lt;&gt;0,BX17/PLANEL_Pot_Trim!BX17,0)</f>
        <v>0.42386905897468485</v>
      </c>
      <c r="BY42" s="51">
        <f>IF(PLANEL_Pot_Trim!BY17&lt;&gt;0,BY17/PLANEL_Pot_Trim!BY17,0)</f>
        <v>0.55995258894347799</v>
      </c>
      <c r="BZ42" s="51">
        <f>IF(PLANEL_Pot_Trim!BZ17&lt;&gt;0,BZ17/PLANEL_Pot_Trim!BZ17,0)</f>
        <v>0.46409327713833126</v>
      </c>
      <c r="CA42" s="51">
        <f>IF(PLANEL_Pot_Trim!CA17&lt;&gt;0,CA17/PLANEL_Pot_Trim!CA17,0)</f>
        <v>0.35463283185166206</v>
      </c>
      <c r="CB42" s="51">
        <f>IF(PLANEL_Pot_Trim!CB17&lt;&gt;0,CB17/PLANEL_Pot_Trim!CB17,0)</f>
        <v>0.4236531045271496</v>
      </c>
      <c r="CC42" s="51">
        <f>IF(PLANEL_Pot_Trim!CC17&lt;&gt;0,CC17/PLANEL_Pot_Trim!CC17,0)</f>
        <v>0.55955540521346514</v>
      </c>
      <c r="CD42" s="51">
        <f>IF(PLANEL_Pot_Trim!CD17&lt;&gt;0,CD17/PLANEL_Pot_Trim!CD17,0)</f>
        <v>0.46390153651575522</v>
      </c>
      <c r="CE42" s="51">
        <f>IF(PLANEL_Pot_Trim!CE17&lt;&gt;0,CE17/PLANEL_Pot_Trim!CE17,0)</f>
        <v>0.35471718495305066</v>
      </c>
      <c r="CF42" s="51">
        <f>IF(PLANEL_Pot_Trim!CF17&lt;&gt;0,CF17/PLANEL_Pot_Trim!CF17,0)</f>
        <v>0.42250460304027621</v>
      </c>
      <c r="CG42" s="51">
        <f>IF(PLANEL_Pot_Trim!CG17&lt;&gt;0,CG17/PLANEL_Pot_Trim!CG17,0)</f>
        <v>0.5574430810199057</v>
      </c>
      <c r="CH42" s="51">
        <f>IF(PLANEL_Pot_Trim!CH17&lt;&gt;0,CH17/PLANEL_Pot_Trim!CH17,0)</f>
        <v>0.46288181101964548</v>
      </c>
      <c r="CI42" s="51">
        <f>IF(PLANEL_Pot_Trim!CI17&lt;&gt;0,CI17/PLANEL_Pot_Trim!CI17,0)</f>
        <v>0.35481155415014892</v>
      </c>
      <c r="CJ42" s="51">
        <f>IF(PLANEL_Pot_Trim!CJ17&lt;&gt;0,CJ17/PLANEL_Pot_Trim!CJ17,0)</f>
        <v>0.42121973069552343</v>
      </c>
      <c r="CK42" s="51">
        <f>IF(PLANEL_Pot_Trim!CK17&lt;&gt;0,CK17/PLANEL_Pot_Trim!CK17,0)</f>
        <v>0.55507994345965128</v>
      </c>
      <c r="CL42" s="51">
        <f>IF(PLANEL_Pot_Trim!CL17&lt;&gt;0,CL17/PLANEL_Pot_Trim!CL17,0)</f>
        <v>0.46174100519480998</v>
      </c>
      <c r="CM42" s="51">
        <f>IF(PLANEL_Pot_Trim!CM17&lt;&gt;0,CM17/PLANEL_Pot_Trim!CM17,0)</f>
        <v>0.35488903456318388</v>
      </c>
      <c r="CN42" s="51">
        <f>IF(PLANEL_Pot_Trim!CN17&lt;&gt;0,CN17/PLANEL_Pot_Trim!CN17,0)</f>
        <v>0.42016480592453104</v>
      </c>
      <c r="CO42" s="51">
        <f>IF(PLANEL_Pot_Trim!CO17&lt;&gt;0,CO17/PLANEL_Pot_Trim!CO17,0)</f>
        <v>0.55313972528714916</v>
      </c>
      <c r="CP42" s="51">
        <f>IF(PLANEL_Pot_Trim!CP17&lt;&gt;0,CP17/PLANEL_Pot_Trim!CP17,0)</f>
        <v>0.46080436402743774</v>
      </c>
      <c r="CQ42" s="51">
        <f>IF(PLANEL_Pot_Trim!CQ17&lt;&gt;0,CQ17/PLANEL_Pot_Trim!CQ17,0)</f>
        <v>0.35493185824255841</v>
      </c>
      <c r="CR42" s="51">
        <f>IF(PLANEL_Pot_Trim!CR17&lt;&gt;0,CR17/PLANEL_Pot_Trim!CR17,0)</f>
        <v>0.41958174540087634</v>
      </c>
      <c r="CS42" s="51">
        <f>IF(PLANEL_Pot_Trim!CS17&lt;&gt;0,CS17/PLANEL_Pot_Trim!CS17,0)</f>
        <v>0.55206736038856918</v>
      </c>
      <c r="CT42" s="51">
        <f>IF(PLANEL_Pot_Trim!CT17&lt;&gt;0,CT17/PLANEL_Pot_Trim!CT17,0)</f>
        <v>0.46028667931589623</v>
      </c>
      <c r="CU42" s="51">
        <f>IF(PLANEL_Pot_Trim!CU17&lt;&gt;0,CU17/PLANEL_Pot_Trim!CU17,0)</f>
        <v>0.35527006890972723</v>
      </c>
      <c r="CV42" s="51">
        <f>IF(PLANEL_Pot_Trim!CV17&lt;&gt;0,CV17/PLANEL_Pot_Trim!CV17,0)</f>
        <v>0.41497687678399442</v>
      </c>
      <c r="CW42" s="51">
        <f>IF(PLANEL_Pot_Trim!CW17&lt;&gt;0,CW17/PLANEL_Pot_Trim!CW17,0)</f>
        <v>0.54359808433239321</v>
      </c>
      <c r="CX42" s="51">
        <f>IF(PLANEL_Pot_Trim!CX17&lt;&gt;0,CX17/PLANEL_Pot_Trim!CX17,0)</f>
        <v>0.45619813231932421</v>
      </c>
      <c r="CY42" s="81">
        <f>IF(PLANEL_Pot_Trim!CY17&lt;&gt;0,CY17/PLANEL_Pot_Trim!CY17,0)</f>
        <v>0.35520517720339295</v>
      </c>
      <c r="CZ42" s="81">
        <f>IF(PLANEL_Pot_Trim!CZ17&lt;&gt;0,CZ17/PLANEL_Pot_Trim!CZ17,0)</f>
        <v>0.41586040235053617</v>
      </c>
      <c r="DA42" s="81">
        <f>IF(PLANEL_Pot_Trim!DA17&lt;&gt;0,DA17/PLANEL_Pot_Trim!DA17,0)</f>
        <v>0.54522306486088101</v>
      </c>
      <c r="DB42" s="81">
        <f>IF(PLANEL_Pot_Trim!DB17&lt;&gt;0,DB17/PLANEL_Pot_Trim!DB17,0)</f>
        <v>0.45698259243894646</v>
      </c>
      <c r="DC42" s="51">
        <f>IF(PLANEL_Pot_Trim!DC17&lt;&gt;0,DC17/PLANEL_Pot_Trim!DC17,0)</f>
        <v>0.35515491238211605</v>
      </c>
      <c r="DD42" s="51">
        <f>IF(PLANEL_Pot_Trim!DD17&lt;&gt;0,DD17/PLANEL_Pot_Trim!DD17,0)</f>
        <v>0.41654477720763672</v>
      </c>
      <c r="DE42" s="51">
        <f>IF(PLANEL_Pot_Trim!DE17&lt;&gt;0,DE17/PLANEL_Pot_Trim!DE17,0)</f>
        <v>0.54648176735347165</v>
      </c>
      <c r="DF42" s="51">
        <f>IF(PLANEL_Pot_Trim!DF17&lt;&gt;0,DF17/PLANEL_Pot_Trim!DF17,0)</f>
        <v>0.45759023165621365</v>
      </c>
      <c r="DG42" s="51">
        <f>IF(PLANEL_Pot_Trim!DG17&lt;&gt;0,DG17/PLANEL_Pot_Trim!DG17,0)</f>
        <v>0.35510973195490053</v>
      </c>
      <c r="DH42" s="51">
        <f>IF(PLANEL_Pot_Trim!DH17&lt;&gt;0,DH17/PLANEL_Pot_Trim!DH17,0)</f>
        <v>0.41715992610505837</v>
      </c>
      <c r="DI42" s="51">
        <f>IF(PLANEL_Pot_Trim!DI17&lt;&gt;0,DI17/PLANEL_Pot_Trim!DI17,0)</f>
        <v>0.54761314943391948</v>
      </c>
      <c r="DJ42" s="51">
        <f>IF(PLANEL_Pot_Trim!DJ17&lt;&gt;0,DJ17/PLANEL_Pot_Trim!DJ17,0)</f>
        <v>0.45813640687859131</v>
      </c>
      <c r="DK42" s="51">
        <f>IF(PLANEL_Pot_Trim!DK17&lt;&gt;0,DK17/PLANEL_Pot_Trim!DK17,0)</f>
        <v>0.35506815401591196</v>
      </c>
      <c r="DL42" s="51">
        <f>IF(PLANEL_Pot_Trim!DL17&lt;&gt;0,DL17/PLANEL_Pot_Trim!DL17,0)</f>
        <v>0.41772602567299794</v>
      </c>
      <c r="DM42" s="51">
        <f>IF(PLANEL_Pot_Trim!DM17&lt;&gt;0,DM17/PLANEL_Pot_Trim!DM17,0)</f>
        <v>0.54865431990113833</v>
      </c>
      <c r="DN42" s="51">
        <f>IF(PLANEL_Pot_Trim!DN17&lt;&gt;0,DN17/PLANEL_Pot_Trim!DN17,0)</f>
        <v>0.45863903244320081</v>
      </c>
      <c r="DO42" s="51">
        <f>IF(PLANEL_Pot_Trim!DO17&lt;&gt;0,DO17/PLANEL_Pot_Trim!DO17,0)</f>
        <v>0.35512975333498975</v>
      </c>
      <c r="DP42" s="51">
        <f>IF(PLANEL_Pot_Trim!DP17&lt;&gt;0,DP17/PLANEL_Pot_Trim!DP17,0)</f>
        <v>0.41688732785818366</v>
      </c>
      <c r="DQ42" s="51">
        <f>IF(PLANEL_Pot_Trim!DQ17&lt;&gt;0,DQ17/PLANEL_Pot_Trim!DQ17,0)</f>
        <v>0.54711178663295934</v>
      </c>
      <c r="DR42" s="51">
        <f>IF(PLANEL_Pot_Trim!DR17&lt;&gt;0,DR17/PLANEL_Pot_Trim!DR17,0)</f>
        <v>0.45789437380295633</v>
      </c>
      <c r="DS42" s="51">
        <f>IF(PLANEL_Pot_Trim!DS17&lt;&gt;0,DS17/PLANEL_Pot_Trim!DS17,0)</f>
        <v>0.35517792340282589</v>
      </c>
      <c r="DT42" s="51">
        <f>IF(PLANEL_Pot_Trim!DT17&lt;&gt;0,DT17/PLANEL_Pot_Trim!DT17,0)</f>
        <v>0.41623147319395415</v>
      </c>
      <c r="DU42" s="51">
        <f>IF(PLANEL_Pot_Trim!DU17&lt;&gt;0,DU17/PLANEL_Pot_Trim!DU17,0)</f>
        <v>0.545905538510572</v>
      </c>
      <c r="DV42" s="51">
        <f>IF(PLANEL_Pot_Trim!DV17&lt;&gt;0,DV17/PLANEL_Pot_Trim!DV17,0)</f>
        <v>0.45731205693101873</v>
      </c>
      <c r="DW42" s="51">
        <f>IF(PLANEL_Pot_Trim!DW17&lt;&gt;0,DW17/PLANEL_Pot_Trim!DW17,0)</f>
        <v>0.35515945994376513</v>
      </c>
      <c r="DX42" s="51">
        <f>IF(PLANEL_Pot_Trim!DX17&lt;&gt;0,DX17/PLANEL_Pot_Trim!DX17,0)</f>
        <v>0.41648286048776451</v>
      </c>
      <c r="DY42" s="51">
        <f>IF(PLANEL_Pot_Trim!DY17&lt;&gt;0,DY17/PLANEL_Pot_Trim!DY17,0)</f>
        <v>0.54636789011449982</v>
      </c>
      <c r="DZ42" s="51">
        <f>IF(PLANEL_Pot_Trim!DZ17&lt;&gt;0,DZ17/PLANEL_Pot_Trim!DZ17,0)</f>
        <v>0.45753525735428402</v>
      </c>
      <c r="EA42" s="51">
        <f>IF(PLANEL_Pot_Trim!EA17&lt;&gt;0,EA17/PLANEL_Pot_Trim!EA17,0)</f>
        <v>0.35512128310830871</v>
      </c>
      <c r="EB42" s="51">
        <f>IF(PLANEL_Pot_Trim!EB17&lt;&gt;0,EB17/PLANEL_Pot_Trim!EB17,0)</f>
        <v>0.41700265298634948</v>
      </c>
      <c r="EC42" s="51">
        <f>IF(PLANEL_Pot_Trim!EC17&lt;&gt;0,EC17/PLANEL_Pot_Trim!EC17,0)</f>
        <v>0.54732389260102943</v>
      </c>
      <c r="ED42" s="51">
        <f>IF(PLANEL_Pot_Trim!ED17&lt;&gt;0,ED17/PLANEL_Pot_Trim!ED17,0)</f>
        <v>0.45799676799067862</v>
      </c>
      <c r="EE42" s="51">
        <f>IF(PLANEL_Pot_Trim!EE17&lt;&gt;0,EE17/PLANEL_Pot_Trim!EE17,0)</f>
        <v>0.35508274971446546</v>
      </c>
      <c r="EF42" s="51">
        <f>IF(PLANEL_Pot_Trim!EF17&lt;&gt;0,EF17/PLANEL_Pot_Trim!EF17,0)</f>
        <v>0.41752729995969595</v>
      </c>
      <c r="EG42" s="51">
        <f>IF(PLANEL_Pot_Trim!EG17&lt;&gt;0,EG17/PLANEL_Pot_Trim!EG17,0)</f>
        <v>0.54828882355014985</v>
      </c>
      <c r="EH42" s="51">
        <f>IF(PLANEL_Pot_Trim!EH17&lt;&gt;0,EH17/PLANEL_Pot_Trim!EH17,0)</f>
        <v>0.45846258884760172</v>
      </c>
      <c r="EI42" s="51">
        <f>IF(PLANEL_Pot_Trim!EI17&lt;&gt;0,EI17/PLANEL_Pot_Trim!EI17,0)</f>
        <v>0.35504838076566542</v>
      </c>
      <c r="EJ42" s="51">
        <f>IF(PLANEL_Pot_Trim!EJ17&lt;&gt;0,EJ17/PLANEL_Pot_Trim!EJ17,0)</f>
        <v>0.41799524655538295</v>
      </c>
      <c r="EK42" s="51">
        <f>IF(PLANEL_Pot_Trim!EK17&lt;&gt;0,EK17/PLANEL_Pot_Trim!EK17,0)</f>
        <v>0.54914947112645407</v>
      </c>
      <c r="EL42" s="51">
        <f>IF(PLANEL_Pot_Trim!EL17&lt;&gt;0,EL17/PLANEL_Pot_Trim!EL17,0)</f>
        <v>0.45887806687810007</v>
      </c>
      <c r="EM42" s="51">
        <f>IF(PLANEL_Pot_Trim!EM17&lt;&gt;0,EM17/PLANEL_Pot_Trim!EM17,0)</f>
        <v>0.35501662818845597</v>
      </c>
      <c r="EN42" s="51">
        <f>IF(PLANEL_Pot_Trim!EN17&lt;&gt;0,EN17/PLANEL_Pot_Trim!EN17,0)</f>
        <v>0.41842756943864751</v>
      </c>
      <c r="EO42" s="51">
        <f>IF(PLANEL_Pot_Trim!EO17&lt;&gt;0,EO17/PLANEL_Pot_Trim!EO17,0)</f>
        <v>0.54994459946471552</v>
      </c>
      <c r="EP42" s="51">
        <f>IF(PLANEL_Pot_Trim!EP17&lt;&gt;0,EP17/PLANEL_Pot_Trim!EP17,0)</f>
        <v>0.45926191546968714</v>
      </c>
    </row>
    <row r="43" spans="2:146" x14ac:dyDescent="0.25">
      <c r="B43" s="29" t="s">
        <v>59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53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0.28151773441774153</v>
      </c>
      <c r="AR45" s="53">
        <f>IF(PLANEL_Pot_Trim!AR20&lt;&gt;0,AR20/PLANEL_Pot_Trim!AR20,0)</f>
        <v>0.24189977115349368</v>
      </c>
      <c r="AS45" s="53">
        <f>IF(PLANEL_Pot_Trim!AS20&lt;&gt;0,AS20/PLANEL_Pot_Trim!AS20,0)</f>
        <v>0.25015716377568054</v>
      </c>
      <c r="AT45" s="53">
        <f>IF(PLANEL_Pot_Trim!AT20&lt;&gt;0,AT20/PLANEL_Pot_Trim!AT20,0)</f>
        <v>0.28005082192032632</v>
      </c>
      <c r="AU45" s="53">
        <f>IF(PLANEL_Pot_Trim!AU20&lt;&gt;0,AU20/PLANEL_Pot_Trim!AU20,0)</f>
        <v>0.28302136137432909</v>
      </c>
      <c r="AV45" s="53">
        <f>IF(PLANEL_Pot_Trim!AV20&lt;&gt;0,AV20/PLANEL_Pot_Trim!AV20,0)</f>
        <v>0.26308992162838246</v>
      </c>
      <c r="AW45" s="53">
        <f>IF(PLANEL_Pot_Trim!AW20&lt;&gt;0,AW20/PLANEL_Pot_Trim!AW20,0)</f>
        <v>0.26360924678610531</v>
      </c>
      <c r="AX45" s="53">
        <f>IF(PLANEL_Pot_Trim!AX20&lt;&gt;0,AX20/PLANEL_Pot_Trim!AX20,0)</f>
        <v>0.28132414699692526</v>
      </c>
      <c r="AY45" s="53">
        <f>IF(PLANEL_Pot_Trim!AY20&lt;&gt;0,AY20/PLANEL_Pot_Trim!AY20,0)</f>
        <v>0.28302136137432909</v>
      </c>
      <c r="AZ45" s="53">
        <f>IF(PLANEL_Pot_Trim!AZ20&lt;&gt;0,AZ20/PLANEL_Pot_Trim!AZ20,0)</f>
        <v>0.26308992162838246</v>
      </c>
      <c r="BA45" s="53">
        <f>IF(PLANEL_Pot_Trim!BA20&lt;&gt;0,BA20/PLANEL_Pot_Trim!BA20,0)</f>
        <v>0.26360924678610531</v>
      </c>
      <c r="BB45" s="53">
        <f>IF(PLANEL_Pot_Trim!BB20&lt;&gt;0,BB20/PLANEL_Pot_Trim!BB20,0)</f>
        <v>0.28132414699692526</v>
      </c>
      <c r="BC45" s="53">
        <f>IF(PLANEL_Pot_Trim!BC20&lt;&gt;0,BC20/PLANEL_Pot_Trim!BC20,0)</f>
        <v>0.28302136137432909</v>
      </c>
      <c r="BD45" s="53">
        <f>IF(PLANEL_Pot_Trim!BD20&lt;&gt;0,BD20/PLANEL_Pot_Trim!BD20,0)</f>
        <v>0.26308992162838246</v>
      </c>
      <c r="BE45" s="53">
        <f>IF(PLANEL_Pot_Trim!BE20&lt;&gt;0,BE20/PLANEL_Pot_Trim!BE20,0)</f>
        <v>0.26360924678610531</v>
      </c>
      <c r="BF45" s="53">
        <f>IF(PLANEL_Pot_Trim!BF20&lt;&gt;0,BF20/PLANEL_Pot_Trim!BF20,0)</f>
        <v>0.28132414699692526</v>
      </c>
      <c r="BG45" s="53">
        <f>IF(PLANEL_Pot_Trim!BG20&lt;&gt;0,BG20/PLANEL_Pot_Trim!BG20,0)</f>
        <v>0.2830218587493909</v>
      </c>
      <c r="BH45" s="53">
        <f>IF(PLANEL_Pot_Trim!BH20&lt;&gt;0,BH20/PLANEL_Pot_Trim!BH20,0)</f>
        <v>0.26309805649954443</v>
      </c>
      <c r="BI45" s="53">
        <f>IF(PLANEL_Pot_Trim!BI20&lt;&gt;0,BI20/PLANEL_Pot_Trim!BI20,0)</f>
        <v>0.26361653262895468</v>
      </c>
      <c r="BJ45" s="53">
        <f>IF(PLANEL_Pot_Trim!BJ20&lt;&gt;0,BJ20/PLANEL_Pot_Trim!BJ20,0)</f>
        <v>0.28132456238416248</v>
      </c>
      <c r="BK45" s="53">
        <f>IF(PLANEL_Pot_Trim!BK20&lt;&gt;0,BK20/PLANEL_Pot_Trim!BK20,0)</f>
        <v>0.28350966409503386</v>
      </c>
      <c r="BL45" s="53">
        <f>IF(PLANEL_Pot_Trim!BL20&lt;&gt;0,BL20/PLANEL_Pot_Trim!BL20,0)</f>
        <v>0.26997214766007216</v>
      </c>
      <c r="BM45" s="53">
        <f>IF(PLANEL_Pot_Trim!BM20&lt;&gt;0,BM20/PLANEL_Pot_Trim!BM20,0)</f>
        <v>0.26797964031696225</v>
      </c>
      <c r="BN45" s="53">
        <f>IF(PLANEL_Pot_Trim!BN20&lt;&gt;0,BN20/PLANEL_Pot_Trim!BN20,0)</f>
        <v>0.28173765548613666</v>
      </c>
      <c r="BO45" s="53">
        <f>IF(PLANEL_Pot_Trim!BO20&lt;&gt;0,BO20/PLANEL_Pot_Trim!BO20,0)</f>
        <v>0.28375265322345827</v>
      </c>
      <c r="BP45" s="53">
        <f>IF(PLANEL_Pot_Trim!BP20&lt;&gt;0,BP20/PLANEL_Pot_Trim!BP20,0)</f>
        <v>0.27339631891974331</v>
      </c>
      <c r="BQ45" s="53">
        <f>IF(PLANEL_Pot_Trim!BQ20&lt;&gt;0,BQ20/PLANEL_Pot_Trim!BQ20,0)</f>
        <v>0.27015302260924173</v>
      </c>
      <c r="BR45" s="53">
        <f>IF(PLANEL_Pot_Trim!BR20&lt;&gt;0,BR20/PLANEL_Pot_Trim!BR20,0)</f>
        <v>0.28194342841136805</v>
      </c>
      <c r="BS45" s="53">
        <f>IF(PLANEL_Pot_Trim!BS20&lt;&gt;0,BS20/PLANEL_Pot_Trim!BS20,0)</f>
        <v>0.2838944116912438</v>
      </c>
      <c r="BT45" s="53">
        <f>IF(PLANEL_Pot_Trim!BT20&lt;&gt;0,BT20/PLANEL_Pot_Trim!BT20,0)</f>
        <v>0.27539383820666208</v>
      </c>
      <c r="BU45" s="53">
        <f>IF(PLANEL_Pot_Trim!BU20&lt;&gt;0,BU20/PLANEL_Pot_Trim!BU20,0)</f>
        <v>0.27142065125983894</v>
      </c>
      <c r="BV45" s="53">
        <f>IF(PLANEL_Pot_Trim!BV20&lt;&gt;0,BV20/PLANEL_Pot_Trim!BV20,0)</f>
        <v>0.28206347578116792</v>
      </c>
      <c r="BW45" s="53">
        <f>IF(PLANEL_Pot_Trim!BW20&lt;&gt;0,BW20/PLANEL_Pot_Trim!BW20,0)</f>
        <v>0.28398482482670589</v>
      </c>
      <c r="BX45" s="53">
        <f>IF(PLANEL_Pot_Trim!BX20&lt;&gt;0,BX20/PLANEL_Pot_Trim!BX20,0)</f>
        <v>0.27666795122511528</v>
      </c>
      <c r="BY45" s="53">
        <f>IF(PLANEL_Pot_Trim!BY20&lt;&gt;0,BY20/PLANEL_Pot_Trim!BY20,0)</f>
        <v>0.27222939512344674</v>
      </c>
      <c r="BZ45" s="53">
        <f>IF(PLANEL_Pot_Trim!BZ20&lt;&gt;0,BZ20/PLANEL_Pot_Trim!BZ20,0)</f>
        <v>0.2821400411259064</v>
      </c>
      <c r="CA45" s="53">
        <f>IF(PLANEL_Pot_Trim!CA20&lt;&gt;0,CA20/PLANEL_Pot_Trim!CA20,0)</f>
        <v>0.28404915319085572</v>
      </c>
      <c r="CB45" s="53">
        <f>IF(PLANEL_Pot_Trim!CB20&lt;&gt;0,CB20/PLANEL_Pot_Trim!CB20,0)</f>
        <v>0.27757447296169008</v>
      </c>
      <c r="CC45" s="53">
        <f>IF(PLANEL_Pot_Trim!CC20&lt;&gt;0,CC20/PLANEL_Pot_Trim!CC20,0)</f>
        <v>0.27280481026854841</v>
      </c>
      <c r="CD45" s="53">
        <f>IF(PLANEL_Pot_Trim!CD20&lt;&gt;0,CD20/PLANEL_Pot_Trim!CD20,0)</f>
        <v>0.28219451686404695</v>
      </c>
      <c r="CE45" s="53">
        <f>IF(PLANEL_Pot_Trim!CE20&lt;&gt;0,CE20/PLANEL_Pot_Trim!CE20,0)</f>
        <v>0.28409852540033009</v>
      </c>
      <c r="CF45" s="53">
        <f>IF(PLANEL_Pot_Trim!CF20&lt;&gt;0,CF20/PLANEL_Pot_Trim!CF20,0)</f>
        <v>0.27827122880984995</v>
      </c>
      <c r="CG45" s="53">
        <f>IF(PLANEL_Pot_Trim!CG20&lt;&gt;0,CG20/PLANEL_Pot_Trim!CG20,0)</f>
        <v>0.27324895485509909</v>
      </c>
      <c r="CH45" s="53">
        <f>IF(PLANEL_Pot_Trim!CH20&lt;&gt;0,CH20/PLANEL_Pot_Trim!CH20,0)</f>
        <v>0.28223632202023891</v>
      </c>
      <c r="CI45" s="53">
        <f>IF(PLANEL_Pot_Trim!CI20&lt;&gt;0,CI20/PLANEL_Pot_Trim!CI20,0)</f>
        <v>0.28413803144132005</v>
      </c>
      <c r="CJ45" s="53">
        <f>IF(PLANEL_Pot_Trim!CJ20&lt;&gt;0,CJ20/PLANEL_Pot_Trim!CJ20,0)</f>
        <v>0.27882718365894071</v>
      </c>
      <c r="CK45" s="53">
        <f>IF(PLANEL_Pot_Trim!CK20&lt;&gt;0,CK20/PLANEL_Pot_Trim!CK20,0)</f>
        <v>0.27360039703224964</v>
      </c>
      <c r="CL45" s="53">
        <f>IF(PLANEL_Pot_Trim!CL20&lt;&gt;0,CL20/PLANEL_Pot_Trim!CL20,0)</f>
        <v>0.28226978124260904</v>
      </c>
      <c r="CM45" s="53">
        <f>IF(PLANEL_Pot_Trim!CM20&lt;&gt;0,CM20/PLANEL_Pot_Trim!CM20,0)</f>
        <v>0.28416018508767127</v>
      </c>
      <c r="CN45" s="53">
        <f>IF(PLANEL_Pot_Trim!CN20&lt;&gt;0,CN20/PLANEL_Pot_Trim!CN20,0)</f>
        <v>0.27913935494687198</v>
      </c>
      <c r="CO45" s="53">
        <f>IF(PLANEL_Pot_Trim!CO20&lt;&gt;0,CO20/PLANEL_Pot_Trim!CO20,0)</f>
        <v>0.27379851149981582</v>
      </c>
      <c r="CP45" s="53">
        <f>IF(PLANEL_Pot_Trim!CP20&lt;&gt;0,CP20/PLANEL_Pot_Trim!CP20,0)</f>
        <v>0.28228854180755614</v>
      </c>
      <c r="CQ45" s="53">
        <f>IF(PLANEL_Pot_Trim!CQ20&lt;&gt;0,CQ20/PLANEL_Pot_Trim!CQ20,0)</f>
        <v>0.28426102776445633</v>
      </c>
      <c r="CR45" s="53">
        <f>IF(PLANEL_Pot_Trim!CR20&lt;&gt;0,CR20/PLANEL_Pot_Trim!CR20,0)</f>
        <v>0.2805433248811447</v>
      </c>
      <c r="CS45" s="53">
        <f>IF(PLANEL_Pot_Trim!CS20&lt;&gt;0,CS20/PLANEL_Pot_Trim!CS20,0)</f>
        <v>0.27465741167344682</v>
      </c>
      <c r="CT45" s="53">
        <f>IF(PLANEL_Pot_Trim!CT20&lt;&gt;0,CT20/PLANEL_Pot_Trim!CT20,0)</f>
        <v>0.28237402772674031</v>
      </c>
      <c r="CU45" s="53">
        <f>IF(PLANEL_Pot_Trim!CU20&lt;&gt;0,CU20/PLANEL_Pot_Trim!CU20,0)</f>
        <v>0.28436827406897069</v>
      </c>
      <c r="CV45" s="53">
        <f>IF(PLANEL_Pot_Trim!CV20&lt;&gt;0,CV20/PLANEL_Pot_Trim!CV20,0)</f>
        <v>0.28206471316454118</v>
      </c>
      <c r="CW45" s="53">
        <f>IF(PLANEL_Pot_Trim!CW20&lt;&gt;0,CW20/PLANEL_Pot_Trim!CW20,0)</f>
        <v>0.27564208113385691</v>
      </c>
      <c r="CX45" s="53">
        <f>IF(PLANEL_Pot_Trim!CX20&lt;&gt;0,CX20/PLANEL_Pot_Trim!CX20,0)</f>
        <v>0.28246479606945735</v>
      </c>
      <c r="CY45" s="83">
        <f>IF(PLANEL_Pot_Trim!CY20&lt;&gt;0,CY20/PLANEL_Pot_Trim!CY20,0)</f>
        <v>0.28439796004537982</v>
      </c>
      <c r="CZ45" s="83">
        <f>IF(PLANEL_Pot_Trim!CZ20&lt;&gt;0,CZ20/PLANEL_Pot_Trim!CZ20,0)</f>
        <v>0.28248989991966306</v>
      </c>
      <c r="DA45" s="83">
        <f>IF(PLANEL_Pot_Trim!DA20&lt;&gt;0,DA20/PLANEL_Pot_Trim!DA20,0)</f>
        <v>0.27592488000272286</v>
      </c>
      <c r="DB45" s="83">
        <f>IF(PLANEL_Pot_Trim!DB20&lt;&gt;0,DB20/PLANEL_Pot_Trim!DB20,0)</f>
        <v>0.28248989991966306</v>
      </c>
      <c r="DC45" s="53">
        <f>IF(PLANEL_Pot_Trim!DC20&lt;&gt;0,DC20/PLANEL_Pot_Trim!DC20,0)</f>
        <v>0.28439796003223677</v>
      </c>
      <c r="DD45" s="53">
        <f>IF(PLANEL_Pot_Trim!DD20&lt;&gt;0,DD20/PLANEL_Pot_Trim!DD20,0)</f>
        <v>0.28248989994082058</v>
      </c>
      <c r="DE45" s="53">
        <f>IF(PLANEL_Pot_Trim!DE20&lt;&gt;0,DE20/PLANEL_Pot_Trim!DE20,0)</f>
        <v>0.27592488001816884</v>
      </c>
      <c r="DF45" s="53">
        <f>IF(PLANEL_Pot_Trim!DF20&lt;&gt;0,DF20/PLANEL_Pot_Trim!DF20,0)</f>
        <v>0.28248989994082058</v>
      </c>
      <c r="DG45" s="53">
        <f>IF(PLANEL_Pot_Trim!DG20&lt;&gt;0,DG20/PLANEL_Pot_Trim!DG20,0)</f>
        <v>0.28439796005795703</v>
      </c>
      <c r="DH45" s="53">
        <f>IF(PLANEL_Pot_Trim!DH20&lt;&gt;0,DH20/PLANEL_Pot_Trim!DH20,0)</f>
        <v>0.2824898999585993</v>
      </c>
      <c r="DI45" s="53">
        <f>IF(PLANEL_Pot_Trim!DI20&lt;&gt;0,DI20/PLANEL_Pot_Trim!DI20,0)</f>
        <v>0.27592488002878984</v>
      </c>
      <c r="DJ45" s="53">
        <f>IF(PLANEL_Pot_Trim!DJ20&lt;&gt;0,DJ20/PLANEL_Pot_Trim!DJ20,0)</f>
        <v>0.2824898999585993</v>
      </c>
      <c r="DK45" s="53">
        <f>IF(PLANEL_Pot_Trim!DK20&lt;&gt;0,DK20/PLANEL_Pot_Trim!DK20,0)</f>
        <v>0.28439796004860246</v>
      </c>
      <c r="DL45" s="53">
        <f>IF(PLANEL_Pot_Trim!DL20&lt;&gt;0,DL20/PLANEL_Pot_Trim!DL20,0)</f>
        <v>0.28248989996115426</v>
      </c>
      <c r="DM45" s="53">
        <f>IF(PLANEL_Pot_Trim!DM20&lt;&gt;0,DM20/PLANEL_Pot_Trim!DM20,0)</f>
        <v>0.27592488003629984</v>
      </c>
      <c r="DN45" s="53">
        <f>IF(PLANEL_Pot_Trim!DN20&lt;&gt;0,DN20/PLANEL_Pot_Trim!DN20,0)</f>
        <v>0.28248989996115426</v>
      </c>
      <c r="DO45" s="53">
        <f>IF(PLANEL_Pot_Trim!DO20&lt;&gt;0,DO20/PLANEL_Pot_Trim!DO20,0)</f>
        <v>0.28439796003902551</v>
      </c>
      <c r="DP45" s="53">
        <f>IF(PLANEL_Pot_Trim!DP20&lt;&gt;0,DP20/PLANEL_Pot_Trim!DP20,0)</f>
        <v>0.28248989996682511</v>
      </c>
      <c r="DQ45" s="53">
        <f>IF(PLANEL_Pot_Trim!DQ20&lt;&gt;0,DQ20/PLANEL_Pot_Trim!DQ20,0)</f>
        <v>0.27592488001294557</v>
      </c>
      <c r="DR45" s="53">
        <f>IF(PLANEL_Pot_Trim!DR20&lt;&gt;0,DR20/PLANEL_Pot_Trim!DR20,0)</f>
        <v>0.28248989996682511</v>
      </c>
      <c r="DS45" s="53">
        <f>IF(PLANEL_Pot_Trim!DS20&lt;&gt;0,DS20/PLANEL_Pot_Trim!DS20,0)</f>
        <v>0.28439796000861417</v>
      </c>
      <c r="DT45" s="53">
        <f>IF(PLANEL_Pot_Trim!DT20&lt;&gt;0,DT20/PLANEL_Pot_Trim!DT20,0)</f>
        <v>0.28248989993838336</v>
      </c>
      <c r="DU45" s="53">
        <f>IF(PLANEL_Pot_Trim!DU20&lt;&gt;0,DU20/PLANEL_Pot_Trim!DU20,0)</f>
        <v>0.27592487998289827</v>
      </c>
      <c r="DV45" s="53">
        <f>IF(PLANEL_Pot_Trim!DV20&lt;&gt;0,DV20/PLANEL_Pot_Trim!DV20,0)</f>
        <v>0.28248989993838336</v>
      </c>
      <c r="DW45" s="53">
        <f>IF(PLANEL_Pot_Trim!DW20&lt;&gt;0,DW20/PLANEL_Pot_Trim!DW20,0)</f>
        <v>0.28439796002041146</v>
      </c>
      <c r="DX45" s="53">
        <f>IF(PLANEL_Pot_Trim!DX20&lt;&gt;0,DX20/PLANEL_Pot_Trim!DX20,0)</f>
        <v>0.28248989995692969</v>
      </c>
      <c r="DY45" s="53">
        <f>IF(PLANEL_Pot_Trim!DY20&lt;&gt;0,DY20/PLANEL_Pot_Trim!DY20,0)</f>
        <v>0.27592488000231147</v>
      </c>
      <c r="DZ45" s="53">
        <f>IF(PLANEL_Pot_Trim!DZ20&lt;&gt;0,DZ20/PLANEL_Pot_Trim!DZ20,0)</f>
        <v>0.28248989995692969</v>
      </c>
      <c r="EA45" s="53">
        <f>IF(PLANEL_Pot_Trim!EA20&lt;&gt;0,EA20/PLANEL_Pot_Trim!EA20,0)</f>
        <v>0.28439796001946316</v>
      </c>
      <c r="EB45" s="53">
        <f>IF(PLANEL_Pot_Trim!EB20&lt;&gt;0,EB20/PLANEL_Pot_Trim!EB20,0)</f>
        <v>0.28248989995755974</v>
      </c>
      <c r="EC45" s="53">
        <f>IF(PLANEL_Pot_Trim!EC20&lt;&gt;0,EC20/PLANEL_Pot_Trim!EC20,0)</f>
        <v>0.27592488000617649</v>
      </c>
      <c r="ED45" s="53">
        <f>IF(PLANEL_Pot_Trim!ED20&lt;&gt;0,ED20/PLANEL_Pot_Trim!ED20,0)</f>
        <v>0.28248989995755974</v>
      </c>
      <c r="EE45" s="53">
        <f>IF(PLANEL_Pot_Trim!EE20&lt;&gt;0,EE20/PLANEL_Pot_Trim!EE20,0)</f>
        <v>0.28439796004035672</v>
      </c>
      <c r="EF45" s="53">
        <f>IF(PLANEL_Pot_Trim!EF20&lt;&gt;0,EF20/PLANEL_Pot_Trim!EF20,0)</f>
        <v>0.28248989997269791</v>
      </c>
      <c r="EG45" s="53">
        <f>IF(PLANEL_Pot_Trim!EG20&lt;&gt;0,EG20/PLANEL_Pot_Trim!EG20,0)</f>
        <v>0.27592488002082244</v>
      </c>
      <c r="EH45" s="53">
        <f>IF(PLANEL_Pot_Trim!EH20&lt;&gt;0,EH20/PLANEL_Pot_Trim!EH20,0)</f>
        <v>0.28248989997269791</v>
      </c>
      <c r="EI45" s="53">
        <f>IF(PLANEL_Pot_Trim!EI20&lt;&gt;0,EI20/PLANEL_Pot_Trim!EI20,0)</f>
        <v>0.28439796000822382</v>
      </c>
      <c r="EJ45" s="53">
        <f>IF(PLANEL_Pot_Trim!EJ20&lt;&gt;0,EJ20/PLANEL_Pot_Trim!EJ20,0)</f>
        <v>0.28248989992648338</v>
      </c>
      <c r="EK45" s="53">
        <f>IF(PLANEL_Pot_Trim!EK20&lt;&gt;0,EK20/PLANEL_Pot_Trim!EK20,0)</f>
        <v>0.27592487998924697</v>
      </c>
      <c r="EL45" s="53">
        <f>IF(PLANEL_Pot_Trim!EL20&lt;&gt;0,EL20/PLANEL_Pot_Trim!EL20,0)</f>
        <v>0.28248989992648338</v>
      </c>
      <c r="EM45" s="53">
        <f>IF(PLANEL_Pot_Trim!EM20&lt;&gt;0,EM20/PLANEL_Pot_Trim!EM20,0)</f>
        <v>0.28439796006110163</v>
      </c>
      <c r="EN45" s="53">
        <f>IF(PLANEL_Pot_Trim!EN20&lt;&gt;0,EN20/PLANEL_Pot_Trim!EN20,0)</f>
        <v>0.2824899000107034</v>
      </c>
      <c r="EO45" s="53">
        <f>IF(PLANEL_Pot_Trim!EO20&lt;&gt;0,EO20/PLANEL_Pot_Trim!EO20,0)</f>
        <v>0.27592487995547543</v>
      </c>
      <c r="EP45" s="53">
        <f>IF(PLANEL_Pot_Trim!EP20&lt;&gt;0,EP20/PLANEL_Pot_Trim!EP20,0)</f>
        <v>0.2824899000107034</v>
      </c>
    </row>
    <row r="46" spans="2:146" x14ac:dyDescent="0.25">
      <c r="B46" s="25" t="s">
        <v>54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55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56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71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36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3200.8872019999999</v>
      </c>
      <c r="O5" s="33">
        <v>3200.8872019999999</v>
      </c>
      <c r="P5" s="33">
        <v>1179.895215</v>
      </c>
      <c r="Q5" s="33">
        <v>1179.895215</v>
      </c>
      <c r="R5" s="33">
        <v>1179.895215</v>
      </c>
      <c r="S5" s="33">
        <v>1179.895215</v>
      </c>
      <c r="T5" s="33">
        <v>1179.895215</v>
      </c>
      <c r="U5" s="33">
        <v>1179.895215</v>
      </c>
      <c r="V5" s="33">
        <v>1179.895215</v>
      </c>
      <c r="W5" s="33">
        <v>255.97447059999999</v>
      </c>
      <c r="X5" s="33">
        <v>255.97447059999999</v>
      </c>
      <c r="Y5" s="33">
        <v>255.97447059999999</v>
      </c>
      <c r="Z5" s="33">
        <v>255.97447059999999</v>
      </c>
      <c r="AA5" s="33">
        <v>255.97447059999999</v>
      </c>
    </row>
    <row r="6" spans="1:42" x14ac:dyDescent="0.25">
      <c r="B6" s="33" t="s">
        <v>14</v>
      </c>
      <c r="C6" s="4" t="s">
        <v>37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38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39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40</v>
      </c>
    </row>
    <row r="10" spans="1:42" x14ac:dyDescent="0.25">
      <c r="B10" s="33" t="s">
        <v>14</v>
      </c>
      <c r="C10" s="4" t="s">
        <v>41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42</v>
      </c>
    </row>
    <row r="12" spans="1:42" x14ac:dyDescent="0.25">
      <c r="B12" s="33" t="s">
        <v>14</v>
      </c>
      <c r="C12" s="4" t="s">
        <v>43</v>
      </c>
    </row>
    <row r="13" spans="1:42" x14ac:dyDescent="0.25">
      <c r="B13" s="33" t="s">
        <v>14</v>
      </c>
      <c r="C13" s="4" t="s">
        <v>44</v>
      </c>
    </row>
    <row r="14" spans="1:42" x14ac:dyDescent="0.25">
      <c r="B14" s="33" t="s">
        <v>14</v>
      </c>
      <c r="C14" s="4" t="s">
        <v>45</v>
      </c>
    </row>
    <row r="15" spans="1:42" x14ac:dyDescent="0.25">
      <c r="B15" s="33" t="s">
        <v>14</v>
      </c>
      <c r="C15" s="4" t="s">
        <v>46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4036.8529709999998</v>
      </c>
      <c r="O16" s="33">
        <v>4036.8529709999998</v>
      </c>
      <c r="P16" s="33">
        <v>1543.564122</v>
      </c>
      <c r="Q16" s="33">
        <v>1543.564122</v>
      </c>
      <c r="R16" s="33">
        <v>1543.564122</v>
      </c>
      <c r="S16" s="33">
        <v>1543.564122</v>
      </c>
      <c r="T16" s="33">
        <v>1543.564122</v>
      </c>
      <c r="U16" s="33">
        <v>1543.564122</v>
      </c>
      <c r="V16" s="33">
        <v>1543.564122</v>
      </c>
      <c r="W16" s="33">
        <v>385.14303560000002</v>
      </c>
      <c r="X16" s="33">
        <v>385.14303560000002</v>
      </c>
      <c r="Y16" s="33">
        <v>385.14303560000002</v>
      </c>
      <c r="Z16" s="33">
        <v>385.14303560000002</v>
      </c>
      <c r="AA16" s="33">
        <v>385.14303560000002</v>
      </c>
      <c r="AB16" s="33">
        <v>0</v>
      </c>
      <c r="AC16" s="33">
        <v>0</v>
      </c>
      <c r="AD16" s="33">
        <v>0</v>
      </c>
      <c r="AE16" s="33">
        <v>0</v>
      </c>
      <c r="AF16" s="33">
        <v>0</v>
      </c>
      <c r="AG16" s="33">
        <v>0</v>
      </c>
      <c r="AH16" s="33">
        <v>0</v>
      </c>
      <c r="AI16" s="33">
        <v>0</v>
      </c>
      <c r="AJ16" s="33">
        <v>0</v>
      </c>
      <c r="AK16" s="33">
        <v>0</v>
      </c>
      <c r="AL16" s="33">
        <v>0</v>
      </c>
      <c r="AM16" s="33">
        <v>0</v>
      </c>
      <c r="AN16" s="33">
        <v>0</v>
      </c>
      <c r="AO16" s="33">
        <v>0</v>
      </c>
      <c r="AP16" s="33">
        <v>0</v>
      </c>
    </row>
    <row r="17" spans="2:42" x14ac:dyDescent="0.25">
      <c r="B17" s="33" t="s">
        <v>16</v>
      </c>
      <c r="C17" s="4" t="s">
        <v>36</v>
      </c>
    </row>
    <row r="18" spans="2:42" x14ac:dyDescent="0.25">
      <c r="B18" s="33" t="s">
        <v>16</v>
      </c>
      <c r="C18" s="4" t="s">
        <v>37</v>
      </c>
    </row>
    <row r="19" spans="2:42" x14ac:dyDescent="0.25">
      <c r="B19" s="33" t="s">
        <v>16</v>
      </c>
      <c r="C19" s="4" t="s">
        <v>38</v>
      </c>
    </row>
    <row r="20" spans="2:42" x14ac:dyDescent="0.25">
      <c r="B20" s="33" t="s">
        <v>16</v>
      </c>
      <c r="C20" s="4" t="s">
        <v>39</v>
      </c>
    </row>
    <row r="21" spans="2:42" x14ac:dyDescent="0.25">
      <c r="B21" s="33" t="s">
        <v>16</v>
      </c>
      <c r="C21" s="4" t="s">
        <v>40</v>
      </c>
    </row>
    <row r="22" spans="2:42" x14ac:dyDescent="0.25">
      <c r="B22" s="33" t="s">
        <v>16</v>
      </c>
      <c r="C22" s="4" t="s">
        <v>41</v>
      </c>
    </row>
    <row r="23" spans="2:42" x14ac:dyDescent="0.25">
      <c r="B23" s="33" t="s">
        <v>16</v>
      </c>
      <c r="C23" s="4" t="s">
        <v>42</v>
      </c>
    </row>
    <row r="24" spans="2:42" x14ac:dyDescent="0.25">
      <c r="B24" s="33" t="s">
        <v>16</v>
      </c>
      <c r="C24" s="4" t="s">
        <v>43</v>
      </c>
    </row>
    <row r="25" spans="2:42" x14ac:dyDescent="0.25">
      <c r="B25" s="33" t="s">
        <v>16</v>
      </c>
      <c r="C25" s="4" t="s">
        <v>44</v>
      </c>
    </row>
    <row r="26" spans="2:42" x14ac:dyDescent="0.25">
      <c r="B26" s="33" t="s">
        <v>16</v>
      </c>
      <c r="C26" s="4" t="s">
        <v>45</v>
      </c>
    </row>
    <row r="27" spans="2:42" x14ac:dyDescent="0.25">
      <c r="B27" s="33" t="s">
        <v>16</v>
      </c>
      <c r="C27" s="4" t="s">
        <v>46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36</v>
      </c>
    </row>
    <row r="30" spans="2:42" x14ac:dyDescent="0.25">
      <c r="B30" s="33" t="s">
        <v>17</v>
      </c>
      <c r="C30" s="4" t="s">
        <v>37</v>
      </c>
    </row>
    <row r="31" spans="2:42" x14ac:dyDescent="0.25">
      <c r="B31" s="33" t="s">
        <v>17</v>
      </c>
      <c r="C31" s="4" t="s">
        <v>38</v>
      </c>
      <c r="D31" s="33">
        <v>928.64131359999999</v>
      </c>
      <c r="E31" s="33">
        <v>928.64131359999999</v>
      </c>
      <c r="F31" s="33">
        <v>928.64131359999999</v>
      </c>
      <c r="G31" s="33">
        <v>928.64131359999999</v>
      </c>
      <c r="H31" s="33">
        <v>928.64131359999999</v>
      </c>
      <c r="I31" s="33">
        <v>928.64131359999999</v>
      </c>
      <c r="J31" s="33">
        <v>843.42315759999997</v>
      </c>
      <c r="K31" s="33">
        <v>928.64131359999999</v>
      </c>
      <c r="L31" s="33">
        <v>928.64131359999999</v>
      </c>
      <c r="M31" s="33">
        <v>732.37468179999996</v>
      </c>
      <c r="N31" s="33">
        <v>696.48098519999996</v>
      </c>
      <c r="O31" s="33">
        <v>928.64131359999999</v>
      </c>
      <c r="P31" s="33">
        <v>696.48098519999996</v>
      </c>
      <c r="Q31" s="33">
        <v>696.48098519999996</v>
      </c>
      <c r="R31" s="33">
        <v>696.48098519999996</v>
      </c>
      <c r="S31" s="33">
        <v>696.48098519999996</v>
      </c>
      <c r="T31" s="33">
        <v>790.31279429999995</v>
      </c>
      <c r="U31" s="33">
        <v>928.64131359999999</v>
      </c>
      <c r="V31" s="33">
        <v>709.57278110000004</v>
      </c>
    </row>
    <row r="32" spans="2:42" x14ac:dyDescent="0.25">
      <c r="B32" s="33" t="s">
        <v>17</v>
      </c>
      <c r="C32" s="4" t="s">
        <v>39</v>
      </c>
      <c r="D32" s="33">
        <v>78.183649849999995</v>
      </c>
      <c r="E32" s="33">
        <v>156.36729969999999</v>
      </c>
      <c r="F32" s="33">
        <v>156.36729969999999</v>
      </c>
      <c r="G32" s="33">
        <v>156.36729969999999</v>
      </c>
      <c r="H32" s="33">
        <v>312.73459939999998</v>
      </c>
      <c r="I32" s="33">
        <v>312.73459939999998</v>
      </c>
      <c r="J32" s="33">
        <v>312.73459939999998</v>
      </c>
      <c r="K32" s="33">
        <v>312.73459939999998</v>
      </c>
      <c r="L32" s="33">
        <v>312.73459939999998</v>
      </c>
      <c r="M32" s="33">
        <v>312.73459939999998</v>
      </c>
      <c r="N32" s="33">
        <v>312.73459939999998</v>
      </c>
      <c r="O32" s="33">
        <v>312.73459939999998</v>
      </c>
      <c r="P32" s="33">
        <v>312.73459939999998</v>
      </c>
      <c r="Q32" s="33">
        <v>312.73459939999998</v>
      </c>
      <c r="R32" s="33">
        <v>312.73459939999998</v>
      </c>
      <c r="S32" s="33">
        <v>312.73459939999998</v>
      </c>
      <c r="T32" s="33">
        <v>312.73459939999998</v>
      </c>
      <c r="U32" s="33">
        <v>312.73459939999998</v>
      </c>
      <c r="V32" s="33">
        <v>312.73459939999998</v>
      </c>
    </row>
    <row r="33" spans="2:42" x14ac:dyDescent="0.25">
      <c r="B33" s="33" t="s">
        <v>17</v>
      </c>
      <c r="C33" s="4" t="s">
        <v>40</v>
      </c>
    </row>
    <row r="34" spans="2:42" x14ac:dyDescent="0.25">
      <c r="B34" s="33" t="s">
        <v>17</v>
      </c>
      <c r="C34" s="4" t="s">
        <v>41</v>
      </c>
    </row>
    <row r="35" spans="2:42" x14ac:dyDescent="0.25">
      <c r="B35" s="33" t="s">
        <v>17</v>
      </c>
      <c r="C35" s="4" t="s">
        <v>42</v>
      </c>
    </row>
    <row r="36" spans="2:42" x14ac:dyDescent="0.25">
      <c r="B36" s="33" t="s">
        <v>17</v>
      </c>
      <c r="C36" s="4" t="s">
        <v>43</v>
      </c>
    </row>
    <row r="37" spans="2:42" x14ac:dyDescent="0.25">
      <c r="B37" s="33" t="s">
        <v>17</v>
      </c>
      <c r="C37" s="4" t="s">
        <v>44</v>
      </c>
    </row>
    <row r="38" spans="2:42" x14ac:dyDescent="0.25">
      <c r="B38" s="33" t="s">
        <v>17</v>
      </c>
      <c r="C38" s="4" t="s">
        <v>45</v>
      </c>
    </row>
    <row r="39" spans="2:42" x14ac:dyDescent="0.25">
      <c r="B39" s="33" t="s">
        <v>17</v>
      </c>
      <c r="C39" s="4" t="s">
        <v>46</v>
      </c>
    </row>
    <row r="40" spans="2:42" x14ac:dyDescent="0.25">
      <c r="B40" s="33" t="s">
        <v>17</v>
      </c>
      <c r="C40" s="4" t="s">
        <v>15</v>
      </c>
      <c r="D40" s="33">
        <v>1006.824963</v>
      </c>
      <c r="E40" s="33">
        <v>1085.008613</v>
      </c>
      <c r="F40" s="33">
        <v>1085.008613</v>
      </c>
      <c r="G40" s="33">
        <v>1085.008613</v>
      </c>
      <c r="H40" s="33">
        <v>1241.3759130000001</v>
      </c>
      <c r="I40" s="33">
        <v>1241.3759130000001</v>
      </c>
      <c r="J40" s="33">
        <v>1156.1577569999999</v>
      </c>
      <c r="K40" s="33">
        <v>1241.3759130000001</v>
      </c>
      <c r="L40" s="33">
        <v>1241.3759130000001</v>
      </c>
      <c r="M40" s="33">
        <v>1045.109281</v>
      </c>
      <c r="N40" s="33">
        <v>1009.215585</v>
      </c>
      <c r="O40" s="33">
        <v>1241.3759130000001</v>
      </c>
      <c r="P40" s="33">
        <v>1009.215585</v>
      </c>
      <c r="Q40" s="33">
        <v>1009.215585</v>
      </c>
      <c r="R40" s="33">
        <v>1009.215585</v>
      </c>
      <c r="S40" s="33">
        <v>1009.215585</v>
      </c>
      <c r="T40" s="33">
        <v>1103.0473939999999</v>
      </c>
      <c r="U40" s="33">
        <v>1241.3759130000001</v>
      </c>
      <c r="V40" s="33">
        <v>1022.30738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36</v>
      </c>
    </row>
    <row r="42" spans="2:42" x14ac:dyDescent="0.25">
      <c r="B42" s="33" t="s">
        <v>18</v>
      </c>
      <c r="C42" s="4" t="s">
        <v>37</v>
      </c>
    </row>
    <row r="43" spans="2:42" x14ac:dyDescent="0.25">
      <c r="B43" s="33" t="s">
        <v>18</v>
      </c>
      <c r="C43" s="4" t="s">
        <v>38</v>
      </c>
    </row>
    <row r="44" spans="2:42" x14ac:dyDescent="0.25">
      <c r="B44" s="33" t="s">
        <v>18</v>
      </c>
      <c r="C44" s="4" t="s">
        <v>39</v>
      </c>
    </row>
    <row r="45" spans="2:42" x14ac:dyDescent="0.25">
      <c r="B45" s="33" t="s">
        <v>18</v>
      </c>
      <c r="C45" s="4" t="s">
        <v>40</v>
      </c>
    </row>
    <row r="46" spans="2:42" x14ac:dyDescent="0.25">
      <c r="B46" s="33" t="s">
        <v>18</v>
      </c>
      <c r="C46" s="4" t="s">
        <v>41</v>
      </c>
    </row>
    <row r="47" spans="2:42" x14ac:dyDescent="0.25">
      <c r="B47" s="33" t="s">
        <v>18</v>
      </c>
      <c r="C47" s="4" t="s">
        <v>42</v>
      </c>
    </row>
    <row r="48" spans="2:42" x14ac:dyDescent="0.25">
      <c r="B48" s="33" t="s">
        <v>18</v>
      </c>
      <c r="C48" s="4" t="s">
        <v>43</v>
      </c>
    </row>
    <row r="49" spans="2:42" x14ac:dyDescent="0.25">
      <c r="B49" s="33" t="s">
        <v>18</v>
      </c>
      <c r="C49" s="4" t="s">
        <v>44</v>
      </c>
    </row>
    <row r="50" spans="2:42" x14ac:dyDescent="0.25">
      <c r="B50" s="33" t="s">
        <v>18</v>
      </c>
      <c r="C50" s="4" t="s">
        <v>45</v>
      </c>
    </row>
    <row r="51" spans="2:42" x14ac:dyDescent="0.25">
      <c r="B51" s="33" t="s">
        <v>18</v>
      </c>
      <c r="C51" s="4" t="s">
        <v>46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761</v>
      </c>
      <c r="C53" s="4" t="s">
        <v>36</v>
      </c>
    </row>
    <row r="54" spans="2:42" x14ac:dyDescent="0.25">
      <c r="B54" s="33" t="s">
        <v>761</v>
      </c>
      <c r="C54" s="4" t="s">
        <v>37</v>
      </c>
      <c r="D54" s="33">
        <v>1039.802942</v>
      </c>
      <c r="E54" s="33">
        <v>1039.802942</v>
      </c>
      <c r="F54" s="33">
        <v>1039.802942</v>
      </c>
      <c r="G54" s="33">
        <v>1039.802942</v>
      </c>
      <c r="H54" s="33">
        <v>1039.1257210000001</v>
      </c>
      <c r="I54" s="33">
        <v>1039.1257210000001</v>
      </c>
      <c r="J54" s="33">
        <v>968.10881859999995</v>
      </c>
      <c r="K54" s="33">
        <v>1331.2354600000001</v>
      </c>
      <c r="L54" s="33">
        <v>1331.2354600000001</v>
      </c>
      <c r="M54" s="33">
        <v>1331.2354600000001</v>
      </c>
      <c r="N54" s="33">
        <v>1331.2354600000001</v>
      </c>
      <c r="O54" s="33">
        <v>1331.2354600000001</v>
      </c>
      <c r="P54" s="33">
        <v>1331.2354600000001</v>
      </c>
      <c r="Q54" s="33">
        <v>1315.048601</v>
      </c>
      <c r="R54" s="33">
        <v>1315.048601</v>
      </c>
      <c r="S54" s="33">
        <v>1315.048601</v>
      </c>
      <c r="T54" s="33">
        <v>1315.048601</v>
      </c>
      <c r="U54" s="33">
        <v>389.50479200000001</v>
      </c>
      <c r="V54" s="33">
        <v>389.50479200000001</v>
      </c>
      <c r="W54" s="33">
        <v>323.8062352</v>
      </c>
      <c r="X54" s="33">
        <v>323.8062352</v>
      </c>
      <c r="Y54" s="33">
        <v>323.8062352</v>
      </c>
      <c r="Z54" s="33">
        <v>323.8062352</v>
      </c>
      <c r="AA54" s="33">
        <v>323.8062352</v>
      </c>
      <c r="AB54" s="33">
        <v>323.8062352</v>
      </c>
      <c r="AC54" s="33">
        <v>323.8062352</v>
      </c>
      <c r="AD54" s="33">
        <v>323.8062352</v>
      </c>
      <c r="AE54" s="33">
        <v>323.8062352</v>
      </c>
      <c r="AF54" s="33">
        <v>323.8062352</v>
      </c>
      <c r="AG54" s="33">
        <v>323.8062352</v>
      </c>
      <c r="AH54" s="33">
        <v>323.8062352</v>
      </c>
      <c r="AI54" s="33">
        <v>323.8062352</v>
      </c>
      <c r="AJ54" s="33">
        <v>285.35467640000002</v>
      </c>
    </row>
    <row r="55" spans="2:42" x14ac:dyDescent="0.25">
      <c r="B55" s="33" t="s">
        <v>761</v>
      </c>
      <c r="C55" s="4" t="s">
        <v>38</v>
      </c>
    </row>
    <row r="56" spans="2:42" x14ac:dyDescent="0.25">
      <c r="B56" s="33" t="s">
        <v>761</v>
      </c>
      <c r="C56" s="4" t="s">
        <v>39</v>
      </c>
    </row>
    <row r="57" spans="2:42" x14ac:dyDescent="0.25">
      <c r="B57" s="33" t="s">
        <v>761</v>
      </c>
      <c r="C57" s="4" t="s">
        <v>40</v>
      </c>
    </row>
    <row r="58" spans="2:42" x14ac:dyDescent="0.25">
      <c r="B58" s="33" t="s">
        <v>761</v>
      </c>
      <c r="C58" s="4" t="s">
        <v>41</v>
      </c>
    </row>
    <row r="59" spans="2:42" x14ac:dyDescent="0.25">
      <c r="B59" s="33" t="s">
        <v>761</v>
      </c>
      <c r="C59" s="4" t="s">
        <v>42</v>
      </c>
    </row>
    <row r="60" spans="2:42" x14ac:dyDescent="0.25">
      <c r="B60" s="33" t="s">
        <v>761</v>
      </c>
      <c r="C60" s="4" t="s">
        <v>43</v>
      </c>
    </row>
    <row r="61" spans="2:42" x14ac:dyDescent="0.25">
      <c r="B61" s="33" t="s">
        <v>761</v>
      </c>
      <c r="C61" s="4" t="s">
        <v>44</v>
      </c>
    </row>
    <row r="62" spans="2:42" x14ac:dyDescent="0.25">
      <c r="B62" s="33" t="s">
        <v>761</v>
      </c>
      <c r="C62" s="4" t="s">
        <v>45</v>
      </c>
    </row>
    <row r="63" spans="2:42" x14ac:dyDescent="0.25">
      <c r="B63" s="33" t="s">
        <v>761</v>
      </c>
      <c r="C63" s="4" t="s">
        <v>46</v>
      </c>
    </row>
    <row r="64" spans="2:42" x14ac:dyDescent="0.25">
      <c r="B64" s="33" t="s">
        <v>761</v>
      </c>
      <c r="C64" s="4" t="s">
        <v>15</v>
      </c>
      <c r="D64" s="33">
        <v>1039.802942</v>
      </c>
      <c r="E64" s="33">
        <v>1039.802942</v>
      </c>
      <c r="F64" s="33">
        <v>1039.802942</v>
      </c>
      <c r="G64" s="33">
        <v>1039.802942</v>
      </c>
      <c r="H64" s="33">
        <v>1039.1257210000001</v>
      </c>
      <c r="I64" s="33">
        <v>1039.1257210000001</v>
      </c>
      <c r="J64" s="33">
        <v>968.10881859999995</v>
      </c>
      <c r="K64" s="33">
        <v>1331.2354600000001</v>
      </c>
      <c r="L64" s="33">
        <v>1331.2354600000001</v>
      </c>
      <c r="M64" s="33">
        <v>1331.2354600000001</v>
      </c>
      <c r="N64" s="33">
        <v>1331.2354600000001</v>
      </c>
      <c r="O64" s="33">
        <v>1331.2354600000001</v>
      </c>
      <c r="P64" s="33">
        <v>1331.2354600000001</v>
      </c>
      <c r="Q64" s="33">
        <v>1315.048601</v>
      </c>
      <c r="R64" s="33">
        <v>1315.048601</v>
      </c>
      <c r="S64" s="33">
        <v>1315.048601</v>
      </c>
      <c r="T64" s="33">
        <v>1315.048601</v>
      </c>
      <c r="U64" s="33">
        <v>389.50479200000001</v>
      </c>
      <c r="V64" s="33">
        <v>389.50479200000001</v>
      </c>
      <c r="W64" s="33">
        <v>323.8062352</v>
      </c>
      <c r="X64" s="33">
        <v>323.8062352</v>
      </c>
      <c r="Y64" s="33">
        <v>323.8062352</v>
      </c>
      <c r="Z64" s="33">
        <v>323.8062352</v>
      </c>
      <c r="AA64" s="33">
        <v>323.8062352</v>
      </c>
      <c r="AB64" s="33">
        <v>323.8062352</v>
      </c>
      <c r="AC64" s="33">
        <v>323.8062352</v>
      </c>
      <c r="AD64" s="33">
        <v>323.8062352</v>
      </c>
      <c r="AE64" s="33">
        <v>323.8062352</v>
      </c>
      <c r="AF64" s="33">
        <v>323.8062352</v>
      </c>
      <c r="AG64" s="33">
        <v>323.8062352</v>
      </c>
      <c r="AH64" s="33">
        <v>323.8062352</v>
      </c>
      <c r="AI64" s="33">
        <v>323.8062352</v>
      </c>
      <c r="AJ64" s="33">
        <v>285.35467640000002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36</v>
      </c>
    </row>
    <row r="66" spans="2:42" x14ac:dyDescent="0.25">
      <c r="B66" s="33" t="s">
        <v>19</v>
      </c>
      <c r="C66" s="4" t="s">
        <v>37</v>
      </c>
    </row>
    <row r="67" spans="2:42" x14ac:dyDescent="0.25">
      <c r="B67" s="33" t="s">
        <v>19</v>
      </c>
      <c r="C67" s="4" t="s">
        <v>38</v>
      </c>
    </row>
    <row r="68" spans="2:42" x14ac:dyDescent="0.25">
      <c r="B68" s="33" t="s">
        <v>19</v>
      </c>
      <c r="C68" s="4" t="s">
        <v>39</v>
      </c>
    </row>
    <row r="69" spans="2:42" x14ac:dyDescent="0.25">
      <c r="B69" s="33" t="s">
        <v>19</v>
      </c>
      <c r="C69" s="4" t="s">
        <v>40</v>
      </c>
    </row>
    <row r="70" spans="2:42" x14ac:dyDescent="0.25">
      <c r="B70" s="33" t="s">
        <v>19</v>
      </c>
      <c r="C70" s="4" t="s">
        <v>41</v>
      </c>
    </row>
    <row r="71" spans="2:42" x14ac:dyDescent="0.25">
      <c r="B71" s="33" t="s">
        <v>19</v>
      </c>
      <c r="C71" s="4" t="s">
        <v>42</v>
      </c>
    </row>
    <row r="72" spans="2:42" x14ac:dyDescent="0.25">
      <c r="B72" s="33" t="s">
        <v>19</v>
      </c>
      <c r="C72" s="4" t="s">
        <v>43</v>
      </c>
    </row>
    <row r="73" spans="2:42" x14ac:dyDescent="0.25">
      <c r="B73" s="33" t="s">
        <v>19</v>
      </c>
      <c r="C73" s="4" t="s">
        <v>44</v>
      </c>
    </row>
    <row r="74" spans="2:42" x14ac:dyDescent="0.25">
      <c r="B74" s="33" t="s">
        <v>19</v>
      </c>
      <c r="C74" s="4" t="s">
        <v>45</v>
      </c>
    </row>
    <row r="75" spans="2:42" x14ac:dyDescent="0.25">
      <c r="B75" s="33" t="s">
        <v>19</v>
      </c>
      <c r="C75" s="4" t="s">
        <v>46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762</v>
      </c>
      <c r="C77" s="4" t="s">
        <v>36</v>
      </c>
    </row>
    <row r="78" spans="2:42" x14ac:dyDescent="0.25">
      <c r="B78" s="33" t="s">
        <v>762</v>
      </c>
      <c r="C78" s="4" t="s">
        <v>37</v>
      </c>
    </row>
    <row r="79" spans="2:42" x14ac:dyDescent="0.25">
      <c r="B79" s="33" t="s">
        <v>762</v>
      </c>
      <c r="C79" s="4" t="s">
        <v>38</v>
      </c>
    </row>
    <row r="80" spans="2:42" x14ac:dyDescent="0.25">
      <c r="B80" s="33" t="s">
        <v>762</v>
      </c>
      <c r="C80" s="4" t="s">
        <v>39</v>
      </c>
    </row>
    <row r="81" spans="2:42" x14ac:dyDescent="0.25">
      <c r="B81" s="33" t="s">
        <v>762</v>
      </c>
      <c r="C81" s="4" t="s">
        <v>40</v>
      </c>
    </row>
    <row r="82" spans="2:42" x14ac:dyDescent="0.25">
      <c r="B82" s="33" t="s">
        <v>762</v>
      </c>
      <c r="C82" s="4" t="s">
        <v>41</v>
      </c>
    </row>
    <row r="83" spans="2:42" x14ac:dyDescent="0.25">
      <c r="B83" s="33" t="s">
        <v>762</v>
      </c>
      <c r="C83" s="4" t="s">
        <v>42</v>
      </c>
    </row>
    <row r="84" spans="2:42" x14ac:dyDescent="0.25">
      <c r="B84" s="33" t="s">
        <v>762</v>
      </c>
      <c r="C84" s="4" t="s">
        <v>43</v>
      </c>
    </row>
    <row r="85" spans="2:42" x14ac:dyDescent="0.25">
      <c r="B85" s="33" t="s">
        <v>762</v>
      </c>
      <c r="C85" s="4" t="s">
        <v>44</v>
      </c>
    </row>
    <row r="86" spans="2:42" x14ac:dyDescent="0.25">
      <c r="B86" s="33" t="s">
        <v>762</v>
      </c>
      <c r="C86" s="4" t="s">
        <v>45</v>
      </c>
    </row>
    <row r="87" spans="2:42" x14ac:dyDescent="0.25">
      <c r="B87" s="33" t="s">
        <v>762</v>
      </c>
      <c r="C87" s="4" t="s">
        <v>46</v>
      </c>
    </row>
    <row r="88" spans="2:42" x14ac:dyDescent="0.25">
      <c r="B88" s="33" t="s">
        <v>762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673</v>
      </c>
      <c r="C89" s="4" t="s">
        <v>36</v>
      </c>
    </row>
    <row r="90" spans="2:42" x14ac:dyDescent="0.25">
      <c r="B90" s="33" t="s">
        <v>673</v>
      </c>
      <c r="C90" s="4" t="s">
        <v>37</v>
      </c>
    </row>
    <row r="91" spans="2:42" x14ac:dyDescent="0.25">
      <c r="B91" s="33" t="s">
        <v>673</v>
      </c>
      <c r="C91" s="4" t="s">
        <v>38</v>
      </c>
    </row>
    <row r="92" spans="2:42" x14ac:dyDescent="0.25">
      <c r="B92" s="33" t="s">
        <v>673</v>
      </c>
      <c r="C92" s="4" t="s">
        <v>39</v>
      </c>
    </row>
    <row r="93" spans="2:42" x14ac:dyDescent="0.25">
      <c r="B93" s="33" t="s">
        <v>673</v>
      </c>
      <c r="C93" s="4" t="s">
        <v>40</v>
      </c>
    </row>
    <row r="94" spans="2:42" x14ac:dyDescent="0.25">
      <c r="B94" s="33" t="s">
        <v>673</v>
      </c>
      <c r="C94" s="4" t="s">
        <v>41</v>
      </c>
    </row>
    <row r="95" spans="2:42" x14ac:dyDescent="0.25">
      <c r="B95" s="33" t="s">
        <v>673</v>
      </c>
      <c r="C95" s="4" t="s">
        <v>42</v>
      </c>
    </row>
    <row r="96" spans="2:42" x14ac:dyDescent="0.25">
      <c r="B96" s="33" t="s">
        <v>673</v>
      </c>
      <c r="C96" s="4" t="s">
        <v>43</v>
      </c>
    </row>
    <row r="97" spans="1:42" x14ac:dyDescent="0.25">
      <c r="B97" s="33" t="s">
        <v>673</v>
      </c>
      <c r="C97" s="4" t="s">
        <v>44</v>
      </c>
    </row>
    <row r="98" spans="1:42" x14ac:dyDescent="0.25">
      <c r="B98" s="33" t="s">
        <v>673</v>
      </c>
      <c r="C98" s="4" t="s">
        <v>45</v>
      </c>
    </row>
    <row r="99" spans="1:42" x14ac:dyDescent="0.25">
      <c r="B99" s="33" t="s">
        <v>673</v>
      </c>
      <c r="C99" s="4" t="s">
        <v>46</v>
      </c>
    </row>
    <row r="100" spans="1:42" x14ac:dyDescent="0.25">
      <c r="B100" s="33" t="s">
        <v>673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763</v>
      </c>
      <c r="C101" s="4" t="s">
        <v>36</v>
      </c>
      <c r="D101" s="33">
        <v>3264.0417040000002</v>
      </c>
      <c r="E101" s="33">
        <v>3264.0417040000002</v>
      </c>
      <c r="F101" s="33">
        <v>3200.6527590000001</v>
      </c>
      <c r="G101" s="33">
        <v>3264.0417040000002</v>
      </c>
      <c r="H101" s="33">
        <v>3180.2158260000001</v>
      </c>
      <c r="I101" s="33">
        <v>3200.6527590000001</v>
      </c>
      <c r="J101" s="33">
        <v>2602.280675</v>
      </c>
      <c r="K101" s="33">
        <v>2739.259376</v>
      </c>
      <c r="L101" s="33">
        <v>2739.259376</v>
      </c>
      <c r="M101" s="33">
        <v>2739.259376</v>
      </c>
      <c r="N101" s="33">
        <v>2739.259376</v>
      </c>
      <c r="O101" s="33">
        <v>2646.9918309999998</v>
      </c>
      <c r="P101" s="33">
        <v>2313.353435</v>
      </c>
      <c r="Q101" s="33">
        <v>713.43477570000005</v>
      </c>
      <c r="R101" s="33">
        <v>590.37123510000004</v>
      </c>
      <c r="S101" s="33">
        <v>590.37123510000004</v>
      </c>
      <c r="T101" s="33">
        <v>590.37123510000004</v>
      </c>
      <c r="U101" s="33">
        <v>590.37123510000004</v>
      </c>
      <c r="V101" s="33">
        <v>590.37123510000004</v>
      </c>
      <c r="W101" s="33">
        <v>469.39559209999999</v>
      </c>
      <c r="X101" s="33">
        <v>468.94516279999999</v>
      </c>
      <c r="Y101" s="33">
        <v>477.03587879999998</v>
      </c>
    </row>
    <row r="102" spans="1:42" x14ac:dyDescent="0.25">
      <c r="B102" s="33" t="s">
        <v>763</v>
      </c>
      <c r="C102" s="4" t="s">
        <v>37</v>
      </c>
      <c r="D102" s="33">
        <v>235.14937520000001</v>
      </c>
      <c r="E102" s="33">
        <v>235.14937520000001</v>
      </c>
      <c r="F102" s="33">
        <v>205.75570329999999</v>
      </c>
      <c r="G102" s="33">
        <v>235.14937520000001</v>
      </c>
      <c r="H102" s="33">
        <v>205.75570329999999</v>
      </c>
      <c r="I102" s="33">
        <v>205.75570329999999</v>
      </c>
      <c r="J102" s="33">
        <v>1115.792661</v>
      </c>
      <c r="K102" s="33">
        <v>2280.7158009999998</v>
      </c>
      <c r="L102" s="33">
        <v>2806.1100750000001</v>
      </c>
      <c r="M102" s="33">
        <v>3769.2599140000002</v>
      </c>
      <c r="N102" s="33">
        <v>5401.3862209999998</v>
      </c>
      <c r="O102" s="33">
        <v>4015.4943159999998</v>
      </c>
      <c r="P102" s="33">
        <v>4752.4986159999999</v>
      </c>
      <c r="Q102" s="33">
        <v>5919.3147939999999</v>
      </c>
      <c r="R102" s="33">
        <v>6009.4222309999996</v>
      </c>
      <c r="S102" s="33">
        <v>5339.871513</v>
      </c>
      <c r="T102" s="33">
        <v>4839.1091550000001</v>
      </c>
      <c r="U102" s="33">
        <v>4775.5790779999998</v>
      </c>
      <c r="V102" s="33">
        <v>4144.540207</v>
      </c>
      <c r="W102" s="33">
        <v>3973.7695549999999</v>
      </c>
      <c r="X102" s="33">
        <v>3439.2673009999999</v>
      </c>
      <c r="Y102" s="33">
        <v>3461.4958200000001</v>
      </c>
      <c r="Z102" s="33">
        <v>3519.1944819999999</v>
      </c>
      <c r="AA102" s="33">
        <v>3139.2774460000001</v>
      </c>
      <c r="AB102" s="33">
        <v>3303.614376</v>
      </c>
      <c r="AC102" s="33">
        <v>2705.4496159999999</v>
      </c>
      <c r="AD102" s="33">
        <v>2863.2694839999999</v>
      </c>
      <c r="AE102" s="33">
        <v>1927.0010360000001</v>
      </c>
      <c r="AF102" s="33">
        <v>1957.389079</v>
      </c>
      <c r="AG102" s="33">
        <v>2070.7913530000001</v>
      </c>
      <c r="AH102" s="33">
        <v>2258.6910210000001</v>
      </c>
      <c r="AI102" s="33">
        <v>2191.2630260000001</v>
      </c>
      <c r="AJ102" s="33">
        <v>1870.3741010000001</v>
      </c>
      <c r="AK102" s="33">
        <v>1870.3741010000001</v>
      </c>
      <c r="AL102" s="33">
        <v>1870.3741010000001</v>
      </c>
      <c r="AM102" s="33">
        <v>1870.3741010000001</v>
      </c>
      <c r="AN102" s="33">
        <v>1870.3741010000001</v>
      </c>
      <c r="AO102" s="33">
        <v>1870.3741010000001</v>
      </c>
      <c r="AP102" s="33">
        <v>2078.589383</v>
      </c>
    </row>
    <row r="103" spans="1:42" x14ac:dyDescent="0.25">
      <c r="B103" s="33" t="s">
        <v>763</v>
      </c>
      <c r="C103" s="4" t="s">
        <v>38</v>
      </c>
      <c r="D103" s="33">
        <v>1346.3284799999999</v>
      </c>
      <c r="E103" s="33">
        <v>1346.3284799999999</v>
      </c>
      <c r="F103" s="33">
        <v>1346.3284799999999</v>
      </c>
      <c r="G103" s="33">
        <v>1346.3284799999999</v>
      </c>
      <c r="H103" s="33">
        <v>1270.402163</v>
      </c>
      <c r="I103" s="33">
        <v>1329.153767</v>
      </c>
      <c r="J103" s="33">
        <v>1182.3541270000001</v>
      </c>
      <c r="K103" s="33">
        <v>1220.5494450000001</v>
      </c>
      <c r="L103" s="33">
        <v>2390.9635939999998</v>
      </c>
      <c r="M103" s="33">
        <v>2352.7682759999998</v>
      </c>
      <c r="N103" s="33">
        <v>1792.8663839999999</v>
      </c>
      <c r="O103" s="33">
        <v>2010.95902</v>
      </c>
      <c r="P103" s="33">
        <v>1449.945827</v>
      </c>
      <c r="Q103" s="33">
        <v>1046.92678</v>
      </c>
      <c r="R103" s="33">
        <v>1046.92678</v>
      </c>
      <c r="S103" s="33">
        <v>1046.92678</v>
      </c>
      <c r="T103" s="33">
        <v>1196.4877489999999</v>
      </c>
      <c r="U103" s="33">
        <v>1196.4877489999999</v>
      </c>
      <c r="V103" s="33">
        <v>1196.4877489999999</v>
      </c>
      <c r="W103" s="33">
        <v>1046.92678</v>
      </c>
      <c r="X103" s="33">
        <v>1046.92678</v>
      </c>
      <c r="Y103" s="33">
        <v>1046.92678</v>
      </c>
      <c r="Z103" s="33">
        <v>1046.92678</v>
      </c>
      <c r="AA103" s="33">
        <v>1046.92678</v>
      </c>
      <c r="AB103" s="33">
        <v>1046.92678</v>
      </c>
      <c r="AC103" s="33">
        <v>1046.92678</v>
      </c>
      <c r="AD103" s="33">
        <v>1046.92678</v>
      </c>
      <c r="AE103" s="33">
        <v>1024.11238</v>
      </c>
      <c r="AF103" s="33">
        <v>1024.11238</v>
      </c>
    </row>
    <row r="104" spans="1:42" x14ac:dyDescent="0.25">
      <c r="B104" s="33" t="s">
        <v>763</v>
      </c>
      <c r="C104" s="4" t="s">
        <v>39</v>
      </c>
      <c r="D104" s="33">
        <v>464.85608409999998</v>
      </c>
      <c r="E104" s="33">
        <v>635.62101719999998</v>
      </c>
      <c r="F104" s="33">
        <v>628.68234770000004</v>
      </c>
      <c r="G104" s="33">
        <v>651.51311250000003</v>
      </c>
      <c r="H104" s="33">
        <v>1369.6372739999999</v>
      </c>
      <c r="I104" s="33">
        <v>1369.6372739999999</v>
      </c>
      <c r="J104" s="33">
        <v>1247.0022610000001</v>
      </c>
      <c r="K104" s="33">
        <v>1328.4619809999999</v>
      </c>
      <c r="L104" s="33">
        <v>1331.979824</v>
      </c>
      <c r="M104" s="33">
        <v>1331.979824</v>
      </c>
      <c r="N104" s="33">
        <v>1331.979824</v>
      </c>
      <c r="O104" s="33">
        <v>1331.979824</v>
      </c>
      <c r="P104" s="33">
        <v>1547.7558100000001</v>
      </c>
      <c r="Q104" s="33">
        <v>1490.696578</v>
      </c>
      <c r="R104" s="33">
        <v>1490.696578</v>
      </c>
      <c r="S104" s="33">
        <v>1490.696578</v>
      </c>
      <c r="T104" s="33">
        <v>1387.758345</v>
      </c>
      <c r="U104" s="33">
        <v>1387.758345</v>
      </c>
      <c r="V104" s="33">
        <v>1387.758345</v>
      </c>
      <c r="W104" s="33">
        <v>683.77536720000001</v>
      </c>
      <c r="X104" s="33">
        <v>683.77536720000001</v>
      </c>
      <c r="Y104" s="33">
        <v>683.77536720000001</v>
      </c>
      <c r="Z104" s="33">
        <v>182.8222428</v>
      </c>
      <c r="AA104" s="33">
        <v>182.8222428</v>
      </c>
      <c r="AB104" s="33">
        <v>182.8222428</v>
      </c>
      <c r="AC104" s="33">
        <v>182.8222428</v>
      </c>
      <c r="AD104" s="33">
        <v>182.8222428</v>
      </c>
      <c r="AE104" s="33">
        <v>182.8222428</v>
      </c>
      <c r="AF104" s="33">
        <v>182.8222428</v>
      </c>
      <c r="AG104" s="33">
        <v>179.81332159999999</v>
      </c>
      <c r="AH104" s="33">
        <v>179.81332159999999</v>
      </c>
      <c r="AI104" s="33">
        <v>179.81332159999999</v>
      </c>
      <c r="AJ104" s="33">
        <v>179.81332159999999</v>
      </c>
    </row>
    <row r="105" spans="1:42" x14ac:dyDescent="0.25">
      <c r="B105" s="33" t="s">
        <v>763</v>
      </c>
      <c r="C105" s="4" t="s">
        <v>40</v>
      </c>
    </row>
    <row r="106" spans="1:42" x14ac:dyDescent="0.25">
      <c r="B106" s="33" t="s">
        <v>763</v>
      </c>
      <c r="C106" s="4" t="s">
        <v>41</v>
      </c>
    </row>
    <row r="107" spans="1:42" x14ac:dyDescent="0.25">
      <c r="B107" s="33" t="s">
        <v>763</v>
      </c>
      <c r="C107" s="4" t="s">
        <v>42</v>
      </c>
      <c r="D107" s="33">
        <v>313.81329049999999</v>
      </c>
      <c r="E107" s="33">
        <v>305.69230160000001</v>
      </c>
      <c r="F107" s="33">
        <v>321.92980679999999</v>
      </c>
      <c r="G107" s="33">
        <v>321.92980679999999</v>
      </c>
      <c r="H107" s="33">
        <v>844.36501850000002</v>
      </c>
      <c r="I107" s="33">
        <v>844.36501850000002</v>
      </c>
      <c r="J107" s="33">
        <v>844.36501850000002</v>
      </c>
      <c r="K107" s="33">
        <v>844.36501850000002</v>
      </c>
      <c r="L107" s="33">
        <v>844.36501850000002</v>
      </c>
      <c r="M107" s="33">
        <v>844.36501850000002</v>
      </c>
      <c r="N107" s="33">
        <v>923.50260660000004</v>
      </c>
      <c r="O107" s="33">
        <v>923.50260660000004</v>
      </c>
      <c r="P107" s="33">
        <v>982.72452099999998</v>
      </c>
      <c r="Q107" s="33">
        <v>1848.6561349999999</v>
      </c>
      <c r="R107" s="33">
        <v>1938.2352080000001</v>
      </c>
      <c r="S107" s="33">
        <v>1946.224048</v>
      </c>
      <c r="T107" s="33">
        <v>1979.883644</v>
      </c>
      <c r="U107" s="33">
        <v>1496.4569409999999</v>
      </c>
      <c r="V107" s="33">
        <v>1845.5049160000001</v>
      </c>
      <c r="W107" s="33">
        <v>1160.728355</v>
      </c>
      <c r="X107" s="33">
        <v>1523.5751090000001</v>
      </c>
      <c r="Y107" s="33">
        <v>1247.96903</v>
      </c>
      <c r="Z107" s="33">
        <v>1023.00516</v>
      </c>
      <c r="AA107" s="33">
        <v>1050.9939460000001</v>
      </c>
      <c r="AB107" s="33">
        <v>1274.7241779999999</v>
      </c>
      <c r="AC107" s="33">
        <v>723.95007820000001</v>
      </c>
      <c r="AD107" s="33">
        <v>752.49490390000005</v>
      </c>
      <c r="AE107" s="33">
        <v>916.87872630000004</v>
      </c>
      <c r="AF107" s="33">
        <v>979.36984259999997</v>
      </c>
      <c r="AG107" s="33">
        <v>979.30338099999994</v>
      </c>
      <c r="AH107" s="33">
        <v>634.13106389999996</v>
      </c>
      <c r="AI107" s="33">
        <v>500.56994859999998</v>
      </c>
      <c r="AJ107" s="33">
        <v>722.17870930000004</v>
      </c>
      <c r="AK107" s="33">
        <v>500.56994859999998</v>
      </c>
      <c r="AL107" s="33">
        <v>500.56994859999998</v>
      </c>
      <c r="AM107" s="33">
        <v>500.56994859999998</v>
      </c>
      <c r="AN107" s="33">
        <v>500.56994859999998</v>
      </c>
      <c r="AO107" s="33">
        <v>500.56994859999998</v>
      </c>
      <c r="AP107" s="33">
        <v>500.56994859999998</v>
      </c>
    </row>
    <row r="108" spans="1:42" x14ac:dyDescent="0.25">
      <c r="B108" s="33" t="s">
        <v>763</v>
      </c>
      <c r="C108" s="4" t="s">
        <v>43</v>
      </c>
    </row>
    <row r="109" spans="1:42" x14ac:dyDescent="0.25">
      <c r="B109" s="33" t="s">
        <v>763</v>
      </c>
      <c r="C109" s="4" t="s">
        <v>44</v>
      </c>
    </row>
    <row r="110" spans="1:42" x14ac:dyDescent="0.25">
      <c r="B110" s="33" t="s">
        <v>763</v>
      </c>
      <c r="C110" s="4" t="s">
        <v>45</v>
      </c>
    </row>
    <row r="111" spans="1:42" x14ac:dyDescent="0.25">
      <c r="B111" s="33" t="s">
        <v>763</v>
      </c>
      <c r="C111" s="4" t="s">
        <v>46</v>
      </c>
    </row>
    <row r="112" spans="1:42" x14ac:dyDescent="0.25">
      <c r="A112" s="33">
        <v>8</v>
      </c>
      <c r="B112" s="33" t="s">
        <v>763</v>
      </c>
      <c r="C112" s="4" t="s">
        <v>15</v>
      </c>
      <c r="D112" s="33">
        <v>5624.1889330000004</v>
      </c>
      <c r="E112" s="33">
        <v>5786.8328780000002</v>
      </c>
      <c r="F112" s="33">
        <v>5703.3490970000003</v>
      </c>
      <c r="G112" s="33">
        <v>5818.9624780000004</v>
      </c>
      <c r="H112" s="33">
        <v>6870.3759849999997</v>
      </c>
      <c r="I112" s="33">
        <v>6949.5645219999997</v>
      </c>
      <c r="J112" s="33">
        <v>6991.794742</v>
      </c>
      <c r="K112" s="33">
        <v>8413.3516209999998</v>
      </c>
      <c r="L112" s="33">
        <v>10112.677890000001</v>
      </c>
      <c r="M112" s="33">
        <v>11037.63241</v>
      </c>
      <c r="N112" s="33">
        <v>12188.994409999999</v>
      </c>
      <c r="O112" s="33">
        <v>10928.927600000001</v>
      </c>
      <c r="P112" s="33">
        <v>11046.27821</v>
      </c>
      <c r="Q112" s="33">
        <v>11019.029060000001</v>
      </c>
      <c r="R112" s="33">
        <v>11075.652029999999</v>
      </c>
      <c r="S112" s="33">
        <v>10414.09015</v>
      </c>
      <c r="T112" s="33">
        <v>9993.6101290000006</v>
      </c>
      <c r="U112" s="33">
        <v>9446.6533479999998</v>
      </c>
      <c r="V112" s="33">
        <v>9164.6624520000005</v>
      </c>
      <c r="W112" s="33">
        <v>7334.5956500000002</v>
      </c>
      <c r="X112" s="33">
        <v>7162.4897209999999</v>
      </c>
      <c r="Y112" s="33">
        <v>6917.2028769999997</v>
      </c>
      <c r="Z112" s="33">
        <v>5771.9486660000002</v>
      </c>
      <c r="AA112" s="33">
        <v>5420.020415</v>
      </c>
      <c r="AB112" s="33">
        <v>5808.0875770000002</v>
      </c>
      <c r="AC112" s="33">
        <v>4659.1487180000004</v>
      </c>
      <c r="AD112" s="33">
        <v>4845.5134109999999</v>
      </c>
      <c r="AE112" s="33">
        <v>4050.8143850000001</v>
      </c>
      <c r="AF112" s="33">
        <v>4143.6935450000001</v>
      </c>
      <c r="AG112" s="33">
        <v>3229.9080560000002</v>
      </c>
      <c r="AH112" s="33">
        <v>3072.6354070000002</v>
      </c>
      <c r="AI112" s="33">
        <v>2871.6462959999999</v>
      </c>
      <c r="AJ112" s="33">
        <v>2772.3661320000001</v>
      </c>
      <c r="AK112" s="33">
        <v>2370.9440500000001</v>
      </c>
      <c r="AL112" s="33">
        <v>2370.9440500000001</v>
      </c>
      <c r="AM112" s="33">
        <v>2370.9440500000001</v>
      </c>
      <c r="AN112" s="33">
        <v>2370.9440500000001</v>
      </c>
      <c r="AO112" s="33">
        <v>2370.9440500000001</v>
      </c>
      <c r="AP112" s="33">
        <v>2579.1593320000002</v>
      </c>
    </row>
    <row r="113" spans="1:42" x14ac:dyDescent="0.25">
      <c r="B113" s="33" t="s">
        <v>764</v>
      </c>
      <c r="C113" s="4" t="s">
        <v>36</v>
      </c>
    </row>
    <row r="114" spans="1:42" x14ac:dyDescent="0.25">
      <c r="B114" s="33" t="s">
        <v>764</v>
      </c>
      <c r="C114" s="4" t="s">
        <v>37</v>
      </c>
    </row>
    <row r="115" spans="1:42" x14ac:dyDescent="0.25">
      <c r="B115" s="33" t="s">
        <v>764</v>
      </c>
      <c r="C115" s="4" t="s">
        <v>38</v>
      </c>
    </row>
    <row r="116" spans="1:42" x14ac:dyDescent="0.25">
      <c r="B116" s="33" t="s">
        <v>764</v>
      </c>
      <c r="C116" s="4" t="s">
        <v>39</v>
      </c>
    </row>
    <row r="117" spans="1:42" x14ac:dyDescent="0.25">
      <c r="B117" s="33" t="s">
        <v>764</v>
      </c>
      <c r="C117" s="4" t="s">
        <v>40</v>
      </c>
    </row>
    <row r="118" spans="1:42" x14ac:dyDescent="0.25">
      <c r="B118" s="33" t="s">
        <v>764</v>
      </c>
      <c r="C118" s="4" t="s">
        <v>41</v>
      </c>
    </row>
    <row r="119" spans="1:42" x14ac:dyDescent="0.25">
      <c r="B119" s="33" t="s">
        <v>764</v>
      </c>
      <c r="C119" s="4" t="s">
        <v>42</v>
      </c>
    </row>
    <row r="120" spans="1:42" x14ac:dyDescent="0.25">
      <c r="B120" s="33" t="s">
        <v>764</v>
      </c>
      <c r="C120" s="4" t="s">
        <v>43</v>
      </c>
    </row>
    <row r="121" spans="1:42" x14ac:dyDescent="0.25">
      <c r="B121" s="33" t="s">
        <v>764</v>
      </c>
      <c r="C121" s="4" t="s">
        <v>44</v>
      </c>
    </row>
    <row r="122" spans="1:42" x14ac:dyDescent="0.25">
      <c r="B122" s="33" t="s">
        <v>764</v>
      </c>
      <c r="C122" s="4" t="s">
        <v>45</v>
      </c>
    </row>
    <row r="123" spans="1:42" x14ac:dyDescent="0.25">
      <c r="B123" s="33" t="s">
        <v>764</v>
      </c>
      <c r="C123" s="4" t="s">
        <v>46</v>
      </c>
    </row>
    <row r="124" spans="1:42" x14ac:dyDescent="0.25">
      <c r="A124" s="33">
        <v>4</v>
      </c>
      <c r="B124" s="33" t="s">
        <v>764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0</v>
      </c>
      <c r="AH124" s="33">
        <v>0</v>
      </c>
      <c r="AI124" s="33">
        <v>0</v>
      </c>
      <c r="AJ124" s="33">
        <v>0</v>
      </c>
      <c r="AK124" s="33">
        <v>0</v>
      </c>
      <c r="AL124" s="33">
        <v>0</v>
      </c>
      <c r="AM124" s="33">
        <v>0</v>
      </c>
      <c r="AN124" s="33">
        <v>0</v>
      </c>
      <c r="AO124" s="33">
        <v>0</v>
      </c>
      <c r="AP124" s="33">
        <v>0</v>
      </c>
    </row>
    <row r="125" spans="1:42" x14ac:dyDescent="0.25">
      <c r="B125" s="33" t="s">
        <v>765</v>
      </c>
      <c r="C125" s="4" t="s">
        <v>36</v>
      </c>
      <c r="W125" s="33">
        <v>56.901687109999997</v>
      </c>
      <c r="X125" s="33">
        <v>56.901687109999997</v>
      </c>
      <c r="Y125" s="33">
        <v>56.901687109999997</v>
      </c>
      <c r="Z125" s="33">
        <v>56.901687109999997</v>
      </c>
      <c r="AA125" s="33">
        <v>56.901687109999997</v>
      </c>
      <c r="AB125" s="33">
        <v>723.55261700000005</v>
      </c>
      <c r="AC125" s="33">
        <v>1372.3015109999999</v>
      </c>
      <c r="AD125" s="33">
        <v>2151.5396479999999</v>
      </c>
      <c r="AE125" s="33">
        <v>2151.5396479999999</v>
      </c>
      <c r="AF125" s="33">
        <v>2151.5396479999999</v>
      </c>
      <c r="AG125" s="33">
        <v>1996.600289</v>
      </c>
      <c r="AH125" s="33">
        <v>1740.4217349999999</v>
      </c>
      <c r="AI125" s="33">
        <v>1613.654736</v>
      </c>
      <c r="AJ125" s="33">
        <v>1613.654736</v>
      </c>
      <c r="AK125" s="33">
        <v>1613.654736</v>
      </c>
      <c r="AL125" s="33">
        <v>1613.654736</v>
      </c>
      <c r="AM125" s="33">
        <v>1613.654736</v>
      </c>
      <c r="AN125" s="33">
        <v>1613.654736</v>
      </c>
      <c r="AO125" s="33">
        <v>1393.512338</v>
      </c>
      <c r="AP125" s="33">
        <v>1349.118778</v>
      </c>
    </row>
    <row r="126" spans="1:42" x14ac:dyDescent="0.25">
      <c r="B126" s="33" t="s">
        <v>765</v>
      </c>
      <c r="C126" s="4" t="s">
        <v>37</v>
      </c>
    </row>
    <row r="127" spans="1:42" x14ac:dyDescent="0.25">
      <c r="B127" s="33" t="s">
        <v>765</v>
      </c>
      <c r="C127" s="4" t="s">
        <v>38</v>
      </c>
    </row>
    <row r="128" spans="1:42" x14ac:dyDescent="0.25">
      <c r="B128" s="33" t="s">
        <v>765</v>
      </c>
      <c r="C128" s="4" t="s">
        <v>39</v>
      </c>
    </row>
    <row r="129" spans="1:42" x14ac:dyDescent="0.25">
      <c r="B129" s="33" t="s">
        <v>765</v>
      </c>
      <c r="C129" s="4" t="s">
        <v>40</v>
      </c>
    </row>
    <row r="130" spans="1:42" x14ac:dyDescent="0.25">
      <c r="B130" s="33" t="s">
        <v>765</v>
      </c>
      <c r="C130" s="4" t="s">
        <v>41</v>
      </c>
    </row>
    <row r="131" spans="1:42" x14ac:dyDescent="0.25">
      <c r="B131" s="33" t="s">
        <v>765</v>
      </c>
      <c r="C131" s="4" t="s">
        <v>42</v>
      </c>
    </row>
    <row r="132" spans="1:42" x14ac:dyDescent="0.25">
      <c r="B132" s="33" t="s">
        <v>765</v>
      </c>
      <c r="C132" s="4" t="s">
        <v>43</v>
      </c>
    </row>
    <row r="133" spans="1:42" x14ac:dyDescent="0.25">
      <c r="B133" s="33" t="s">
        <v>765</v>
      </c>
      <c r="C133" s="4" t="s">
        <v>44</v>
      </c>
    </row>
    <row r="134" spans="1:42" x14ac:dyDescent="0.25">
      <c r="B134" s="33" t="s">
        <v>765</v>
      </c>
      <c r="C134" s="4" t="s">
        <v>45</v>
      </c>
    </row>
    <row r="135" spans="1:42" x14ac:dyDescent="0.25">
      <c r="B135" s="33" t="s">
        <v>765</v>
      </c>
      <c r="C135" s="4" t="s">
        <v>46</v>
      </c>
    </row>
    <row r="136" spans="1:42" x14ac:dyDescent="0.25">
      <c r="A136" s="33">
        <v>4</v>
      </c>
      <c r="B136" s="33" t="s">
        <v>765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56.901687109999997</v>
      </c>
      <c r="X136" s="33">
        <v>56.901687109999997</v>
      </c>
      <c r="Y136" s="33">
        <v>56.901687109999997</v>
      </c>
      <c r="Z136" s="33">
        <v>56.901687109999997</v>
      </c>
      <c r="AA136" s="33">
        <v>56.901687109999997</v>
      </c>
      <c r="AB136" s="33">
        <v>723.55261700000005</v>
      </c>
      <c r="AC136" s="33">
        <v>1372.3015109999999</v>
      </c>
      <c r="AD136" s="33">
        <v>2151.5396479999999</v>
      </c>
      <c r="AE136" s="33">
        <v>2151.5396479999999</v>
      </c>
      <c r="AF136" s="33">
        <v>2151.5396479999999</v>
      </c>
      <c r="AG136" s="33">
        <v>1996.600289</v>
      </c>
      <c r="AH136" s="33">
        <v>1740.4217349999999</v>
      </c>
      <c r="AI136" s="33">
        <v>1613.654736</v>
      </c>
      <c r="AJ136" s="33">
        <v>1613.654736</v>
      </c>
      <c r="AK136" s="33">
        <v>1613.654736</v>
      </c>
      <c r="AL136" s="33">
        <v>1613.654736</v>
      </c>
      <c r="AM136" s="33">
        <v>1613.654736</v>
      </c>
      <c r="AN136" s="33">
        <v>1613.654736</v>
      </c>
      <c r="AO136" s="33">
        <v>1393.512338</v>
      </c>
      <c r="AP136" s="33">
        <v>1349.118778</v>
      </c>
    </row>
    <row r="137" spans="1:42" x14ac:dyDescent="0.25">
      <c r="B137" s="33" t="s">
        <v>766</v>
      </c>
      <c r="C137" s="4" t="s">
        <v>36</v>
      </c>
      <c r="D137" s="33">
        <v>2165.053848</v>
      </c>
      <c r="E137" s="33">
        <v>2165.053848</v>
      </c>
      <c r="F137" s="33">
        <v>2135.296347</v>
      </c>
      <c r="G137" s="33">
        <v>2165.053848</v>
      </c>
      <c r="H137" s="33">
        <v>1880.4562599999999</v>
      </c>
      <c r="I137" s="33">
        <v>1949.7274580000001</v>
      </c>
      <c r="J137" s="33">
        <v>1109.798685</v>
      </c>
      <c r="K137" s="33">
        <v>1412.5534789999999</v>
      </c>
      <c r="L137" s="33">
        <v>1412.5534789999999</v>
      </c>
      <c r="M137" s="33">
        <v>1412.5534789999999</v>
      </c>
      <c r="N137" s="33">
        <v>1412.5534789999999</v>
      </c>
      <c r="O137" s="33">
        <v>1310.928748</v>
      </c>
      <c r="P137" s="33">
        <v>927.53154740000002</v>
      </c>
      <c r="Q137" s="33">
        <v>628.60324990000004</v>
      </c>
      <c r="R137" s="33">
        <v>413.27686</v>
      </c>
      <c r="S137" s="33">
        <v>413.27686</v>
      </c>
      <c r="T137" s="33">
        <v>413.27686</v>
      </c>
      <c r="U137" s="33">
        <v>413.27686</v>
      </c>
      <c r="V137" s="33">
        <v>413.27686</v>
      </c>
    </row>
    <row r="138" spans="1:42" x14ac:dyDescent="0.25">
      <c r="B138" s="33" t="s">
        <v>766</v>
      </c>
      <c r="C138" s="4" t="s">
        <v>37</v>
      </c>
    </row>
    <row r="139" spans="1:42" x14ac:dyDescent="0.25">
      <c r="B139" s="33" t="s">
        <v>766</v>
      </c>
      <c r="C139" s="4" t="s">
        <v>38</v>
      </c>
      <c r="D139" s="33">
        <v>167.60135880000001</v>
      </c>
      <c r="E139" s="33">
        <v>167.60135880000001</v>
      </c>
      <c r="F139" s="33">
        <v>167.60135880000001</v>
      </c>
      <c r="G139" s="33">
        <v>167.60135880000001</v>
      </c>
      <c r="H139" s="33">
        <v>167.60135880000001</v>
      </c>
      <c r="I139" s="33">
        <v>167.60135880000001</v>
      </c>
      <c r="J139" s="33">
        <v>83.800679400000007</v>
      </c>
      <c r="K139" s="33">
        <v>83.800679400000007</v>
      </c>
      <c r="L139" s="33">
        <v>83.800679400000007</v>
      </c>
      <c r="M139" s="33">
        <v>83.800679400000007</v>
      </c>
      <c r="N139" s="33">
        <v>83.800679400000007</v>
      </c>
      <c r="O139" s="33">
        <v>83.800679400000007</v>
      </c>
      <c r="P139" s="33">
        <v>83.800679400000007</v>
      </c>
    </row>
    <row r="140" spans="1:42" x14ac:dyDescent="0.25">
      <c r="B140" s="33" t="s">
        <v>766</v>
      </c>
      <c r="C140" s="4" t="s">
        <v>39</v>
      </c>
    </row>
    <row r="141" spans="1:42" x14ac:dyDescent="0.25">
      <c r="B141" s="33" t="s">
        <v>766</v>
      </c>
      <c r="C141" s="4" t="s">
        <v>40</v>
      </c>
    </row>
    <row r="142" spans="1:42" x14ac:dyDescent="0.25">
      <c r="B142" s="33" t="s">
        <v>766</v>
      </c>
      <c r="C142" s="4" t="s">
        <v>41</v>
      </c>
    </row>
    <row r="143" spans="1:42" x14ac:dyDescent="0.25">
      <c r="B143" s="33" t="s">
        <v>766</v>
      </c>
      <c r="C143" s="4" t="s">
        <v>42</v>
      </c>
    </row>
    <row r="144" spans="1:42" x14ac:dyDescent="0.25">
      <c r="B144" s="33" t="s">
        <v>766</v>
      </c>
      <c r="C144" s="4" t="s">
        <v>43</v>
      </c>
    </row>
    <row r="145" spans="1:42" x14ac:dyDescent="0.25">
      <c r="B145" s="33" t="s">
        <v>766</v>
      </c>
      <c r="C145" s="4" t="s">
        <v>44</v>
      </c>
    </row>
    <row r="146" spans="1:42" x14ac:dyDescent="0.25">
      <c r="B146" s="33" t="s">
        <v>766</v>
      </c>
      <c r="C146" s="4" t="s">
        <v>45</v>
      </c>
    </row>
    <row r="147" spans="1:42" x14ac:dyDescent="0.25">
      <c r="B147" s="33" t="s">
        <v>766</v>
      </c>
      <c r="C147" s="4" t="s">
        <v>46</v>
      </c>
    </row>
    <row r="148" spans="1:42" x14ac:dyDescent="0.25">
      <c r="A148" s="33">
        <v>10</v>
      </c>
      <c r="B148" s="33" t="s">
        <v>766</v>
      </c>
      <c r="C148" s="4" t="s">
        <v>15</v>
      </c>
      <c r="D148" s="33">
        <v>2332.6552069999998</v>
      </c>
      <c r="E148" s="33">
        <v>2332.6552069999998</v>
      </c>
      <c r="F148" s="33">
        <v>2302.8977060000002</v>
      </c>
      <c r="G148" s="33">
        <v>2332.6552069999998</v>
      </c>
      <c r="H148" s="33">
        <v>2048.0576190000002</v>
      </c>
      <c r="I148" s="33">
        <v>2117.3288170000001</v>
      </c>
      <c r="J148" s="33">
        <v>1193.5993639999999</v>
      </c>
      <c r="K148" s="33">
        <v>1496.3541580000001</v>
      </c>
      <c r="L148" s="33">
        <v>1496.3541580000001</v>
      </c>
      <c r="M148" s="33">
        <v>1496.3541580000001</v>
      </c>
      <c r="N148" s="33">
        <v>1496.3541580000001</v>
      </c>
      <c r="O148" s="33">
        <v>1394.7294280000001</v>
      </c>
      <c r="P148" s="33">
        <v>1011.332227</v>
      </c>
      <c r="Q148" s="33">
        <v>628.60324990000004</v>
      </c>
      <c r="R148" s="33">
        <v>413.27686</v>
      </c>
      <c r="S148" s="33">
        <v>413.27686</v>
      </c>
      <c r="T148" s="33">
        <v>413.27686</v>
      </c>
      <c r="U148" s="33">
        <v>413.27686</v>
      </c>
      <c r="V148" s="33">
        <v>413.27686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21</v>
      </c>
      <c r="C149" s="4" t="s">
        <v>36</v>
      </c>
      <c r="D149" s="33">
        <v>1769.944133</v>
      </c>
      <c r="E149" s="33">
        <v>1769.944133</v>
      </c>
      <c r="F149" s="33">
        <v>1769.944133</v>
      </c>
      <c r="G149" s="33">
        <v>1769.944133</v>
      </c>
      <c r="H149" s="33">
        <v>1769.944133</v>
      </c>
      <c r="I149" s="33">
        <v>1769.944133</v>
      </c>
      <c r="J149" s="33">
        <v>1769.944133</v>
      </c>
      <c r="K149" s="33">
        <v>1769.944133</v>
      </c>
      <c r="L149" s="33">
        <v>1769.944133</v>
      </c>
      <c r="M149" s="33">
        <v>1769.944133</v>
      </c>
      <c r="N149" s="33">
        <v>1769.944133</v>
      </c>
      <c r="O149" s="33">
        <v>1769.944133</v>
      </c>
      <c r="P149" s="33">
        <v>1769.944133</v>
      </c>
      <c r="Q149" s="33">
        <v>1769.944133</v>
      </c>
      <c r="R149" s="33">
        <v>3052.6641730000001</v>
      </c>
      <c r="S149" s="33">
        <v>3052.6641730000001</v>
      </c>
      <c r="T149" s="33">
        <v>3052.6641730000001</v>
      </c>
      <c r="U149" s="33">
        <v>3052.6641730000001</v>
      </c>
      <c r="V149" s="33">
        <v>3052.6641730000001</v>
      </c>
      <c r="W149" s="33">
        <v>3052.6641730000001</v>
      </c>
      <c r="X149" s="33">
        <v>3052.6641730000001</v>
      </c>
      <c r="Y149" s="33">
        <v>3052.6641730000001</v>
      </c>
      <c r="Z149" s="33">
        <v>3052.6641730000001</v>
      </c>
      <c r="AA149" s="33">
        <v>3052.6641730000001</v>
      </c>
      <c r="AB149" s="33">
        <v>3052.6641730000001</v>
      </c>
      <c r="AC149" s="33">
        <v>3052.6641730000001</v>
      </c>
      <c r="AD149" s="33">
        <v>3052.6641730000001</v>
      </c>
      <c r="AE149" s="33">
        <v>3052.6641730000001</v>
      </c>
      <c r="AF149" s="33">
        <v>3052.6641730000001</v>
      </c>
      <c r="AG149" s="33">
        <v>3052.6641730000001</v>
      </c>
      <c r="AH149" s="33">
        <v>3052.6641730000001</v>
      </c>
      <c r="AI149" s="33">
        <v>3052.6641730000001</v>
      </c>
      <c r="AJ149" s="33">
        <v>3007.6281399999998</v>
      </c>
      <c r="AK149" s="33">
        <v>3007.6281399999998</v>
      </c>
      <c r="AL149" s="33">
        <v>3007.6281399999998</v>
      </c>
      <c r="AM149" s="33">
        <v>3007.6281399999998</v>
      </c>
      <c r="AN149" s="33">
        <v>3007.6281399999998</v>
      </c>
      <c r="AO149" s="33">
        <v>3007.6281399999998</v>
      </c>
      <c r="AP149" s="33">
        <v>3007.6281399999998</v>
      </c>
    </row>
    <row r="150" spans="1:42" x14ac:dyDescent="0.25">
      <c r="B150" s="33" t="s">
        <v>21</v>
      </c>
      <c r="C150" s="4" t="s">
        <v>37</v>
      </c>
    </row>
    <row r="151" spans="1:42" x14ac:dyDescent="0.25">
      <c r="B151" s="33" t="s">
        <v>21</v>
      </c>
      <c r="C151" s="4" t="s">
        <v>38</v>
      </c>
    </row>
    <row r="152" spans="1:42" x14ac:dyDescent="0.25">
      <c r="B152" s="33" t="s">
        <v>21</v>
      </c>
      <c r="C152" s="4" t="s">
        <v>39</v>
      </c>
    </row>
    <row r="153" spans="1:42" x14ac:dyDescent="0.25">
      <c r="B153" s="33" t="s">
        <v>21</v>
      </c>
      <c r="C153" s="4" t="s">
        <v>40</v>
      </c>
    </row>
    <row r="154" spans="1:42" x14ac:dyDescent="0.25">
      <c r="B154" s="33" t="s">
        <v>21</v>
      </c>
      <c r="C154" s="4" t="s">
        <v>41</v>
      </c>
    </row>
    <row r="155" spans="1:42" x14ac:dyDescent="0.25">
      <c r="B155" s="33" t="s">
        <v>21</v>
      </c>
      <c r="C155" s="4" t="s">
        <v>42</v>
      </c>
    </row>
    <row r="156" spans="1:42" x14ac:dyDescent="0.25">
      <c r="B156" s="33" t="s">
        <v>21</v>
      </c>
      <c r="C156" s="4" t="s">
        <v>43</v>
      </c>
    </row>
    <row r="157" spans="1:42" x14ac:dyDescent="0.25">
      <c r="B157" s="33" t="s">
        <v>21</v>
      </c>
      <c r="C157" s="4" t="s">
        <v>44</v>
      </c>
    </row>
    <row r="158" spans="1:42" x14ac:dyDescent="0.25">
      <c r="B158" s="33" t="s">
        <v>21</v>
      </c>
      <c r="C158" s="4" t="s">
        <v>45</v>
      </c>
    </row>
    <row r="159" spans="1:42" x14ac:dyDescent="0.25">
      <c r="B159" s="33" t="s">
        <v>21</v>
      </c>
      <c r="C159" s="4" t="s">
        <v>46</v>
      </c>
    </row>
    <row r="160" spans="1:42" x14ac:dyDescent="0.25">
      <c r="B160" s="33" t="s">
        <v>21</v>
      </c>
      <c r="C160" s="4" t="s">
        <v>15</v>
      </c>
      <c r="D160" s="33">
        <v>1769.944133</v>
      </c>
      <c r="E160" s="33">
        <v>1769.944133</v>
      </c>
      <c r="F160" s="33">
        <v>1769.944133</v>
      </c>
      <c r="G160" s="33">
        <v>1769.944133</v>
      </c>
      <c r="H160" s="33">
        <v>1769.944133</v>
      </c>
      <c r="I160" s="33">
        <v>1769.944133</v>
      </c>
      <c r="J160" s="33">
        <v>1769.944133</v>
      </c>
      <c r="K160" s="33">
        <v>1769.944133</v>
      </c>
      <c r="L160" s="33">
        <v>1769.944133</v>
      </c>
      <c r="M160" s="33">
        <v>1769.944133</v>
      </c>
      <c r="N160" s="33">
        <v>1769.944133</v>
      </c>
      <c r="O160" s="33">
        <v>1769.944133</v>
      </c>
      <c r="P160" s="33">
        <v>1769.944133</v>
      </c>
      <c r="Q160" s="33">
        <v>1769.944133</v>
      </c>
      <c r="R160" s="33">
        <v>3052.6641730000001</v>
      </c>
      <c r="S160" s="33">
        <v>3052.6641730000001</v>
      </c>
      <c r="T160" s="33">
        <v>3052.6641730000001</v>
      </c>
      <c r="U160" s="33">
        <v>3052.6641730000001</v>
      </c>
      <c r="V160" s="33">
        <v>3052.6641730000001</v>
      </c>
      <c r="W160" s="33">
        <v>3052.6641730000001</v>
      </c>
      <c r="X160" s="33">
        <v>3052.6641730000001</v>
      </c>
      <c r="Y160" s="33">
        <v>3052.6641730000001</v>
      </c>
      <c r="Z160" s="33">
        <v>3052.6641730000001</v>
      </c>
      <c r="AA160" s="33">
        <v>3052.6641730000001</v>
      </c>
      <c r="AB160" s="33">
        <v>3052.6641730000001</v>
      </c>
      <c r="AC160" s="33">
        <v>3052.6641730000001</v>
      </c>
      <c r="AD160" s="33">
        <v>3052.6641730000001</v>
      </c>
      <c r="AE160" s="33">
        <v>3052.6641730000001</v>
      </c>
      <c r="AF160" s="33">
        <v>3052.6641730000001</v>
      </c>
      <c r="AG160" s="33">
        <v>3052.6641730000001</v>
      </c>
      <c r="AH160" s="33">
        <v>3052.6641730000001</v>
      </c>
      <c r="AI160" s="33">
        <v>3052.6641730000001</v>
      </c>
      <c r="AJ160" s="33">
        <v>3007.6281399999998</v>
      </c>
      <c r="AK160" s="33">
        <v>3007.6281399999998</v>
      </c>
      <c r="AL160" s="33">
        <v>3007.6281399999998</v>
      </c>
      <c r="AM160" s="33">
        <v>3007.6281399999998</v>
      </c>
      <c r="AN160" s="33">
        <v>3007.6281399999998</v>
      </c>
      <c r="AO160" s="33">
        <v>3007.6281399999998</v>
      </c>
      <c r="AP160" s="33">
        <v>3007.6281399999998</v>
      </c>
    </row>
    <row r="161" spans="2:42" x14ac:dyDescent="0.25">
      <c r="B161" s="33" t="s">
        <v>22</v>
      </c>
      <c r="C161" s="4" t="s">
        <v>36</v>
      </c>
      <c r="D161" s="33">
        <v>235.94893389999999</v>
      </c>
      <c r="E161" s="33">
        <v>235.94893389999999</v>
      </c>
      <c r="F161" s="33">
        <v>217.19804780000001</v>
      </c>
      <c r="G161" s="33">
        <v>235.94893389999999</v>
      </c>
      <c r="H161" s="33">
        <v>176.96170040000001</v>
      </c>
      <c r="I161" s="33">
        <v>217.19804780000001</v>
      </c>
      <c r="J161" s="33">
        <v>99.223580850000005</v>
      </c>
      <c r="K161" s="33">
        <v>99.223580850000005</v>
      </c>
      <c r="L161" s="33">
        <v>117.9744669</v>
      </c>
      <c r="M161" s="33">
        <v>117.9744669</v>
      </c>
      <c r="N161" s="33">
        <v>117.9744669</v>
      </c>
      <c r="O161" s="33">
        <v>99.223580850000005</v>
      </c>
      <c r="P161" s="33">
        <v>99.223580850000005</v>
      </c>
      <c r="Q161" s="33">
        <v>18.750886090000002</v>
      </c>
      <c r="R161" s="33">
        <v>18.750886090000002</v>
      </c>
    </row>
    <row r="162" spans="2:42" x14ac:dyDescent="0.25">
      <c r="B162" s="33" t="s">
        <v>22</v>
      </c>
      <c r="C162" s="4" t="s">
        <v>37</v>
      </c>
    </row>
    <row r="163" spans="2:42" x14ac:dyDescent="0.25">
      <c r="B163" s="33" t="s">
        <v>22</v>
      </c>
      <c r="C163" s="4" t="s">
        <v>38</v>
      </c>
      <c r="D163" s="33">
        <v>1722.936743</v>
      </c>
      <c r="E163" s="33">
        <v>1821.150828</v>
      </c>
      <c r="F163" s="33">
        <v>1625.785678</v>
      </c>
      <c r="G163" s="33">
        <v>1787.7192789999999</v>
      </c>
      <c r="H163" s="33">
        <v>1300.4060059999999</v>
      </c>
      <c r="I163" s="33">
        <v>1372.6363590000001</v>
      </c>
      <c r="J163" s="33">
        <v>715.21026389999997</v>
      </c>
      <c r="K163" s="33">
        <v>748.18881799999997</v>
      </c>
      <c r="L163" s="33">
        <v>910.57541389999994</v>
      </c>
      <c r="M163" s="33">
        <v>894.58865130000004</v>
      </c>
      <c r="N163" s="33">
        <v>763.28909480000004</v>
      </c>
      <c r="O163" s="33">
        <v>748.18881799999997</v>
      </c>
      <c r="P163" s="33">
        <v>497.16137229999998</v>
      </c>
      <c r="Q163" s="33">
        <v>134.31663069999999</v>
      </c>
      <c r="R163" s="33">
        <v>127.54339299999999</v>
      </c>
      <c r="S163" s="33">
        <v>43.08444969</v>
      </c>
    </row>
    <row r="164" spans="2:42" x14ac:dyDescent="0.25">
      <c r="B164" s="33" t="s">
        <v>22</v>
      </c>
      <c r="C164" s="4" t="s">
        <v>39</v>
      </c>
      <c r="E164" s="33">
        <v>77.854302399999995</v>
      </c>
      <c r="F164" s="33">
        <v>77.854302399999995</v>
      </c>
      <c r="G164" s="33">
        <v>112.223966</v>
      </c>
      <c r="H164" s="33">
        <v>195.00866909999999</v>
      </c>
      <c r="I164" s="33">
        <v>233.56290720000001</v>
      </c>
      <c r="J164" s="33">
        <v>117.1543667</v>
      </c>
      <c r="K164" s="33">
        <v>117.1543667</v>
      </c>
      <c r="L164" s="33">
        <v>155.70860479999999</v>
      </c>
      <c r="M164" s="33">
        <v>155.70860479999999</v>
      </c>
      <c r="N164" s="33">
        <v>155.70860479999999</v>
      </c>
      <c r="O164" s="33">
        <v>117.1543667</v>
      </c>
      <c r="P164" s="33">
        <v>77.854302399999995</v>
      </c>
    </row>
    <row r="165" spans="2:42" x14ac:dyDescent="0.25">
      <c r="B165" s="33" t="s">
        <v>22</v>
      </c>
      <c r="C165" s="4" t="s">
        <v>40</v>
      </c>
    </row>
    <row r="166" spans="2:42" x14ac:dyDescent="0.25">
      <c r="B166" s="33" t="s">
        <v>22</v>
      </c>
      <c r="C166" s="4" t="s">
        <v>41</v>
      </c>
      <c r="H166" s="33">
        <v>76.323091199999993</v>
      </c>
      <c r="I166" s="33">
        <v>114.4407011</v>
      </c>
      <c r="J166" s="33">
        <v>76.323091199999993</v>
      </c>
      <c r="K166" s="33">
        <v>76.323091199999993</v>
      </c>
      <c r="L166" s="33">
        <v>152.64618239999999</v>
      </c>
      <c r="M166" s="33">
        <v>152.64618239999999</v>
      </c>
      <c r="N166" s="33">
        <v>152.64618239999999</v>
      </c>
      <c r="O166" s="33">
        <v>76.323091199999993</v>
      </c>
      <c r="P166" s="33">
        <v>76.323091199999993</v>
      </c>
      <c r="Q166" s="33">
        <v>76.323091199999993</v>
      </c>
      <c r="R166" s="33">
        <v>76.323091199999993</v>
      </c>
    </row>
    <row r="167" spans="2:42" x14ac:dyDescent="0.25">
      <c r="B167" s="33" t="s">
        <v>22</v>
      </c>
      <c r="C167" s="4" t="s">
        <v>42</v>
      </c>
      <c r="E167" s="33">
        <v>24.426191930000002</v>
      </c>
      <c r="F167" s="33">
        <v>24.426191930000002</v>
      </c>
      <c r="G167" s="33">
        <v>24.426191930000002</v>
      </c>
      <c r="H167" s="33">
        <v>48.852383850000002</v>
      </c>
      <c r="I167" s="33">
        <v>61.564130970000001</v>
      </c>
      <c r="J167" s="33">
        <v>24.426191930000002</v>
      </c>
      <c r="K167" s="33">
        <v>24.426191930000002</v>
      </c>
      <c r="L167" s="33">
        <v>48.852383850000002</v>
      </c>
      <c r="M167" s="33">
        <v>24.426191930000002</v>
      </c>
      <c r="N167" s="33">
        <v>48.852383850000002</v>
      </c>
      <c r="O167" s="33">
        <v>24.426191930000002</v>
      </c>
      <c r="P167" s="33">
        <v>24.426191930000002</v>
      </c>
      <c r="Q167" s="33">
        <v>24.426191930000002</v>
      </c>
      <c r="R167" s="33">
        <v>24.426191930000002</v>
      </c>
    </row>
    <row r="168" spans="2:42" x14ac:dyDescent="0.25">
      <c r="B168" s="33" t="s">
        <v>22</v>
      </c>
      <c r="C168" s="4" t="s">
        <v>43</v>
      </c>
    </row>
    <row r="169" spans="2:42" x14ac:dyDescent="0.25">
      <c r="B169" s="33" t="s">
        <v>22</v>
      </c>
      <c r="C169" s="4" t="s">
        <v>44</v>
      </c>
    </row>
    <row r="170" spans="2:42" x14ac:dyDescent="0.25">
      <c r="B170" s="33" t="s">
        <v>22</v>
      </c>
      <c r="C170" s="4" t="s">
        <v>45</v>
      </c>
    </row>
    <row r="171" spans="2:42" x14ac:dyDescent="0.25">
      <c r="B171" s="33" t="s">
        <v>22</v>
      </c>
      <c r="C171" s="4" t="s">
        <v>46</v>
      </c>
    </row>
    <row r="172" spans="2:42" x14ac:dyDescent="0.25">
      <c r="B172" s="33" t="s">
        <v>22</v>
      </c>
      <c r="C172" s="4" t="s">
        <v>15</v>
      </c>
      <c r="D172" s="33">
        <v>1958.885677</v>
      </c>
      <c r="E172" s="33">
        <v>2159.3802559999999</v>
      </c>
      <c r="F172" s="33">
        <v>1945.26422</v>
      </c>
      <c r="G172" s="33">
        <v>2160.3183709999998</v>
      </c>
      <c r="H172" s="33">
        <v>1797.5518500000001</v>
      </c>
      <c r="I172" s="33">
        <v>1999.4021459999999</v>
      </c>
      <c r="J172" s="33">
        <v>1032.337495</v>
      </c>
      <c r="K172" s="33">
        <v>1065.316049</v>
      </c>
      <c r="L172" s="33">
        <v>1385.7570519999999</v>
      </c>
      <c r="M172" s="33">
        <v>1345.3440969999999</v>
      </c>
      <c r="N172" s="33">
        <v>1238.4707330000001</v>
      </c>
      <c r="O172" s="33">
        <v>1065.316049</v>
      </c>
      <c r="P172" s="33">
        <v>774.98853870000005</v>
      </c>
      <c r="Q172" s="33">
        <v>253.81679990000001</v>
      </c>
      <c r="R172" s="33">
        <v>247.0435622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23</v>
      </c>
      <c r="C173" s="4" t="s">
        <v>36</v>
      </c>
      <c r="D173" s="33">
        <v>276.26063649999998</v>
      </c>
      <c r="E173" s="33">
        <v>305.65718070000003</v>
      </c>
      <c r="F173" s="33">
        <v>229.2428855</v>
      </c>
      <c r="G173" s="33">
        <v>289.47118979999999</v>
      </c>
      <c r="H173" s="33">
        <v>199.84634130000001</v>
      </c>
      <c r="I173" s="33">
        <v>229.2428855</v>
      </c>
      <c r="J173" s="33">
        <v>76.414295170000003</v>
      </c>
      <c r="K173" s="33">
        <v>99.439787440000003</v>
      </c>
      <c r="L173" s="33">
        <v>152.8285903</v>
      </c>
      <c r="M173" s="33">
        <v>152.8285903</v>
      </c>
      <c r="N173" s="33">
        <v>152.8285903</v>
      </c>
      <c r="O173" s="33">
        <v>91.329145370000006</v>
      </c>
      <c r="P173" s="33">
        <v>32.24249717</v>
      </c>
      <c r="Q173" s="33">
        <v>32.24249717</v>
      </c>
      <c r="R173" s="33">
        <v>2.8459530000000002</v>
      </c>
    </row>
    <row r="174" spans="2:42" x14ac:dyDescent="0.25">
      <c r="B174" s="33" t="s">
        <v>23</v>
      </c>
      <c r="C174" s="4" t="s">
        <v>37</v>
      </c>
    </row>
    <row r="175" spans="2:42" x14ac:dyDescent="0.25">
      <c r="B175" s="33" t="s">
        <v>23</v>
      </c>
      <c r="C175" s="4" t="s">
        <v>38</v>
      </c>
      <c r="D175" s="33">
        <v>393.96471750000001</v>
      </c>
      <c r="E175" s="33">
        <v>418.69022510000002</v>
      </c>
      <c r="F175" s="33">
        <v>315.90372989999997</v>
      </c>
      <c r="G175" s="33">
        <v>414.86149069999999</v>
      </c>
      <c r="H175" s="33">
        <v>289.29216120000001</v>
      </c>
      <c r="I175" s="33">
        <v>310.18893450000002</v>
      </c>
      <c r="J175" s="33">
        <v>106.55861729999999</v>
      </c>
      <c r="K175" s="33">
        <v>111.0879528</v>
      </c>
      <c r="L175" s="33">
        <v>209.34511259999999</v>
      </c>
      <c r="M175" s="33">
        <v>205.51637819999999</v>
      </c>
      <c r="N175" s="33">
        <v>184.61960490000001</v>
      </c>
      <c r="O175" s="33">
        <v>83.224032030000004</v>
      </c>
    </row>
    <row r="176" spans="2:42" x14ac:dyDescent="0.25">
      <c r="B176" s="33" t="s">
        <v>23</v>
      </c>
      <c r="C176" s="4" t="s">
        <v>39</v>
      </c>
    </row>
    <row r="177" spans="2:42" x14ac:dyDescent="0.25">
      <c r="B177" s="33" t="s">
        <v>23</v>
      </c>
      <c r="C177" s="4" t="s">
        <v>40</v>
      </c>
    </row>
    <row r="178" spans="2:42" x14ac:dyDescent="0.25">
      <c r="B178" s="33" t="s">
        <v>23</v>
      </c>
      <c r="C178" s="4" t="s">
        <v>41</v>
      </c>
    </row>
    <row r="179" spans="2:42" x14ac:dyDescent="0.25">
      <c r="B179" s="33" t="s">
        <v>23</v>
      </c>
      <c r="C179" s="4" t="s">
        <v>42</v>
      </c>
    </row>
    <row r="180" spans="2:42" x14ac:dyDescent="0.25">
      <c r="B180" s="33" t="s">
        <v>23</v>
      </c>
      <c r="C180" s="4" t="s">
        <v>43</v>
      </c>
    </row>
    <row r="181" spans="2:42" x14ac:dyDescent="0.25">
      <c r="B181" s="33" t="s">
        <v>23</v>
      </c>
      <c r="C181" s="4" t="s">
        <v>44</v>
      </c>
    </row>
    <row r="182" spans="2:42" x14ac:dyDescent="0.25">
      <c r="B182" s="33" t="s">
        <v>23</v>
      </c>
      <c r="C182" s="4" t="s">
        <v>45</v>
      </c>
    </row>
    <row r="183" spans="2:42" x14ac:dyDescent="0.25">
      <c r="B183" s="33" t="s">
        <v>23</v>
      </c>
      <c r="C183" s="4" t="s">
        <v>46</v>
      </c>
    </row>
    <row r="184" spans="2:42" x14ac:dyDescent="0.25">
      <c r="B184" s="33" t="s">
        <v>23</v>
      </c>
      <c r="C184" s="4" t="s">
        <v>15</v>
      </c>
      <c r="D184" s="33">
        <v>670.22535400000004</v>
      </c>
      <c r="E184" s="33">
        <v>724.34740580000005</v>
      </c>
      <c r="F184" s="33">
        <v>545.14661539999997</v>
      </c>
      <c r="G184" s="33">
        <v>704.33268050000004</v>
      </c>
      <c r="H184" s="33">
        <v>489.13850250000002</v>
      </c>
      <c r="I184" s="33">
        <v>539.43182000000002</v>
      </c>
      <c r="J184" s="33">
        <v>182.97291250000001</v>
      </c>
      <c r="K184" s="33">
        <v>210.52774020000001</v>
      </c>
      <c r="L184" s="33">
        <v>362.17370290000002</v>
      </c>
      <c r="M184" s="33">
        <v>358.34496849999999</v>
      </c>
      <c r="N184" s="33">
        <v>337.44819530000001</v>
      </c>
      <c r="O184" s="33">
        <v>174.55317740000001</v>
      </c>
      <c r="P184" s="33">
        <v>32.24249717</v>
      </c>
      <c r="Q184" s="33">
        <v>32.24249717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691</v>
      </c>
      <c r="C185" s="4" t="s">
        <v>36</v>
      </c>
    </row>
    <row r="186" spans="2:42" x14ac:dyDescent="0.25">
      <c r="B186" s="33" t="s">
        <v>691</v>
      </c>
      <c r="C186" s="4" t="s">
        <v>37</v>
      </c>
    </row>
    <row r="187" spans="2:42" x14ac:dyDescent="0.25">
      <c r="B187" s="33" t="s">
        <v>691</v>
      </c>
      <c r="C187" s="4" t="s">
        <v>38</v>
      </c>
    </row>
    <row r="188" spans="2:42" x14ac:dyDescent="0.25">
      <c r="B188" s="33" t="s">
        <v>691</v>
      </c>
      <c r="C188" s="4" t="s">
        <v>39</v>
      </c>
    </row>
    <row r="189" spans="2:42" x14ac:dyDescent="0.25">
      <c r="B189" s="33" t="s">
        <v>691</v>
      </c>
      <c r="C189" s="4" t="s">
        <v>40</v>
      </c>
    </row>
    <row r="190" spans="2:42" x14ac:dyDescent="0.25">
      <c r="B190" s="33" t="s">
        <v>691</v>
      </c>
      <c r="C190" s="4" t="s">
        <v>41</v>
      </c>
    </row>
    <row r="191" spans="2:42" x14ac:dyDescent="0.25">
      <c r="B191" s="33" t="s">
        <v>691</v>
      </c>
      <c r="C191" s="4" t="s">
        <v>42</v>
      </c>
    </row>
    <row r="192" spans="2:42" x14ac:dyDescent="0.25">
      <c r="B192" s="33" t="s">
        <v>691</v>
      </c>
      <c r="C192" s="4" t="s">
        <v>43</v>
      </c>
    </row>
    <row r="193" spans="2:42" x14ac:dyDescent="0.25">
      <c r="B193" s="33" t="s">
        <v>691</v>
      </c>
      <c r="C193" s="4" t="s">
        <v>44</v>
      </c>
    </row>
    <row r="194" spans="2:42" x14ac:dyDescent="0.25">
      <c r="B194" s="33" t="s">
        <v>691</v>
      </c>
      <c r="C194" s="4" t="s">
        <v>45</v>
      </c>
    </row>
    <row r="195" spans="2:42" x14ac:dyDescent="0.25">
      <c r="B195" s="33" t="s">
        <v>691</v>
      </c>
      <c r="C195" s="4" t="s">
        <v>46</v>
      </c>
    </row>
    <row r="196" spans="2:42" x14ac:dyDescent="0.25">
      <c r="B196" s="33" t="s">
        <v>691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692</v>
      </c>
      <c r="C197" s="4" t="s">
        <v>36</v>
      </c>
    </row>
    <row r="198" spans="2:42" x14ac:dyDescent="0.25">
      <c r="B198" s="33" t="s">
        <v>692</v>
      </c>
      <c r="C198" s="4" t="s">
        <v>37</v>
      </c>
    </row>
    <row r="199" spans="2:42" x14ac:dyDescent="0.25">
      <c r="B199" s="33" t="s">
        <v>692</v>
      </c>
      <c r="C199" s="4" t="s">
        <v>38</v>
      </c>
    </row>
    <row r="200" spans="2:42" x14ac:dyDescent="0.25">
      <c r="B200" s="33" t="s">
        <v>692</v>
      </c>
      <c r="C200" s="4" t="s">
        <v>39</v>
      </c>
    </row>
    <row r="201" spans="2:42" x14ac:dyDescent="0.25">
      <c r="B201" s="33" t="s">
        <v>692</v>
      </c>
      <c r="C201" s="4" t="s">
        <v>40</v>
      </c>
    </row>
    <row r="202" spans="2:42" x14ac:dyDescent="0.25">
      <c r="B202" s="33" t="s">
        <v>692</v>
      </c>
      <c r="C202" s="4" t="s">
        <v>41</v>
      </c>
    </row>
    <row r="203" spans="2:42" x14ac:dyDescent="0.25">
      <c r="B203" s="33" t="s">
        <v>692</v>
      </c>
      <c r="C203" s="4" t="s">
        <v>42</v>
      </c>
    </row>
    <row r="204" spans="2:42" x14ac:dyDescent="0.25">
      <c r="B204" s="33" t="s">
        <v>692</v>
      </c>
      <c r="C204" s="4" t="s">
        <v>43</v>
      </c>
    </row>
    <row r="205" spans="2:42" x14ac:dyDescent="0.25">
      <c r="B205" s="33" t="s">
        <v>692</v>
      </c>
      <c r="C205" s="4" t="s">
        <v>44</v>
      </c>
    </row>
    <row r="206" spans="2:42" x14ac:dyDescent="0.25">
      <c r="B206" s="33" t="s">
        <v>692</v>
      </c>
      <c r="C206" s="4" t="s">
        <v>45</v>
      </c>
    </row>
    <row r="207" spans="2:42" x14ac:dyDescent="0.25">
      <c r="B207" s="33" t="s">
        <v>692</v>
      </c>
      <c r="C207" s="4" t="s">
        <v>46</v>
      </c>
    </row>
    <row r="208" spans="2:42" x14ac:dyDescent="0.25">
      <c r="B208" s="33" t="s">
        <v>692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693</v>
      </c>
      <c r="C209" s="4" t="s">
        <v>36</v>
      </c>
    </row>
    <row r="210" spans="2:42" x14ac:dyDescent="0.25">
      <c r="B210" s="33" t="s">
        <v>693</v>
      </c>
      <c r="C210" s="4" t="s">
        <v>37</v>
      </c>
    </row>
    <row r="211" spans="2:42" x14ac:dyDescent="0.25">
      <c r="B211" s="33" t="s">
        <v>693</v>
      </c>
      <c r="C211" s="4" t="s">
        <v>38</v>
      </c>
    </row>
    <row r="212" spans="2:42" x14ac:dyDescent="0.25">
      <c r="B212" s="33" t="s">
        <v>693</v>
      </c>
      <c r="C212" s="4" t="s">
        <v>39</v>
      </c>
    </row>
    <row r="213" spans="2:42" x14ac:dyDescent="0.25">
      <c r="B213" s="33" t="s">
        <v>693</v>
      </c>
      <c r="C213" s="4" t="s">
        <v>40</v>
      </c>
    </row>
    <row r="214" spans="2:42" x14ac:dyDescent="0.25">
      <c r="B214" s="33" t="s">
        <v>693</v>
      </c>
      <c r="C214" s="4" t="s">
        <v>41</v>
      </c>
    </row>
    <row r="215" spans="2:42" x14ac:dyDescent="0.25">
      <c r="B215" s="33" t="s">
        <v>693</v>
      </c>
      <c r="C215" s="4" t="s">
        <v>42</v>
      </c>
    </row>
    <row r="216" spans="2:42" x14ac:dyDescent="0.25">
      <c r="B216" s="33" t="s">
        <v>693</v>
      </c>
      <c r="C216" s="4" t="s">
        <v>43</v>
      </c>
    </row>
    <row r="217" spans="2:42" x14ac:dyDescent="0.25">
      <c r="B217" s="33" t="s">
        <v>693</v>
      </c>
      <c r="C217" s="4" t="s">
        <v>44</v>
      </c>
    </row>
    <row r="218" spans="2:42" x14ac:dyDescent="0.25">
      <c r="B218" s="33" t="s">
        <v>693</v>
      </c>
      <c r="C218" s="4" t="s">
        <v>45</v>
      </c>
    </row>
    <row r="219" spans="2:42" x14ac:dyDescent="0.25">
      <c r="B219" s="33" t="s">
        <v>693</v>
      </c>
      <c r="C219" s="4" t="s">
        <v>46</v>
      </c>
    </row>
    <row r="220" spans="2:42" x14ac:dyDescent="0.25">
      <c r="B220" s="33" t="s">
        <v>693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24</v>
      </c>
      <c r="C221" s="4" t="s">
        <v>36</v>
      </c>
    </row>
    <row r="222" spans="2:42" x14ac:dyDescent="0.25">
      <c r="B222" s="33" t="s">
        <v>24</v>
      </c>
      <c r="C222" s="4" t="s">
        <v>37</v>
      </c>
    </row>
    <row r="223" spans="2:42" x14ac:dyDescent="0.25">
      <c r="B223" s="33" t="s">
        <v>24</v>
      </c>
      <c r="C223" s="4" t="s">
        <v>38</v>
      </c>
    </row>
    <row r="224" spans="2:42" x14ac:dyDescent="0.25">
      <c r="B224" s="33" t="s">
        <v>24</v>
      </c>
      <c r="C224" s="4" t="s">
        <v>39</v>
      </c>
    </row>
    <row r="225" spans="2:42" x14ac:dyDescent="0.25">
      <c r="B225" s="33" t="s">
        <v>24</v>
      </c>
      <c r="C225" s="4" t="s">
        <v>40</v>
      </c>
    </row>
    <row r="226" spans="2:42" x14ac:dyDescent="0.25">
      <c r="B226" s="33" t="s">
        <v>24</v>
      </c>
      <c r="C226" s="4" t="s">
        <v>41</v>
      </c>
    </row>
    <row r="227" spans="2:42" x14ac:dyDescent="0.25">
      <c r="B227" s="33" t="s">
        <v>24</v>
      </c>
      <c r="C227" s="4" t="s">
        <v>42</v>
      </c>
    </row>
    <row r="228" spans="2:42" x14ac:dyDescent="0.25">
      <c r="B228" s="33" t="s">
        <v>24</v>
      </c>
      <c r="C228" s="4" t="s">
        <v>43</v>
      </c>
    </row>
    <row r="229" spans="2:42" x14ac:dyDescent="0.25">
      <c r="B229" s="33" t="s">
        <v>24</v>
      </c>
      <c r="C229" s="4" t="s">
        <v>44</v>
      </c>
    </row>
    <row r="230" spans="2:42" x14ac:dyDescent="0.25">
      <c r="B230" s="33" t="s">
        <v>24</v>
      </c>
      <c r="C230" s="4" t="s">
        <v>45</v>
      </c>
    </row>
    <row r="231" spans="2:42" x14ac:dyDescent="0.25">
      <c r="B231" s="33" t="s">
        <v>24</v>
      </c>
      <c r="C231" s="4" t="s">
        <v>46</v>
      </c>
    </row>
    <row r="232" spans="2:42" x14ac:dyDescent="0.25">
      <c r="B232" s="33" t="s">
        <v>24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36</v>
      </c>
      <c r="D233" s="33">
        <v>14901.33956</v>
      </c>
      <c r="E233" s="33">
        <v>14901.33956</v>
      </c>
      <c r="F233" s="33">
        <v>14901.33956</v>
      </c>
      <c r="G233" s="33">
        <v>14901.33956</v>
      </c>
      <c r="H233" s="33">
        <v>14901.33956</v>
      </c>
      <c r="I233" s="33">
        <v>14901.33956</v>
      </c>
      <c r="J233" s="33">
        <v>15048.654759999999</v>
      </c>
      <c r="K233" s="33">
        <v>15116.527679999999</v>
      </c>
      <c r="L233" s="33">
        <v>15116.527679999999</v>
      </c>
      <c r="M233" s="33">
        <v>15116.527679999999</v>
      </c>
      <c r="N233" s="33">
        <v>15116.527679999999</v>
      </c>
      <c r="O233" s="33">
        <v>15116.527679999999</v>
      </c>
      <c r="P233" s="33">
        <v>15116.527679999999</v>
      </c>
      <c r="Q233" s="33">
        <v>15116.527679999999</v>
      </c>
      <c r="R233" s="33">
        <v>15116.527679999999</v>
      </c>
      <c r="S233" s="33">
        <v>15116.527679999999</v>
      </c>
      <c r="T233" s="33">
        <v>15294.070530000001</v>
      </c>
      <c r="U233" s="33">
        <v>15478.49494</v>
      </c>
      <c r="V233" s="33">
        <v>15478.49494</v>
      </c>
      <c r="W233" s="33">
        <v>15478.49494</v>
      </c>
      <c r="X233" s="33">
        <v>15478.49494</v>
      </c>
      <c r="Y233" s="33">
        <v>15478.49494</v>
      </c>
      <c r="Z233" s="33">
        <v>15478.49494</v>
      </c>
      <c r="AA233" s="33">
        <v>15478.49494</v>
      </c>
      <c r="AB233" s="33">
        <v>15478.49494</v>
      </c>
      <c r="AC233" s="33">
        <v>15478.49494</v>
      </c>
      <c r="AD233" s="33">
        <v>15478.49494</v>
      </c>
      <c r="AE233" s="33">
        <v>15478.49494</v>
      </c>
      <c r="AF233" s="33">
        <v>15478.49494</v>
      </c>
      <c r="AG233" s="33">
        <v>15478.49494</v>
      </c>
      <c r="AH233" s="33">
        <v>15478.49494</v>
      </c>
      <c r="AI233" s="33">
        <v>15478.49494</v>
      </c>
      <c r="AJ233" s="33">
        <v>15478.49494</v>
      </c>
      <c r="AK233" s="33">
        <v>15446.60269</v>
      </c>
      <c r="AL233" s="33">
        <v>15463.53334</v>
      </c>
      <c r="AM233" s="33">
        <v>15422.45709</v>
      </c>
      <c r="AN233" s="33">
        <v>14990.170630000001</v>
      </c>
      <c r="AO233" s="33">
        <v>15432.745860000001</v>
      </c>
      <c r="AP233" s="33">
        <v>15256.717070000001</v>
      </c>
    </row>
    <row r="234" spans="2:42" x14ac:dyDescent="0.25">
      <c r="B234" s="33" t="s">
        <v>1</v>
      </c>
      <c r="C234" s="4" t="s">
        <v>37</v>
      </c>
      <c r="D234" s="33">
        <v>6584.6805430000004</v>
      </c>
      <c r="E234" s="33">
        <v>6584.6805430000004</v>
      </c>
      <c r="F234" s="33">
        <v>6584.6805430000004</v>
      </c>
      <c r="G234" s="33">
        <v>6584.6805430000004</v>
      </c>
      <c r="H234" s="33">
        <v>6584.6805430000004</v>
      </c>
      <c r="I234" s="33">
        <v>6584.6805430000004</v>
      </c>
      <c r="J234" s="33">
        <v>6584.6805430000004</v>
      </c>
      <c r="K234" s="33">
        <v>6778.1939359999997</v>
      </c>
      <c r="L234" s="33">
        <v>6778.1939359999997</v>
      </c>
      <c r="M234" s="33">
        <v>6778.1939359999997</v>
      </c>
      <c r="N234" s="33">
        <v>6851.9667179999997</v>
      </c>
      <c r="O234" s="33">
        <v>6993.4320749999997</v>
      </c>
      <c r="P234" s="33">
        <v>7050.569724</v>
      </c>
      <c r="Q234" s="33">
        <v>7102.5638760000002</v>
      </c>
      <c r="R234" s="33">
        <v>7102.5638760000002</v>
      </c>
      <c r="S234" s="33">
        <v>7102.5638760000002</v>
      </c>
      <c r="T234" s="33">
        <v>7563.2262350000001</v>
      </c>
      <c r="U234" s="33">
        <v>7844.0504529999998</v>
      </c>
      <c r="V234" s="33">
        <v>7844.0504529999998</v>
      </c>
      <c r="W234" s="33">
        <v>7844.0504529999998</v>
      </c>
      <c r="X234" s="33">
        <v>7844.0504529999998</v>
      </c>
      <c r="Y234" s="33">
        <v>7844.0504529999998</v>
      </c>
      <c r="Z234" s="33">
        <v>7844.0504529999998</v>
      </c>
      <c r="AA234" s="33">
        <v>7844.0504529999998</v>
      </c>
      <c r="AB234" s="33">
        <v>7844.0504529999998</v>
      </c>
      <c r="AC234" s="33">
        <v>7844.0504529999998</v>
      </c>
      <c r="AD234" s="33">
        <v>7844.0504529999998</v>
      </c>
      <c r="AE234" s="33">
        <v>7844.0504529999998</v>
      </c>
      <c r="AF234" s="33">
        <v>7844.0504529999998</v>
      </c>
      <c r="AG234" s="33">
        <v>7844.0504529999998</v>
      </c>
      <c r="AH234" s="33">
        <v>7844.0504529999998</v>
      </c>
      <c r="AI234" s="33">
        <v>7844.0504529999998</v>
      </c>
      <c r="AJ234" s="33">
        <v>7844.0504529999998</v>
      </c>
      <c r="AK234" s="33">
        <v>7844.0504529999998</v>
      </c>
      <c r="AL234" s="33">
        <v>7844.0504529999998</v>
      </c>
      <c r="AM234" s="33">
        <v>7587.9482660000003</v>
      </c>
      <c r="AN234" s="33">
        <v>7787.8667029999997</v>
      </c>
      <c r="AO234" s="33">
        <v>7776.2662870000004</v>
      </c>
      <c r="AP234" s="33">
        <v>7587.9482660000003</v>
      </c>
    </row>
    <row r="235" spans="2:42" x14ac:dyDescent="0.25">
      <c r="B235" s="33" t="s">
        <v>1</v>
      </c>
      <c r="C235" s="4" t="s">
        <v>38</v>
      </c>
      <c r="D235" s="33">
        <v>3149.3802540000001</v>
      </c>
      <c r="E235" s="33">
        <v>3149.3802540000001</v>
      </c>
      <c r="F235" s="33">
        <v>3149.3802540000001</v>
      </c>
      <c r="G235" s="33">
        <v>3149.3802540000001</v>
      </c>
      <c r="H235" s="33">
        <v>3149.3802540000001</v>
      </c>
      <c r="I235" s="33">
        <v>3149.3802540000001</v>
      </c>
      <c r="J235" s="33">
        <v>3149.3802540000001</v>
      </c>
      <c r="K235" s="33">
        <v>3149.3802540000001</v>
      </c>
      <c r="L235" s="33">
        <v>3149.3802540000001</v>
      </c>
      <c r="M235" s="33">
        <v>3149.3802540000001</v>
      </c>
      <c r="N235" s="33">
        <v>3125.645524</v>
      </c>
      <c r="O235" s="33">
        <v>3149.3802540000001</v>
      </c>
      <c r="P235" s="33">
        <v>3149.3802540000001</v>
      </c>
      <c r="Q235" s="33">
        <v>2489.4527290000001</v>
      </c>
      <c r="R235" s="33">
        <v>2652.5519720000002</v>
      </c>
      <c r="S235" s="33">
        <v>3048.6782199999998</v>
      </c>
      <c r="T235" s="33">
        <v>3149.3802540000001</v>
      </c>
      <c r="U235" s="33">
        <v>3149.3802540000001</v>
      </c>
      <c r="V235" s="33">
        <v>3149.3802540000001</v>
      </c>
      <c r="W235" s="33">
        <v>2975.4314330000002</v>
      </c>
      <c r="X235" s="33">
        <v>2727.168733</v>
      </c>
      <c r="Y235" s="33">
        <v>2472.840224</v>
      </c>
      <c r="Z235" s="33">
        <v>2302.2196079999999</v>
      </c>
      <c r="AA235" s="33">
        <v>2122.5144140000002</v>
      </c>
      <c r="AB235" s="33">
        <v>2122.5144140000002</v>
      </c>
      <c r="AC235" s="33">
        <v>2122.5144140000002</v>
      </c>
      <c r="AD235" s="33">
        <v>2122.5144140000002</v>
      </c>
      <c r="AE235" s="33">
        <v>2122.5144140000002</v>
      </c>
      <c r="AF235" s="33">
        <v>2122.5144140000002</v>
      </c>
      <c r="AG235" s="33">
        <v>2122.5144140000002</v>
      </c>
      <c r="AH235" s="33">
        <v>2122.5144140000002</v>
      </c>
      <c r="AI235" s="33">
        <v>2122.5144140000002</v>
      </c>
      <c r="AJ235" s="33">
        <v>2122.5144140000002</v>
      </c>
      <c r="AK235" s="33">
        <v>2122.5144140000002</v>
      </c>
      <c r="AL235" s="33">
        <v>2122.5144140000002</v>
      </c>
      <c r="AM235" s="33">
        <v>2122.5144140000002</v>
      </c>
      <c r="AN235" s="33">
        <v>2122.5144140000002</v>
      </c>
      <c r="AO235" s="33">
        <v>2122.5144140000002</v>
      </c>
      <c r="AP235" s="33">
        <v>2122.5144140000002</v>
      </c>
    </row>
    <row r="236" spans="2:42" x14ac:dyDescent="0.25">
      <c r="B236" s="33" t="s">
        <v>1</v>
      </c>
      <c r="C236" s="4" t="s">
        <v>39</v>
      </c>
      <c r="D236" s="33">
        <v>2651.1797459999998</v>
      </c>
      <c r="E236" s="33">
        <v>3079.0837550000001</v>
      </c>
      <c r="F236" s="33">
        <v>3015.4277510000002</v>
      </c>
      <c r="G236" s="33">
        <v>3043.0437390000002</v>
      </c>
      <c r="H236" s="33">
        <v>3195.1117399999998</v>
      </c>
      <c r="I236" s="33">
        <v>3195.1117399999998</v>
      </c>
      <c r="J236" s="33">
        <v>4084.5609250000002</v>
      </c>
      <c r="K236" s="33">
        <v>5166.9970000000003</v>
      </c>
      <c r="L236" s="33">
        <v>6071.3613050000004</v>
      </c>
      <c r="M236" s="33">
        <v>6071.3613050000004</v>
      </c>
      <c r="N236" s="33">
        <v>6071.3613050000004</v>
      </c>
      <c r="O236" s="33">
        <v>6071.3613050000004</v>
      </c>
      <c r="P236" s="33">
        <v>6071.3613050000004</v>
      </c>
      <c r="Q236" s="33">
        <v>6071.3613050000004</v>
      </c>
      <c r="R236" s="33">
        <v>6071.3613050000004</v>
      </c>
      <c r="S236" s="33">
        <v>6071.3613050000004</v>
      </c>
      <c r="T236" s="33">
        <v>6071.3613050000004</v>
      </c>
      <c r="U236" s="33">
        <v>6071.3613050000004</v>
      </c>
      <c r="V236" s="33">
        <v>6071.3613050000004</v>
      </c>
      <c r="W236" s="33">
        <v>6071.3613050000004</v>
      </c>
      <c r="X236" s="33">
        <v>6071.3613050000004</v>
      </c>
      <c r="Y236" s="33">
        <v>6071.3613050000004</v>
      </c>
      <c r="Z236" s="33">
        <v>6071.3613050000004</v>
      </c>
      <c r="AA236" s="33">
        <v>6071.3613050000004</v>
      </c>
      <c r="AB236" s="33">
        <v>6071.3613050000004</v>
      </c>
      <c r="AC236" s="33">
        <v>6071.3613050000004</v>
      </c>
      <c r="AD236" s="33">
        <v>6071.3613050000004</v>
      </c>
      <c r="AE236" s="33">
        <v>6071.3613050000004</v>
      </c>
      <c r="AF236" s="33">
        <v>6071.3613050000004</v>
      </c>
      <c r="AG236" s="33">
        <v>6071.3613050000004</v>
      </c>
      <c r="AH236" s="33">
        <v>6071.3613050000004</v>
      </c>
      <c r="AI236" s="33">
        <v>6071.3613050000004</v>
      </c>
      <c r="AJ236" s="33">
        <v>6071.3613050000004</v>
      </c>
      <c r="AK236" s="33">
        <v>6071.3613050000004</v>
      </c>
      <c r="AL236" s="33">
        <v>6071.3613050000004</v>
      </c>
      <c r="AM236" s="33">
        <v>5941.8443090000001</v>
      </c>
      <c r="AN236" s="33">
        <v>6071.3613050000004</v>
      </c>
      <c r="AO236" s="33">
        <v>5337.1362849999996</v>
      </c>
      <c r="AP236" s="33">
        <v>5337.1362849999996</v>
      </c>
    </row>
    <row r="237" spans="2:42" x14ac:dyDescent="0.25">
      <c r="B237" s="33" t="s">
        <v>1</v>
      </c>
      <c r="C237" s="4" t="s">
        <v>40</v>
      </c>
      <c r="D237" s="33">
        <v>7280.4463239999995</v>
      </c>
      <c r="E237" s="33">
        <v>7280.4463239999995</v>
      </c>
      <c r="F237" s="33">
        <v>7280.4463239999995</v>
      </c>
      <c r="G237" s="33">
        <v>7280.4463239999995</v>
      </c>
      <c r="H237" s="33">
        <v>7280.4463239999995</v>
      </c>
      <c r="I237" s="33">
        <v>7280.4463239999995</v>
      </c>
      <c r="J237" s="33">
        <v>7280.4463239999995</v>
      </c>
      <c r="K237" s="33">
        <v>7280.4463239999995</v>
      </c>
      <c r="L237" s="33">
        <v>7280.4463239999995</v>
      </c>
      <c r="M237" s="33">
        <v>7280.4463239999995</v>
      </c>
      <c r="N237" s="33">
        <v>7280.4463239999995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41</v>
      </c>
      <c r="D238" s="33">
        <v>475.15027320000002</v>
      </c>
      <c r="E238" s="33">
        <v>508.7479452</v>
      </c>
      <c r="F238" s="33">
        <v>400.21671429999998</v>
      </c>
      <c r="G238" s="33">
        <v>493.54893959999998</v>
      </c>
      <c r="H238" s="33">
        <v>1412.906943</v>
      </c>
      <c r="I238" s="33">
        <v>1406.981276</v>
      </c>
      <c r="J238" s="33">
        <v>2850.6301319999998</v>
      </c>
      <c r="K238" s="33">
        <v>2850.6301319999998</v>
      </c>
      <c r="L238" s="33">
        <v>2850.6301319999998</v>
      </c>
      <c r="M238" s="33">
        <v>2850.6301319999998</v>
      </c>
      <c r="N238" s="33">
        <v>2850.6301319999998</v>
      </c>
      <c r="O238" s="33">
        <v>2850.6301319999998</v>
      </c>
      <c r="P238" s="33">
        <v>2850.6301319999998</v>
      </c>
      <c r="Q238" s="33">
        <v>2850.6301319999998</v>
      </c>
      <c r="R238" s="33">
        <v>2850.6301319999998</v>
      </c>
      <c r="S238" s="33">
        <v>2850.6301319999998</v>
      </c>
      <c r="T238" s="33">
        <v>2850.6301319999998</v>
      </c>
      <c r="U238" s="33">
        <v>2850.6301319999998</v>
      </c>
      <c r="V238" s="33">
        <v>2850.6301319999998</v>
      </c>
      <c r="W238" s="33">
        <v>2850.6301319999998</v>
      </c>
      <c r="X238" s="33">
        <v>2850.6301319999998</v>
      </c>
      <c r="Y238" s="33">
        <v>2850.6301319999998</v>
      </c>
      <c r="Z238" s="33">
        <v>2850.6301319999998</v>
      </c>
      <c r="AA238" s="33">
        <v>2850.6301319999998</v>
      </c>
      <c r="AB238" s="33">
        <v>2850.6301319999998</v>
      </c>
      <c r="AC238" s="33">
        <v>2850.6301319999998</v>
      </c>
      <c r="AD238" s="33">
        <v>2850.6301319999998</v>
      </c>
      <c r="AE238" s="33">
        <v>2850.6301319999998</v>
      </c>
      <c r="AF238" s="33">
        <v>2850.6301319999998</v>
      </c>
      <c r="AG238" s="33">
        <v>2850.6301319999998</v>
      </c>
      <c r="AH238" s="33">
        <v>2850.6301319999998</v>
      </c>
      <c r="AI238" s="33">
        <v>2850.6301319999998</v>
      </c>
      <c r="AJ238" s="33">
        <v>2850.6301319999998</v>
      </c>
      <c r="AK238" s="33">
        <v>2850.6301319999998</v>
      </c>
      <c r="AL238" s="33">
        <v>2557.6592759999999</v>
      </c>
      <c r="AM238" s="33">
        <v>2850.6301319999998</v>
      </c>
      <c r="AN238" s="33">
        <v>2561.1172769999998</v>
      </c>
      <c r="AO238" s="33">
        <v>2566.1218170000002</v>
      </c>
      <c r="AP238" s="33">
        <v>2570.9294949999999</v>
      </c>
    </row>
    <row r="239" spans="2:42" x14ac:dyDescent="0.25">
      <c r="B239" s="33" t="s">
        <v>1</v>
      </c>
      <c r="C239" s="4" t="s">
        <v>42</v>
      </c>
      <c r="D239" s="33">
        <v>130.32975819999999</v>
      </c>
      <c r="E239" s="33">
        <v>69.901197019999998</v>
      </c>
      <c r="F239" s="33">
        <v>142.48562630000001</v>
      </c>
      <c r="G239" s="33">
        <v>142.48562630000001</v>
      </c>
      <c r="H239" s="33">
        <v>142.48562630000001</v>
      </c>
      <c r="I239" s="33">
        <v>142.48562630000001</v>
      </c>
      <c r="J239" s="33">
        <v>142.48562630000001</v>
      </c>
      <c r="K239" s="33">
        <v>466.80898059999998</v>
      </c>
      <c r="L239" s="33">
        <v>466.80898059999998</v>
      </c>
      <c r="M239" s="33">
        <v>466.80898059999998</v>
      </c>
      <c r="N239" s="33">
        <v>466.80898059999998</v>
      </c>
      <c r="O239" s="33">
        <v>466.80898059999998</v>
      </c>
      <c r="P239" s="33">
        <v>466.80898059999998</v>
      </c>
      <c r="Q239" s="33">
        <v>466.80898059999998</v>
      </c>
      <c r="R239" s="33">
        <v>466.80898059999998</v>
      </c>
      <c r="S239" s="33">
        <v>466.80898059999998</v>
      </c>
      <c r="T239" s="33">
        <v>466.80898059999998</v>
      </c>
      <c r="U239" s="33">
        <v>466.80898059999998</v>
      </c>
      <c r="V239" s="33">
        <v>466.80898059999998</v>
      </c>
      <c r="W239" s="33">
        <v>466.80898059999998</v>
      </c>
      <c r="X239" s="33">
        <v>466.80898059999998</v>
      </c>
      <c r="Y239" s="33">
        <v>466.80898059999998</v>
      </c>
      <c r="Z239" s="33">
        <v>466.80898059999998</v>
      </c>
      <c r="AA239" s="33">
        <v>466.80898059999998</v>
      </c>
      <c r="AB239" s="33">
        <v>466.80898059999998</v>
      </c>
      <c r="AC239" s="33">
        <v>466.80898059999998</v>
      </c>
      <c r="AD239" s="33">
        <v>466.80898059999998</v>
      </c>
      <c r="AE239" s="33">
        <v>466.80898059999998</v>
      </c>
      <c r="AF239" s="33">
        <v>466.80898059999998</v>
      </c>
      <c r="AG239" s="33">
        <v>466.80898059999998</v>
      </c>
      <c r="AH239" s="33">
        <v>466.80898059999998</v>
      </c>
      <c r="AI239" s="33">
        <v>466.80898059999998</v>
      </c>
      <c r="AJ239" s="33">
        <v>466.80898059999998</v>
      </c>
      <c r="AK239" s="33">
        <v>466.80898059999998</v>
      </c>
      <c r="AL239" s="33">
        <v>466.80898059999998</v>
      </c>
      <c r="AM239" s="33">
        <v>466.80898059999998</v>
      </c>
      <c r="AN239" s="33">
        <v>466.80898059999998</v>
      </c>
      <c r="AO239" s="33">
        <v>466.80898059999998</v>
      </c>
      <c r="AP239" s="33">
        <v>466.80898059999998</v>
      </c>
    </row>
    <row r="240" spans="2:42" x14ac:dyDescent="0.25">
      <c r="B240" s="33" t="s">
        <v>1</v>
      </c>
      <c r="C240" s="4" t="s">
        <v>43</v>
      </c>
    </row>
    <row r="241" spans="2:42" x14ac:dyDescent="0.25">
      <c r="B241" s="33" t="s">
        <v>1</v>
      </c>
      <c r="C241" s="4" t="s">
        <v>44</v>
      </c>
      <c r="J241" s="33">
        <v>812.03247929999998</v>
      </c>
      <c r="K241" s="33">
        <v>835.91545959999996</v>
      </c>
      <c r="L241" s="33">
        <v>1238.3228389999999</v>
      </c>
      <c r="M241" s="33">
        <v>1238.3228389999999</v>
      </c>
      <c r="N241" s="33">
        <v>1238.3228389999999</v>
      </c>
      <c r="O241" s="33">
        <v>1238.3228389999999</v>
      </c>
      <c r="P241" s="33">
        <v>1238.3228389999999</v>
      </c>
      <c r="Q241" s="33">
        <v>1238.3228389999999</v>
      </c>
      <c r="R241" s="33">
        <v>1238.3228389999999</v>
      </c>
      <c r="S241" s="33">
        <v>1238.3228389999999</v>
      </c>
      <c r="T241" s="33">
        <v>1238.3228389999999</v>
      </c>
      <c r="U241" s="33">
        <v>1274.128561</v>
      </c>
      <c r="V241" s="33">
        <v>1274.128561</v>
      </c>
      <c r="W241" s="33">
        <v>1274.128561</v>
      </c>
      <c r="X241" s="33">
        <v>1274.128561</v>
      </c>
      <c r="Y241" s="33">
        <v>1274.128561</v>
      </c>
      <c r="Z241" s="33">
        <v>1274.128561</v>
      </c>
      <c r="AA241" s="33">
        <v>1274.128561</v>
      </c>
      <c r="AB241" s="33">
        <v>1274.128561</v>
      </c>
      <c r="AC241" s="33">
        <v>1274.128561</v>
      </c>
      <c r="AD241" s="33">
        <v>1274.128561</v>
      </c>
      <c r="AE241" s="33">
        <v>1274.128561</v>
      </c>
      <c r="AF241" s="33">
        <v>1274.128561</v>
      </c>
      <c r="AG241" s="33">
        <v>1274.128561</v>
      </c>
      <c r="AH241" s="33">
        <v>1274.128561</v>
      </c>
      <c r="AI241" s="33">
        <v>1274.128561</v>
      </c>
      <c r="AJ241" s="33">
        <v>1274.128561</v>
      </c>
      <c r="AK241" s="33">
        <v>1272.196866</v>
      </c>
      <c r="AL241" s="33">
        <v>1177.3933979999999</v>
      </c>
      <c r="AM241" s="33">
        <v>1119.597575</v>
      </c>
      <c r="AN241" s="33">
        <v>1119.597575</v>
      </c>
      <c r="AO241" s="33">
        <v>1121.5292710000001</v>
      </c>
      <c r="AP241" s="33">
        <v>1119.597575</v>
      </c>
    </row>
    <row r="242" spans="2:42" x14ac:dyDescent="0.25">
      <c r="B242" s="33" t="s">
        <v>1</v>
      </c>
      <c r="C242" s="4" t="s">
        <v>45</v>
      </c>
    </row>
    <row r="243" spans="2:42" x14ac:dyDescent="0.25">
      <c r="B243" s="33" t="s">
        <v>1</v>
      </c>
      <c r="C243" s="4" t="s">
        <v>46</v>
      </c>
    </row>
    <row r="244" spans="2:42" x14ac:dyDescent="0.25">
      <c r="B244" s="33" t="s">
        <v>1</v>
      </c>
      <c r="C244" s="4" t="s">
        <v>15</v>
      </c>
      <c r="D244" s="33">
        <v>35172.506459999997</v>
      </c>
      <c r="E244" s="33">
        <v>35573.579579999998</v>
      </c>
      <c r="F244" s="33">
        <v>35473.976770000001</v>
      </c>
      <c r="G244" s="33">
        <v>35594.92499</v>
      </c>
      <c r="H244" s="33">
        <v>36666.350989999999</v>
      </c>
      <c r="I244" s="33">
        <v>36660.425320000002</v>
      </c>
      <c r="J244" s="33">
        <v>39952.871039999998</v>
      </c>
      <c r="K244" s="33">
        <v>41644.89976</v>
      </c>
      <c r="L244" s="33">
        <v>42951.671439999998</v>
      </c>
      <c r="M244" s="33">
        <v>42951.671439999998</v>
      </c>
      <c r="N244" s="33">
        <v>43001.709499999997</v>
      </c>
      <c r="O244" s="33">
        <v>43166.90958</v>
      </c>
      <c r="P244" s="33">
        <v>43224.047229999996</v>
      </c>
      <c r="Q244" s="33">
        <v>42616.113859999998</v>
      </c>
      <c r="R244" s="33">
        <v>42779.213100000001</v>
      </c>
      <c r="S244" s="33">
        <v>43175.339350000002</v>
      </c>
      <c r="T244" s="33">
        <v>43914.246599999999</v>
      </c>
      <c r="U244" s="33">
        <v>44415.300949999997</v>
      </c>
      <c r="V244" s="33">
        <v>44415.300949999997</v>
      </c>
      <c r="W244" s="33">
        <v>44241.352129999999</v>
      </c>
      <c r="X244" s="33">
        <v>43993.08943</v>
      </c>
      <c r="Y244" s="33">
        <v>43738.760920000001</v>
      </c>
      <c r="Z244" s="33">
        <v>43568.140299999999</v>
      </c>
      <c r="AA244" s="33">
        <v>43388.435109999999</v>
      </c>
      <c r="AB244" s="33">
        <v>43388.435109999999</v>
      </c>
      <c r="AC244" s="33">
        <v>43388.435109999999</v>
      </c>
      <c r="AD244" s="33">
        <v>43388.435109999999</v>
      </c>
      <c r="AE244" s="33">
        <v>43388.435109999999</v>
      </c>
      <c r="AF244" s="33">
        <v>43388.435109999999</v>
      </c>
      <c r="AG244" s="33">
        <v>43388.435109999999</v>
      </c>
      <c r="AH244" s="33">
        <v>43388.435109999999</v>
      </c>
      <c r="AI244" s="33">
        <v>43388.435109999999</v>
      </c>
      <c r="AJ244" s="33">
        <v>43388.435109999999</v>
      </c>
      <c r="AK244" s="33">
        <v>43354.61116</v>
      </c>
      <c r="AL244" s="33">
        <v>42983.767489999998</v>
      </c>
      <c r="AM244" s="33">
        <v>42792.247089999997</v>
      </c>
      <c r="AN244" s="33">
        <v>42399.88321</v>
      </c>
      <c r="AO244" s="33">
        <v>42103.569239999997</v>
      </c>
      <c r="AP244" s="33">
        <v>41742.098409999999</v>
      </c>
    </row>
    <row r="245" spans="2:42" x14ac:dyDescent="0.25">
      <c r="B245" s="33" t="s">
        <v>25</v>
      </c>
      <c r="C245" s="4" t="s">
        <v>36</v>
      </c>
      <c r="D245" s="33">
        <v>59.76154614</v>
      </c>
      <c r="E245" s="33">
        <v>59.76154614</v>
      </c>
      <c r="F245" s="33">
        <v>59.76154614</v>
      </c>
      <c r="G245" s="33">
        <v>59.76154614</v>
      </c>
      <c r="H245" s="33">
        <v>107.83641009999999</v>
      </c>
      <c r="I245" s="33">
        <v>111.0756135</v>
      </c>
      <c r="J245" s="33">
        <v>137.5548479</v>
      </c>
      <c r="K245" s="33">
        <v>149.87621440000001</v>
      </c>
      <c r="L245" s="33">
        <v>150.2443451</v>
      </c>
      <c r="M245" s="33">
        <v>1470.3425339999999</v>
      </c>
      <c r="N245" s="33">
        <v>1470.3425339999999</v>
      </c>
      <c r="O245" s="33">
        <v>1470.3425339999999</v>
      </c>
      <c r="P245" s="33">
        <v>1470.3425339999999</v>
      </c>
      <c r="Q245" s="33">
        <v>1470.3425339999999</v>
      </c>
      <c r="R245" s="33">
        <v>1470.3425339999999</v>
      </c>
      <c r="S245" s="33">
        <v>1470.3425339999999</v>
      </c>
      <c r="T245" s="33">
        <v>1470.3425339999999</v>
      </c>
      <c r="U245" s="33">
        <v>3035.8811810000002</v>
      </c>
      <c r="V245" s="33">
        <v>3035.8811810000002</v>
      </c>
      <c r="W245" s="33">
        <v>3035.8811810000002</v>
      </c>
      <c r="X245" s="33">
        <v>3035.8811810000002</v>
      </c>
      <c r="Y245" s="33">
        <v>3035.8811810000002</v>
      </c>
      <c r="Z245" s="33">
        <v>3035.8811810000002</v>
      </c>
      <c r="AA245" s="33">
        <v>3035.8811810000002</v>
      </c>
      <c r="AB245" s="33">
        <v>3035.8811810000002</v>
      </c>
      <c r="AC245" s="33">
        <v>3035.8811810000002</v>
      </c>
      <c r="AD245" s="33">
        <v>3035.8811810000002</v>
      </c>
      <c r="AE245" s="33">
        <v>3035.8811810000002</v>
      </c>
      <c r="AF245" s="33">
        <v>3035.8811810000002</v>
      </c>
      <c r="AG245" s="33">
        <v>3035.8811810000002</v>
      </c>
      <c r="AH245" s="33">
        <v>3035.8811810000002</v>
      </c>
      <c r="AI245" s="33">
        <v>3035.8811810000002</v>
      </c>
      <c r="AJ245" s="33">
        <v>2904.3582160000001</v>
      </c>
      <c r="AK245" s="33">
        <v>2468.4590889999999</v>
      </c>
      <c r="AL245" s="33">
        <v>2609.39446</v>
      </c>
      <c r="AM245" s="33">
        <v>2355.8023680000001</v>
      </c>
      <c r="AN245" s="33">
        <v>2343.8506889999999</v>
      </c>
      <c r="AO245" s="33">
        <v>2427.5772379999999</v>
      </c>
      <c r="AP245" s="33">
        <v>2343.8506889999999</v>
      </c>
    </row>
    <row r="246" spans="2:42" x14ac:dyDescent="0.25">
      <c r="B246" s="33" t="s">
        <v>25</v>
      </c>
      <c r="C246" s="4" t="s">
        <v>37</v>
      </c>
      <c r="D246" s="33">
        <v>41.305300580000001</v>
      </c>
      <c r="E246" s="33">
        <v>41.305300580000001</v>
      </c>
      <c r="F246" s="33">
        <v>41.305300580000001</v>
      </c>
      <c r="G246" s="33">
        <v>41.849859459999998</v>
      </c>
      <c r="H246" s="33">
        <v>104.7908363</v>
      </c>
      <c r="I246" s="33">
        <v>131.27062509999999</v>
      </c>
      <c r="J246" s="33">
        <v>197.60280890000001</v>
      </c>
      <c r="K246" s="33">
        <v>238.89660269999999</v>
      </c>
      <c r="L246" s="33">
        <v>243.2938709</v>
      </c>
      <c r="M246" s="33">
        <v>243.2938709</v>
      </c>
      <c r="N246" s="33">
        <v>243.2938709</v>
      </c>
      <c r="O246" s="33">
        <v>243.2938709</v>
      </c>
      <c r="P246" s="33">
        <v>243.2938709</v>
      </c>
      <c r="Q246" s="33">
        <v>243.2938709</v>
      </c>
      <c r="R246" s="33">
        <v>243.2938709</v>
      </c>
      <c r="S246" s="33">
        <v>243.2938709</v>
      </c>
      <c r="T246" s="33">
        <v>243.2938709</v>
      </c>
      <c r="U246" s="33">
        <v>243.2938709</v>
      </c>
      <c r="V246" s="33">
        <v>243.2938709</v>
      </c>
      <c r="W246" s="33">
        <v>243.2938709</v>
      </c>
      <c r="X246" s="33">
        <v>243.2938709</v>
      </c>
      <c r="Y246" s="33">
        <v>243.2938709</v>
      </c>
      <c r="Z246" s="33">
        <v>243.2938709</v>
      </c>
      <c r="AA246" s="33">
        <v>243.2938709</v>
      </c>
      <c r="AB246" s="33">
        <v>243.2938709</v>
      </c>
      <c r="AC246" s="33">
        <v>243.2938709</v>
      </c>
      <c r="AD246" s="33">
        <v>243.2938709</v>
      </c>
      <c r="AE246" s="33">
        <v>243.2938709</v>
      </c>
      <c r="AF246" s="33">
        <v>243.2938709</v>
      </c>
      <c r="AG246" s="33">
        <v>243.2938709</v>
      </c>
      <c r="AH246" s="33">
        <v>243.2938709</v>
      </c>
      <c r="AI246" s="33">
        <v>243.2938709</v>
      </c>
      <c r="AJ246" s="33">
        <v>243.2938709</v>
      </c>
      <c r="AK246" s="33">
        <v>243.2938709</v>
      </c>
      <c r="AL246" s="33">
        <v>243.2938709</v>
      </c>
      <c r="AM246" s="33">
        <v>243.2938709</v>
      </c>
      <c r="AN246" s="33">
        <v>243.2938709</v>
      </c>
      <c r="AO246" s="33">
        <v>243.2938709</v>
      </c>
      <c r="AP246" s="33">
        <v>243.2938709</v>
      </c>
    </row>
    <row r="247" spans="2:42" x14ac:dyDescent="0.25">
      <c r="B247" s="33" t="s">
        <v>25</v>
      </c>
      <c r="C247" s="4" t="s">
        <v>38</v>
      </c>
      <c r="D247" s="33">
        <v>35.24434763</v>
      </c>
      <c r="E247" s="33">
        <v>35.24434763</v>
      </c>
      <c r="F247" s="33">
        <v>35.24434763</v>
      </c>
      <c r="G247" s="33">
        <v>35.24434763</v>
      </c>
      <c r="H247" s="33">
        <v>35.784710519999997</v>
      </c>
      <c r="I247" s="33">
        <v>35.784710519999997</v>
      </c>
      <c r="J247" s="33">
        <v>35.784710519999997</v>
      </c>
      <c r="K247" s="33">
        <v>35.784710519999997</v>
      </c>
      <c r="L247" s="33">
        <v>50.421481919999998</v>
      </c>
      <c r="M247" s="33">
        <v>50.421481919999998</v>
      </c>
      <c r="N247" s="33">
        <v>46.280601179999998</v>
      </c>
      <c r="O247" s="33">
        <v>50.421481919999998</v>
      </c>
      <c r="P247" s="33">
        <v>50.421481919999998</v>
      </c>
      <c r="Q247" s="33">
        <v>37.419887850000002</v>
      </c>
      <c r="R247" s="33">
        <v>37.419887850000002</v>
      </c>
      <c r="S247" s="33">
        <v>41.560768600000003</v>
      </c>
      <c r="T247" s="33">
        <v>50.421481919999998</v>
      </c>
      <c r="U247" s="33">
        <v>50.421481919999998</v>
      </c>
      <c r="V247" s="33">
        <v>50.421481919999998</v>
      </c>
      <c r="W247" s="33">
        <v>41.560768600000003</v>
      </c>
      <c r="X247" s="33">
        <v>41.560768600000003</v>
      </c>
      <c r="Y247" s="33">
        <v>41.560768600000003</v>
      </c>
      <c r="Z247" s="33">
        <v>41.560768600000003</v>
      </c>
      <c r="AA247" s="33">
        <v>37.419887850000002</v>
      </c>
      <c r="AB247" s="33">
        <v>37.419887850000002</v>
      </c>
      <c r="AC247" s="33">
        <v>37.419887850000002</v>
      </c>
      <c r="AD247" s="33">
        <v>37.419887850000002</v>
      </c>
      <c r="AE247" s="33">
        <v>37.419887850000002</v>
      </c>
      <c r="AF247" s="33">
        <v>37.419887850000002</v>
      </c>
      <c r="AG247" s="33">
        <v>37.419887850000002</v>
      </c>
      <c r="AH247" s="33">
        <v>37.419887850000002</v>
      </c>
      <c r="AI247" s="33">
        <v>37.419887850000002</v>
      </c>
      <c r="AJ247" s="33">
        <v>37.419887850000002</v>
      </c>
      <c r="AK247" s="33">
        <v>37.419887850000002</v>
      </c>
      <c r="AL247" s="33">
        <v>37.419887850000002</v>
      </c>
      <c r="AM247" s="33">
        <v>37.419887850000002</v>
      </c>
      <c r="AN247" s="33">
        <v>37.419887850000002</v>
      </c>
      <c r="AO247" s="33">
        <v>37.419887850000002</v>
      </c>
      <c r="AP247" s="33">
        <v>37.419887850000002</v>
      </c>
    </row>
    <row r="248" spans="2:42" x14ac:dyDescent="0.25">
      <c r="B248" s="33" t="s">
        <v>25</v>
      </c>
      <c r="C248" s="4" t="s">
        <v>39</v>
      </c>
      <c r="D248" s="33">
        <v>449.07751209999998</v>
      </c>
      <c r="E248" s="33">
        <v>494.9295267</v>
      </c>
      <c r="F248" s="33">
        <v>453.10668709999999</v>
      </c>
      <c r="G248" s="33">
        <v>537.0892298</v>
      </c>
      <c r="H248" s="33">
        <v>838.42159800000002</v>
      </c>
      <c r="I248" s="33">
        <v>838.42159800000002</v>
      </c>
      <c r="J248" s="33">
        <v>838.42159800000002</v>
      </c>
      <c r="K248" s="33">
        <v>838.42159800000002</v>
      </c>
      <c r="L248" s="33">
        <v>838.42159800000002</v>
      </c>
      <c r="M248" s="33">
        <v>838.42159800000002</v>
      </c>
      <c r="N248" s="33">
        <v>838.42159800000002</v>
      </c>
      <c r="O248" s="33">
        <v>838.42159800000002</v>
      </c>
      <c r="P248" s="33">
        <v>838.42159800000002</v>
      </c>
      <c r="Q248" s="33">
        <v>838.42159800000002</v>
      </c>
      <c r="R248" s="33">
        <v>838.42159800000002</v>
      </c>
      <c r="S248" s="33">
        <v>838.42159800000002</v>
      </c>
      <c r="T248" s="33">
        <v>838.42159800000002</v>
      </c>
      <c r="U248" s="33">
        <v>838.42159800000002</v>
      </c>
      <c r="V248" s="33">
        <v>838.42159800000002</v>
      </c>
      <c r="W248" s="33">
        <v>838.42159800000002</v>
      </c>
      <c r="X248" s="33">
        <v>838.42159800000002</v>
      </c>
      <c r="Y248" s="33">
        <v>838.42159800000002</v>
      </c>
      <c r="Z248" s="33">
        <v>838.42159800000002</v>
      </c>
      <c r="AA248" s="33">
        <v>838.42159800000002</v>
      </c>
      <c r="AB248" s="33">
        <v>838.42159800000002</v>
      </c>
      <c r="AC248" s="33">
        <v>838.42159800000002</v>
      </c>
      <c r="AD248" s="33">
        <v>838.42159800000002</v>
      </c>
      <c r="AE248" s="33">
        <v>838.42159800000002</v>
      </c>
      <c r="AF248" s="33">
        <v>838.42159800000002</v>
      </c>
      <c r="AG248" s="33">
        <v>838.42159800000002</v>
      </c>
      <c r="AH248" s="33">
        <v>838.42159800000002</v>
      </c>
      <c r="AI248" s="33">
        <v>838.42159800000002</v>
      </c>
      <c r="AJ248" s="33">
        <v>838.42159800000002</v>
      </c>
      <c r="AK248" s="33">
        <v>838.42159800000002</v>
      </c>
      <c r="AL248" s="33">
        <v>838.42159800000002</v>
      </c>
      <c r="AM248" s="33">
        <v>602.31495289999998</v>
      </c>
      <c r="AN248" s="33">
        <v>838.42159800000002</v>
      </c>
      <c r="AO248" s="33">
        <v>602.31495289999998</v>
      </c>
      <c r="AP248" s="33">
        <v>602.31495289999998</v>
      </c>
    </row>
    <row r="249" spans="2:42" x14ac:dyDescent="0.25">
      <c r="B249" s="33" t="s">
        <v>25</v>
      </c>
      <c r="C249" s="4" t="s">
        <v>40</v>
      </c>
    </row>
    <row r="250" spans="2:42" x14ac:dyDescent="0.25">
      <c r="B250" s="33" t="s">
        <v>25</v>
      </c>
      <c r="C250" s="4" t="s">
        <v>41</v>
      </c>
      <c r="F250" s="33">
        <v>135.85590999999999</v>
      </c>
      <c r="H250" s="33">
        <v>1461.5203220000001</v>
      </c>
      <c r="I250" s="33">
        <v>1491.3321659999999</v>
      </c>
      <c r="J250" s="33">
        <v>1491.3321659999999</v>
      </c>
      <c r="K250" s="33">
        <v>1491.3321659999999</v>
      </c>
      <c r="L250" s="33">
        <v>1518.664923</v>
      </c>
      <c r="M250" s="33">
        <v>1518.664923</v>
      </c>
      <c r="N250" s="33">
        <v>1518.664923</v>
      </c>
      <c r="O250" s="33">
        <v>1518.664923</v>
      </c>
      <c r="P250" s="33">
        <v>1518.664923</v>
      </c>
      <c r="Q250" s="33">
        <v>1518.664923</v>
      </c>
      <c r="R250" s="33">
        <v>1518.664923</v>
      </c>
      <c r="S250" s="33">
        <v>1518.664923</v>
      </c>
      <c r="T250" s="33">
        <v>1518.664923</v>
      </c>
      <c r="U250" s="33">
        <v>1518.664923</v>
      </c>
      <c r="V250" s="33">
        <v>1518.664923</v>
      </c>
      <c r="W250" s="33">
        <v>1518.664923</v>
      </c>
      <c r="X250" s="33">
        <v>1518.664923</v>
      </c>
      <c r="Y250" s="33">
        <v>1518.664923</v>
      </c>
      <c r="Z250" s="33">
        <v>1518.664923</v>
      </c>
      <c r="AA250" s="33">
        <v>1518.664923</v>
      </c>
      <c r="AB250" s="33">
        <v>1518.664923</v>
      </c>
      <c r="AC250" s="33">
        <v>1518.664923</v>
      </c>
      <c r="AD250" s="33">
        <v>1518.664923</v>
      </c>
      <c r="AE250" s="33">
        <v>1518.664923</v>
      </c>
      <c r="AF250" s="33">
        <v>1518.664923</v>
      </c>
      <c r="AG250" s="33">
        <v>1518.664923</v>
      </c>
      <c r="AH250" s="33">
        <v>1518.664923</v>
      </c>
      <c r="AI250" s="33">
        <v>1518.664923</v>
      </c>
      <c r="AJ250" s="33">
        <v>1518.664923</v>
      </c>
      <c r="AK250" s="33">
        <v>1518.664923</v>
      </c>
      <c r="AL250" s="33">
        <v>1242.278534</v>
      </c>
      <c r="AM250" s="33">
        <v>1518.664923</v>
      </c>
      <c r="AN250" s="33">
        <v>1242.278534</v>
      </c>
      <c r="AO250" s="33">
        <v>1242.278534</v>
      </c>
      <c r="AP250" s="33">
        <v>1242.278534</v>
      </c>
    </row>
    <row r="251" spans="2:42" x14ac:dyDescent="0.25">
      <c r="B251" s="33" t="s">
        <v>25</v>
      </c>
      <c r="C251" s="4" t="s">
        <v>42</v>
      </c>
    </row>
    <row r="252" spans="2:42" x14ac:dyDescent="0.25">
      <c r="B252" s="33" t="s">
        <v>25</v>
      </c>
      <c r="C252" s="4" t="s">
        <v>43</v>
      </c>
      <c r="J252" s="33">
        <v>0.64969183190000002</v>
      </c>
      <c r="K252" s="33">
        <v>0.64969183190000002</v>
      </c>
      <c r="L252" s="33">
        <v>0.64969183190000002</v>
      </c>
      <c r="M252" s="33">
        <v>0.64969183190000002</v>
      </c>
      <c r="N252" s="33">
        <v>0.64969183190000002</v>
      </c>
      <c r="O252" s="33">
        <v>0.64969183190000002</v>
      </c>
      <c r="P252" s="33">
        <v>0.64969183190000002</v>
      </c>
      <c r="Q252" s="33">
        <v>0.64969183190000002</v>
      </c>
      <c r="R252" s="33">
        <v>0.64969183190000002</v>
      </c>
      <c r="S252" s="33">
        <v>0.64969183190000002</v>
      </c>
      <c r="T252" s="33">
        <v>0.64969183190000002</v>
      </c>
      <c r="U252" s="33">
        <v>0.64969183190000002</v>
      </c>
      <c r="V252" s="33">
        <v>0.64969183190000002</v>
      </c>
      <c r="W252" s="33">
        <v>0.64969183190000002</v>
      </c>
      <c r="X252" s="33">
        <v>0.64969183190000002</v>
      </c>
      <c r="Y252" s="33">
        <v>0.64969183190000002</v>
      </c>
      <c r="Z252" s="33">
        <v>0.64969183190000002</v>
      </c>
      <c r="AA252" s="33">
        <v>0.64969183190000002</v>
      </c>
      <c r="AB252" s="33">
        <v>0.64969183190000002</v>
      </c>
      <c r="AC252" s="33">
        <v>0.64969183190000002</v>
      </c>
      <c r="AD252" s="33">
        <v>0.64969183190000002</v>
      </c>
      <c r="AE252" s="33">
        <v>0.64969183190000002</v>
      </c>
      <c r="AF252" s="33">
        <v>0.64969183190000002</v>
      </c>
      <c r="AG252" s="33">
        <v>0.64969183190000002</v>
      </c>
      <c r="AH252" s="33">
        <v>0.64969183190000002</v>
      </c>
      <c r="AI252" s="33">
        <v>0.64969183190000002</v>
      </c>
      <c r="AJ252" s="33">
        <v>0.64969183190000002</v>
      </c>
      <c r="AK252" s="33">
        <v>0.64969183190000002</v>
      </c>
      <c r="AL252" s="33">
        <v>0.64969183190000002</v>
      </c>
      <c r="AM252" s="33">
        <v>0.64969183190000002</v>
      </c>
      <c r="AN252" s="33">
        <v>0.51712697910000005</v>
      </c>
      <c r="AO252" s="33">
        <v>0.51712697910000005</v>
      </c>
      <c r="AP252" s="33">
        <v>0.51712697910000005</v>
      </c>
    </row>
    <row r="253" spans="2:42" x14ac:dyDescent="0.25">
      <c r="B253" s="33" t="s">
        <v>25</v>
      </c>
      <c r="C253" s="4" t="s">
        <v>44</v>
      </c>
      <c r="J253" s="33">
        <v>0.64637506069999995</v>
      </c>
      <c r="K253" s="33">
        <v>0.93030220060000002</v>
      </c>
      <c r="L253" s="33">
        <v>1.2534897309999999</v>
      </c>
      <c r="M253" s="33">
        <v>1.2534897309999999</v>
      </c>
      <c r="N253" s="33">
        <v>1.2534897309999999</v>
      </c>
      <c r="O253" s="33">
        <v>1.2534897309999999</v>
      </c>
      <c r="P253" s="33">
        <v>1.2534897309999999</v>
      </c>
      <c r="Q253" s="33">
        <v>1.2534897309999999</v>
      </c>
      <c r="R253" s="33">
        <v>1.2534897309999999</v>
      </c>
      <c r="S253" s="33">
        <v>1.2534897309999999</v>
      </c>
      <c r="T253" s="33">
        <v>1.2534897309999999</v>
      </c>
      <c r="U253" s="33">
        <v>1.2534897309999999</v>
      </c>
      <c r="V253" s="33">
        <v>1.2534897309999999</v>
      </c>
      <c r="W253" s="33">
        <v>1.2534897309999999</v>
      </c>
      <c r="X253" s="33">
        <v>1.2534897309999999</v>
      </c>
      <c r="Y253" s="33">
        <v>1.2534897309999999</v>
      </c>
      <c r="Z253" s="33">
        <v>1.2534897309999999</v>
      </c>
      <c r="AA253" s="33">
        <v>1.2534897309999999</v>
      </c>
      <c r="AB253" s="33">
        <v>1.2534897309999999</v>
      </c>
      <c r="AC253" s="33">
        <v>1.2534897309999999</v>
      </c>
      <c r="AD253" s="33">
        <v>1.2534897309999999</v>
      </c>
      <c r="AE253" s="33">
        <v>1.2534897309999999</v>
      </c>
      <c r="AF253" s="33">
        <v>1.2534897309999999</v>
      </c>
      <c r="AG253" s="33">
        <v>1.2534897309999999</v>
      </c>
      <c r="AH253" s="33">
        <v>1.2534897309999999</v>
      </c>
      <c r="AI253" s="33">
        <v>1.2534897309999999</v>
      </c>
      <c r="AJ253" s="33">
        <v>1.2534897309999999</v>
      </c>
      <c r="AK253" s="33">
        <v>1.2534897309999999</v>
      </c>
      <c r="AL253" s="33">
        <v>0.93030220060000002</v>
      </c>
      <c r="AM253" s="33">
        <v>0.93030220060000002</v>
      </c>
      <c r="AN253" s="33">
        <v>0.93030220060000002</v>
      </c>
      <c r="AO253" s="33">
        <v>0.93030220060000002</v>
      </c>
      <c r="AP253" s="33">
        <v>0.93030220060000002</v>
      </c>
    </row>
    <row r="254" spans="2:42" x14ac:dyDescent="0.25">
      <c r="B254" s="33" t="s">
        <v>25</v>
      </c>
      <c r="C254" s="4" t="s">
        <v>45</v>
      </c>
    </row>
    <row r="255" spans="2:42" x14ac:dyDescent="0.25">
      <c r="B255" s="33" t="s">
        <v>25</v>
      </c>
      <c r="C255" s="4" t="s">
        <v>46</v>
      </c>
    </row>
    <row r="256" spans="2:42" x14ac:dyDescent="0.25">
      <c r="B256" s="33" t="s">
        <v>25</v>
      </c>
      <c r="C256" s="4" t="s">
        <v>15</v>
      </c>
      <c r="D256" s="33">
        <v>585.38870650000001</v>
      </c>
      <c r="E256" s="33">
        <v>631.24072100000001</v>
      </c>
      <c r="F256" s="33">
        <v>725.27379150000002</v>
      </c>
      <c r="G256" s="33">
        <v>673.94498309999994</v>
      </c>
      <c r="H256" s="33">
        <v>2548.353877</v>
      </c>
      <c r="I256" s="33">
        <v>2607.8847129999999</v>
      </c>
      <c r="J256" s="33">
        <v>2701.9921979999999</v>
      </c>
      <c r="K256" s="33">
        <v>2755.891286</v>
      </c>
      <c r="L256" s="33">
        <v>2802.9494009999999</v>
      </c>
      <c r="M256" s="33">
        <v>4123.0475900000001</v>
      </c>
      <c r="N256" s="33">
        <v>4118.9067089999999</v>
      </c>
      <c r="O256" s="33">
        <v>4123.0475900000001</v>
      </c>
      <c r="P256" s="33">
        <v>4123.0475900000001</v>
      </c>
      <c r="Q256" s="33">
        <v>4110.0459959999998</v>
      </c>
      <c r="R256" s="33">
        <v>4110.0459959999998</v>
      </c>
      <c r="S256" s="33">
        <v>4114.1868759999998</v>
      </c>
      <c r="T256" s="33">
        <v>4123.0475900000001</v>
      </c>
      <c r="U256" s="33">
        <v>5688.5862360000001</v>
      </c>
      <c r="V256" s="33">
        <v>5688.5862360000001</v>
      </c>
      <c r="W256" s="33">
        <v>5679.7255230000001</v>
      </c>
      <c r="X256" s="33">
        <v>5679.7255230000001</v>
      </c>
      <c r="Y256" s="33">
        <v>5679.7255230000001</v>
      </c>
      <c r="Z256" s="33">
        <v>5679.7255230000001</v>
      </c>
      <c r="AA256" s="33">
        <v>5675.5846419999998</v>
      </c>
      <c r="AB256" s="33">
        <v>5675.5846419999998</v>
      </c>
      <c r="AC256" s="33">
        <v>5675.5846419999998</v>
      </c>
      <c r="AD256" s="33">
        <v>5675.5846419999998</v>
      </c>
      <c r="AE256" s="33">
        <v>5675.5846419999998</v>
      </c>
      <c r="AF256" s="33">
        <v>5675.5846419999998</v>
      </c>
      <c r="AG256" s="33">
        <v>5675.5846419999998</v>
      </c>
      <c r="AH256" s="33">
        <v>5675.5846419999998</v>
      </c>
      <c r="AI256" s="33">
        <v>5675.5846419999998</v>
      </c>
      <c r="AJ256" s="33">
        <v>5544.061678</v>
      </c>
      <c r="AK256" s="33">
        <v>5108.1625510000003</v>
      </c>
      <c r="AL256" s="33">
        <v>4972.3883450000003</v>
      </c>
      <c r="AM256" s="33">
        <v>4759.0759969999999</v>
      </c>
      <c r="AN256" s="33">
        <v>4706.7120100000002</v>
      </c>
      <c r="AO256" s="33">
        <v>4554.3319140000003</v>
      </c>
      <c r="AP256" s="33">
        <v>4470.6053650000003</v>
      </c>
    </row>
    <row r="257" spans="2:42" x14ac:dyDescent="0.25">
      <c r="B257" s="33" t="s">
        <v>26</v>
      </c>
      <c r="C257" s="4" t="s">
        <v>36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26</v>
      </c>
      <c r="C258" s="4" t="s">
        <v>37</v>
      </c>
    </row>
    <row r="259" spans="2:42" x14ac:dyDescent="0.25">
      <c r="B259" s="33" t="s">
        <v>26</v>
      </c>
      <c r="C259" s="4" t="s">
        <v>38</v>
      </c>
    </row>
    <row r="260" spans="2:42" x14ac:dyDescent="0.25">
      <c r="B260" s="33" t="s">
        <v>26</v>
      </c>
      <c r="C260" s="4" t="s">
        <v>39</v>
      </c>
    </row>
    <row r="261" spans="2:42" x14ac:dyDescent="0.25">
      <c r="B261" s="33" t="s">
        <v>26</v>
      </c>
      <c r="C261" s="4" t="s">
        <v>40</v>
      </c>
    </row>
    <row r="262" spans="2:42" x14ac:dyDescent="0.25">
      <c r="B262" s="33" t="s">
        <v>26</v>
      </c>
      <c r="C262" s="4" t="s">
        <v>41</v>
      </c>
    </row>
    <row r="263" spans="2:42" x14ac:dyDescent="0.25">
      <c r="B263" s="33" t="s">
        <v>26</v>
      </c>
      <c r="C263" s="4" t="s">
        <v>42</v>
      </c>
    </row>
    <row r="264" spans="2:42" x14ac:dyDescent="0.25">
      <c r="B264" s="33" t="s">
        <v>26</v>
      </c>
      <c r="C264" s="4" t="s">
        <v>43</v>
      </c>
    </row>
    <row r="265" spans="2:42" x14ac:dyDescent="0.25">
      <c r="B265" s="33" t="s">
        <v>26</v>
      </c>
      <c r="C265" s="4" t="s">
        <v>44</v>
      </c>
    </row>
    <row r="266" spans="2:42" x14ac:dyDescent="0.25">
      <c r="B266" s="33" t="s">
        <v>26</v>
      </c>
      <c r="C266" s="4" t="s">
        <v>45</v>
      </c>
    </row>
    <row r="267" spans="2:42" x14ac:dyDescent="0.25">
      <c r="B267" s="33" t="s">
        <v>26</v>
      </c>
      <c r="C267" s="4" t="s">
        <v>46</v>
      </c>
    </row>
    <row r="268" spans="2:42" x14ac:dyDescent="0.25">
      <c r="B268" s="33" t="s">
        <v>26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60</v>
      </c>
      <c r="C269" s="4" t="s">
        <v>36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60</v>
      </c>
      <c r="C270" s="4" t="s">
        <v>37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60</v>
      </c>
      <c r="C271" s="4" t="s">
        <v>38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60</v>
      </c>
      <c r="C272" s="4" t="s">
        <v>39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60</v>
      </c>
      <c r="C273" s="4" t="s">
        <v>40</v>
      </c>
    </row>
    <row r="274" spans="2:42" x14ac:dyDescent="0.25">
      <c r="B274" s="33" t="s">
        <v>60</v>
      </c>
      <c r="C274" s="4" t="s">
        <v>41</v>
      </c>
    </row>
    <row r="275" spans="2:42" x14ac:dyDescent="0.25">
      <c r="B275" s="33" t="s">
        <v>60</v>
      </c>
      <c r="C275" s="4" t="s">
        <v>42</v>
      </c>
    </row>
    <row r="276" spans="2:42" x14ac:dyDescent="0.25">
      <c r="B276" s="33" t="s">
        <v>60</v>
      </c>
      <c r="C276" s="4" t="s">
        <v>43</v>
      </c>
    </row>
    <row r="277" spans="2:42" x14ac:dyDescent="0.25">
      <c r="B277" s="33" t="s">
        <v>60</v>
      </c>
      <c r="C277" s="4" t="s">
        <v>44</v>
      </c>
    </row>
    <row r="278" spans="2:42" x14ac:dyDescent="0.25">
      <c r="B278" s="33" t="s">
        <v>60</v>
      </c>
      <c r="C278" s="4" t="s">
        <v>45</v>
      </c>
    </row>
    <row r="279" spans="2:42" x14ac:dyDescent="0.25">
      <c r="B279" s="33" t="s">
        <v>60</v>
      </c>
      <c r="C279" s="4" t="s">
        <v>46</v>
      </c>
    </row>
    <row r="280" spans="2:42" x14ac:dyDescent="0.25">
      <c r="B280" s="33" t="s">
        <v>60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61</v>
      </c>
      <c r="C281" s="4" t="s">
        <v>36</v>
      </c>
      <c r="Q281" s="33">
        <v>413.44019379999997</v>
      </c>
      <c r="R281" s="33">
        <v>1532.2543700000001</v>
      </c>
      <c r="S281" s="33">
        <v>1532.2543700000001</v>
      </c>
      <c r="T281" s="33">
        <v>1532.2543700000001</v>
      </c>
      <c r="U281" s="33">
        <v>1532.2543700000001</v>
      </c>
      <c r="V281" s="33">
        <v>1532.2543700000001</v>
      </c>
      <c r="W281" s="33">
        <v>1532.2543700000001</v>
      </c>
      <c r="X281" s="33">
        <v>1532.2543700000001</v>
      </c>
      <c r="Y281" s="33">
        <v>1532.2543700000001</v>
      </c>
      <c r="Z281" s="33">
        <v>1532.2543700000001</v>
      </c>
      <c r="AA281" s="33">
        <v>1532.2543700000001</v>
      </c>
      <c r="AB281" s="33">
        <v>1532.2543700000001</v>
      </c>
      <c r="AC281" s="33">
        <v>1532.2543700000001</v>
      </c>
      <c r="AD281" s="33">
        <v>1532.2543700000001</v>
      </c>
      <c r="AE281" s="33">
        <v>1532.2543700000001</v>
      </c>
      <c r="AF281" s="33">
        <v>1532.2543700000001</v>
      </c>
      <c r="AG281" s="33">
        <v>1532.2543700000001</v>
      </c>
      <c r="AH281" s="33">
        <v>1532.2543700000001</v>
      </c>
      <c r="AI281" s="33">
        <v>1532.2543700000001</v>
      </c>
      <c r="AJ281" s="33">
        <v>1532.2543700000001</v>
      </c>
      <c r="AK281" s="33">
        <v>1532.2543700000001</v>
      </c>
      <c r="AL281" s="33">
        <v>1532.2543700000001</v>
      </c>
      <c r="AM281" s="33">
        <v>1532.2543700000001</v>
      </c>
      <c r="AN281" s="33">
        <v>1532.2543700000001</v>
      </c>
      <c r="AO281" s="33">
        <v>1532.2543700000001</v>
      </c>
      <c r="AP281" s="33">
        <v>1532.2543700000001</v>
      </c>
    </row>
    <row r="282" spans="2:42" x14ac:dyDescent="0.25">
      <c r="B282" s="33" t="s">
        <v>61</v>
      </c>
      <c r="C282" s="4" t="s">
        <v>37</v>
      </c>
    </row>
    <row r="283" spans="2:42" x14ac:dyDescent="0.25">
      <c r="B283" s="33" t="s">
        <v>61</v>
      </c>
      <c r="C283" s="4" t="s">
        <v>38</v>
      </c>
    </row>
    <row r="284" spans="2:42" x14ac:dyDescent="0.25">
      <c r="B284" s="33" t="s">
        <v>61</v>
      </c>
      <c r="C284" s="4" t="s">
        <v>39</v>
      </c>
    </row>
    <row r="285" spans="2:42" x14ac:dyDescent="0.25">
      <c r="B285" s="33" t="s">
        <v>61</v>
      </c>
      <c r="C285" s="4" t="s">
        <v>40</v>
      </c>
    </row>
    <row r="286" spans="2:42" x14ac:dyDescent="0.25">
      <c r="B286" s="33" t="s">
        <v>61</v>
      </c>
      <c r="C286" s="4" t="s">
        <v>41</v>
      </c>
    </row>
    <row r="287" spans="2:42" x14ac:dyDescent="0.25">
      <c r="B287" s="33" t="s">
        <v>61</v>
      </c>
      <c r="C287" s="4" t="s">
        <v>42</v>
      </c>
    </row>
    <row r="288" spans="2:42" x14ac:dyDescent="0.25">
      <c r="B288" s="33" t="s">
        <v>61</v>
      </c>
      <c r="C288" s="4" t="s">
        <v>43</v>
      </c>
    </row>
    <row r="289" spans="2:42" x14ac:dyDescent="0.25">
      <c r="B289" s="33" t="s">
        <v>61</v>
      </c>
      <c r="C289" s="4" t="s">
        <v>44</v>
      </c>
    </row>
    <row r="290" spans="2:42" x14ac:dyDescent="0.25">
      <c r="B290" s="33" t="s">
        <v>61</v>
      </c>
      <c r="C290" s="4" t="s">
        <v>45</v>
      </c>
    </row>
    <row r="291" spans="2:42" x14ac:dyDescent="0.25">
      <c r="B291" s="33" t="s">
        <v>61</v>
      </c>
      <c r="C291" s="4" t="s">
        <v>46</v>
      </c>
    </row>
    <row r="292" spans="2:42" x14ac:dyDescent="0.25">
      <c r="B292" s="33" t="s">
        <v>61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413.44019379999997</v>
      </c>
      <c r="R292" s="33">
        <v>1532.2543700000001</v>
      </c>
      <c r="S292" s="33">
        <v>1532.2543700000001</v>
      </c>
      <c r="T292" s="33">
        <v>1532.2543700000001</v>
      </c>
      <c r="U292" s="33">
        <v>1532.2543700000001</v>
      </c>
      <c r="V292" s="33">
        <v>1532.2543700000001</v>
      </c>
      <c r="W292" s="33">
        <v>1532.2543700000001</v>
      </c>
      <c r="X292" s="33">
        <v>1532.2543700000001</v>
      </c>
      <c r="Y292" s="33">
        <v>1532.2543700000001</v>
      </c>
      <c r="Z292" s="33">
        <v>1532.2543700000001</v>
      </c>
      <c r="AA292" s="33">
        <v>1532.2543700000001</v>
      </c>
      <c r="AB292" s="33">
        <v>1532.2543700000001</v>
      </c>
      <c r="AC292" s="33">
        <v>1532.2543700000001</v>
      </c>
      <c r="AD292" s="33">
        <v>1532.2543700000001</v>
      </c>
      <c r="AE292" s="33">
        <v>1532.2543700000001</v>
      </c>
      <c r="AF292" s="33">
        <v>1532.2543700000001</v>
      </c>
      <c r="AG292" s="33">
        <v>1532.2543700000001</v>
      </c>
      <c r="AH292" s="33">
        <v>1532.2543700000001</v>
      </c>
      <c r="AI292" s="33">
        <v>1532.2543700000001</v>
      </c>
      <c r="AJ292" s="33">
        <v>1532.2543700000001</v>
      </c>
      <c r="AK292" s="33">
        <v>1532.2543700000001</v>
      </c>
      <c r="AL292" s="33">
        <v>1532.2543700000001</v>
      </c>
      <c r="AM292" s="33">
        <v>1532.2543700000001</v>
      </c>
      <c r="AN292" s="33">
        <v>1532.2543700000001</v>
      </c>
      <c r="AO292" s="33">
        <v>1532.2543700000001</v>
      </c>
      <c r="AP292" s="33">
        <v>1532.2543700000001</v>
      </c>
    </row>
    <row r="293" spans="2:42" x14ac:dyDescent="0.25">
      <c r="B293" s="33" t="s">
        <v>62</v>
      </c>
      <c r="C293" s="4" t="s">
        <v>36</v>
      </c>
      <c r="V293" s="33">
        <v>1176.715821</v>
      </c>
      <c r="W293" s="33">
        <v>2426.675287</v>
      </c>
      <c r="X293" s="33">
        <v>3710.663301</v>
      </c>
      <c r="Y293" s="33">
        <v>4991.6127399999996</v>
      </c>
      <c r="Z293" s="33">
        <v>6307.3172130000003</v>
      </c>
      <c r="AA293" s="33">
        <v>7663.6766820000003</v>
      </c>
      <c r="AB293" s="33">
        <v>9104.4457829999992</v>
      </c>
      <c r="AC293" s="33">
        <v>10151.84137</v>
      </c>
      <c r="AD293" s="33">
        <v>10151.84137</v>
      </c>
      <c r="AE293" s="33">
        <v>10151.84137</v>
      </c>
      <c r="AF293" s="33">
        <v>10151.84137</v>
      </c>
      <c r="AG293" s="33">
        <v>10151.84137</v>
      </c>
      <c r="AH293" s="33">
        <v>10151.84137</v>
      </c>
      <c r="AI293" s="33">
        <v>10151.84137</v>
      </c>
      <c r="AJ293" s="33">
        <v>10151.84137</v>
      </c>
      <c r="AK293" s="33">
        <v>10151.84137</v>
      </c>
      <c r="AL293" s="33">
        <v>10151.84137</v>
      </c>
      <c r="AM293" s="33">
        <v>10151.84137</v>
      </c>
      <c r="AN293" s="33">
        <v>10151.84137</v>
      </c>
      <c r="AO293" s="33">
        <v>10151.84137</v>
      </c>
      <c r="AP293" s="33">
        <v>10151.84137</v>
      </c>
    </row>
    <row r="294" spans="2:42" x14ac:dyDescent="0.25">
      <c r="B294" s="33" t="s">
        <v>62</v>
      </c>
      <c r="C294" s="4" t="s">
        <v>37</v>
      </c>
    </row>
    <row r="295" spans="2:42" x14ac:dyDescent="0.25">
      <c r="B295" s="33" t="s">
        <v>62</v>
      </c>
      <c r="C295" s="4" t="s">
        <v>38</v>
      </c>
    </row>
    <row r="296" spans="2:42" x14ac:dyDescent="0.25">
      <c r="B296" s="33" t="s">
        <v>62</v>
      </c>
      <c r="C296" s="4" t="s">
        <v>39</v>
      </c>
    </row>
    <row r="297" spans="2:42" x14ac:dyDescent="0.25">
      <c r="B297" s="33" t="s">
        <v>62</v>
      </c>
      <c r="C297" s="4" t="s">
        <v>40</v>
      </c>
    </row>
    <row r="298" spans="2:42" x14ac:dyDescent="0.25">
      <c r="B298" s="33" t="s">
        <v>62</v>
      </c>
      <c r="C298" s="4" t="s">
        <v>41</v>
      </c>
    </row>
    <row r="299" spans="2:42" x14ac:dyDescent="0.25">
      <c r="B299" s="33" t="s">
        <v>62</v>
      </c>
      <c r="C299" s="4" t="s">
        <v>42</v>
      </c>
    </row>
    <row r="300" spans="2:42" x14ac:dyDescent="0.25">
      <c r="B300" s="33" t="s">
        <v>62</v>
      </c>
      <c r="C300" s="4" t="s">
        <v>43</v>
      </c>
    </row>
    <row r="301" spans="2:42" x14ac:dyDescent="0.25">
      <c r="B301" s="33" t="s">
        <v>62</v>
      </c>
      <c r="C301" s="4" t="s">
        <v>44</v>
      </c>
    </row>
    <row r="302" spans="2:42" x14ac:dyDescent="0.25">
      <c r="B302" s="33" t="s">
        <v>62</v>
      </c>
      <c r="C302" s="4" t="s">
        <v>45</v>
      </c>
    </row>
    <row r="303" spans="2:42" x14ac:dyDescent="0.25">
      <c r="B303" s="33" t="s">
        <v>62</v>
      </c>
      <c r="C303" s="4" t="s">
        <v>46</v>
      </c>
    </row>
    <row r="304" spans="2:42" x14ac:dyDescent="0.25">
      <c r="B304" s="33" t="s">
        <v>62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1176.715821</v>
      </c>
      <c r="W304" s="33">
        <v>2426.675287</v>
      </c>
      <c r="X304" s="33">
        <v>3710.663301</v>
      </c>
      <c r="Y304" s="33">
        <v>4991.6127399999996</v>
      </c>
      <c r="Z304" s="33">
        <v>6307.3172130000003</v>
      </c>
      <c r="AA304" s="33">
        <v>7663.6766820000003</v>
      </c>
      <c r="AB304" s="33">
        <v>9104.4457829999992</v>
      </c>
      <c r="AC304" s="33">
        <v>10151.84137</v>
      </c>
      <c r="AD304" s="33">
        <v>10151.84137</v>
      </c>
      <c r="AE304" s="33">
        <v>10151.84137</v>
      </c>
      <c r="AF304" s="33">
        <v>10151.84137</v>
      </c>
      <c r="AG304" s="33">
        <v>10151.84137</v>
      </c>
      <c r="AH304" s="33">
        <v>10151.84137</v>
      </c>
      <c r="AI304" s="33">
        <v>10151.84137</v>
      </c>
      <c r="AJ304" s="33">
        <v>10151.84137</v>
      </c>
      <c r="AK304" s="33">
        <v>10151.84137</v>
      </c>
      <c r="AL304" s="33">
        <v>10151.84137</v>
      </c>
      <c r="AM304" s="33">
        <v>10151.84137</v>
      </c>
      <c r="AN304" s="33">
        <v>10151.84137</v>
      </c>
      <c r="AO304" s="33">
        <v>10151.84137</v>
      </c>
      <c r="AP304" s="33">
        <v>10151.84137</v>
      </c>
    </row>
    <row r="305" spans="2:42" x14ac:dyDescent="0.25">
      <c r="B305" s="33" t="s">
        <v>63</v>
      </c>
      <c r="C305" s="4" t="s">
        <v>36</v>
      </c>
      <c r="AF305" s="33">
        <v>1327.4690760000001</v>
      </c>
      <c r="AG305" s="33">
        <v>2491.0601750000001</v>
      </c>
      <c r="AH305" s="33">
        <v>3660.3989510000001</v>
      </c>
      <c r="AI305" s="33">
        <v>4825.9939270000004</v>
      </c>
      <c r="AJ305" s="33">
        <v>6010.2710079999997</v>
      </c>
      <c r="AK305" s="33">
        <v>7211.7627060000004</v>
      </c>
      <c r="AL305" s="33">
        <v>8415.336174</v>
      </c>
      <c r="AM305" s="33">
        <v>9604.7306649999991</v>
      </c>
      <c r="AN305" s="33">
        <v>10925.034250000001</v>
      </c>
      <c r="AO305" s="33">
        <v>12184.34698</v>
      </c>
      <c r="AP305" s="33">
        <v>13412.680050000001</v>
      </c>
    </row>
    <row r="306" spans="2:42" x14ac:dyDescent="0.25">
      <c r="B306" s="33" t="s">
        <v>63</v>
      </c>
      <c r="C306" s="4" t="s">
        <v>37</v>
      </c>
    </row>
    <row r="307" spans="2:42" x14ac:dyDescent="0.25">
      <c r="B307" s="33" t="s">
        <v>63</v>
      </c>
      <c r="C307" s="4" t="s">
        <v>38</v>
      </c>
    </row>
    <row r="308" spans="2:42" x14ac:dyDescent="0.25">
      <c r="B308" s="33" t="s">
        <v>63</v>
      </c>
      <c r="C308" s="4" t="s">
        <v>39</v>
      </c>
    </row>
    <row r="309" spans="2:42" x14ac:dyDescent="0.25">
      <c r="B309" s="33" t="s">
        <v>63</v>
      </c>
      <c r="C309" s="4" t="s">
        <v>40</v>
      </c>
    </row>
    <row r="310" spans="2:42" x14ac:dyDescent="0.25">
      <c r="B310" s="33" t="s">
        <v>63</v>
      </c>
      <c r="C310" s="4" t="s">
        <v>41</v>
      </c>
    </row>
    <row r="311" spans="2:42" x14ac:dyDescent="0.25">
      <c r="B311" s="33" t="s">
        <v>63</v>
      </c>
      <c r="C311" s="4" t="s">
        <v>42</v>
      </c>
    </row>
    <row r="312" spans="2:42" x14ac:dyDescent="0.25">
      <c r="B312" s="33" t="s">
        <v>63</v>
      </c>
      <c r="C312" s="4" t="s">
        <v>43</v>
      </c>
    </row>
    <row r="313" spans="2:42" x14ac:dyDescent="0.25">
      <c r="B313" s="33" t="s">
        <v>63</v>
      </c>
      <c r="C313" s="4" t="s">
        <v>44</v>
      </c>
    </row>
    <row r="314" spans="2:42" x14ac:dyDescent="0.25">
      <c r="B314" s="33" t="s">
        <v>63</v>
      </c>
      <c r="C314" s="4" t="s">
        <v>45</v>
      </c>
    </row>
    <row r="315" spans="2:42" x14ac:dyDescent="0.25">
      <c r="B315" s="33" t="s">
        <v>63</v>
      </c>
      <c r="C315" s="4" t="s">
        <v>46</v>
      </c>
    </row>
    <row r="316" spans="2:42" x14ac:dyDescent="0.25">
      <c r="B316" s="33" t="s">
        <v>63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1327.4690760000001</v>
      </c>
      <c r="AG316" s="33">
        <v>2491.0601750000001</v>
      </c>
      <c r="AH316" s="33">
        <v>3660.3989510000001</v>
      </c>
      <c r="AI316" s="33">
        <v>4825.9939270000004</v>
      </c>
      <c r="AJ316" s="33">
        <v>6010.2710079999997</v>
      </c>
      <c r="AK316" s="33">
        <v>7211.7627060000004</v>
      </c>
      <c r="AL316" s="33">
        <v>8415.336174</v>
      </c>
      <c r="AM316" s="33">
        <v>9604.7306649999991</v>
      </c>
      <c r="AN316" s="33">
        <v>10925.034250000001</v>
      </c>
      <c r="AO316" s="33">
        <v>12184.34698</v>
      </c>
      <c r="AP316" s="33">
        <v>13412.680050000001</v>
      </c>
    </row>
    <row r="317" spans="2:42" x14ac:dyDescent="0.25">
      <c r="B317" s="33" t="s">
        <v>64</v>
      </c>
      <c r="C317" s="4" t="s">
        <v>36</v>
      </c>
    </row>
    <row r="318" spans="2:42" x14ac:dyDescent="0.25">
      <c r="B318" s="33" t="s">
        <v>64</v>
      </c>
      <c r="C318" s="4" t="s">
        <v>37</v>
      </c>
    </row>
    <row r="319" spans="2:42" x14ac:dyDescent="0.25">
      <c r="B319" s="33" t="s">
        <v>64</v>
      </c>
      <c r="C319" s="4" t="s">
        <v>38</v>
      </c>
    </row>
    <row r="320" spans="2:42" x14ac:dyDescent="0.25">
      <c r="B320" s="33" t="s">
        <v>64</v>
      </c>
      <c r="C320" s="4" t="s">
        <v>39</v>
      </c>
    </row>
    <row r="321" spans="2:42" x14ac:dyDescent="0.25">
      <c r="B321" s="33" t="s">
        <v>64</v>
      </c>
      <c r="C321" s="4" t="s">
        <v>40</v>
      </c>
    </row>
    <row r="322" spans="2:42" x14ac:dyDescent="0.25">
      <c r="B322" s="33" t="s">
        <v>64</v>
      </c>
      <c r="C322" s="4" t="s">
        <v>41</v>
      </c>
    </row>
    <row r="323" spans="2:42" x14ac:dyDescent="0.25">
      <c r="B323" s="33" t="s">
        <v>64</v>
      </c>
      <c r="C323" s="4" t="s">
        <v>42</v>
      </c>
    </row>
    <row r="324" spans="2:42" x14ac:dyDescent="0.25">
      <c r="B324" s="33" t="s">
        <v>64</v>
      </c>
      <c r="C324" s="4" t="s">
        <v>43</v>
      </c>
    </row>
    <row r="325" spans="2:42" x14ac:dyDescent="0.25">
      <c r="B325" s="33" t="s">
        <v>64</v>
      </c>
      <c r="C325" s="4" t="s">
        <v>44</v>
      </c>
    </row>
    <row r="326" spans="2:42" x14ac:dyDescent="0.25">
      <c r="B326" s="33" t="s">
        <v>64</v>
      </c>
      <c r="C326" s="4" t="s">
        <v>45</v>
      </c>
    </row>
    <row r="327" spans="2:42" x14ac:dyDescent="0.25">
      <c r="B327" s="33" t="s">
        <v>64</v>
      </c>
      <c r="C327" s="4" t="s">
        <v>46</v>
      </c>
    </row>
    <row r="328" spans="2:42" x14ac:dyDescent="0.25">
      <c r="B328" s="33" t="s">
        <v>64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65</v>
      </c>
      <c r="C329" s="4" t="s">
        <v>36</v>
      </c>
    </row>
    <row r="330" spans="2:42" x14ac:dyDescent="0.25">
      <c r="B330" s="33" t="s">
        <v>65</v>
      </c>
      <c r="C330" s="4" t="s">
        <v>37</v>
      </c>
    </row>
    <row r="331" spans="2:42" x14ac:dyDescent="0.25">
      <c r="B331" s="33" t="s">
        <v>65</v>
      </c>
      <c r="C331" s="4" t="s">
        <v>38</v>
      </c>
    </row>
    <row r="332" spans="2:42" x14ac:dyDescent="0.25">
      <c r="B332" s="33" t="s">
        <v>65</v>
      </c>
      <c r="C332" s="4" t="s">
        <v>39</v>
      </c>
    </row>
    <row r="333" spans="2:42" x14ac:dyDescent="0.25">
      <c r="B333" s="33" t="s">
        <v>65</v>
      </c>
      <c r="C333" s="4" t="s">
        <v>40</v>
      </c>
    </row>
    <row r="334" spans="2:42" x14ac:dyDescent="0.25">
      <c r="B334" s="33" t="s">
        <v>65</v>
      </c>
      <c r="C334" s="4" t="s">
        <v>41</v>
      </c>
    </row>
    <row r="335" spans="2:42" x14ac:dyDescent="0.25">
      <c r="B335" s="33" t="s">
        <v>65</v>
      </c>
      <c r="C335" s="4" t="s">
        <v>42</v>
      </c>
    </row>
    <row r="336" spans="2:42" x14ac:dyDescent="0.25">
      <c r="B336" s="33" t="s">
        <v>65</v>
      </c>
      <c r="C336" s="4" t="s">
        <v>43</v>
      </c>
    </row>
    <row r="337" spans="2:42" x14ac:dyDescent="0.25">
      <c r="B337" s="33" t="s">
        <v>65</v>
      </c>
      <c r="C337" s="4" t="s">
        <v>44</v>
      </c>
    </row>
    <row r="338" spans="2:42" x14ac:dyDescent="0.25">
      <c r="B338" s="33" t="s">
        <v>65</v>
      </c>
      <c r="C338" s="4" t="s">
        <v>45</v>
      </c>
    </row>
    <row r="339" spans="2:42" x14ac:dyDescent="0.25">
      <c r="B339" s="33" t="s">
        <v>65</v>
      </c>
      <c r="C339" s="4" t="s">
        <v>46</v>
      </c>
    </row>
    <row r="340" spans="2:42" x14ac:dyDescent="0.25">
      <c r="B340" s="33" t="s">
        <v>65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66</v>
      </c>
      <c r="C341" s="33" t="s">
        <v>36</v>
      </c>
    </row>
    <row r="342" spans="2:42" x14ac:dyDescent="0.25">
      <c r="B342" s="33" t="s">
        <v>66</v>
      </c>
      <c r="C342" s="33" t="s">
        <v>37</v>
      </c>
    </row>
    <row r="343" spans="2:42" x14ac:dyDescent="0.25">
      <c r="B343" s="33" t="s">
        <v>66</v>
      </c>
      <c r="C343" s="33" t="s">
        <v>38</v>
      </c>
    </row>
    <row r="344" spans="2:42" x14ac:dyDescent="0.25">
      <c r="B344" s="33" t="s">
        <v>66</v>
      </c>
      <c r="C344" s="33" t="s">
        <v>39</v>
      </c>
    </row>
    <row r="345" spans="2:42" x14ac:dyDescent="0.25">
      <c r="B345" s="33" t="s">
        <v>66</v>
      </c>
      <c r="C345" s="33" t="s">
        <v>40</v>
      </c>
    </row>
    <row r="346" spans="2:42" x14ac:dyDescent="0.25">
      <c r="B346" s="33" t="s">
        <v>66</v>
      </c>
      <c r="C346" s="33" t="s">
        <v>41</v>
      </c>
    </row>
    <row r="347" spans="2:42" x14ac:dyDescent="0.25">
      <c r="B347" s="33" t="s">
        <v>66</v>
      </c>
      <c r="C347" s="33" t="s">
        <v>42</v>
      </c>
    </row>
    <row r="348" spans="2:42" x14ac:dyDescent="0.25">
      <c r="B348" s="33" t="s">
        <v>66</v>
      </c>
      <c r="C348" s="33" t="s">
        <v>43</v>
      </c>
    </row>
    <row r="349" spans="2:42" x14ac:dyDescent="0.25">
      <c r="B349" s="33" t="s">
        <v>66</v>
      </c>
      <c r="C349" s="33" t="s">
        <v>44</v>
      </c>
    </row>
    <row r="350" spans="2:42" x14ac:dyDescent="0.25">
      <c r="B350" s="33" t="s">
        <v>66</v>
      </c>
      <c r="C350" s="33" t="s">
        <v>45</v>
      </c>
    </row>
    <row r="351" spans="2:42" x14ac:dyDescent="0.25">
      <c r="B351" s="33" t="s">
        <v>66</v>
      </c>
      <c r="C351" s="33" t="s">
        <v>46</v>
      </c>
    </row>
    <row r="352" spans="2:42" x14ac:dyDescent="0.25">
      <c r="B352" s="33" t="s">
        <v>66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67</v>
      </c>
      <c r="C353" s="33" t="s">
        <v>36</v>
      </c>
    </row>
    <row r="354" spans="2:42" x14ac:dyDescent="0.25">
      <c r="B354" s="33" t="s">
        <v>67</v>
      </c>
      <c r="C354" s="33" t="s">
        <v>37</v>
      </c>
    </row>
    <row r="355" spans="2:42" x14ac:dyDescent="0.25">
      <c r="B355" s="33" t="s">
        <v>67</v>
      </c>
      <c r="C355" s="33" t="s">
        <v>38</v>
      </c>
    </row>
    <row r="356" spans="2:42" x14ac:dyDescent="0.25">
      <c r="B356" s="33" t="s">
        <v>67</v>
      </c>
      <c r="C356" s="33" t="s">
        <v>39</v>
      </c>
    </row>
    <row r="357" spans="2:42" x14ac:dyDescent="0.25">
      <c r="B357" s="33" t="s">
        <v>67</v>
      </c>
      <c r="C357" s="33" t="s">
        <v>40</v>
      </c>
    </row>
    <row r="358" spans="2:42" x14ac:dyDescent="0.25">
      <c r="B358" s="33" t="s">
        <v>67</v>
      </c>
      <c r="C358" s="33" t="s">
        <v>41</v>
      </c>
    </row>
    <row r="359" spans="2:42" x14ac:dyDescent="0.25">
      <c r="B359" s="33" t="s">
        <v>67</v>
      </c>
      <c r="C359" s="33" t="s">
        <v>42</v>
      </c>
    </row>
    <row r="360" spans="2:42" x14ac:dyDescent="0.25">
      <c r="B360" s="33" t="s">
        <v>67</v>
      </c>
      <c r="C360" s="33" t="s">
        <v>43</v>
      </c>
    </row>
    <row r="361" spans="2:42" x14ac:dyDescent="0.25">
      <c r="B361" s="33" t="s">
        <v>67</v>
      </c>
      <c r="C361" s="33" t="s">
        <v>44</v>
      </c>
    </row>
    <row r="362" spans="2:42" x14ac:dyDescent="0.25">
      <c r="B362" s="33" t="s">
        <v>67</v>
      </c>
      <c r="C362" s="33" t="s">
        <v>45</v>
      </c>
    </row>
    <row r="363" spans="2:42" x14ac:dyDescent="0.25">
      <c r="B363" s="33" t="s">
        <v>67</v>
      </c>
      <c r="C363" s="33" t="s">
        <v>46</v>
      </c>
    </row>
    <row r="364" spans="2:42" x14ac:dyDescent="0.25">
      <c r="B364" s="33" t="s">
        <v>67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27</v>
      </c>
      <c r="C365" s="33" t="s">
        <v>36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726.08956079999996</v>
      </c>
      <c r="S365" s="33">
        <v>4274.9627399999999</v>
      </c>
      <c r="T365" s="33">
        <v>4274.9627399999999</v>
      </c>
      <c r="U365" s="33">
        <v>4274.9627399999999</v>
      </c>
      <c r="V365" s="33">
        <v>4274.9627399999999</v>
      </c>
      <c r="W365" s="33">
        <v>4243.0207110000001</v>
      </c>
      <c r="X365" s="33">
        <v>4243.0207110000001</v>
      </c>
      <c r="Y365" s="33">
        <v>4243.0207110000001</v>
      </c>
      <c r="Z365" s="33">
        <v>4243.0207110000001</v>
      </c>
      <c r="AA365" s="33">
        <v>4178.2543830000004</v>
      </c>
      <c r="AB365" s="33">
        <v>4243.0207110000001</v>
      </c>
      <c r="AC365" s="33">
        <v>4243.0207110000001</v>
      </c>
      <c r="AD365" s="33">
        <v>3988.9693889999999</v>
      </c>
      <c r="AE365" s="33">
        <v>3533.7233980000001</v>
      </c>
      <c r="AF365" s="33">
        <v>3533.7233980000001</v>
      </c>
      <c r="AG365" s="33">
        <v>3439.1175819999999</v>
      </c>
      <c r="AH365" s="33">
        <v>3533.7233980000001</v>
      </c>
      <c r="AI365" s="33">
        <v>3073.6390660000002</v>
      </c>
      <c r="AJ365" s="33">
        <v>2961.9095569999999</v>
      </c>
      <c r="AK365" s="33">
        <v>3533.7233980000001</v>
      </c>
      <c r="AL365" s="33">
        <v>2634.5328749999999</v>
      </c>
      <c r="AM365" s="33">
        <v>2634.5328749999999</v>
      </c>
      <c r="AN365" s="33">
        <v>2634.5328749999999</v>
      </c>
      <c r="AO365" s="33">
        <v>2634.5328749999999</v>
      </c>
      <c r="AP365" s="33">
        <v>2227.795803</v>
      </c>
    </row>
    <row r="366" spans="2:42" x14ac:dyDescent="0.25">
      <c r="B366" s="33" t="s">
        <v>27</v>
      </c>
      <c r="C366" s="33" t="s">
        <v>37</v>
      </c>
      <c r="D366" s="33">
        <v>3.2655599999999998</v>
      </c>
      <c r="E366" s="33">
        <v>3.2655599999999998</v>
      </c>
      <c r="F366" s="33">
        <v>3.2655599999999998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289.95765640000002</v>
      </c>
      <c r="S366" s="33">
        <v>640.59637999999995</v>
      </c>
      <c r="T366" s="33">
        <v>640.59637999999995</v>
      </c>
      <c r="U366" s="33">
        <v>640.59637999999995</v>
      </c>
      <c r="V366" s="33">
        <v>640.59637999999995</v>
      </c>
      <c r="W366" s="33">
        <v>637.33082000000002</v>
      </c>
      <c r="X366" s="33">
        <v>637.33082000000002</v>
      </c>
      <c r="Y366" s="33">
        <v>637.33082000000002</v>
      </c>
      <c r="Z366" s="33">
        <v>637.33082000000002</v>
      </c>
      <c r="AA366" s="33">
        <v>637.33082000000002</v>
      </c>
      <c r="AB366" s="33">
        <v>520.1513625</v>
      </c>
      <c r="AC366" s="33">
        <v>630.48649999999998</v>
      </c>
      <c r="AD366" s="33">
        <v>630.48649999999998</v>
      </c>
      <c r="AE366" s="33">
        <v>520.1513625</v>
      </c>
      <c r="AF366" s="33">
        <v>520.1513625</v>
      </c>
      <c r="AG366" s="33">
        <v>520.1513625</v>
      </c>
      <c r="AH366" s="33">
        <v>520.1513625</v>
      </c>
      <c r="AI366" s="33">
        <v>520.1513625</v>
      </c>
      <c r="AJ366" s="33">
        <v>520.1513625</v>
      </c>
      <c r="AK366" s="33">
        <v>520.1513625</v>
      </c>
      <c r="AL366" s="33">
        <v>520.1513625</v>
      </c>
      <c r="AM366" s="33">
        <v>520.1513625</v>
      </c>
      <c r="AN366" s="33">
        <v>520.1513625</v>
      </c>
      <c r="AO366" s="33">
        <v>520.1513625</v>
      </c>
      <c r="AP366" s="33">
        <v>520.1513625</v>
      </c>
    </row>
    <row r="367" spans="2:42" x14ac:dyDescent="0.25">
      <c r="B367" s="33" t="s">
        <v>27</v>
      </c>
      <c r="C367" s="33" t="s">
        <v>38</v>
      </c>
      <c r="D367" s="33">
        <v>28.663499999999999</v>
      </c>
      <c r="E367" s="33">
        <v>28.663499999999999</v>
      </c>
      <c r="F367" s="33">
        <v>28.663499999999999</v>
      </c>
      <c r="G367" s="33">
        <v>28.663499999999999</v>
      </c>
      <c r="H367" s="33">
        <v>28.663499999999999</v>
      </c>
      <c r="I367" s="33">
        <v>28.663499999999999</v>
      </c>
      <c r="J367" s="33">
        <v>186.72345000000001</v>
      </c>
      <c r="K367" s="33">
        <v>186.72345000000001</v>
      </c>
      <c r="L367" s="33">
        <v>186.72345000000001</v>
      </c>
      <c r="M367" s="33">
        <v>186.72345000000001</v>
      </c>
      <c r="N367" s="33">
        <v>186.72345000000001</v>
      </c>
      <c r="O367" s="33">
        <v>186.72345000000001</v>
      </c>
      <c r="P367" s="33">
        <v>158.05994999999999</v>
      </c>
      <c r="Q367" s="33">
        <v>158.05994999999999</v>
      </c>
      <c r="R367" s="33">
        <v>158.05994999999999</v>
      </c>
      <c r="S367" s="33">
        <v>158.05994999999999</v>
      </c>
      <c r="T367" s="33">
        <v>158.05994999999999</v>
      </c>
      <c r="U367" s="33">
        <v>158.05994999999999</v>
      </c>
      <c r="V367" s="33">
        <v>158.05994999999999</v>
      </c>
      <c r="W367" s="33">
        <v>158.05994999999999</v>
      </c>
      <c r="X367" s="33">
        <v>158.05994999999999</v>
      </c>
      <c r="Y367" s="33">
        <v>158.05994999999999</v>
      </c>
      <c r="Z367" s="33">
        <v>158.05994999999999</v>
      </c>
      <c r="AA367" s="33">
        <v>124.48496249999999</v>
      </c>
      <c r="AB367" s="33">
        <v>124.48496249999999</v>
      </c>
      <c r="AC367" s="33">
        <v>124.48496249999999</v>
      </c>
      <c r="AD367" s="33">
        <v>124.48496249999999</v>
      </c>
      <c r="AE367" s="33">
        <v>124.48496249999999</v>
      </c>
      <c r="AF367" s="33">
        <v>124.48496249999999</v>
      </c>
      <c r="AG367" s="33">
        <v>124.48496249999999</v>
      </c>
      <c r="AH367" s="33">
        <v>124.48496249999999</v>
      </c>
      <c r="AI367" s="33">
        <v>124.48496249999999</v>
      </c>
      <c r="AJ367" s="33">
        <v>124.48496249999999</v>
      </c>
      <c r="AK367" s="33">
        <v>124.48496249999999</v>
      </c>
    </row>
    <row r="368" spans="2:42" x14ac:dyDescent="0.25">
      <c r="B368" s="33" t="s">
        <v>27</v>
      </c>
      <c r="C368" s="33" t="s">
        <v>39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270.20292239999998</v>
      </c>
      <c r="T368" s="33">
        <v>2935.1596370000002</v>
      </c>
      <c r="U368" s="33">
        <v>5118.5529999999999</v>
      </c>
      <c r="V368" s="33">
        <v>5118.5529999999999</v>
      </c>
      <c r="W368" s="33">
        <v>4863.7529999999997</v>
      </c>
      <c r="X368" s="33">
        <v>4863.7529999999997</v>
      </c>
      <c r="Y368" s="33">
        <v>4863.7529999999997</v>
      </c>
      <c r="Z368" s="33">
        <v>4850.7226650000002</v>
      </c>
      <c r="AA368" s="33">
        <v>4863.7529999999997</v>
      </c>
      <c r="AB368" s="33">
        <v>4727.139134</v>
      </c>
      <c r="AC368" s="33">
        <v>4489.0066660000002</v>
      </c>
      <c r="AD368" s="33">
        <v>4287.3163690000001</v>
      </c>
      <c r="AE368" s="33">
        <v>4545.3676109999997</v>
      </c>
      <c r="AF368" s="33">
        <v>4103.0787410000003</v>
      </c>
      <c r="AG368" s="33">
        <v>4012.5962249999998</v>
      </c>
      <c r="AH368" s="33">
        <v>3742.704033</v>
      </c>
      <c r="AI368" s="33">
        <v>4012.5962249999998</v>
      </c>
      <c r="AJ368" s="33">
        <v>4012.5962249999998</v>
      </c>
      <c r="AK368" s="33">
        <v>3244.4838359999999</v>
      </c>
      <c r="AL368" s="33">
        <v>3733.7241560000002</v>
      </c>
      <c r="AM368" s="33">
        <v>3414.371834</v>
      </c>
      <c r="AN368" s="33">
        <v>3161.4394499999999</v>
      </c>
      <c r="AO368" s="33">
        <v>3107.516744</v>
      </c>
      <c r="AP368" s="33">
        <v>3161.4394499999999</v>
      </c>
    </row>
    <row r="369" spans="2:42" x14ac:dyDescent="0.25">
      <c r="B369" s="33" t="s">
        <v>27</v>
      </c>
      <c r="C369" s="33" t="s">
        <v>40</v>
      </c>
    </row>
    <row r="370" spans="2:42" x14ac:dyDescent="0.25">
      <c r="B370" s="33" t="s">
        <v>27</v>
      </c>
      <c r="C370" s="33" t="s">
        <v>41</v>
      </c>
    </row>
    <row r="371" spans="2:42" x14ac:dyDescent="0.25">
      <c r="B371" s="33" t="s">
        <v>27</v>
      </c>
      <c r="C371" s="33" t="s">
        <v>42</v>
      </c>
    </row>
    <row r="372" spans="2:42" x14ac:dyDescent="0.25">
      <c r="B372" s="33" t="s">
        <v>27</v>
      </c>
      <c r="C372" s="33" t="s">
        <v>43</v>
      </c>
    </row>
    <row r="373" spans="2:42" x14ac:dyDescent="0.25">
      <c r="B373" s="33" t="s">
        <v>27</v>
      </c>
      <c r="C373" s="33" t="s">
        <v>44</v>
      </c>
    </row>
    <row r="374" spans="2:42" x14ac:dyDescent="0.25">
      <c r="B374" s="33" t="s">
        <v>27</v>
      </c>
      <c r="C374" s="33" t="s">
        <v>45</v>
      </c>
    </row>
    <row r="375" spans="2:42" x14ac:dyDescent="0.25">
      <c r="B375" s="33" t="s">
        <v>27</v>
      </c>
      <c r="C375" s="33" t="s">
        <v>46</v>
      </c>
    </row>
    <row r="376" spans="2:42" x14ac:dyDescent="0.25">
      <c r="B376" s="33" t="s">
        <v>27</v>
      </c>
      <c r="C376" s="33" t="s">
        <v>15</v>
      </c>
      <c r="D376" s="33">
        <v>31.92906</v>
      </c>
      <c r="E376" s="33">
        <v>31.92906</v>
      </c>
      <c r="F376" s="33">
        <v>286.72906</v>
      </c>
      <c r="G376" s="33">
        <v>318.67108919999998</v>
      </c>
      <c r="H376" s="33">
        <v>318.67108919999998</v>
      </c>
      <c r="I376" s="33">
        <v>318.67108919999998</v>
      </c>
      <c r="J376" s="33">
        <v>483.57535919999998</v>
      </c>
      <c r="K376" s="33">
        <v>625.27135920000001</v>
      </c>
      <c r="L376" s="33">
        <v>668.7361449</v>
      </c>
      <c r="M376" s="33">
        <v>673.46856990000003</v>
      </c>
      <c r="N376" s="33">
        <v>673.46856990000003</v>
      </c>
      <c r="O376" s="33">
        <v>673.46856990000003</v>
      </c>
      <c r="P376" s="33">
        <v>644.80506990000003</v>
      </c>
      <c r="Q376" s="33">
        <v>644.80506990000003</v>
      </c>
      <c r="R376" s="33">
        <v>1428.9071670000001</v>
      </c>
      <c r="S376" s="33">
        <v>5343.8219920000001</v>
      </c>
      <c r="T376" s="33">
        <v>8008.7787070000004</v>
      </c>
      <c r="U376" s="33">
        <v>10192.172070000001</v>
      </c>
      <c r="V376" s="33">
        <v>10192.172070000001</v>
      </c>
      <c r="W376" s="33">
        <v>9902.1644809999998</v>
      </c>
      <c r="X376" s="33">
        <v>9902.1644809999998</v>
      </c>
      <c r="Y376" s="33">
        <v>9902.1644809999998</v>
      </c>
      <c r="Z376" s="33">
        <v>9889.134145</v>
      </c>
      <c r="AA376" s="33">
        <v>9803.8231660000001</v>
      </c>
      <c r="AB376" s="33">
        <v>9614.7961689999993</v>
      </c>
      <c r="AC376" s="33">
        <v>9486.9988389999999</v>
      </c>
      <c r="AD376" s="33">
        <v>9031.2572209999998</v>
      </c>
      <c r="AE376" s="33">
        <v>8723.7273339999992</v>
      </c>
      <c r="AF376" s="33">
        <v>8281.4384640000007</v>
      </c>
      <c r="AG376" s="33">
        <v>8096.3501319999996</v>
      </c>
      <c r="AH376" s="33">
        <v>7921.0637559999996</v>
      </c>
      <c r="AI376" s="33">
        <v>7730.8716160000004</v>
      </c>
      <c r="AJ376" s="33">
        <v>7619.1421069999997</v>
      </c>
      <c r="AK376" s="33">
        <v>7422.8435589999999</v>
      </c>
      <c r="AL376" s="33">
        <v>6888.408394</v>
      </c>
      <c r="AM376" s="33">
        <v>6569.0560720000003</v>
      </c>
      <c r="AN376" s="33">
        <v>6316.1236870000002</v>
      </c>
      <c r="AO376" s="33">
        <v>6262.200981</v>
      </c>
      <c r="AP376" s="33">
        <v>5909.3866159999998</v>
      </c>
    </row>
    <row r="377" spans="2:42" x14ac:dyDescent="0.25">
      <c r="B377" s="33" t="s">
        <v>28</v>
      </c>
      <c r="C377" s="33" t="s">
        <v>36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28</v>
      </c>
      <c r="C378" s="33" t="s">
        <v>37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28</v>
      </c>
      <c r="C379" s="33" t="s">
        <v>38</v>
      </c>
    </row>
    <row r="380" spans="2:42" x14ac:dyDescent="0.25">
      <c r="B380" s="33" t="s">
        <v>28</v>
      </c>
      <c r="C380" s="33" t="s">
        <v>39</v>
      </c>
    </row>
    <row r="381" spans="2:42" x14ac:dyDescent="0.25">
      <c r="B381" s="33" t="s">
        <v>28</v>
      </c>
      <c r="C381" s="33" t="s">
        <v>40</v>
      </c>
    </row>
    <row r="382" spans="2:42" x14ac:dyDescent="0.25">
      <c r="B382" s="33" t="s">
        <v>28</v>
      </c>
      <c r="C382" s="33" t="s">
        <v>41</v>
      </c>
    </row>
    <row r="383" spans="2:42" x14ac:dyDescent="0.25">
      <c r="B383" s="33" t="s">
        <v>28</v>
      </c>
      <c r="C383" s="33" t="s">
        <v>42</v>
      </c>
    </row>
    <row r="384" spans="2:42" x14ac:dyDescent="0.25">
      <c r="B384" s="33" t="s">
        <v>28</v>
      </c>
      <c r="C384" s="33" t="s">
        <v>43</v>
      </c>
    </row>
    <row r="385" spans="2:42" x14ac:dyDescent="0.25">
      <c r="B385" s="33" t="s">
        <v>28</v>
      </c>
      <c r="C385" s="33" t="s">
        <v>44</v>
      </c>
    </row>
    <row r="386" spans="2:42" x14ac:dyDescent="0.25">
      <c r="B386" s="33" t="s">
        <v>28</v>
      </c>
      <c r="C386" s="33" t="s">
        <v>45</v>
      </c>
    </row>
    <row r="387" spans="2:42" x14ac:dyDescent="0.25">
      <c r="B387" s="33" t="s">
        <v>28</v>
      </c>
      <c r="C387" s="33" t="s">
        <v>46</v>
      </c>
    </row>
    <row r="388" spans="2:42" x14ac:dyDescent="0.25">
      <c r="B388" s="33" t="s">
        <v>28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29</v>
      </c>
      <c r="C389" s="33" t="s">
        <v>36</v>
      </c>
    </row>
    <row r="390" spans="2:42" x14ac:dyDescent="0.25">
      <c r="B390" s="33" t="s">
        <v>29</v>
      </c>
      <c r="C390" s="33" t="s">
        <v>37</v>
      </c>
    </row>
    <row r="391" spans="2:42" x14ac:dyDescent="0.25">
      <c r="B391" s="33" t="s">
        <v>29</v>
      </c>
      <c r="C391" s="33" t="s">
        <v>38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6662.3499430000002</v>
      </c>
      <c r="L391" s="33">
        <v>6710.2692129999996</v>
      </c>
      <c r="M391" s="33">
        <v>6710.2692129999996</v>
      </c>
      <c r="N391" s="33">
        <v>6710.2692129999996</v>
      </c>
      <c r="O391" s="33">
        <v>6710.2692129999996</v>
      </c>
      <c r="P391" s="33">
        <v>6710.2692129999996</v>
      </c>
      <c r="Q391" s="33">
        <v>6710.2692129999996</v>
      </c>
      <c r="R391" s="33">
        <v>6710.2692129999996</v>
      </c>
      <c r="S391" s="33">
        <v>6687.7699750000002</v>
      </c>
      <c r="T391" s="33">
        <v>6681.1753699999999</v>
      </c>
      <c r="U391" s="33">
        <v>6636.3594439999997</v>
      </c>
      <c r="V391" s="33">
        <v>6519.1945480000004</v>
      </c>
      <c r="W391" s="33">
        <v>6394.5816290000002</v>
      </c>
      <c r="X391" s="33">
        <v>6334.3402619999997</v>
      </c>
      <c r="Y391" s="33">
        <v>5605.2417310000001</v>
      </c>
      <c r="Z391" s="33">
        <v>5069.6466870000004</v>
      </c>
      <c r="AA391" s="33">
        <v>4657.0809440000003</v>
      </c>
      <c r="AB391" s="33">
        <v>4430.9476299999997</v>
      </c>
      <c r="AC391" s="33">
        <v>2993.317063</v>
      </c>
      <c r="AD391" s="33">
        <v>2953.1543259999999</v>
      </c>
      <c r="AE391" s="33">
        <v>861.63794399999995</v>
      </c>
      <c r="AF391" s="33">
        <v>304.86167010000003</v>
      </c>
      <c r="AG391" s="33">
        <v>252.37866059999999</v>
      </c>
      <c r="AH391" s="33">
        <v>252.37866059999999</v>
      </c>
      <c r="AI391" s="33">
        <v>252.37866059999999</v>
      </c>
      <c r="AJ391" s="33">
        <v>252.37866059999999</v>
      </c>
      <c r="AK391" s="33">
        <v>252.37866059999999</v>
      </c>
      <c r="AL391" s="33">
        <v>252.37866059999999</v>
      </c>
      <c r="AM391" s="33">
        <v>252.37866059999999</v>
      </c>
      <c r="AN391" s="33">
        <v>252.37866059999999</v>
      </c>
      <c r="AO391" s="33">
        <v>252.37866059999999</v>
      </c>
      <c r="AP391" s="33">
        <v>252.37866059999999</v>
      </c>
    </row>
    <row r="392" spans="2:42" x14ac:dyDescent="0.25">
      <c r="B392" s="33" t="s">
        <v>29</v>
      </c>
      <c r="C392" s="33" t="s">
        <v>39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29</v>
      </c>
      <c r="C393" s="33" t="s">
        <v>40</v>
      </c>
    </row>
    <row r="394" spans="2:42" x14ac:dyDescent="0.25">
      <c r="B394" s="33" t="s">
        <v>29</v>
      </c>
      <c r="C394" s="33" t="s">
        <v>41</v>
      </c>
    </row>
    <row r="395" spans="2:42" x14ac:dyDescent="0.25">
      <c r="B395" s="33" t="s">
        <v>29</v>
      </c>
      <c r="C395" s="33" t="s">
        <v>42</v>
      </c>
    </row>
    <row r="396" spans="2:42" x14ac:dyDescent="0.25">
      <c r="B396" s="33" t="s">
        <v>29</v>
      </c>
      <c r="C396" s="33" t="s">
        <v>43</v>
      </c>
    </row>
    <row r="397" spans="2:42" x14ac:dyDescent="0.25">
      <c r="B397" s="33" t="s">
        <v>29</v>
      </c>
      <c r="C397" s="33" t="s">
        <v>44</v>
      </c>
    </row>
    <row r="398" spans="2:42" x14ac:dyDescent="0.25">
      <c r="B398" s="33" t="s">
        <v>29</v>
      </c>
      <c r="C398" s="33" t="s">
        <v>45</v>
      </c>
    </row>
    <row r="399" spans="2:42" x14ac:dyDescent="0.25">
      <c r="B399" s="33" t="s">
        <v>29</v>
      </c>
      <c r="C399" s="33" t="s">
        <v>46</v>
      </c>
    </row>
    <row r="400" spans="2:42" x14ac:dyDescent="0.25">
      <c r="B400" s="33" t="s">
        <v>29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6771.8797020000002</v>
      </c>
      <c r="L400" s="33">
        <v>6819.7989710000002</v>
      </c>
      <c r="M400" s="33">
        <v>6819.7989710000002</v>
      </c>
      <c r="N400" s="33">
        <v>6819.7989710000002</v>
      </c>
      <c r="O400" s="33">
        <v>6819.7989710000002</v>
      </c>
      <c r="P400" s="33">
        <v>6819.7989710000002</v>
      </c>
      <c r="Q400" s="33">
        <v>6819.7989710000002</v>
      </c>
      <c r="R400" s="33">
        <v>6819.7989710000002</v>
      </c>
      <c r="S400" s="33">
        <v>6797.2997329999998</v>
      </c>
      <c r="T400" s="33">
        <v>6790.7051289999999</v>
      </c>
      <c r="U400" s="33">
        <v>6745.8892029999997</v>
      </c>
      <c r="V400" s="33">
        <v>6628.7243070000004</v>
      </c>
      <c r="W400" s="33">
        <v>6504.1113880000003</v>
      </c>
      <c r="X400" s="33">
        <v>6443.8700200000003</v>
      </c>
      <c r="Y400" s="33">
        <v>5714.7714900000001</v>
      </c>
      <c r="Z400" s="33">
        <v>5179.1764460000004</v>
      </c>
      <c r="AA400" s="33">
        <v>4766.6107030000003</v>
      </c>
      <c r="AB400" s="33">
        <v>4540.4773889999997</v>
      </c>
      <c r="AC400" s="33">
        <v>3102.846822</v>
      </c>
      <c r="AD400" s="33">
        <v>3062.684084</v>
      </c>
      <c r="AE400" s="33">
        <v>861.63794399999995</v>
      </c>
      <c r="AF400" s="33">
        <v>304.86167010000003</v>
      </c>
      <c r="AG400" s="33">
        <v>252.37866059999999</v>
      </c>
      <c r="AH400" s="33">
        <v>252.37866059999999</v>
      </c>
      <c r="AI400" s="33">
        <v>252.37866059999999</v>
      </c>
      <c r="AJ400" s="33">
        <v>252.37866059999999</v>
      </c>
      <c r="AK400" s="33">
        <v>252.37866059999999</v>
      </c>
      <c r="AL400" s="33">
        <v>252.37866059999999</v>
      </c>
      <c r="AM400" s="33">
        <v>252.37866059999999</v>
      </c>
      <c r="AN400" s="33">
        <v>252.37866059999999</v>
      </c>
      <c r="AO400" s="33">
        <v>252.37866059999999</v>
      </c>
      <c r="AP400" s="33">
        <v>252.37866059999999</v>
      </c>
    </row>
    <row r="401" spans="2:42" x14ac:dyDescent="0.25">
      <c r="B401" s="33" t="s">
        <v>30</v>
      </c>
      <c r="C401" s="33" t="s">
        <v>36</v>
      </c>
    </row>
    <row r="402" spans="2:42" x14ac:dyDescent="0.25">
      <c r="B402" s="33" t="s">
        <v>30</v>
      </c>
      <c r="C402" s="33" t="s">
        <v>37</v>
      </c>
      <c r="N402" s="33">
        <v>392.88220280000002</v>
      </c>
      <c r="O402" s="33">
        <v>392.88220280000002</v>
      </c>
      <c r="P402" s="33">
        <v>392.88220280000002</v>
      </c>
      <c r="Q402" s="33">
        <v>392.88220280000002</v>
      </c>
      <c r="R402" s="33">
        <v>392.88220280000002</v>
      </c>
      <c r="S402" s="33">
        <v>392.88220280000002</v>
      </c>
      <c r="T402" s="33">
        <v>392.88220280000002</v>
      </c>
      <c r="U402" s="33">
        <v>392.88220280000002</v>
      </c>
      <c r="V402" s="33">
        <v>392.88220280000002</v>
      </c>
      <c r="W402" s="33">
        <v>392.88220280000002</v>
      </c>
      <c r="X402" s="33">
        <v>392.88220280000002</v>
      </c>
      <c r="Y402" s="33">
        <v>392.88220280000002</v>
      </c>
      <c r="Z402" s="33">
        <v>392.88220280000002</v>
      </c>
      <c r="AA402" s="33">
        <v>392.88220280000002</v>
      </c>
      <c r="AB402" s="33">
        <v>392.88220280000002</v>
      </c>
      <c r="AC402" s="33">
        <v>392.88220280000002</v>
      </c>
      <c r="AD402" s="33">
        <v>392.88220280000002</v>
      </c>
      <c r="AE402" s="33">
        <v>392.88220280000002</v>
      </c>
      <c r="AF402" s="33">
        <v>392.88220280000002</v>
      </c>
      <c r="AG402" s="33">
        <v>392.88220280000002</v>
      </c>
      <c r="AH402" s="33">
        <v>392.88220280000002</v>
      </c>
      <c r="AI402" s="33">
        <v>392.88220280000002</v>
      </c>
      <c r="AJ402" s="33">
        <v>392.88220280000002</v>
      </c>
      <c r="AK402" s="33">
        <v>392.88220280000002</v>
      </c>
      <c r="AL402" s="33">
        <v>392.88220280000002</v>
      </c>
      <c r="AM402" s="33">
        <v>392.88220280000002</v>
      </c>
      <c r="AN402" s="33">
        <v>392.88220280000002</v>
      </c>
      <c r="AO402" s="33">
        <v>392.88220280000002</v>
      </c>
      <c r="AP402" s="33">
        <v>392.88220280000002</v>
      </c>
    </row>
    <row r="403" spans="2:42" x14ac:dyDescent="0.25">
      <c r="B403" s="33" t="s">
        <v>30</v>
      </c>
      <c r="C403" s="33" t="s">
        <v>38</v>
      </c>
    </row>
    <row r="404" spans="2:42" x14ac:dyDescent="0.25">
      <c r="B404" s="33" t="s">
        <v>30</v>
      </c>
      <c r="C404" s="33" t="s">
        <v>39</v>
      </c>
    </row>
    <row r="405" spans="2:42" x14ac:dyDescent="0.25">
      <c r="B405" s="33" t="s">
        <v>30</v>
      </c>
      <c r="C405" s="33" t="s">
        <v>40</v>
      </c>
    </row>
    <row r="406" spans="2:42" x14ac:dyDescent="0.25">
      <c r="B406" s="33" t="s">
        <v>30</v>
      </c>
      <c r="C406" s="33" t="s">
        <v>41</v>
      </c>
    </row>
    <row r="407" spans="2:42" x14ac:dyDescent="0.25">
      <c r="B407" s="33" t="s">
        <v>30</v>
      </c>
      <c r="C407" s="33" t="s">
        <v>42</v>
      </c>
    </row>
    <row r="408" spans="2:42" x14ac:dyDescent="0.25">
      <c r="B408" s="33" t="s">
        <v>30</v>
      </c>
      <c r="C408" s="33" t="s">
        <v>43</v>
      </c>
    </row>
    <row r="409" spans="2:42" x14ac:dyDescent="0.25">
      <c r="B409" s="33" t="s">
        <v>30</v>
      </c>
      <c r="C409" s="33" t="s">
        <v>44</v>
      </c>
    </row>
    <row r="410" spans="2:42" x14ac:dyDescent="0.25">
      <c r="B410" s="33" t="s">
        <v>30</v>
      </c>
      <c r="C410" s="33" t="s">
        <v>45</v>
      </c>
    </row>
    <row r="411" spans="2:42" x14ac:dyDescent="0.25">
      <c r="B411" s="33" t="s">
        <v>30</v>
      </c>
      <c r="C411" s="33" t="s">
        <v>46</v>
      </c>
    </row>
    <row r="412" spans="2:42" x14ac:dyDescent="0.25">
      <c r="B412" s="33" t="s">
        <v>30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392.88220280000002</v>
      </c>
      <c r="O412" s="33">
        <v>392.88220280000002</v>
      </c>
      <c r="P412" s="33">
        <v>392.88220280000002</v>
      </c>
      <c r="Q412" s="33">
        <v>392.88220280000002</v>
      </c>
      <c r="R412" s="33">
        <v>392.88220280000002</v>
      </c>
      <c r="S412" s="33">
        <v>392.88220280000002</v>
      </c>
      <c r="T412" s="33">
        <v>392.88220280000002</v>
      </c>
      <c r="U412" s="33">
        <v>392.88220280000002</v>
      </c>
      <c r="V412" s="33">
        <v>392.88220280000002</v>
      </c>
      <c r="W412" s="33">
        <v>392.88220280000002</v>
      </c>
      <c r="X412" s="33">
        <v>392.88220280000002</v>
      </c>
      <c r="Y412" s="33">
        <v>392.88220280000002</v>
      </c>
      <c r="Z412" s="33">
        <v>392.88220280000002</v>
      </c>
      <c r="AA412" s="33">
        <v>392.88220280000002</v>
      </c>
      <c r="AB412" s="33">
        <v>392.88220280000002</v>
      </c>
      <c r="AC412" s="33">
        <v>392.88220280000002</v>
      </c>
      <c r="AD412" s="33">
        <v>392.88220280000002</v>
      </c>
      <c r="AE412" s="33">
        <v>392.88220280000002</v>
      </c>
      <c r="AF412" s="33">
        <v>392.88220280000002</v>
      </c>
      <c r="AG412" s="33">
        <v>392.88220280000002</v>
      </c>
      <c r="AH412" s="33">
        <v>392.88220280000002</v>
      </c>
      <c r="AI412" s="33">
        <v>392.88220280000002</v>
      </c>
      <c r="AJ412" s="33">
        <v>392.88220280000002</v>
      </c>
      <c r="AK412" s="33">
        <v>392.88220280000002</v>
      </c>
      <c r="AL412" s="33">
        <v>392.88220280000002</v>
      </c>
      <c r="AM412" s="33">
        <v>392.88220280000002</v>
      </c>
      <c r="AN412" s="33">
        <v>392.88220280000002</v>
      </c>
      <c r="AO412" s="33">
        <v>392.88220280000002</v>
      </c>
      <c r="AP412" s="33">
        <v>392.88220280000002</v>
      </c>
    </row>
    <row r="413" spans="2:42" x14ac:dyDescent="0.25">
      <c r="B413" s="33" t="s">
        <v>31</v>
      </c>
      <c r="C413" s="33" t="s">
        <v>36</v>
      </c>
    </row>
    <row r="414" spans="2:42" x14ac:dyDescent="0.25">
      <c r="B414" s="33" t="s">
        <v>31</v>
      </c>
      <c r="C414" s="33" t="s">
        <v>37</v>
      </c>
    </row>
    <row r="415" spans="2:42" x14ac:dyDescent="0.25">
      <c r="B415" s="33" t="s">
        <v>31</v>
      </c>
      <c r="C415" s="33" t="s">
        <v>38</v>
      </c>
      <c r="L415" s="33">
        <v>59.587405439999998</v>
      </c>
      <c r="M415" s="33">
        <v>1821.934659</v>
      </c>
      <c r="N415" s="33">
        <v>3252.522101</v>
      </c>
      <c r="O415" s="33">
        <v>7791.9599170000001</v>
      </c>
      <c r="P415" s="33">
        <v>11623.622300000001</v>
      </c>
      <c r="Q415" s="33">
        <v>14539.909170000001</v>
      </c>
      <c r="R415" s="33">
        <v>14539.909170000001</v>
      </c>
      <c r="S415" s="33">
        <v>14539.909170000001</v>
      </c>
      <c r="T415" s="33">
        <v>14539.909170000001</v>
      </c>
      <c r="U415" s="33">
        <v>14539.909170000001</v>
      </c>
      <c r="V415" s="33">
        <v>14539.909170000001</v>
      </c>
      <c r="W415" s="33">
        <v>14539.909170000001</v>
      </c>
      <c r="X415" s="33">
        <v>14539.909170000001</v>
      </c>
      <c r="Y415" s="33">
        <v>14539.909170000001</v>
      </c>
      <c r="Z415" s="33">
        <v>14539.909170000001</v>
      </c>
      <c r="AA415" s="33">
        <v>14539.909170000001</v>
      </c>
      <c r="AB415" s="33">
        <v>14539.909170000001</v>
      </c>
      <c r="AC415" s="33">
        <v>14539.909170000001</v>
      </c>
      <c r="AD415" s="33">
        <v>14539.909170000001</v>
      </c>
      <c r="AE415" s="33">
        <v>14539.909170000001</v>
      </c>
      <c r="AF415" s="33">
        <v>14539.909170000001</v>
      </c>
      <c r="AG415" s="33">
        <v>14539.909170000001</v>
      </c>
      <c r="AH415" s="33">
        <v>14539.909170000001</v>
      </c>
      <c r="AI415" s="33">
        <v>14539.909170000001</v>
      </c>
      <c r="AJ415" s="33">
        <v>14539.909170000001</v>
      </c>
      <c r="AK415" s="33">
        <v>14539.909170000001</v>
      </c>
      <c r="AL415" s="33">
        <v>14539.909170000001</v>
      </c>
      <c r="AM415" s="33">
        <v>14539.909170000001</v>
      </c>
      <c r="AN415" s="33">
        <v>14539.909170000001</v>
      </c>
      <c r="AO415" s="33">
        <v>14539.909170000001</v>
      </c>
      <c r="AP415" s="33">
        <v>14539.909170000001</v>
      </c>
    </row>
    <row r="416" spans="2:42" x14ac:dyDescent="0.25">
      <c r="B416" s="33" t="s">
        <v>31</v>
      </c>
      <c r="C416" s="33" t="s">
        <v>39</v>
      </c>
    </row>
    <row r="417" spans="2:42" x14ac:dyDescent="0.25">
      <c r="B417" s="33" t="s">
        <v>31</v>
      </c>
      <c r="C417" s="33" t="s">
        <v>40</v>
      </c>
    </row>
    <row r="418" spans="2:42" x14ac:dyDescent="0.25">
      <c r="B418" s="33" t="s">
        <v>31</v>
      </c>
      <c r="C418" s="33" t="s">
        <v>41</v>
      </c>
    </row>
    <row r="419" spans="2:42" x14ac:dyDescent="0.25">
      <c r="B419" s="33" t="s">
        <v>31</v>
      </c>
      <c r="C419" s="33" t="s">
        <v>42</v>
      </c>
    </row>
    <row r="420" spans="2:42" x14ac:dyDescent="0.25">
      <c r="B420" s="33" t="s">
        <v>31</v>
      </c>
      <c r="C420" s="33" t="s">
        <v>43</v>
      </c>
    </row>
    <row r="421" spans="2:42" x14ac:dyDescent="0.25">
      <c r="B421" s="33" t="s">
        <v>31</v>
      </c>
      <c r="C421" s="33" t="s">
        <v>44</v>
      </c>
    </row>
    <row r="422" spans="2:42" x14ac:dyDescent="0.25">
      <c r="B422" s="33" t="s">
        <v>31</v>
      </c>
      <c r="C422" s="33" t="s">
        <v>45</v>
      </c>
    </row>
    <row r="423" spans="2:42" x14ac:dyDescent="0.25">
      <c r="B423" s="33" t="s">
        <v>31</v>
      </c>
      <c r="C423" s="33" t="s">
        <v>46</v>
      </c>
    </row>
    <row r="424" spans="2:42" x14ac:dyDescent="0.25">
      <c r="B424" s="33" t="s">
        <v>31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59.587405439999998</v>
      </c>
      <c r="M424" s="33">
        <v>1821.934659</v>
      </c>
      <c r="N424" s="33">
        <v>3252.522101</v>
      </c>
      <c r="O424" s="33">
        <v>7791.9599170000001</v>
      </c>
      <c r="P424" s="33">
        <v>11623.622300000001</v>
      </c>
      <c r="Q424" s="33">
        <v>14539.909170000001</v>
      </c>
      <c r="R424" s="33">
        <v>14539.909170000001</v>
      </c>
      <c r="S424" s="33">
        <v>14539.909170000001</v>
      </c>
      <c r="T424" s="33">
        <v>14539.909170000001</v>
      </c>
      <c r="U424" s="33">
        <v>14539.909170000001</v>
      </c>
      <c r="V424" s="33">
        <v>14539.909170000001</v>
      </c>
      <c r="W424" s="33">
        <v>14539.909170000001</v>
      </c>
      <c r="X424" s="33">
        <v>14539.909170000001</v>
      </c>
      <c r="Y424" s="33">
        <v>14539.909170000001</v>
      </c>
      <c r="Z424" s="33">
        <v>14539.909170000001</v>
      </c>
      <c r="AA424" s="33">
        <v>14539.909170000001</v>
      </c>
      <c r="AB424" s="33">
        <v>14539.909170000001</v>
      </c>
      <c r="AC424" s="33">
        <v>14539.909170000001</v>
      </c>
      <c r="AD424" s="33">
        <v>14539.909170000001</v>
      </c>
      <c r="AE424" s="33">
        <v>14539.909170000001</v>
      </c>
      <c r="AF424" s="33">
        <v>14539.909170000001</v>
      </c>
      <c r="AG424" s="33">
        <v>14539.909170000001</v>
      </c>
      <c r="AH424" s="33">
        <v>14539.909170000001</v>
      </c>
      <c r="AI424" s="33">
        <v>14539.909170000001</v>
      </c>
      <c r="AJ424" s="33">
        <v>14539.909170000001</v>
      </c>
      <c r="AK424" s="33">
        <v>14539.909170000001</v>
      </c>
      <c r="AL424" s="33">
        <v>14539.909170000001</v>
      </c>
      <c r="AM424" s="33">
        <v>14539.909170000001</v>
      </c>
      <c r="AN424" s="33">
        <v>14539.909170000001</v>
      </c>
      <c r="AO424" s="33">
        <v>14539.909170000001</v>
      </c>
      <c r="AP424" s="33">
        <v>14539.909170000001</v>
      </c>
    </row>
    <row r="425" spans="2:42" x14ac:dyDescent="0.25">
      <c r="B425" s="33" t="s">
        <v>32</v>
      </c>
      <c r="C425" s="33" t="s">
        <v>36</v>
      </c>
    </row>
    <row r="426" spans="2:42" x14ac:dyDescent="0.25">
      <c r="B426" s="33" t="s">
        <v>32</v>
      </c>
      <c r="C426" s="33" t="s">
        <v>37</v>
      </c>
      <c r="X426" s="33">
        <v>769.71255180000003</v>
      </c>
      <c r="Y426" s="33">
        <v>1509.853621</v>
      </c>
      <c r="Z426" s="33">
        <v>1892.431186</v>
      </c>
      <c r="AA426" s="33">
        <v>2845.8578499999999</v>
      </c>
      <c r="AB426" s="33">
        <v>3670.9336330000001</v>
      </c>
      <c r="AC426" s="33">
        <v>4576.7282580000001</v>
      </c>
      <c r="AD426" s="33">
        <v>5385.937167</v>
      </c>
      <c r="AE426" s="33">
        <v>8932.3689059999997</v>
      </c>
      <c r="AF426" s="33">
        <v>8932.3689059999997</v>
      </c>
      <c r="AG426" s="33">
        <v>8932.3689059999997</v>
      </c>
      <c r="AH426" s="33">
        <v>8932.3689059999997</v>
      </c>
      <c r="AI426" s="33">
        <v>8932.3689059999997</v>
      </c>
      <c r="AJ426" s="33">
        <v>8932.3689059999997</v>
      </c>
      <c r="AK426" s="33">
        <v>8932.3689059999997</v>
      </c>
      <c r="AL426" s="33">
        <v>8932.3689059999997</v>
      </c>
      <c r="AM426" s="33">
        <v>8932.3689059999997</v>
      </c>
      <c r="AN426" s="33">
        <v>8932.3689059999997</v>
      </c>
      <c r="AO426" s="33">
        <v>8932.3689059999997</v>
      </c>
      <c r="AP426" s="33">
        <v>8932.3689059999997</v>
      </c>
    </row>
    <row r="427" spans="2:42" x14ac:dyDescent="0.25">
      <c r="B427" s="33" t="s">
        <v>32</v>
      </c>
      <c r="C427" s="33" t="s">
        <v>38</v>
      </c>
    </row>
    <row r="428" spans="2:42" x14ac:dyDescent="0.25">
      <c r="B428" s="33" t="s">
        <v>32</v>
      </c>
      <c r="C428" s="33" t="s">
        <v>39</v>
      </c>
    </row>
    <row r="429" spans="2:42" x14ac:dyDescent="0.25">
      <c r="B429" s="33" t="s">
        <v>32</v>
      </c>
      <c r="C429" s="33" t="s">
        <v>40</v>
      </c>
    </row>
    <row r="430" spans="2:42" x14ac:dyDescent="0.25">
      <c r="B430" s="33" t="s">
        <v>32</v>
      </c>
      <c r="C430" s="33" t="s">
        <v>41</v>
      </c>
    </row>
    <row r="431" spans="2:42" x14ac:dyDescent="0.25">
      <c r="B431" s="33" t="s">
        <v>32</v>
      </c>
      <c r="C431" s="33" t="s">
        <v>42</v>
      </c>
    </row>
    <row r="432" spans="2:42" x14ac:dyDescent="0.25">
      <c r="B432" s="33" t="s">
        <v>32</v>
      </c>
      <c r="C432" s="33" t="s">
        <v>43</v>
      </c>
    </row>
    <row r="433" spans="2:42" x14ac:dyDescent="0.25">
      <c r="B433" s="33" t="s">
        <v>32</v>
      </c>
      <c r="C433" s="33" t="s">
        <v>44</v>
      </c>
    </row>
    <row r="434" spans="2:42" x14ac:dyDescent="0.25">
      <c r="B434" s="33" t="s">
        <v>32</v>
      </c>
      <c r="C434" s="33" t="s">
        <v>45</v>
      </c>
    </row>
    <row r="435" spans="2:42" x14ac:dyDescent="0.25">
      <c r="B435" s="33" t="s">
        <v>32</v>
      </c>
      <c r="C435" s="33" t="s">
        <v>46</v>
      </c>
    </row>
    <row r="436" spans="2:42" x14ac:dyDescent="0.25">
      <c r="B436" s="33" t="s">
        <v>32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769.71255180000003</v>
      </c>
      <c r="Y436" s="33">
        <v>1509.853621</v>
      </c>
      <c r="Z436" s="33">
        <v>1892.431186</v>
      </c>
      <c r="AA436" s="33">
        <v>2845.8578499999999</v>
      </c>
      <c r="AB436" s="33">
        <v>3670.9336330000001</v>
      </c>
      <c r="AC436" s="33">
        <v>4576.7282580000001</v>
      </c>
      <c r="AD436" s="33">
        <v>5385.937167</v>
      </c>
      <c r="AE436" s="33">
        <v>8932.3689059999997</v>
      </c>
      <c r="AF436" s="33">
        <v>8932.3689059999997</v>
      </c>
      <c r="AG436" s="33">
        <v>8932.3689059999997</v>
      </c>
      <c r="AH436" s="33">
        <v>8932.3689059999997</v>
      </c>
      <c r="AI436" s="33">
        <v>8932.3689059999997</v>
      </c>
      <c r="AJ436" s="33">
        <v>8932.3689059999997</v>
      </c>
      <c r="AK436" s="33">
        <v>8932.3689059999997</v>
      </c>
      <c r="AL436" s="33">
        <v>8932.3689059999997</v>
      </c>
      <c r="AM436" s="33">
        <v>8932.3689059999997</v>
      </c>
      <c r="AN436" s="33">
        <v>8932.3689059999997</v>
      </c>
      <c r="AO436" s="33">
        <v>8932.3689059999997</v>
      </c>
      <c r="AP436" s="33">
        <v>8932.3689059999997</v>
      </c>
    </row>
    <row r="437" spans="2:42" x14ac:dyDescent="0.25">
      <c r="B437" s="33" t="s">
        <v>33</v>
      </c>
      <c r="C437" s="33" t="s">
        <v>36</v>
      </c>
    </row>
    <row r="438" spans="2:42" x14ac:dyDescent="0.25">
      <c r="B438" s="33" t="s">
        <v>33</v>
      </c>
      <c r="C438" s="33" t="s">
        <v>37</v>
      </c>
    </row>
    <row r="439" spans="2:42" x14ac:dyDescent="0.25">
      <c r="B439" s="33" t="s">
        <v>33</v>
      </c>
      <c r="C439" s="33" t="s">
        <v>38</v>
      </c>
      <c r="V439" s="33">
        <v>2855.320322</v>
      </c>
      <c r="W439" s="33">
        <v>6531.4348570000002</v>
      </c>
      <c r="X439" s="33">
        <v>8454.5353059999998</v>
      </c>
      <c r="Y439" s="33">
        <v>11037.26794</v>
      </c>
      <c r="Z439" s="33">
        <v>13969.50964</v>
      </c>
      <c r="AA439" s="33">
        <v>16363.814060000001</v>
      </c>
      <c r="AB439" s="33">
        <v>17841.963009999999</v>
      </c>
      <c r="AC439" s="33">
        <v>20946.14544</v>
      </c>
      <c r="AD439" s="33">
        <v>24277.666430000001</v>
      </c>
      <c r="AE439" s="33">
        <v>27456.66</v>
      </c>
      <c r="AF439" s="33">
        <v>27456.66</v>
      </c>
      <c r="AG439" s="33">
        <v>27456.66</v>
      </c>
      <c r="AH439" s="33">
        <v>27456.66</v>
      </c>
      <c r="AI439" s="33">
        <v>27456.66</v>
      </c>
      <c r="AJ439" s="33">
        <v>27456.66</v>
      </c>
      <c r="AK439" s="33">
        <v>27456.66</v>
      </c>
      <c r="AL439" s="33">
        <v>27456.66</v>
      </c>
      <c r="AM439" s="33">
        <v>27456.66</v>
      </c>
      <c r="AN439" s="33">
        <v>27456.66</v>
      </c>
      <c r="AO439" s="33">
        <v>27456.66</v>
      </c>
      <c r="AP439" s="33">
        <v>27456.66</v>
      </c>
    </row>
    <row r="440" spans="2:42" x14ac:dyDescent="0.25">
      <c r="B440" s="33" t="s">
        <v>33</v>
      </c>
      <c r="C440" s="33" t="s">
        <v>39</v>
      </c>
    </row>
    <row r="441" spans="2:42" x14ac:dyDescent="0.25">
      <c r="B441" s="33" t="s">
        <v>33</v>
      </c>
      <c r="C441" s="33" t="s">
        <v>40</v>
      </c>
    </row>
    <row r="442" spans="2:42" x14ac:dyDescent="0.25">
      <c r="B442" s="33" t="s">
        <v>33</v>
      </c>
      <c r="C442" s="33" t="s">
        <v>41</v>
      </c>
    </row>
    <row r="443" spans="2:42" x14ac:dyDescent="0.25">
      <c r="B443" s="33" t="s">
        <v>33</v>
      </c>
      <c r="C443" s="33" t="s">
        <v>42</v>
      </c>
    </row>
    <row r="444" spans="2:42" x14ac:dyDescent="0.25">
      <c r="B444" s="33" t="s">
        <v>33</v>
      </c>
      <c r="C444" s="33" t="s">
        <v>43</v>
      </c>
    </row>
    <row r="445" spans="2:42" x14ac:dyDescent="0.25">
      <c r="B445" s="33" t="s">
        <v>33</v>
      </c>
      <c r="C445" s="33" t="s">
        <v>44</v>
      </c>
    </row>
    <row r="446" spans="2:42" x14ac:dyDescent="0.25">
      <c r="B446" s="33" t="s">
        <v>33</v>
      </c>
      <c r="C446" s="33" t="s">
        <v>45</v>
      </c>
    </row>
    <row r="447" spans="2:42" x14ac:dyDescent="0.25">
      <c r="B447" s="33" t="s">
        <v>33</v>
      </c>
      <c r="C447" s="33" t="s">
        <v>46</v>
      </c>
    </row>
    <row r="448" spans="2:42" x14ac:dyDescent="0.25">
      <c r="B448" s="33" t="s">
        <v>33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2855.320322</v>
      </c>
      <c r="W448" s="33">
        <v>6531.4348570000002</v>
      </c>
      <c r="X448" s="33">
        <v>8454.5353059999998</v>
      </c>
      <c r="Y448" s="33">
        <v>11037.26794</v>
      </c>
      <c r="Z448" s="33">
        <v>13969.50964</v>
      </c>
      <c r="AA448" s="33">
        <v>16363.814060000001</v>
      </c>
      <c r="AB448" s="33">
        <v>17841.963009999999</v>
      </c>
      <c r="AC448" s="33">
        <v>20946.14544</v>
      </c>
      <c r="AD448" s="33">
        <v>24277.666430000001</v>
      </c>
      <c r="AE448" s="33">
        <v>27456.66</v>
      </c>
      <c r="AF448" s="33">
        <v>27456.66</v>
      </c>
      <c r="AG448" s="33">
        <v>27456.66</v>
      </c>
      <c r="AH448" s="33">
        <v>27456.66</v>
      </c>
      <c r="AI448" s="33">
        <v>27456.66</v>
      </c>
      <c r="AJ448" s="33">
        <v>27456.66</v>
      </c>
      <c r="AK448" s="33">
        <v>27456.66</v>
      </c>
      <c r="AL448" s="33">
        <v>27456.66</v>
      </c>
      <c r="AM448" s="33">
        <v>27456.66</v>
      </c>
      <c r="AN448" s="33">
        <v>27456.66</v>
      </c>
      <c r="AO448" s="33">
        <v>27456.66</v>
      </c>
      <c r="AP448" s="33">
        <v>27456.66</v>
      </c>
    </row>
    <row r="449" spans="2:42" x14ac:dyDescent="0.25">
      <c r="B449" s="33" t="s">
        <v>34</v>
      </c>
      <c r="C449" s="33" t="s">
        <v>36</v>
      </c>
    </row>
    <row r="450" spans="2:42" x14ac:dyDescent="0.25">
      <c r="B450" s="33" t="s">
        <v>34</v>
      </c>
      <c r="C450" s="33" t="s">
        <v>37</v>
      </c>
      <c r="AJ450" s="33">
        <v>1070.6290180000001</v>
      </c>
      <c r="AK450" s="33">
        <v>2183.2795070000002</v>
      </c>
      <c r="AL450" s="33">
        <v>2513.3569459999999</v>
      </c>
      <c r="AM450" s="33">
        <v>2513.3569459999999</v>
      </c>
      <c r="AN450" s="33">
        <v>2513.3569459999999</v>
      </c>
      <c r="AO450" s="33">
        <v>2513.3569459999999</v>
      </c>
      <c r="AP450" s="33">
        <v>2513.3569459999999</v>
      </c>
    </row>
    <row r="451" spans="2:42" x14ac:dyDescent="0.25">
      <c r="B451" s="33" t="s">
        <v>34</v>
      </c>
      <c r="C451" s="33" t="s">
        <v>38</v>
      </c>
    </row>
    <row r="452" spans="2:42" x14ac:dyDescent="0.25">
      <c r="B452" s="33" t="s">
        <v>34</v>
      </c>
      <c r="C452" s="33" t="s">
        <v>39</v>
      </c>
    </row>
    <row r="453" spans="2:42" x14ac:dyDescent="0.25">
      <c r="B453" s="33" t="s">
        <v>34</v>
      </c>
      <c r="C453" s="33" t="s">
        <v>40</v>
      </c>
    </row>
    <row r="454" spans="2:42" x14ac:dyDescent="0.25">
      <c r="B454" s="33" t="s">
        <v>34</v>
      </c>
      <c r="C454" s="33" t="s">
        <v>41</v>
      </c>
    </row>
    <row r="455" spans="2:42" x14ac:dyDescent="0.25">
      <c r="B455" s="33" t="s">
        <v>34</v>
      </c>
      <c r="C455" s="33" t="s">
        <v>42</v>
      </c>
    </row>
    <row r="456" spans="2:42" x14ac:dyDescent="0.25">
      <c r="B456" s="33" t="s">
        <v>34</v>
      </c>
      <c r="C456" s="33" t="s">
        <v>43</v>
      </c>
    </row>
    <row r="457" spans="2:42" x14ac:dyDescent="0.25">
      <c r="B457" s="33" t="s">
        <v>34</v>
      </c>
      <c r="C457" s="33" t="s">
        <v>44</v>
      </c>
    </row>
    <row r="458" spans="2:42" x14ac:dyDescent="0.25">
      <c r="B458" s="33" t="s">
        <v>34</v>
      </c>
      <c r="C458" s="33" t="s">
        <v>45</v>
      </c>
    </row>
    <row r="459" spans="2:42" x14ac:dyDescent="0.25">
      <c r="B459" s="33" t="s">
        <v>34</v>
      </c>
      <c r="C459" s="33" t="s">
        <v>46</v>
      </c>
    </row>
    <row r="460" spans="2:42" x14ac:dyDescent="0.25">
      <c r="B460" s="33" t="s">
        <v>34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1070.6290180000001</v>
      </c>
      <c r="AK460" s="33">
        <v>2183.2795070000002</v>
      </c>
      <c r="AL460" s="33">
        <v>2513.3569459999999</v>
      </c>
      <c r="AM460" s="33">
        <v>2513.3569459999999</v>
      </c>
      <c r="AN460" s="33">
        <v>2513.3569459999999</v>
      </c>
      <c r="AO460" s="33">
        <v>2513.3569459999999</v>
      </c>
      <c r="AP460" s="33">
        <v>2513.3569459999999</v>
      </c>
    </row>
    <row r="461" spans="2:42" x14ac:dyDescent="0.25">
      <c r="B461" s="33" t="s">
        <v>35</v>
      </c>
      <c r="C461" s="33" t="s">
        <v>36</v>
      </c>
    </row>
    <row r="462" spans="2:42" x14ac:dyDescent="0.25">
      <c r="B462" s="33" t="s">
        <v>35</v>
      </c>
      <c r="C462" s="33" t="s">
        <v>37</v>
      </c>
    </row>
    <row r="463" spans="2:42" x14ac:dyDescent="0.25">
      <c r="B463" s="33" t="s">
        <v>35</v>
      </c>
      <c r="C463" s="33" t="s">
        <v>38</v>
      </c>
      <c r="AF463" s="33">
        <v>3851.6339119999998</v>
      </c>
      <c r="AG463" s="33">
        <v>6776.93433</v>
      </c>
      <c r="AH463" s="33">
        <v>9617.2584430000006</v>
      </c>
      <c r="AI463" s="33">
        <v>12479.54039</v>
      </c>
      <c r="AJ463" s="33">
        <v>14132.59728</v>
      </c>
      <c r="AK463" s="33">
        <v>16588.892670000001</v>
      </c>
      <c r="AL463" s="33">
        <v>19645.503830000001</v>
      </c>
      <c r="AM463" s="33">
        <v>22642.330569999998</v>
      </c>
      <c r="AN463" s="33">
        <v>25917.341899999999</v>
      </c>
      <c r="AO463" s="33">
        <v>29076.869650000001</v>
      </c>
      <c r="AP463" s="33">
        <v>32219.962530000001</v>
      </c>
    </row>
    <row r="464" spans="2:42" x14ac:dyDescent="0.25">
      <c r="B464" s="33" t="s">
        <v>35</v>
      </c>
      <c r="C464" s="33" t="s">
        <v>39</v>
      </c>
    </row>
    <row r="465" spans="2:42" x14ac:dyDescent="0.25">
      <c r="B465" s="33" t="s">
        <v>35</v>
      </c>
      <c r="C465" s="33" t="s">
        <v>40</v>
      </c>
    </row>
    <row r="466" spans="2:42" x14ac:dyDescent="0.25">
      <c r="B466" s="33" t="s">
        <v>35</v>
      </c>
      <c r="C466" s="33" t="s">
        <v>41</v>
      </c>
    </row>
    <row r="467" spans="2:42" x14ac:dyDescent="0.25">
      <c r="B467" s="33" t="s">
        <v>35</v>
      </c>
      <c r="C467" s="33" t="s">
        <v>42</v>
      </c>
    </row>
    <row r="468" spans="2:42" x14ac:dyDescent="0.25">
      <c r="B468" s="33" t="s">
        <v>35</v>
      </c>
      <c r="C468" s="33" t="s">
        <v>43</v>
      </c>
    </row>
    <row r="469" spans="2:42" x14ac:dyDescent="0.25">
      <c r="B469" s="33" t="s">
        <v>35</v>
      </c>
      <c r="C469" s="33" t="s">
        <v>44</v>
      </c>
    </row>
    <row r="470" spans="2:42" x14ac:dyDescent="0.25">
      <c r="B470" s="33" t="s">
        <v>35</v>
      </c>
      <c r="C470" s="33" t="s">
        <v>45</v>
      </c>
    </row>
    <row r="471" spans="2:42" x14ac:dyDescent="0.25">
      <c r="B471" s="33" t="s">
        <v>35</v>
      </c>
      <c r="C471" s="33" t="s">
        <v>46</v>
      </c>
    </row>
    <row r="472" spans="2:42" x14ac:dyDescent="0.25">
      <c r="B472" s="33" t="s">
        <v>35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3851.6339119999998</v>
      </c>
      <c r="AG472" s="33">
        <v>6776.93433</v>
      </c>
      <c r="AH472" s="33">
        <v>9617.2584430000006</v>
      </c>
      <c r="AI472" s="33">
        <v>12479.54039</v>
      </c>
      <c r="AJ472" s="33">
        <v>14132.59728</v>
      </c>
      <c r="AK472" s="33">
        <v>16588.892670000001</v>
      </c>
      <c r="AL472" s="33">
        <v>19645.503830000001</v>
      </c>
      <c r="AM472" s="33">
        <v>22642.330569999998</v>
      </c>
      <c r="AN472" s="33">
        <v>25917.341899999999</v>
      </c>
      <c r="AO472" s="33">
        <v>29076.869650000001</v>
      </c>
      <c r="AP472" s="33">
        <v>32219.962530000001</v>
      </c>
    </row>
    <row r="473" spans="2:42" x14ac:dyDescent="0.25">
      <c r="B473" s="33" t="s">
        <v>228</v>
      </c>
      <c r="C473" s="33" t="s">
        <v>36</v>
      </c>
    </row>
    <row r="474" spans="2:42" x14ac:dyDescent="0.25">
      <c r="B474" s="33" t="s">
        <v>228</v>
      </c>
      <c r="C474" s="33" t="s">
        <v>37</v>
      </c>
    </row>
    <row r="475" spans="2:42" x14ac:dyDescent="0.25">
      <c r="B475" s="33" t="s">
        <v>228</v>
      </c>
      <c r="C475" s="33" t="s">
        <v>38</v>
      </c>
    </row>
    <row r="476" spans="2:42" x14ac:dyDescent="0.25">
      <c r="B476" s="33" t="s">
        <v>228</v>
      </c>
      <c r="C476" s="33" t="s">
        <v>39</v>
      </c>
    </row>
    <row r="477" spans="2:42" x14ac:dyDescent="0.25">
      <c r="B477" s="33" t="s">
        <v>228</v>
      </c>
      <c r="C477" s="33" t="s">
        <v>40</v>
      </c>
    </row>
    <row r="478" spans="2:42" x14ac:dyDescent="0.25">
      <c r="B478" s="33" t="s">
        <v>228</v>
      </c>
      <c r="C478" s="33" t="s">
        <v>41</v>
      </c>
    </row>
    <row r="479" spans="2:42" x14ac:dyDescent="0.25">
      <c r="B479" s="33" t="s">
        <v>228</v>
      </c>
      <c r="C479" s="33" t="s">
        <v>42</v>
      </c>
    </row>
    <row r="480" spans="2:42" x14ac:dyDescent="0.25">
      <c r="B480" s="33" t="s">
        <v>228</v>
      </c>
      <c r="C480" s="33" t="s">
        <v>43</v>
      </c>
    </row>
    <row r="481" spans="2:42" x14ac:dyDescent="0.25">
      <c r="B481" s="33" t="s">
        <v>228</v>
      </c>
      <c r="C481" s="33" t="s">
        <v>44</v>
      </c>
    </row>
    <row r="482" spans="2:42" x14ac:dyDescent="0.25">
      <c r="B482" s="33" t="s">
        <v>228</v>
      </c>
      <c r="C482" s="33" t="s">
        <v>45</v>
      </c>
    </row>
    <row r="483" spans="2:42" x14ac:dyDescent="0.25">
      <c r="B483" s="33" t="s">
        <v>228</v>
      </c>
      <c r="C483" s="33" t="s">
        <v>46</v>
      </c>
    </row>
    <row r="484" spans="2:42" x14ac:dyDescent="0.25">
      <c r="B484" s="33" t="s">
        <v>228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229</v>
      </c>
      <c r="C485" s="33" t="s">
        <v>36</v>
      </c>
    </row>
    <row r="486" spans="2:42" x14ac:dyDescent="0.25">
      <c r="B486" s="33" t="s">
        <v>229</v>
      </c>
      <c r="C486" s="33" t="s">
        <v>37</v>
      </c>
    </row>
    <row r="487" spans="2:42" x14ac:dyDescent="0.25">
      <c r="B487" s="33" t="s">
        <v>229</v>
      </c>
      <c r="C487" s="33" t="s">
        <v>38</v>
      </c>
    </row>
    <row r="488" spans="2:42" x14ac:dyDescent="0.25">
      <c r="B488" s="33" t="s">
        <v>229</v>
      </c>
      <c r="C488" s="33" t="s">
        <v>39</v>
      </c>
    </row>
    <row r="489" spans="2:42" x14ac:dyDescent="0.25">
      <c r="B489" s="33" t="s">
        <v>229</v>
      </c>
      <c r="C489" s="33" t="s">
        <v>40</v>
      </c>
    </row>
    <row r="490" spans="2:42" x14ac:dyDescent="0.25">
      <c r="B490" s="33" t="s">
        <v>229</v>
      </c>
      <c r="C490" s="33" t="s">
        <v>41</v>
      </c>
    </row>
    <row r="491" spans="2:42" x14ac:dyDescent="0.25">
      <c r="B491" s="33" t="s">
        <v>229</v>
      </c>
      <c r="C491" s="33" t="s">
        <v>42</v>
      </c>
    </row>
    <row r="492" spans="2:42" x14ac:dyDescent="0.25">
      <c r="B492" s="33" t="s">
        <v>229</v>
      </c>
      <c r="C492" s="33" t="s">
        <v>43</v>
      </c>
    </row>
    <row r="493" spans="2:42" x14ac:dyDescent="0.25">
      <c r="B493" s="33" t="s">
        <v>229</v>
      </c>
      <c r="C493" s="33" t="s">
        <v>44</v>
      </c>
    </row>
    <row r="494" spans="2:42" x14ac:dyDescent="0.25">
      <c r="B494" s="33" t="s">
        <v>229</v>
      </c>
      <c r="C494" s="33" t="s">
        <v>45</v>
      </c>
    </row>
    <row r="495" spans="2:42" x14ac:dyDescent="0.25">
      <c r="B495" s="33" t="s">
        <v>229</v>
      </c>
      <c r="C495" s="33" t="s">
        <v>46</v>
      </c>
    </row>
    <row r="496" spans="2:42" x14ac:dyDescent="0.25">
      <c r="B496" s="33" t="s">
        <v>229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230</v>
      </c>
      <c r="C497" s="33" t="s">
        <v>36</v>
      </c>
    </row>
    <row r="498" spans="2:42" x14ac:dyDescent="0.25">
      <c r="B498" s="33" t="s">
        <v>230</v>
      </c>
      <c r="C498" s="33" t="s">
        <v>37</v>
      </c>
    </row>
    <row r="499" spans="2:42" x14ac:dyDescent="0.25">
      <c r="B499" s="33" t="s">
        <v>230</v>
      </c>
      <c r="C499" s="33" t="s">
        <v>38</v>
      </c>
    </row>
    <row r="500" spans="2:42" x14ac:dyDescent="0.25">
      <c r="B500" s="33" t="s">
        <v>230</v>
      </c>
      <c r="C500" s="33" t="s">
        <v>39</v>
      </c>
    </row>
    <row r="501" spans="2:42" x14ac:dyDescent="0.25">
      <c r="B501" s="33" t="s">
        <v>230</v>
      </c>
      <c r="C501" s="33" t="s">
        <v>40</v>
      </c>
    </row>
    <row r="502" spans="2:42" x14ac:dyDescent="0.25">
      <c r="B502" s="33" t="s">
        <v>230</v>
      </c>
      <c r="C502" s="33" t="s">
        <v>41</v>
      </c>
    </row>
    <row r="503" spans="2:42" x14ac:dyDescent="0.25">
      <c r="B503" s="33" t="s">
        <v>230</v>
      </c>
      <c r="C503" s="33" t="s">
        <v>42</v>
      </c>
    </row>
    <row r="504" spans="2:42" x14ac:dyDescent="0.25">
      <c r="B504" s="33" t="s">
        <v>230</v>
      </c>
      <c r="C504" s="33" t="s">
        <v>43</v>
      </c>
    </row>
    <row r="505" spans="2:42" x14ac:dyDescent="0.25">
      <c r="B505" s="33" t="s">
        <v>230</v>
      </c>
      <c r="C505" s="33" t="s">
        <v>44</v>
      </c>
    </row>
    <row r="506" spans="2:42" x14ac:dyDescent="0.25">
      <c r="B506" s="33" t="s">
        <v>230</v>
      </c>
      <c r="C506" s="33" t="s">
        <v>45</v>
      </c>
    </row>
    <row r="507" spans="2:42" x14ac:dyDescent="0.25">
      <c r="B507" s="33" t="s">
        <v>230</v>
      </c>
      <c r="C507" s="33" t="s">
        <v>46</v>
      </c>
    </row>
    <row r="508" spans="2:42" x14ac:dyDescent="0.25">
      <c r="B508" s="33" t="s">
        <v>230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231</v>
      </c>
      <c r="C509" s="33" t="s">
        <v>36</v>
      </c>
    </row>
    <row r="510" spans="2:42" x14ac:dyDescent="0.25">
      <c r="B510" s="33" t="s">
        <v>231</v>
      </c>
      <c r="C510" s="33" t="s">
        <v>37</v>
      </c>
    </row>
    <row r="511" spans="2:42" x14ac:dyDescent="0.25">
      <c r="B511" s="33" t="s">
        <v>231</v>
      </c>
      <c r="C511" s="33" t="s">
        <v>38</v>
      </c>
    </row>
    <row r="512" spans="2:42" x14ac:dyDescent="0.25">
      <c r="B512" s="33" t="s">
        <v>231</v>
      </c>
      <c r="C512" s="33" t="s">
        <v>39</v>
      </c>
    </row>
    <row r="513" spans="2:42" x14ac:dyDescent="0.25">
      <c r="B513" s="33" t="s">
        <v>231</v>
      </c>
      <c r="C513" s="33" t="s">
        <v>40</v>
      </c>
    </row>
    <row r="514" spans="2:42" x14ac:dyDescent="0.25">
      <c r="B514" s="33" t="s">
        <v>231</v>
      </c>
      <c r="C514" s="33" t="s">
        <v>41</v>
      </c>
    </row>
    <row r="515" spans="2:42" x14ac:dyDescent="0.25">
      <c r="B515" s="33" t="s">
        <v>231</v>
      </c>
      <c r="C515" s="33" t="s">
        <v>42</v>
      </c>
    </row>
    <row r="516" spans="2:42" x14ac:dyDescent="0.25">
      <c r="B516" s="33" t="s">
        <v>231</v>
      </c>
      <c r="C516" s="33" t="s">
        <v>43</v>
      </c>
    </row>
    <row r="517" spans="2:42" x14ac:dyDescent="0.25">
      <c r="B517" s="33" t="s">
        <v>231</v>
      </c>
      <c r="C517" s="33" t="s">
        <v>44</v>
      </c>
    </row>
    <row r="518" spans="2:42" x14ac:dyDescent="0.25">
      <c r="B518" s="33" t="s">
        <v>231</v>
      </c>
      <c r="C518" s="33" t="s">
        <v>45</v>
      </c>
    </row>
    <row r="519" spans="2:42" x14ac:dyDescent="0.25">
      <c r="B519" s="33" t="s">
        <v>231</v>
      </c>
      <c r="C519" s="33" t="s">
        <v>46</v>
      </c>
    </row>
    <row r="520" spans="2:42" x14ac:dyDescent="0.25">
      <c r="B520" s="33" t="s">
        <v>231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232</v>
      </c>
      <c r="C521" s="33" t="s">
        <v>36</v>
      </c>
    </row>
    <row r="522" spans="2:42" x14ac:dyDescent="0.25">
      <c r="B522" s="33" t="s">
        <v>232</v>
      </c>
      <c r="C522" s="33" t="s">
        <v>37</v>
      </c>
    </row>
    <row r="523" spans="2:42" x14ac:dyDescent="0.25">
      <c r="B523" s="33" t="s">
        <v>232</v>
      </c>
      <c r="C523" s="33" t="s">
        <v>38</v>
      </c>
    </row>
    <row r="524" spans="2:42" x14ac:dyDescent="0.25">
      <c r="B524" s="33" t="s">
        <v>232</v>
      </c>
      <c r="C524" s="33" t="s">
        <v>39</v>
      </c>
    </row>
    <row r="525" spans="2:42" x14ac:dyDescent="0.25">
      <c r="B525" s="33" t="s">
        <v>232</v>
      </c>
      <c r="C525" s="33" t="s">
        <v>40</v>
      </c>
    </row>
    <row r="526" spans="2:42" x14ac:dyDescent="0.25">
      <c r="B526" s="33" t="s">
        <v>232</v>
      </c>
      <c r="C526" s="33" t="s">
        <v>41</v>
      </c>
    </row>
    <row r="527" spans="2:42" x14ac:dyDescent="0.25">
      <c r="B527" s="33" t="s">
        <v>232</v>
      </c>
      <c r="C527" s="33" t="s">
        <v>42</v>
      </c>
    </row>
    <row r="528" spans="2:42" x14ac:dyDescent="0.25">
      <c r="B528" s="33" t="s">
        <v>232</v>
      </c>
      <c r="C528" s="33" t="s">
        <v>43</v>
      </c>
    </row>
    <row r="529" spans="2:42" x14ac:dyDescent="0.25">
      <c r="B529" s="33" t="s">
        <v>232</v>
      </c>
      <c r="C529" s="33" t="s">
        <v>44</v>
      </c>
    </row>
    <row r="530" spans="2:42" x14ac:dyDescent="0.25">
      <c r="B530" s="33" t="s">
        <v>232</v>
      </c>
      <c r="C530" s="33" t="s">
        <v>45</v>
      </c>
    </row>
    <row r="531" spans="2:42" x14ac:dyDescent="0.25">
      <c r="B531" s="33" t="s">
        <v>232</v>
      </c>
      <c r="C531" s="33" t="s">
        <v>46</v>
      </c>
    </row>
    <row r="532" spans="2:42" x14ac:dyDescent="0.25">
      <c r="B532" s="33" t="s">
        <v>232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233</v>
      </c>
      <c r="C533" s="33" t="s">
        <v>36</v>
      </c>
    </row>
    <row r="534" spans="2:42" x14ac:dyDescent="0.25">
      <c r="B534" s="33" t="s">
        <v>233</v>
      </c>
      <c r="C534" s="33" t="s">
        <v>37</v>
      </c>
    </row>
    <row r="535" spans="2:42" x14ac:dyDescent="0.25">
      <c r="B535" s="33" t="s">
        <v>233</v>
      </c>
      <c r="C535" s="33" t="s">
        <v>38</v>
      </c>
    </row>
    <row r="536" spans="2:42" x14ac:dyDescent="0.25">
      <c r="B536" s="33" t="s">
        <v>233</v>
      </c>
      <c r="C536" s="33" t="s">
        <v>39</v>
      </c>
    </row>
    <row r="537" spans="2:42" x14ac:dyDescent="0.25">
      <c r="B537" s="33" t="s">
        <v>233</v>
      </c>
      <c r="C537" s="33" t="s">
        <v>40</v>
      </c>
    </row>
    <row r="538" spans="2:42" x14ac:dyDescent="0.25">
      <c r="B538" s="33" t="s">
        <v>233</v>
      </c>
      <c r="C538" s="33" t="s">
        <v>41</v>
      </c>
    </row>
    <row r="539" spans="2:42" x14ac:dyDescent="0.25">
      <c r="B539" s="33" t="s">
        <v>233</v>
      </c>
      <c r="C539" s="33" t="s">
        <v>42</v>
      </c>
    </row>
    <row r="540" spans="2:42" x14ac:dyDescent="0.25">
      <c r="B540" s="33" t="s">
        <v>233</v>
      </c>
      <c r="C540" s="33" t="s">
        <v>43</v>
      </c>
    </row>
    <row r="541" spans="2:42" x14ac:dyDescent="0.25">
      <c r="B541" s="33" t="s">
        <v>233</v>
      </c>
      <c r="C541" s="33" t="s">
        <v>44</v>
      </c>
    </row>
    <row r="542" spans="2:42" x14ac:dyDescent="0.25">
      <c r="B542" s="33" t="s">
        <v>233</v>
      </c>
      <c r="C542" s="33" t="s">
        <v>45</v>
      </c>
    </row>
    <row r="543" spans="2:42" x14ac:dyDescent="0.25">
      <c r="B543" s="33" t="s">
        <v>233</v>
      </c>
      <c r="C543" s="33" t="s">
        <v>46</v>
      </c>
    </row>
    <row r="544" spans="2:42" x14ac:dyDescent="0.25">
      <c r="B544" s="33" t="s">
        <v>233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234</v>
      </c>
      <c r="C545" s="33" t="s">
        <v>36</v>
      </c>
    </row>
    <row r="546" spans="2:42" x14ac:dyDescent="0.25">
      <c r="B546" s="33" t="s">
        <v>234</v>
      </c>
      <c r="C546" s="33" t="s">
        <v>37</v>
      </c>
    </row>
    <row r="547" spans="2:42" x14ac:dyDescent="0.25">
      <c r="B547" s="33" t="s">
        <v>234</v>
      </c>
      <c r="C547" s="33" t="s">
        <v>38</v>
      </c>
    </row>
    <row r="548" spans="2:42" x14ac:dyDescent="0.25">
      <c r="B548" s="33" t="s">
        <v>234</v>
      </c>
      <c r="C548" s="33" t="s">
        <v>39</v>
      </c>
    </row>
    <row r="549" spans="2:42" x14ac:dyDescent="0.25">
      <c r="B549" s="33" t="s">
        <v>234</v>
      </c>
      <c r="C549" s="33" t="s">
        <v>40</v>
      </c>
    </row>
    <row r="550" spans="2:42" x14ac:dyDescent="0.25">
      <c r="B550" s="33" t="s">
        <v>234</v>
      </c>
      <c r="C550" s="33" t="s">
        <v>41</v>
      </c>
    </row>
    <row r="551" spans="2:42" x14ac:dyDescent="0.25">
      <c r="B551" s="33" t="s">
        <v>234</v>
      </c>
      <c r="C551" s="33" t="s">
        <v>42</v>
      </c>
    </row>
    <row r="552" spans="2:42" x14ac:dyDescent="0.25">
      <c r="B552" s="33" t="s">
        <v>234</v>
      </c>
      <c r="C552" s="33" t="s">
        <v>43</v>
      </c>
    </row>
    <row r="553" spans="2:42" x14ac:dyDescent="0.25">
      <c r="B553" s="33" t="s">
        <v>234</v>
      </c>
      <c r="C553" s="33" t="s">
        <v>44</v>
      </c>
    </row>
    <row r="554" spans="2:42" x14ac:dyDescent="0.25">
      <c r="B554" s="33" t="s">
        <v>234</v>
      </c>
      <c r="C554" s="33" t="s">
        <v>45</v>
      </c>
    </row>
    <row r="555" spans="2:42" x14ac:dyDescent="0.25">
      <c r="B555" s="33" t="s">
        <v>234</v>
      </c>
      <c r="C555" s="33" t="s">
        <v>46</v>
      </c>
    </row>
    <row r="556" spans="2:42" x14ac:dyDescent="0.25">
      <c r="B556" s="33" t="s">
        <v>234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235</v>
      </c>
      <c r="C557" s="33" t="s">
        <v>36</v>
      </c>
    </row>
    <row r="558" spans="2:42" x14ac:dyDescent="0.25">
      <c r="B558" s="33" t="s">
        <v>235</v>
      </c>
      <c r="C558" s="33" t="s">
        <v>37</v>
      </c>
    </row>
    <row r="559" spans="2:42" x14ac:dyDescent="0.25">
      <c r="B559" s="33" t="s">
        <v>235</v>
      </c>
      <c r="C559" s="33" t="s">
        <v>38</v>
      </c>
    </row>
    <row r="560" spans="2:42" x14ac:dyDescent="0.25">
      <c r="B560" s="33" t="s">
        <v>235</v>
      </c>
      <c r="C560" s="33" t="s">
        <v>39</v>
      </c>
    </row>
    <row r="561" spans="2:42" x14ac:dyDescent="0.25">
      <c r="B561" s="33" t="s">
        <v>235</v>
      </c>
      <c r="C561" s="33" t="s">
        <v>40</v>
      </c>
    </row>
    <row r="562" spans="2:42" x14ac:dyDescent="0.25">
      <c r="B562" s="33" t="s">
        <v>235</v>
      </c>
      <c r="C562" s="33" t="s">
        <v>41</v>
      </c>
    </row>
    <row r="563" spans="2:42" x14ac:dyDescent="0.25">
      <c r="B563" s="33" t="s">
        <v>235</v>
      </c>
      <c r="C563" s="33" t="s">
        <v>42</v>
      </c>
    </row>
    <row r="564" spans="2:42" x14ac:dyDescent="0.25">
      <c r="B564" s="33" t="s">
        <v>235</v>
      </c>
      <c r="C564" s="33" t="s">
        <v>43</v>
      </c>
    </row>
    <row r="565" spans="2:42" x14ac:dyDescent="0.25">
      <c r="B565" s="33" t="s">
        <v>235</v>
      </c>
      <c r="C565" s="33" t="s">
        <v>44</v>
      </c>
    </row>
    <row r="566" spans="2:42" x14ac:dyDescent="0.25">
      <c r="B566" s="33" t="s">
        <v>235</v>
      </c>
      <c r="C566" s="33" t="s">
        <v>45</v>
      </c>
    </row>
    <row r="567" spans="2:42" x14ac:dyDescent="0.25">
      <c r="B567" s="33" t="s">
        <v>235</v>
      </c>
      <c r="C567" s="33" t="s">
        <v>46</v>
      </c>
    </row>
    <row r="568" spans="2:42" x14ac:dyDescent="0.25">
      <c r="B568" s="33" t="s">
        <v>235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236</v>
      </c>
      <c r="C569" s="33" t="s">
        <v>36</v>
      </c>
    </row>
    <row r="570" spans="2:42" x14ac:dyDescent="0.25">
      <c r="B570" s="33" t="s">
        <v>236</v>
      </c>
      <c r="C570" s="33" t="s">
        <v>37</v>
      </c>
    </row>
    <row r="571" spans="2:42" x14ac:dyDescent="0.25">
      <c r="B571" s="33" t="s">
        <v>236</v>
      </c>
      <c r="C571" s="33" t="s">
        <v>38</v>
      </c>
    </row>
    <row r="572" spans="2:42" x14ac:dyDescent="0.25">
      <c r="B572" s="33" t="s">
        <v>236</v>
      </c>
      <c r="C572" s="33" t="s">
        <v>39</v>
      </c>
    </row>
    <row r="573" spans="2:42" x14ac:dyDescent="0.25">
      <c r="B573" s="33" t="s">
        <v>236</v>
      </c>
      <c r="C573" s="33" t="s">
        <v>40</v>
      </c>
    </row>
    <row r="574" spans="2:42" x14ac:dyDescent="0.25">
      <c r="B574" s="33" t="s">
        <v>236</v>
      </c>
      <c r="C574" s="33" t="s">
        <v>41</v>
      </c>
    </row>
    <row r="575" spans="2:42" x14ac:dyDescent="0.25">
      <c r="B575" s="33" t="s">
        <v>236</v>
      </c>
      <c r="C575" s="33" t="s">
        <v>42</v>
      </c>
    </row>
    <row r="576" spans="2:42" x14ac:dyDescent="0.25">
      <c r="B576" s="33" t="s">
        <v>236</v>
      </c>
      <c r="C576" s="33" t="s">
        <v>43</v>
      </c>
    </row>
    <row r="577" spans="2:42" x14ac:dyDescent="0.25">
      <c r="B577" s="33" t="s">
        <v>236</v>
      </c>
      <c r="C577" s="33" t="s">
        <v>44</v>
      </c>
    </row>
    <row r="578" spans="2:42" x14ac:dyDescent="0.25">
      <c r="B578" s="33" t="s">
        <v>236</v>
      </c>
      <c r="C578" s="33" t="s">
        <v>45</v>
      </c>
    </row>
    <row r="579" spans="2:42" x14ac:dyDescent="0.25">
      <c r="B579" s="33" t="s">
        <v>236</v>
      </c>
      <c r="C579" s="33" t="s">
        <v>46</v>
      </c>
    </row>
    <row r="580" spans="2:42" x14ac:dyDescent="0.25">
      <c r="B580" s="33" t="s">
        <v>236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237</v>
      </c>
      <c r="C581" s="33" t="s">
        <v>36</v>
      </c>
    </row>
    <row r="582" spans="2:42" x14ac:dyDescent="0.25">
      <c r="B582" s="33" t="s">
        <v>237</v>
      </c>
      <c r="C582" s="33" t="s">
        <v>37</v>
      </c>
    </row>
    <row r="583" spans="2:42" x14ac:dyDescent="0.25">
      <c r="B583" s="33" t="s">
        <v>237</v>
      </c>
      <c r="C583" s="33" t="s">
        <v>38</v>
      </c>
    </row>
    <row r="584" spans="2:42" x14ac:dyDescent="0.25">
      <c r="B584" s="33" t="s">
        <v>237</v>
      </c>
      <c r="C584" s="33" t="s">
        <v>39</v>
      </c>
    </row>
    <row r="585" spans="2:42" x14ac:dyDescent="0.25">
      <c r="B585" s="33" t="s">
        <v>237</v>
      </c>
      <c r="C585" s="33" t="s">
        <v>40</v>
      </c>
    </row>
    <row r="586" spans="2:42" x14ac:dyDescent="0.25">
      <c r="B586" s="33" t="s">
        <v>237</v>
      </c>
      <c r="C586" s="33" t="s">
        <v>41</v>
      </c>
    </row>
    <row r="587" spans="2:42" x14ac:dyDescent="0.25">
      <c r="B587" s="33" t="s">
        <v>237</v>
      </c>
      <c r="C587" s="33" t="s">
        <v>42</v>
      </c>
    </row>
    <row r="588" spans="2:42" x14ac:dyDescent="0.25">
      <c r="B588" s="33" t="s">
        <v>237</v>
      </c>
      <c r="C588" s="33" t="s">
        <v>43</v>
      </c>
    </row>
    <row r="589" spans="2:42" x14ac:dyDescent="0.25">
      <c r="B589" s="33" t="s">
        <v>237</v>
      </c>
      <c r="C589" s="33" t="s">
        <v>44</v>
      </c>
    </row>
    <row r="590" spans="2:42" x14ac:dyDescent="0.25">
      <c r="B590" s="33" t="s">
        <v>237</v>
      </c>
      <c r="C590" s="33" t="s">
        <v>45</v>
      </c>
    </row>
    <row r="591" spans="2:42" x14ac:dyDescent="0.25">
      <c r="B591" s="33" t="s">
        <v>237</v>
      </c>
      <c r="C591" s="33" t="s">
        <v>46</v>
      </c>
    </row>
    <row r="592" spans="2:42" x14ac:dyDescent="0.25">
      <c r="B592" s="33" t="s">
        <v>237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238</v>
      </c>
      <c r="C593" s="33" t="s">
        <v>36</v>
      </c>
    </row>
    <row r="594" spans="2:42" x14ac:dyDescent="0.25">
      <c r="B594" s="33" t="s">
        <v>238</v>
      </c>
      <c r="C594" s="33" t="s">
        <v>37</v>
      </c>
    </row>
    <row r="595" spans="2:42" x14ac:dyDescent="0.25">
      <c r="B595" s="33" t="s">
        <v>238</v>
      </c>
      <c r="C595" s="33" t="s">
        <v>38</v>
      </c>
    </row>
    <row r="596" spans="2:42" x14ac:dyDescent="0.25">
      <c r="B596" s="33" t="s">
        <v>238</v>
      </c>
      <c r="C596" s="33" t="s">
        <v>39</v>
      </c>
    </row>
    <row r="597" spans="2:42" x14ac:dyDescent="0.25">
      <c r="B597" s="33" t="s">
        <v>238</v>
      </c>
      <c r="C597" s="33" t="s">
        <v>40</v>
      </c>
    </row>
    <row r="598" spans="2:42" x14ac:dyDescent="0.25">
      <c r="B598" s="33" t="s">
        <v>238</v>
      </c>
      <c r="C598" s="33" t="s">
        <v>41</v>
      </c>
    </row>
    <row r="599" spans="2:42" x14ac:dyDescent="0.25">
      <c r="B599" s="33" t="s">
        <v>238</v>
      </c>
      <c r="C599" s="33" t="s">
        <v>42</v>
      </c>
    </row>
    <row r="600" spans="2:42" x14ac:dyDescent="0.25">
      <c r="B600" s="33" t="s">
        <v>238</v>
      </c>
      <c r="C600" s="33" t="s">
        <v>43</v>
      </c>
    </row>
    <row r="601" spans="2:42" x14ac:dyDescent="0.25">
      <c r="B601" s="33" t="s">
        <v>238</v>
      </c>
      <c r="C601" s="33" t="s">
        <v>44</v>
      </c>
    </row>
    <row r="602" spans="2:42" x14ac:dyDescent="0.25">
      <c r="B602" s="33" t="s">
        <v>238</v>
      </c>
      <c r="C602" s="33" t="s">
        <v>45</v>
      </c>
    </row>
    <row r="603" spans="2:42" x14ac:dyDescent="0.25">
      <c r="B603" s="33" t="s">
        <v>238</v>
      </c>
      <c r="C603" s="33" t="s">
        <v>46</v>
      </c>
    </row>
    <row r="604" spans="2:42" x14ac:dyDescent="0.25">
      <c r="B604" s="33" t="s">
        <v>238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239</v>
      </c>
      <c r="C605" s="33" t="s">
        <v>36</v>
      </c>
    </row>
    <row r="606" spans="2:42" x14ac:dyDescent="0.25">
      <c r="B606" s="33" t="s">
        <v>239</v>
      </c>
      <c r="C606" s="33" t="s">
        <v>37</v>
      </c>
    </row>
    <row r="607" spans="2:42" x14ac:dyDescent="0.25">
      <c r="B607" s="33" t="s">
        <v>239</v>
      </c>
      <c r="C607" s="33" t="s">
        <v>38</v>
      </c>
    </row>
    <row r="608" spans="2:42" x14ac:dyDescent="0.25">
      <c r="B608" s="33" t="s">
        <v>239</v>
      </c>
      <c r="C608" s="33" t="s">
        <v>39</v>
      </c>
    </row>
    <row r="609" spans="2:42" x14ac:dyDescent="0.25">
      <c r="B609" s="33" t="s">
        <v>239</v>
      </c>
      <c r="C609" s="33" t="s">
        <v>40</v>
      </c>
    </row>
    <row r="610" spans="2:42" x14ac:dyDescent="0.25">
      <c r="B610" s="33" t="s">
        <v>239</v>
      </c>
      <c r="C610" s="33" t="s">
        <v>41</v>
      </c>
    </row>
    <row r="611" spans="2:42" x14ac:dyDescent="0.25">
      <c r="B611" s="33" t="s">
        <v>239</v>
      </c>
      <c r="C611" s="33" t="s">
        <v>42</v>
      </c>
    </row>
    <row r="612" spans="2:42" x14ac:dyDescent="0.25">
      <c r="B612" s="33" t="s">
        <v>239</v>
      </c>
      <c r="C612" s="33" t="s">
        <v>43</v>
      </c>
    </row>
    <row r="613" spans="2:42" x14ac:dyDescent="0.25">
      <c r="B613" s="33" t="s">
        <v>239</v>
      </c>
      <c r="C613" s="33" t="s">
        <v>44</v>
      </c>
    </row>
    <row r="614" spans="2:42" x14ac:dyDescent="0.25">
      <c r="B614" s="33" t="s">
        <v>239</v>
      </c>
      <c r="C614" s="33" t="s">
        <v>45</v>
      </c>
    </row>
    <row r="615" spans="2:42" x14ac:dyDescent="0.25">
      <c r="B615" s="33" t="s">
        <v>239</v>
      </c>
      <c r="C615" s="33" t="s">
        <v>46</v>
      </c>
    </row>
    <row r="616" spans="2:42" x14ac:dyDescent="0.25">
      <c r="B616" s="33" t="s">
        <v>239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647</v>
      </c>
      <c r="C617" s="33" t="s">
        <v>36</v>
      </c>
    </row>
    <row r="618" spans="2:42" x14ac:dyDescent="0.25">
      <c r="B618" s="33" t="s">
        <v>647</v>
      </c>
      <c r="C618" s="33" t="s">
        <v>37</v>
      </c>
    </row>
    <row r="619" spans="2:42" x14ac:dyDescent="0.25">
      <c r="B619" s="33" t="s">
        <v>647</v>
      </c>
      <c r="C619" s="33" t="s">
        <v>38</v>
      </c>
    </row>
    <row r="620" spans="2:42" x14ac:dyDescent="0.25">
      <c r="B620" s="33" t="s">
        <v>647</v>
      </c>
      <c r="C620" s="33" t="s">
        <v>39</v>
      </c>
    </row>
    <row r="621" spans="2:42" x14ac:dyDescent="0.25">
      <c r="B621" s="33" t="s">
        <v>647</v>
      </c>
      <c r="C621" s="33" t="s">
        <v>40</v>
      </c>
    </row>
    <row r="622" spans="2:42" x14ac:dyDescent="0.25">
      <c r="B622" s="33" t="s">
        <v>647</v>
      </c>
      <c r="C622" s="33" t="s">
        <v>41</v>
      </c>
    </row>
    <row r="623" spans="2:42" x14ac:dyDescent="0.25">
      <c r="B623" s="33" t="s">
        <v>647</v>
      </c>
      <c r="C623" s="33" t="s">
        <v>42</v>
      </c>
    </row>
    <row r="624" spans="2:42" x14ac:dyDescent="0.25">
      <c r="B624" s="33" t="s">
        <v>647</v>
      </c>
      <c r="C624" s="33" t="s">
        <v>43</v>
      </c>
    </row>
    <row r="625" spans="2:42" x14ac:dyDescent="0.25">
      <c r="B625" s="33" t="s">
        <v>647</v>
      </c>
      <c r="C625" s="33" t="s">
        <v>44</v>
      </c>
    </row>
    <row r="626" spans="2:42" x14ac:dyDescent="0.25">
      <c r="B626" s="33" t="s">
        <v>647</v>
      </c>
      <c r="C626" s="33" t="s">
        <v>45</v>
      </c>
    </row>
    <row r="627" spans="2:42" x14ac:dyDescent="0.25">
      <c r="B627" s="33" t="s">
        <v>647</v>
      </c>
      <c r="C627" s="33" t="s">
        <v>46</v>
      </c>
    </row>
    <row r="628" spans="2:42" x14ac:dyDescent="0.25">
      <c r="B628" s="33" t="s">
        <v>647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767</v>
      </c>
      <c r="C629" s="33" t="s">
        <v>36</v>
      </c>
    </row>
    <row r="630" spans="2:42" x14ac:dyDescent="0.25">
      <c r="B630" s="33" t="s">
        <v>767</v>
      </c>
      <c r="C630" s="33" t="s">
        <v>37</v>
      </c>
    </row>
    <row r="631" spans="2:42" x14ac:dyDescent="0.25">
      <c r="B631" s="33" t="s">
        <v>767</v>
      </c>
      <c r="C631" s="33" t="s">
        <v>38</v>
      </c>
    </row>
    <row r="632" spans="2:42" x14ac:dyDescent="0.25">
      <c r="B632" s="33" t="s">
        <v>767</v>
      </c>
      <c r="C632" s="33" t="s">
        <v>39</v>
      </c>
    </row>
    <row r="633" spans="2:42" x14ac:dyDescent="0.25">
      <c r="B633" s="33" t="s">
        <v>767</v>
      </c>
      <c r="C633" s="33" t="s">
        <v>40</v>
      </c>
    </row>
    <row r="634" spans="2:42" x14ac:dyDescent="0.25">
      <c r="B634" s="33" t="s">
        <v>767</v>
      </c>
      <c r="C634" s="33" t="s">
        <v>41</v>
      </c>
    </row>
    <row r="635" spans="2:42" x14ac:dyDescent="0.25">
      <c r="B635" s="33" t="s">
        <v>767</v>
      </c>
      <c r="C635" s="33" t="s">
        <v>42</v>
      </c>
    </row>
    <row r="636" spans="2:42" x14ac:dyDescent="0.25">
      <c r="B636" s="33" t="s">
        <v>767</v>
      </c>
      <c r="C636" s="33" t="s">
        <v>43</v>
      </c>
    </row>
    <row r="637" spans="2:42" x14ac:dyDescent="0.25">
      <c r="B637" s="33" t="s">
        <v>767</v>
      </c>
      <c r="C637" s="33" t="s">
        <v>44</v>
      </c>
    </row>
    <row r="638" spans="2:42" x14ac:dyDescent="0.25">
      <c r="B638" s="33" t="s">
        <v>767</v>
      </c>
      <c r="C638" s="33" t="s">
        <v>45</v>
      </c>
    </row>
    <row r="639" spans="2:42" x14ac:dyDescent="0.25">
      <c r="B639" s="33" t="s">
        <v>767</v>
      </c>
      <c r="C639" s="33" t="s">
        <v>46</v>
      </c>
    </row>
    <row r="640" spans="2:42" x14ac:dyDescent="0.25">
      <c r="B640" s="33" t="s">
        <v>767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674</v>
      </c>
      <c r="C641" s="33" t="s">
        <v>36</v>
      </c>
    </row>
    <row r="642" spans="2:42" x14ac:dyDescent="0.25">
      <c r="B642" s="33" t="s">
        <v>674</v>
      </c>
      <c r="C642" s="33" t="s">
        <v>37</v>
      </c>
    </row>
    <row r="643" spans="2:42" x14ac:dyDescent="0.25">
      <c r="B643" s="33" t="s">
        <v>674</v>
      </c>
      <c r="C643" s="33" t="s">
        <v>38</v>
      </c>
    </row>
    <row r="644" spans="2:42" x14ac:dyDescent="0.25">
      <c r="B644" s="33" t="s">
        <v>674</v>
      </c>
      <c r="C644" s="33" t="s">
        <v>39</v>
      </c>
    </row>
    <row r="645" spans="2:42" x14ac:dyDescent="0.25">
      <c r="B645" s="33" t="s">
        <v>674</v>
      </c>
      <c r="C645" s="33" t="s">
        <v>40</v>
      </c>
    </row>
    <row r="646" spans="2:42" x14ac:dyDescent="0.25">
      <c r="B646" s="33" t="s">
        <v>674</v>
      </c>
      <c r="C646" s="33" t="s">
        <v>41</v>
      </c>
    </row>
    <row r="647" spans="2:42" x14ac:dyDescent="0.25">
      <c r="B647" s="33" t="s">
        <v>674</v>
      </c>
      <c r="C647" s="33" t="s">
        <v>42</v>
      </c>
    </row>
    <row r="648" spans="2:42" x14ac:dyDescent="0.25">
      <c r="B648" s="33" t="s">
        <v>674</v>
      </c>
      <c r="C648" s="33" t="s">
        <v>43</v>
      </c>
    </row>
    <row r="649" spans="2:42" x14ac:dyDescent="0.25">
      <c r="B649" s="33" t="s">
        <v>674</v>
      </c>
      <c r="C649" s="33" t="s">
        <v>44</v>
      </c>
    </row>
    <row r="650" spans="2:42" x14ac:dyDescent="0.25">
      <c r="B650" s="33" t="s">
        <v>674</v>
      </c>
      <c r="C650" s="33" t="s">
        <v>45</v>
      </c>
    </row>
    <row r="651" spans="2:42" x14ac:dyDescent="0.25">
      <c r="B651" s="33" t="s">
        <v>674</v>
      </c>
      <c r="C651" s="33" t="s">
        <v>46</v>
      </c>
    </row>
    <row r="652" spans="2:42" x14ac:dyDescent="0.25">
      <c r="B652" s="33" t="s">
        <v>674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768</v>
      </c>
      <c r="C653" s="33" t="s">
        <v>36</v>
      </c>
      <c r="W653" s="33">
        <v>1359.6216890000001</v>
      </c>
      <c r="X653" s="33">
        <v>1359.6216890000001</v>
      </c>
      <c r="Y653" s="33">
        <v>1359.6216890000001</v>
      </c>
      <c r="Z653" s="33">
        <v>1861.7816150000001</v>
      </c>
      <c r="AA653" s="33">
        <v>1861.7816150000001</v>
      </c>
      <c r="AB653" s="33">
        <v>1861.7816150000001</v>
      </c>
      <c r="AC653" s="33">
        <v>1861.7816150000001</v>
      </c>
      <c r="AD653" s="33">
        <v>1861.7816150000001</v>
      </c>
      <c r="AE653" s="33">
        <v>1861.7816150000001</v>
      </c>
      <c r="AF653" s="33">
        <v>1861.7816150000001</v>
      </c>
      <c r="AG653" s="33">
        <v>1861.7816150000001</v>
      </c>
      <c r="AH653" s="33">
        <v>1736.241634</v>
      </c>
      <c r="AI653" s="33">
        <v>1478.2115980000001</v>
      </c>
      <c r="AJ653" s="33">
        <v>1396.3362119999999</v>
      </c>
      <c r="AK653" s="33">
        <v>1396.3362119999999</v>
      </c>
      <c r="AL653" s="33">
        <v>1396.3362119999999</v>
      </c>
      <c r="AM653" s="33">
        <v>1396.3362119999999</v>
      </c>
      <c r="AN653" s="33">
        <v>1396.3362119999999</v>
      </c>
      <c r="AO653" s="33">
        <v>1396.3362119999999</v>
      </c>
      <c r="AP653" s="33">
        <v>1056.430789</v>
      </c>
    </row>
    <row r="654" spans="2:42" x14ac:dyDescent="0.25">
      <c r="B654" s="33" t="s">
        <v>768</v>
      </c>
      <c r="C654" s="33" t="s">
        <v>37</v>
      </c>
    </row>
    <row r="655" spans="2:42" x14ac:dyDescent="0.25">
      <c r="B655" s="33" t="s">
        <v>768</v>
      </c>
      <c r="C655" s="33" t="s">
        <v>38</v>
      </c>
      <c r="AE655" s="33">
        <v>19.89690276</v>
      </c>
      <c r="AF655" s="33">
        <v>19.89690276</v>
      </c>
      <c r="AG655" s="33">
        <v>878.3061361</v>
      </c>
      <c r="AH655" s="33">
        <v>878.3061361</v>
      </c>
      <c r="AI655" s="33">
        <v>878.3061361</v>
      </c>
      <c r="AJ655" s="33">
        <v>878.3061361</v>
      </c>
      <c r="AK655" s="33">
        <v>878.3061361</v>
      </c>
      <c r="AL655" s="33">
        <v>878.3061361</v>
      </c>
      <c r="AM655" s="33">
        <v>878.3061361</v>
      </c>
      <c r="AN655" s="33">
        <v>744.47986809999998</v>
      </c>
      <c r="AO655" s="33">
        <v>585.53742409999995</v>
      </c>
      <c r="AP655" s="33">
        <v>592.16972499999997</v>
      </c>
    </row>
    <row r="656" spans="2:42" x14ac:dyDescent="0.25">
      <c r="B656" s="33" t="s">
        <v>768</v>
      </c>
      <c r="C656" s="33" t="s">
        <v>39</v>
      </c>
    </row>
    <row r="657" spans="1:42" x14ac:dyDescent="0.25">
      <c r="B657" s="33" t="s">
        <v>768</v>
      </c>
      <c r="C657" s="33" t="s">
        <v>40</v>
      </c>
    </row>
    <row r="658" spans="1:42" x14ac:dyDescent="0.25">
      <c r="B658" s="33" t="s">
        <v>768</v>
      </c>
      <c r="C658" s="33" t="s">
        <v>41</v>
      </c>
    </row>
    <row r="659" spans="1:42" x14ac:dyDescent="0.25">
      <c r="B659" s="33" t="s">
        <v>768</v>
      </c>
      <c r="C659" s="33" t="s">
        <v>42</v>
      </c>
    </row>
    <row r="660" spans="1:42" x14ac:dyDescent="0.25">
      <c r="B660" s="33" t="s">
        <v>768</v>
      </c>
      <c r="C660" s="33" t="s">
        <v>43</v>
      </c>
    </row>
    <row r="661" spans="1:42" x14ac:dyDescent="0.25">
      <c r="B661" s="33" t="s">
        <v>768</v>
      </c>
      <c r="C661" s="33" t="s">
        <v>44</v>
      </c>
    </row>
    <row r="662" spans="1:42" x14ac:dyDescent="0.25">
      <c r="B662" s="33" t="s">
        <v>768</v>
      </c>
      <c r="C662" s="33" t="s">
        <v>45</v>
      </c>
    </row>
    <row r="663" spans="1:42" x14ac:dyDescent="0.25">
      <c r="B663" s="33" t="s">
        <v>768</v>
      </c>
      <c r="C663" s="33" t="s">
        <v>46</v>
      </c>
    </row>
    <row r="664" spans="1:42" x14ac:dyDescent="0.25">
      <c r="A664" s="33">
        <v>4</v>
      </c>
      <c r="B664" s="33" t="s">
        <v>768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1359.6216890000001</v>
      </c>
      <c r="X664" s="33">
        <v>1359.6216890000001</v>
      </c>
      <c r="Y664" s="33">
        <v>1359.6216890000001</v>
      </c>
      <c r="Z664" s="33">
        <v>1861.7816150000001</v>
      </c>
      <c r="AA664" s="33">
        <v>1861.7816150000001</v>
      </c>
      <c r="AB664" s="33">
        <v>1861.7816150000001</v>
      </c>
      <c r="AC664" s="33">
        <v>1861.7816150000001</v>
      </c>
      <c r="AD664" s="33">
        <v>1861.7816150000001</v>
      </c>
      <c r="AE664" s="33">
        <v>1881.6785179999999</v>
      </c>
      <c r="AF664" s="33">
        <v>1881.6785179999999</v>
      </c>
      <c r="AG664" s="33">
        <v>2740.0877519999999</v>
      </c>
      <c r="AH664" s="33">
        <v>2614.5477700000001</v>
      </c>
      <c r="AI664" s="33">
        <v>2356.517734</v>
      </c>
      <c r="AJ664" s="33">
        <v>2274.6423479999999</v>
      </c>
      <c r="AK664" s="33">
        <v>2274.6423479999999</v>
      </c>
      <c r="AL664" s="33">
        <v>2274.6423479999999</v>
      </c>
      <c r="AM664" s="33">
        <v>2274.6423479999999</v>
      </c>
      <c r="AN664" s="33">
        <v>2140.8160800000001</v>
      </c>
      <c r="AO664" s="33">
        <v>1981.873636</v>
      </c>
      <c r="AP664" s="33">
        <v>1648.600514</v>
      </c>
    </row>
    <row r="665" spans="1:42" x14ac:dyDescent="0.25">
      <c r="B665" s="33" t="s">
        <v>769</v>
      </c>
      <c r="C665" s="33" t="s">
        <v>36</v>
      </c>
      <c r="O665" s="33">
        <v>82.430025720000003</v>
      </c>
      <c r="P665" s="33">
        <v>310.53380379999999</v>
      </c>
      <c r="Q665" s="33">
        <v>1890.9163659999999</v>
      </c>
      <c r="R665" s="33">
        <v>1652.6118759999999</v>
      </c>
      <c r="S665" s="33">
        <v>1440.1567709999999</v>
      </c>
      <c r="T665" s="33">
        <v>1357.2530099999999</v>
      </c>
      <c r="U665" s="33">
        <v>1357.2530099999999</v>
      </c>
      <c r="V665" s="33">
        <v>1357.2530099999999</v>
      </c>
      <c r="W665" s="33">
        <v>1274.349248</v>
      </c>
      <c r="X665" s="33">
        <v>1357.2530099999999</v>
      </c>
      <c r="Y665" s="33">
        <v>1308.9319599999999</v>
      </c>
      <c r="Z665" s="33">
        <v>1197.5319320000001</v>
      </c>
      <c r="AA665" s="33">
        <v>1308.9319599999999</v>
      </c>
      <c r="AB665" s="33">
        <v>798.51437550000003</v>
      </c>
      <c r="AC665" s="33">
        <v>1274.349248</v>
      </c>
      <c r="AD665" s="33">
        <v>678.62650480000002</v>
      </c>
      <c r="AE665" s="33">
        <v>1357.2530099999999</v>
      </c>
      <c r="AF665" s="33">
        <v>993.40323709999996</v>
      </c>
      <c r="AG665" s="33">
        <v>678.62650480000002</v>
      </c>
      <c r="AH665" s="33">
        <v>678.62650480000002</v>
      </c>
      <c r="AI665" s="33">
        <v>678.62650480000002</v>
      </c>
      <c r="AJ665" s="33">
        <v>678.62650480000002</v>
      </c>
      <c r="AK665" s="33">
        <v>678.62650480000002</v>
      </c>
      <c r="AL665" s="33">
        <v>678.62650480000002</v>
      </c>
      <c r="AM665" s="33">
        <v>678.62650480000002</v>
      </c>
      <c r="AN665" s="33">
        <v>678.62650480000002</v>
      </c>
      <c r="AO665" s="33">
        <v>678.62650480000002</v>
      </c>
      <c r="AP665" s="33">
        <v>678.62650480000002</v>
      </c>
    </row>
    <row r="666" spans="1:42" x14ac:dyDescent="0.25">
      <c r="B666" s="33" t="s">
        <v>769</v>
      </c>
      <c r="C666" s="33" t="s">
        <v>37</v>
      </c>
      <c r="N666" s="33">
        <v>176.94031380000001</v>
      </c>
      <c r="O666" s="33">
        <v>176.94031380000001</v>
      </c>
      <c r="P666" s="33">
        <v>176.94031380000001</v>
      </c>
      <c r="Q666" s="33">
        <v>176.94031380000001</v>
      </c>
      <c r="R666" s="33">
        <v>117.96020919999999</v>
      </c>
      <c r="S666" s="33">
        <v>176.94031380000001</v>
      </c>
      <c r="T666" s="33">
        <v>117.96020919999999</v>
      </c>
      <c r="U666" s="33">
        <v>176.94031380000001</v>
      </c>
      <c r="V666" s="33">
        <v>117.96020919999999</v>
      </c>
      <c r="W666" s="33">
        <v>58.980104609999998</v>
      </c>
      <c r="X666" s="33">
        <v>58.980104609999998</v>
      </c>
      <c r="Y666" s="33">
        <v>117.96020919999999</v>
      </c>
      <c r="Z666" s="33">
        <v>58.980104609999998</v>
      </c>
      <c r="AA666" s="33">
        <v>58.980104609999998</v>
      </c>
      <c r="AB666" s="33">
        <v>58.980104609999998</v>
      </c>
      <c r="AC666" s="33">
        <v>58.980104609999998</v>
      </c>
      <c r="AD666" s="33">
        <v>58.980104609999998</v>
      </c>
      <c r="AE666" s="33">
        <v>117.96020919999999</v>
      </c>
      <c r="AF666" s="33">
        <v>117.96020919999999</v>
      </c>
      <c r="AG666" s="33">
        <v>117.96020919999999</v>
      </c>
      <c r="AH666" s="33">
        <v>117.96020919999999</v>
      </c>
      <c r="AI666" s="33">
        <v>117.96020919999999</v>
      </c>
      <c r="AJ666" s="33">
        <v>58.980104609999998</v>
      </c>
      <c r="AK666" s="33">
        <v>58.980104609999998</v>
      </c>
      <c r="AL666" s="33">
        <v>58.980104609999998</v>
      </c>
      <c r="AM666" s="33">
        <v>58.980104609999998</v>
      </c>
      <c r="AN666" s="33">
        <v>58.980104609999998</v>
      </c>
      <c r="AO666" s="33">
        <v>105.87933769999999</v>
      </c>
      <c r="AP666" s="33">
        <v>58.980104609999998</v>
      </c>
    </row>
    <row r="667" spans="1:42" x14ac:dyDescent="0.25">
      <c r="B667" s="33" t="s">
        <v>769</v>
      </c>
      <c r="C667" s="33" t="s">
        <v>38</v>
      </c>
      <c r="N667" s="33">
        <v>262.4496221</v>
      </c>
      <c r="O667" s="33">
        <v>262.4496221</v>
      </c>
      <c r="P667" s="33">
        <v>482.73675980000002</v>
      </c>
      <c r="Q667" s="33">
        <v>723.20122760000004</v>
      </c>
      <c r="R667" s="33">
        <v>735.23793060000003</v>
      </c>
      <c r="S667" s="33">
        <v>422.81254840000003</v>
      </c>
      <c r="T667" s="33">
        <v>493.86955069999999</v>
      </c>
      <c r="U667" s="33">
        <v>625.09436170000004</v>
      </c>
      <c r="V667" s="33">
        <v>498.8437763</v>
      </c>
      <c r="W667" s="33">
        <v>608.98734520000005</v>
      </c>
      <c r="X667" s="33">
        <v>367.61896530000001</v>
      </c>
      <c r="Y667" s="33">
        <v>367.61896530000001</v>
      </c>
      <c r="Z667" s="33">
        <v>367.61896530000001</v>
      </c>
      <c r="AA667" s="33">
        <v>367.61896530000001</v>
      </c>
      <c r="AB667" s="33">
        <v>367.61896530000001</v>
      </c>
      <c r="AC667" s="33">
        <v>367.61896530000001</v>
      </c>
      <c r="AD667" s="33">
        <v>477.76253409999998</v>
      </c>
      <c r="AE667" s="33">
        <v>367.61896530000001</v>
      </c>
      <c r="AF667" s="33">
        <v>367.61896530000001</v>
      </c>
      <c r="AG667" s="33">
        <v>367.61896530000001</v>
      </c>
      <c r="AH667" s="33">
        <v>367.61896530000001</v>
      </c>
      <c r="AI667" s="33">
        <v>367.61896530000001</v>
      </c>
      <c r="AJ667" s="33">
        <v>367.61896530000001</v>
      </c>
      <c r="AK667" s="33">
        <v>367.61896530000001</v>
      </c>
      <c r="AL667" s="33">
        <v>367.61896530000001</v>
      </c>
      <c r="AM667" s="33">
        <v>367.61896530000001</v>
      </c>
      <c r="AN667" s="33">
        <v>367.61896530000001</v>
      </c>
      <c r="AO667" s="33">
        <v>367.61896530000001</v>
      </c>
      <c r="AP667" s="33">
        <v>367.61896530000001</v>
      </c>
    </row>
    <row r="668" spans="1:42" x14ac:dyDescent="0.25">
      <c r="B668" s="33" t="s">
        <v>769</v>
      </c>
      <c r="C668" s="33" t="s">
        <v>39</v>
      </c>
      <c r="T668" s="33">
        <v>42.162484419999998</v>
      </c>
      <c r="U668" s="33">
        <v>75.291052870000001</v>
      </c>
      <c r="V668" s="33">
        <v>42.162484419999998</v>
      </c>
      <c r="W668" s="33">
        <v>42.162484419999998</v>
      </c>
      <c r="X668" s="33">
        <v>84.324968839999997</v>
      </c>
      <c r="Y668" s="33">
        <v>42.162484419999998</v>
      </c>
      <c r="Z668" s="33">
        <v>42.162484419999998</v>
      </c>
      <c r="AA668" s="33">
        <v>42.162484419999998</v>
      </c>
      <c r="AB668" s="33">
        <v>42.162484419999998</v>
      </c>
      <c r="AC668" s="33">
        <v>42.162484419999998</v>
      </c>
      <c r="AD668" s="33">
        <v>84.324968839999997</v>
      </c>
      <c r="AE668" s="33">
        <v>42.162484419999998</v>
      </c>
      <c r="AF668" s="33">
        <v>84.324968839999997</v>
      </c>
      <c r="AG668" s="33">
        <v>84.324968839999997</v>
      </c>
      <c r="AH668" s="33">
        <v>42.162484419999998</v>
      </c>
      <c r="AI668" s="33">
        <v>42.162484419999998</v>
      </c>
      <c r="AJ668" s="33">
        <v>42.162484419999998</v>
      </c>
      <c r="AK668" s="33">
        <v>42.162484419999998</v>
      </c>
      <c r="AL668" s="33">
        <v>42.162484419999998</v>
      </c>
      <c r="AM668" s="33">
        <v>42.162484419999998</v>
      </c>
      <c r="AN668" s="33">
        <v>42.162484419999998</v>
      </c>
      <c r="AO668" s="33">
        <v>42.162484419999998</v>
      </c>
      <c r="AP668" s="33">
        <v>42.162484419999998</v>
      </c>
    </row>
    <row r="669" spans="1:42" x14ac:dyDescent="0.25">
      <c r="B669" s="33" t="s">
        <v>769</v>
      </c>
      <c r="C669" s="33" t="s">
        <v>40</v>
      </c>
    </row>
    <row r="670" spans="1:42" x14ac:dyDescent="0.25">
      <c r="B670" s="33" t="s">
        <v>769</v>
      </c>
      <c r="C670" s="33" t="s">
        <v>41</v>
      </c>
    </row>
    <row r="671" spans="1:42" x14ac:dyDescent="0.25">
      <c r="B671" s="33" t="s">
        <v>769</v>
      </c>
      <c r="C671" s="33" t="s">
        <v>42</v>
      </c>
    </row>
    <row r="672" spans="1:42" x14ac:dyDescent="0.25">
      <c r="B672" s="33" t="s">
        <v>769</v>
      </c>
      <c r="C672" s="33" t="s">
        <v>43</v>
      </c>
    </row>
    <row r="673" spans="1:42" x14ac:dyDescent="0.25">
      <c r="B673" s="33" t="s">
        <v>769</v>
      </c>
      <c r="C673" s="33" t="s">
        <v>44</v>
      </c>
    </row>
    <row r="674" spans="1:42" x14ac:dyDescent="0.25">
      <c r="B674" s="33" t="s">
        <v>769</v>
      </c>
      <c r="C674" s="33" t="s">
        <v>45</v>
      </c>
    </row>
    <row r="675" spans="1:42" x14ac:dyDescent="0.25">
      <c r="B675" s="33" t="s">
        <v>769</v>
      </c>
      <c r="C675" s="33" t="s">
        <v>46</v>
      </c>
    </row>
    <row r="676" spans="1:42" x14ac:dyDescent="0.25">
      <c r="A676" s="33">
        <v>8</v>
      </c>
      <c r="B676" s="33" t="s">
        <v>769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439.38993590000001</v>
      </c>
      <c r="O676" s="33">
        <v>521.81996170000002</v>
      </c>
      <c r="P676" s="33">
        <v>970.21087739999996</v>
      </c>
      <c r="Q676" s="33">
        <v>2791.0579069999999</v>
      </c>
      <c r="R676" s="33">
        <v>2505.8100159999999</v>
      </c>
      <c r="S676" s="33">
        <v>2039.909633</v>
      </c>
      <c r="T676" s="33">
        <v>2011.2452539999999</v>
      </c>
      <c r="U676" s="33">
        <v>2234.5787380000002</v>
      </c>
      <c r="V676" s="33">
        <v>2016.21948</v>
      </c>
      <c r="W676" s="33">
        <v>1984.479182</v>
      </c>
      <c r="X676" s="33">
        <v>1868.177048</v>
      </c>
      <c r="Y676" s="33">
        <v>1836.6736189999999</v>
      </c>
      <c r="Z676" s="33">
        <v>1666.293486</v>
      </c>
      <c r="AA676" s="33">
        <v>1777.6935140000001</v>
      </c>
      <c r="AB676" s="33">
        <v>1267.27593</v>
      </c>
      <c r="AC676" s="33">
        <v>1743.110803</v>
      </c>
      <c r="AD676" s="33">
        <v>1299.6941119999999</v>
      </c>
      <c r="AE676" s="33">
        <v>1884.9946689999999</v>
      </c>
      <c r="AF676" s="33">
        <v>1563.30738</v>
      </c>
      <c r="AG676" s="33">
        <v>1248.5306479999999</v>
      </c>
      <c r="AH676" s="33">
        <v>1206.368164</v>
      </c>
      <c r="AI676" s="33">
        <v>1206.368164</v>
      </c>
      <c r="AJ676" s="33">
        <v>1147.3880590000001</v>
      </c>
      <c r="AK676" s="33">
        <v>1147.3880590000001</v>
      </c>
      <c r="AL676" s="33">
        <v>1147.3880590000001</v>
      </c>
      <c r="AM676" s="33">
        <v>1147.3880590000001</v>
      </c>
      <c r="AN676" s="33">
        <v>1147.3880590000001</v>
      </c>
      <c r="AO676" s="33">
        <v>1194.287292</v>
      </c>
      <c r="AP676" s="33">
        <v>1147.3880590000001</v>
      </c>
    </row>
    <row r="677" spans="1:42" x14ac:dyDescent="0.25">
      <c r="B677" s="33" t="s">
        <v>770</v>
      </c>
      <c r="C677" s="33" t="s">
        <v>36</v>
      </c>
      <c r="O677" s="33">
        <v>107.06428630000001</v>
      </c>
      <c r="P677" s="33">
        <v>289.92629740000001</v>
      </c>
      <c r="Q677" s="33">
        <v>246.10573769999999</v>
      </c>
      <c r="R677" s="33">
        <v>466.15600749999999</v>
      </c>
      <c r="S677" s="33">
        <v>466.15600749999999</v>
      </c>
      <c r="T677" s="33">
        <v>466.15600749999999</v>
      </c>
      <c r="U677" s="33">
        <v>466.15600749999999</v>
      </c>
      <c r="V677" s="33">
        <v>466.15600749999999</v>
      </c>
      <c r="W677" s="33">
        <v>466.15600749999999</v>
      </c>
      <c r="X677" s="33">
        <v>466.15600749999999</v>
      </c>
      <c r="Y677" s="33">
        <v>466.15600749999999</v>
      </c>
      <c r="Z677" s="33">
        <v>466.15600749999999</v>
      </c>
      <c r="AA677" s="33">
        <v>466.15600749999999</v>
      </c>
      <c r="AB677" s="33">
        <v>466.15600749999999</v>
      </c>
      <c r="AC677" s="33">
        <v>466.15600749999999</v>
      </c>
      <c r="AD677" s="33">
        <v>466.15600749999999</v>
      </c>
      <c r="AE677" s="33">
        <v>466.15600749999999</v>
      </c>
      <c r="AF677" s="33">
        <v>466.15600749999999</v>
      </c>
      <c r="AG677" s="33">
        <v>466.15600749999999</v>
      </c>
      <c r="AH677" s="33">
        <v>466.15600749999999</v>
      </c>
      <c r="AI677" s="33">
        <v>466.15600749999999</v>
      </c>
      <c r="AJ677" s="33">
        <v>466.15600749999999</v>
      </c>
      <c r="AK677" s="33">
        <v>466.15600749999999</v>
      </c>
      <c r="AL677" s="33">
        <v>466.15600749999999</v>
      </c>
      <c r="AM677" s="33">
        <v>466.15600749999999</v>
      </c>
      <c r="AN677" s="33">
        <v>466.15600749999999</v>
      </c>
      <c r="AO677" s="33">
        <v>466.15600749999999</v>
      </c>
      <c r="AP677" s="33">
        <v>466.15600749999999</v>
      </c>
    </row>
    <row r="678" spans="1:42" x14ac:dyDescent="0.25">
      <c r="B678" s="33" t="s">
        <v>770</v>
      </c>
      <c r="C678" s="33" t="s">
        <v>37</v>
      </c>
    </row>
    <row r="679" spans="1:42" x14ac:dyDescent="0.25">
      <c r="B679" s="33" t="s">
        <v>770</v>
      </c>
      <c r="C679" s="33" t="s">
        <v>38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52.821539469999998</v>
      </c>
      <c r="V679" s="33">
        <v>52.821539469999998</v>
      </c>
      <c r="W679" s="33">
        <v>52.821539469999998</v>
      </c>
      <c r="X679" s="33">
        <v>52.821539469999998</v>
      </c>
      <c r="Y679" s="33">
        <v>52.821539469999998</v>
      </c>
      <c r="Z679" s="33">
        <v>52.821539469999998</v>
      </c>
      <c r="AA679" s="33">
        <v>52.821539469999998</v>
      </c>
      <c r="AB679" s="33">
        <v>52.821539469999998</v>
      </c>
      <c r="AC679" s="33">
        <v>52.821539469999998</v>
      </c>
      <c r="AD679" s="33">
        <v>52.821539469999998</v>
      </c>
      <c r="AE679" s="33">
        <v>52.821539469999998</v>
      </c>
      <c r="AF679" s="33">
        <v>52.821539469999998</v>
      </c>
      <c r="AG679" s="33">
        <v>52.821539469999998</v>
      </c>
      <c r="AH679" s="33">
        <v>52.821539469999998</v>
      </c>
      <c r="AI679" s="33">
        <v>52.821539469999998</v>
      </c>
      <c r="AJ679" s="33">
        <v>52.821539469999998</v>
      </c>
      <c r="AK679" s="33">
        <v>52.821539469999998</v>
      </c>
      <c r="AL679" s="33">
        <v>52.821539469999998</v>
      </c>
      <c r="AM679" s="33">
        <v>52.821539469999998</v>
      </c>
      <c r="AN679" s="33">
        <v>52.821539469999998</v>
      </c>
      <c r="AO679" s="33">
        <v>52.821539469999998</v>
      </c>
      <c r="AP679" s="33">
        <v>52.821539469999998</v>
      </c>
    </row>
    <row r="680" spans="1:42" x14ac:dyDescent="0.25">
      <c r="B680" s="33" t="s">
        <v>770</v>
      </c>
      <c r="C680" s="33" t="s">
        <v>39</v>
      </c>
    </row>
    <row r="681" spans="1:42" x14ac:dyDescent="0.25">
      <c r="B681" s="33" t="s">
        <v>770</v>
      </c>
      <c r="C681" s="33" t="s">
        <v>40</v>
      </c>
    </row>
    <row r="682" spans="1:42" x14ac:dyDescent="0.25">
      <c r="B682" s="33" t="s">
        <v>770</v>
      </c>
      <c r="C682" s="33" t="s">
        <v>41</v>
      </c>
    </row>
    <row r="683" spans="1:42" x14ac:dyDescent="0.25">
      <c r="B683" s="33" t="s">
        <v>770</v>
      </c>
      <c r="C683" s="33" t="s">
        <v>42</v>
      </c>
    </row>
    <row r="684" spans="1:42" x14ac:dyDescent="0.25">
      <c r="B684" s="33" t="s">
        <v>770</v>
      </c>
      <c r="C684" s="33" t="s">
        <v>43</v>
      </c>
    </row>
    <row r="685" spans="1:42" x14ac:dyDescent="0.25">
      <c r="B685" s="33" t="s">
        <v>770</v>
      </c>
      <c r="C685" s="33" t="s">
        <v>44</v>
      </c>
    </row>
    <row r="686" spans="1:42" x14ac:dyDescent="0.25">
      <c r="B686" s="33" t="s">
        <v>770</v>
      </c>
      <c r="C686" s="33" t="s">
        <v>45</v>
      </c>
    </row>
    <row r="687" spans="1:42" x14ac:dyDescent="0.25">
      <c r="B687" s="33" t="s">
        <v>770</v>
      </c>
      <c r="C687" s="33" t="s">
        <v>46</v>
      </c>
    </row>
    <row r="688" spans="1:42" x14ac:dyDescent="0.25">
      <c r="A688" s="33">
        <v>10</v>
      </c>
      <c r="B688" s="33" t="s">
        <v>770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107.06428630000001</v>
      </c>
      <c r="P688" s="33">
        <v>289.92629740000001</v>
      </c>
      <c r="Q688" s="33">
        <v>298.92727719999999</v>
      </c>
      <c r="R688" s="33">
        <v>518.97754699999996</v>
      </c>
      <c r="S688" s="33">
        <v>518.97754699999996</v>
      </c>
      <c r="T688" s="33">
        <v>518.97754699999996</v>
      </c>
      <c r="U688" s="33">
        <v>518.97754699999996</v>
      </c>
      <c r="V688" s="33">
        <v>518.97754699999996</v>
      </c>
      <c r="W688" s="33">
        <v>518.97754699999996</v>
      </c>
      <c r="X688" s="33">
        <v>518.97754699999996</v>
      </c>
      <c r="Y688" s="33">
        <v>518.97754699999996</v>
      </c>
      <c r="Z688" s="33">
        <v>518.97754699999996</v>
      </c>
      <c r="AA688" s="33">
        <v>518.97754699999996</v>
      </c>
      <c r="AB688" s="33">
        <v>518.97754699999996</v>
      </c>
      <c r="AC688" s="33">
        <v>518.97754699999996</v>
      </c>
      <c r="AD688" s="33">
        <v>518.97754699999996</v>
      </c>
      <c r="AE688" s="33">
        <v>518.97754699999996</v>
      </c>
      <c r="AF688" s="33">
        <v>518.97754699999996</v>
      </c>
      <c r="AG688" s="33">
        <v>518.97754699999996</v>
      </c>
      <c r="AH688" s="33">
        <v>518.97754699999996</v>
      </c>
      <c r="AI688" s="33">
        <v>518.97754699999996</v>
      </c>
      <c r="AJ688" s="33">
        <v>518.97754699999996</v>
      </c>
      <c r="AK688" s="33">
        <v>518.97754699999996</v>
      </c>
      <c r="AL688" s="33">
        <v>518.97754699999996</v>
      </c>
      <c r="AM688" s="33">
        <v>518.97754699999996</v>
      </c>
      <c r="AN688" s="33">
        <v>518.97754699999996</v>
      </c>
      <c r="AO688" s="33">
        <v>518.97754699999996</v>
      </c>
      <c r="AP688" s="33">
        <v>518.97754699999996</v>
      </c>
    </row>
    <row r="689" spans="2:42" x14ac:dyDescent="0.25">
      <c r="B689" s="33" t="s">
        <v>696</v>
      </c>
      <c r="C689" s="33" t="s">
        <v>36</v>
      </c>
    </row>
    <row r="690" spans="2:42" x14ac:dyDescent="0.25">
      <c r="B690" s="33" t="s">
        <v>696</v>
      </c>
      <c r="C690" s="33" t="s">
        <v>37</v>
      </c>
    </row>
    <row r="691" spans="2:42" x14ac:dyDescent="0.25">
      <c r="B691" s="33" t="s">
        <v>696</v>
      </c>
      <c r="C691" s="33" t="s">
        <v>38</v>
      </c>
    </row>
    <row r="692" spans="2:42" x14ac:dyDescent="0.25">
      <c r="B692" s="33" t="s">
        <v>696</v>
      </c>
      <c r="C692" s="33" t="s">
        <v>39</v>
      </c>
    </row>
    <row r="693" spans="2:42" x14ac:dyDescent="0.25">
      <c r="B693" s="33" t="s">
        <v>696</v>
      </c>
      <c r="C693" s="33" t="s">
        <v>40</v>
      </c>
    </row>
    <row r="694" spans="2:42" x14ac:dyDescent="0.25">
      <c r="B694" s="33" t="s">
        <v>696</v>
      </c>
      <c r="C694" s="33" t="s">
        <v>41</v>
      </c>
    </row>
    <row r="695" spans="2:42" x14ac:dyDescent="0.25">
      <c r="B695" s="33" t="s">
        <v>696</v>
      </c>
      <c r="C695" s="33" t="s">
        <v>42</v>
      </c>
    </row>
    <row r="696" spans="2:42" x14ac:dyDescent="0.25">
      <c r="B696" s="33" t="s">
        <v>696</v>
      </c>
      <c r="C696" s="33" t="s">
        <v>43</v>
      </c>
    </row>
    <row r="697" spans="2:42" x14ac:dyDescent="0.25">
      <c r="B697" s="33" t="s">
        <v>696</v>
      </c>
      <c r="C697" s="33" t="s">
        <v>44</v>
      </c>
    </row>
    <row r="698" spans="2:42" x14ac:dyDescent="0.25">
      <c r="B698" s="33" t="s">
        <v>696</v>
      </c>
      <c r="C698" s="33" t="s">
        <v>45</v>
      </c>
    </row>
    <row r="699" spans="2:42" x14ac:dyDescent="0.25">
      <c r="B699" s="33" t="s">
        <v>696</v>
      </c>
      <c r="C699" s="33" t="s">
        <v>46</v>
      </c>
    </row>
    <row r="700" spans="2:42" x14ac:dyDescent="0.25">
      <c r="B700" s="33" t="s">
        <v>696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695</v>
      </c>
      <c r="C701" s="33" t="s">
        <v>36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25">
      <c r="B702" s="33" t="s">
        <v>695</v>
      </c>
      <c r="C702" s="33" t="s">
        <v>37</v>
      </c>
    </row>
    <row r="703" spans="2:42" x14ac:dyDescent="0.25">
      <c r="B703" s="33" t="s">
        <v>695</v>
      </c>
      <c r="C703" s="33" t="s">
        <v>38</v>
      </c>
    </row>
    <row r="704" spans="2:42" x14ac:dyDescent="0.25">
      <c r="B704" s="33" t="s">
        <v>695</v>
      </c>
      <c r="C704" s="33" t="s">
        <v>39</v>
      </c>
    </row>
    <row r="705" spans="2:42" x14ac:dyDescent="0.25">
      <c r="B705" s="33" t="s">
        <v>695</v>
      </c>
      <c r="C705" s="33" t="s">
        <v>40</v>
      </c>
    </row>
    <row r="706" spans="2:42" x14ac:dyDescent="0.25">
      <c r="B706" s="33" t="s">
        <v>695</v>
      </c>
      <c r="C706" s="33" t="s">
        <v>41</v>
      </c>
    </row>
    <row r="707" spans="2:42" x14ac:dyDescent="0.25">
      <c r="B707" s="33" t="s">
        <v>695</v>
      </c>
      <c r="C707" s="33" t="s">
        <v>42</v>
      </c>
    </row>
    <row r="708" spans="2:42" x14ac:dyDescent="0.25">
      <c r="B708" s="33" t="s">
        <v>695</v>
      </c>
      <c r="C708" s="33" t="s">
        <v>43</v>
      </c>
    </row>
    <row r="709" spans="2:42" x14ac:dyDescent="0.25">
      <c r="B709" s="33" t="s">
        <v>695</v>
      </c>
      <c r="C709" s="33" t="s">
        <v>44</v>
      </c>
    </row>
    <row r="710" spans="2:42" x14ac:dyDescent="0.25">
      <c r="B710" s="33" t="s">
        <v>695</v>
      </c>
      <c r="C710" s="33" t="s">
        <v>45</v>
      </c>
    </row>
    <row r="711" spans="2:42" x14ac:dyDescent="0.25">
      <c r="B711" s="33" t="s">
        <v>695</v>
      </c>
      <c r="C711" s="33" t="s">
        <v>46</v>
      </c>
    </row>
    <row r="712" spans="2:42" x14ac:dyDescent="0.25">
      <c r="B712" s="33" t="s">
        <v>695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25">
      <c r="B713" s="33" t="s">
        <v>771</v>
      </c>
      <c r="C713" s="33" t="s">
        <v>36</v>
      </c>
    </row>
    <row r="714" spans="2:42" x14ac:dyDescent="0.25">
      <c r="B714" s="33" t="s">
        <v>771</v>
      </c>
      <c r="C714" s="33" t="s">
        <v>37</v>
      </c>
    </row>
    <row r="715" spans="2:42" x14ac:dyDescent="0.25">
      <c r="B715" s="33" t="s">
        <v>771</v>
      </c>
      <c r="C715" s="33" t="s">
        <v>38</v>
      </c>
    </row>
    <row r="716" spans="2:42" x14ac:dyDescent="0.25">
      <c r="B716" s="33" t="s">
        <v>771</v>
      </c>
      <c r="C716" s="33" t="s">
        <v>39</v>
      </c>
    </row>
    <row r="717" spans="2:42" x14ac:dyDescent="0.25">
      <c r="B717" s="33" t="s">
        <v>771</v>
      </c>
      <c r="C717" s="33" t="s">
        <v>40</v>
      </c>
    </row>
    <row r="718" spans="2:42" x14ac:dyDescent="0.25">
      <c r="B718" s="33" t="s">
        <v>771</v>
      </c>
      <c r="C718" s="33" t="s">
        <v>41</v>
      </c>
    </row>
    <row r="719" spans="2:42" x14ac:dyDescent="0.25">
      <c r="B719" s="33" t="s">
        <v>771</v>
      </c>
      <c r="C719" s="33" t="s">
        <v>42</v>
      </c>
    </row>
    <row r="720" spans="2:42" x14ac:dyDescent="0.25">
      <c r="B720" s="33" t="s">
        <v>771</v>
      </c>
      <c r="C720" s="33" t="s">
        <v>43</v>
      </c>
    </row>
    <row r="721" spans="1:42" x14ac:dyDescent="0.25">
      <c r="B721" s="33" t="s">
        <v>771</v>
      </c>
      <c r="C721" s="33" t="s">
        <v>44</v>
      </c>
    </row>
    <row r="722" spans="1:42" x14ac:dyDescent="0.25">
      <c r="B722" s="33" t="s">
        <v>771</v>
      </c>
      <c r="C722" s="33" t="s">
        <v>45</v>
      </c>
    </row>
    <row r="723" spans="1:42" x14ac:dyDescent="0.25">
      <c r="B723" s="33" t="s">
        <v>771</v>
      </c>
      <c r="C723" s="33" t="s">
        <v>46</v>
      </c>
    </row>
    <row r="724" spans="1:42" x14ac:dyDescent="0.25">
      <c r="A724" s="33">
        <v>6</v>
      </c>
      <c r="B724" s="33" t="s">
        <v>771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25">
      <c r="B725" s="33" t="s">
        <v>707</v>
      </c>
      <c r="C725" s="33" t="s">
        <v>36</v>
      </c>
    </row>
    <row r="726" spans="1:42" x14ac:dyDescent="0.25">
      <c r="B726" s="33" t="s">
        <v>707</v>
      </c>
      <c r="C726" s="33" t="s">
        <v>37</v>
      </c>
    </row>
    <row r="727" spans="1:42" x14ac:dyDescent="0.25">
      <c r="B727" s="33" t="s">
        <v>707</v>
      </c>
      <c r="C727" s="33" t="s">
        <v>38</v>
      </c>
    </row>
    <row r="728" spans="1:42" x14ac:dyDescent="0.25">
      <c r="B728" s="33" t="s">
        <v>707</v>
      </c>
      <c r="C728" s="33" t="s">
        <v>39</v>
      </c>
    </row>
    <row r="729" spans="1:42" x14ac:dyDescent="0.25">
      <c r="B729" s="33" t="s">
        <v>707</v>
      </c>
      <c r="C729" s="33" t="s">
        <v>40</v>
      </c>
    </row>
    <row r="730" spans="1:42" x14ac:dyDescent="0.25">
      <c r="B730" s="33" t="s">
        <v>707</v>
      </c>
      <c r="C730" s="33" t="s">
        <v>41</v>
      </c>
    </row>
    <row r="731" spans="1:42" x14ac:dyDescent="0.25">
      <c r="B731" s="33" t="s">
        <v>707</v>
      </c>
      <c r="C731" s="33" t="s">
        <v>42</v>
      </c>
    </row>
    <row r="732" spans="1:42" x14ac:dyDescent="0.25">
      <c r="B732" s="33" t="s">
        <v>707</v>
      </c>
      <c r="C732" s="33" t="s">
        <v>43</v>
      </c>
    </row>
    <row r="733" spans="1:42" x14ac:dyDescent="0.25">
      <c r="B733" s="33" t="s">
        <v>707</v>
      </c>
      <c r="C733" s="33" t="s">
        <v>44</v>
      </c>
    </row>
    <row r="734" spans="1:42" x14ac:dyDescent="0.25">
      <c r="B734" s="33" t="s">
        <v>707</v>
      </c>
      <c r="C734" s="33" t="s">
        <v>45</v>
      </c>
    </row>
    <row r="735" spans="1:42" x14ac:dyDescent="0.25">
      <c r="B735" s="33" t="s">
        <v>707</v>
      </c>
      <c r="C735" s="33" t="s">
        <v>46</v>
      </c>
    </row>
    <row r="736" spans="1:42" x14ac:dyDescent="0.25">
      <c r="B736" s="33" t="s">
        <v>707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720</v>
      </c>
      <c r="C737" s="33" t="s">
        <v>36</v>
      </c>
    </row>
    <row r="738" spans="2:42" x14ac:dyDescent="0.25">
      <c r="B738" s="33" t="s">
        <v>720</v>
      </c>
      <c r="C738" s="33" t="s">
        <v>37</v>
      </c>
    </row>
    <row r="739" spans="2:42" x14ac:dyDescent="0.25">
      <c r="B739" s="33" t="s">
        <v>720</v>
      </c>
      <c r="C739" s="33" t="s">
        <v>38</v>
      </c>
    </row>
    <row r="740" spans="2:42" x14ac:dyDescent="0.25">
      <c r="B740" s="33" t="s">
        <v>720</v>
      </c>
      <c r="C740" s="33" t="s">
        <v>39</v>
      </c>
    </row>
    <row r="741" spans="2:42" x14ac:dyDescent="0.25">
      <c r="B741" s="33" t="s">
        <v>720</v>
      </c>
      <c r="C741" s="33" t="s">
        <v>40</v>
      </c>
    </row>
    <row r="742" spans="2:42" x14ac:dyDescent="0.25">
      <c r="B742" s="33" t="s">
        <v>720</v>
      </c>
      <c r="C742" s="33" t="s">
        <v>41</v>
      </c>
    </row>
    <row r="743" spans="2:42" x14ac:dyDescent="0.25">
      <c r="B743" s="33" t="s">
        <v>720</v>
      </c>
      <c r="C743" s="33" t="s">
        <v>42</v>
      </c>
    </row>
    <row r="744" spans="2:42" x14ac:dyDescent="0.25">
      <c r="B744" s="33" t="s">
        <v>720</v>
      </c>
      <c r="C744" s="33" t="s">
        <v>43</v>
      </c>
    </row>
    <row r="745" spans="2:42" x14ac:dyDescent="0.25">
      <c r="B745" s="33" t="s">
        <v>720</v>
      </c>
      <c r="C745" s="33" t="s">
        <v>44</v>
      </c>
    </row>
    <row r="746" spans="2:42" x14ac:dyDescent="0.25">
      <c r="B746" s="33" t="s">
        <v>720</v>
      </c>
      <c r="C746" s="33" t="s">
        <v>45</v>
      </c>
    </row>
    <row r="747" spans="2:42" x14ac:dyDescent="0.25">
      <c r="B747" s="33" t="s">
        <v>720</v>
      </c>
      <c r="C747" s="33" t="s">
        <v>46</v>
      </c>
    </row>
    <row r="748" spans="2:42" x14ac:dyDescent="0.25">
      <c r="B748" s="33" t="s">
        <v>720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772</v>
      </c>
      <c r="C749" s="33" t="s">
        <v>36</v>
      </c>
    </row>
    <row r="750" spans="2:42" x14ac:dyDescent="0.25">
      <c r="B750" s="33" t="s">
        <v>772</v>
      </c>
      <c r="C750" s="33" t="s">
        <v>37</v>
      </c>
      <c r="W750" s="33">
        <v>142.120734</v>
      </c>
      <c r="X750" s="33">
        <v>284.241468</v>
      </c>
      <c r="Y750" s="33">
        <v>426.36220200000002</v>
      </c>
      <c r="Z750" s="33">
        <v>568.482936</v>
      </c>
      <c r="AA750" s="33">
        <v>710.60366999999997</v>
      </c>
      <c r="AB750" s="33">
        <v>802.4765046</v>
      </c>
      <c r="AC750" s="33">
        <v>994.84513800000002</v>
      </c>
      <c r="AD750" s="33">
        <v>994.84513800000002</v>
      </c>
      <c r="AE750" s="33">
        <v>1042.2187160000001</v>
      </c>
      <c r="AF750" s="33">
        <v>934.64254500000004</v>
      </c>
      <c r="AG750" s="33">
        <v>852.72440400000005</v>
      </c>
      <c r="AH750" s="33">
        <v>852.72440400000005</v>
      </c>
      <c r="AI750" s="33">
        <v>866.1202601</v>
      </c>
      <c r="AJ750" s="33">
        <v>852.72440400000005</v>
      </c>
      <c r="AK750" s="33">
        <v>852.72440400000005</v>
      </c>
      <c r="AL750" s="33">
        <v>577.01383099999998</v>
      </c>
      <c r="AM750" s="33">
        <v>794.78556119999996</v>
      </c>
      <c r="AN750" s="33">
        <v>928.79292659999999</v>
      </c>
      <c r="AO750" s="33">
        <v>852.72440400000005</v>
      </c>
      <c r="AP750" s="33">
        <v>964.28527799999995</v>
      </c>
    </row>
    <row r="751" spans="2:42" x14ac:dyDescent="0.25">
      <c r="B751" s="33" t="s">
        <v>772</v>
      </c>
      <c r="C751" s="33" t="s">
        <v>38</v>
      </c>
    </row>
    <row r="752" spans="2:42" x14ac:dyDescent="0.25">
      <c r="B752" s="33" t="s">
        <v>772</v>
      </c>
      <c r="C752" s="33" t="s">
        <v>39</v>
      </c>
      <c r="W752" s="33">
        <v>520.16188639999996</v>
      </c>
      <c r="X752" s="33">
        <v>520.16188639999996</v>
      </c>
      <c r="Y752" s="33">
        <v>520.16188639999996</v>
      </c>
      <c r="Z752" s="33">
        <v>888.96519120000005</v>
      </c>
      <c r="AA752" s="33">
        <v>822.47361620000004</v>
      </c>
      <c r="AB752" s="33">
        <v>766.03075630000001</v>
      </c>
      <c r="AC752" s="33">
        <v>592.64346079999996</v>
      </c>
      <c r="AD752" s="33">
        <v>592.64346079999996</v>
      </c>
      <c r="AE752" s="33">
        <v>592.64346079999996</v>
      </c>
      <c r="AF752" s="33">
        <v>592.64346079999996</v>
      </c>
      <c r="AG752" s="33">
        <v>592.64346079999996</v>
      </c>
      <c r="AH752" s="33">
        <v>592.64346079999996</v>
      </c>
      <c r="AI752" s="33">
        <v>592.64346079999996</v>
      </c>
      <c r="AJ752" s="33">
        <v>592.64346079999996</v>
      </c>
      <c r="AK752" s="33">
        <v>568.60063330000003</v>
      </c>
      <c r="AL752" s="33">
        <v>592.64346079999996</v>
      </c>
      <c r="AM752" s="33">
        <v>296.32173039999998</v>
      </c>
      <c r="AN752" s="33">
        <v>296.32173039999998</v>
      </c>
      <c r="AO752" s="33">
        <v>296.32173039999998</v>
      </c>
      <c r="AP752" s="33">
        <v>296.32173039999998</v>
      </c>
    </row>
    <row r="753" spans="2:42" x14ac:dyDescent="0.25">
      <c r="B753" s="33" t="s">
        <v>772</v>
      </c>
      <c r="C753" s="33" t="s">
        <v>40</v>
      </c>
    </row>
    <row r="754" spans="2:42" x14ac:dyDescent="0.25">
      <c r="B754" s="33" t="s">
        <v>772</v>
      </c>
      <c r="C754" s="33" t="s">
        <v>41</v>
      </c>
    </row>
    <row r="755" spans="2:42" x14ac:dyDescent="0.25">
      <c r="B755" s="33" t="s">
        <v>772</v>
      </c>
      <c r="C755" s="33" t="s">
        <v>42</v>
      </c>
      <c r="W755" s="33">
        <v>275.00362030000002</v>
      </c>
      <c r="X755" s="33">
        <v>275.00362030000002</v>
      </c>
      <c r="Y755" s="33">
        <v>275.00362030000002</v>
      </c>
      <c r="Z755" s="33">
        <v>275.00362030000002</v>
      </c>
      <c r="AA755" s="33">
        <v>275.00362030000002</v>
      </c>
      <c r="AB755" s="33">
        <v>275.00362030000002</v>
      </c>
      <c r="AC755" s="33">
        <v>715.39909520000003</v>
      </c>
      <c r="AD755" s="33">
        <v>638.28479700000003</v>
      </c>
      <c r="AE755" s="33">
        <v>617.00476519999995</v>
      </c>
      <c r="AF755" s="33">
        <v>518.9888555</v>
      </c>
      <c r="AG755" s="33">
        <v>518.4406735</v>
      </c>
      <c r="AH755" s="33">
        <v>517.89393070000006</v>
      </c>
      <c r="AI755" s="33">
        <v>517.35000349999996</v>
      </c>
      <c r="AJ755" s="33">
        <v>516.810294</v>
      </c>
      <c r="AK755" s="33">
        <v>516.27622199999996</v>
      </c>
      <c r="AL755" s="33">
        <v>515.74921600000005</v>
      </c>
      <c r="AM755" s="33">
        <v>515.23070380000001</v>
      </c>
      <c r="AN755" s="33">
        <v>328.19207080000001</v>
      </c>
      <c r="AO755" s="33">
        <v>385.9909523</v>
      </c>
      <c r="AP755" s="33">
        <v>442.04840999999999</v>
      </c>
    </row>
    <row r="756" spans="2:42" x14ac:dyDescent="0.25">
      <c r="B756" s="33" t="s">
        <v>772</v>
      </c>
      <c r="C756" s="33" t="s">
        <v>43</v>
      </c>
    </row>
    <row r="757" spans="2:42" x14ac:dyDescent="0.25">
      <c r="B757" s="33" t="s">
        <v>772</v>
      </c>
      <c r="C757" s="33" t="s">
        <v>44</v>
      </c>
    </row>
    <row r="758" spans="2:42" x14ac:dyDescent="0.25">
      <c r="B758" s="33" t="s">
        <v>772</v>
      </c>
      <c r="C758" s="33" t="s">
        <v>45</v>
      </c>
    </row>
    <row r="759" spans="2:42" x14ac:dyDescent="0.25">
      <c r="B759" s="33" t="s">
        <v>772</v>
      </c>
      <c r="C759" s="33" t="s">
        <v>46</v>
      </c>
    </row>
    <row r="760" spans="2:42" x14ac:dyDescent="0.25">
      <c r="B760" s="33" t="s">
        <v>772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937.28624070000001</v>
      </c>
      <c r="X760" s="33">
        <v>1079.4069750000001</v>
      </c>
      <c r="Y760" s="33">
        <v>1221.527709</v>
      </c>
      <c r="Z760" s="33">
        <v>1732.4517470000001</v>
      </c>
      <c r="AA760" s="33">
        <v>1808.0809059999999</v>
      </c>
      <c r="AB760" s="33">
        <v>1843.5108809999999</v>
      </c>
      <c r="AC760" s="33">
        <v>2302.887694</v>
      </c>
      <c r="AD760" s="33">
        <v>2225.773396</v>
      </c>
      <c r="AE760" s="33">
        <v>2251.8669420000001</v>
      </c>
      <c r="AF760" s="33">
        <v>2046.2748610000001</v>
      </c>
      <c r="AG760" s="33">
        <v>1963.808538</v>
      </c>
      <c r="AH760" s="33">
        <v>1963.261796</v>
      </c>
      <c r="AI760" s="33">
        <v>1976.113724</v>
      </c>
      <c r="AJ760" s="33">
        <v>1962.1781590000001</v>
      </c>
      <c r="AK760" s="33">
        <v>1937.601259</v>
      </c>
      <c r="AL760" s="33">
        <v>1685.406508</v>
      </c>
      <c r="AM760" s="33">
        <v>1606.3379950000001</v>
      </c>
      <c r="AN760" s="33">
        <v>1553.306728</v>
      </c>
      <c r="AO760" s="33">
        <v>1535.0370869999999</v>
      </c>
      <c r="AP760" s="33">
        <v>1702.6554180000001</v>
      </c>
    </row>
    <row r="761" spans="2:42" x14ac:dyDescent="0.25">
      <c r="B761" s="33" t="s">
        <v>15</v>
      </c>
      <c r="D761" s="33">
        <v>55280.987939999999</v>
      </c>
      <c r="E761" s="33">
        <v>57010.586470000002</v>
      </c>
      <c r="F761" s="33">
        <v>57598.714339999999</v>
      </c>
      <c r="G761" s="33">
        <v>58536.20435</v>
      </c>
      <c r="H761" s="33">
        <v>63625.142650000002</v>
      </c>
      <c r="I761" s="33">
        <v>64397.514210000001</v>
      </c>
      <c r="J761" s="33">
        <v>68156.632020000005</v>
      </c>
      <c r="K761" s="33">
        <v>73155.501170000003</v>
      </c>
      <c r="L761" s="33">
        <v>76830.744659999997</v>
      </c>
      <c r="M761" s="33">
        <v>80602.368719999999</v>
      </c>
      <c r="N761" s="33">
        <v>83898.823650000006</v>
      </c>
      <c r="O761" s="33">
        <v>87331.515820000001</v>
      </c>
      <c r="P761" s="33">
        <v>90801.372810000001</v>
      </c>
      <c r="Q761" s="33">
        <v>94390.811849999998</v>
      </c>
      <c r="R761" s="33">
        <v>97479.476590000006</v>
      </c>
      <c r="S761" s="33">
        <v>100376.1358</v>
      </c>
      <c r="T761" s="33">
        <v>103383.0536</v>
      </c>
      <c r="U761" s="33">
        <v>106477.1214</v>
      </c>
      <c r="V761" s="33">
        <v>109672.57399999999</v>
      </c>
      <c r="W761" s="33">
        <v>113023.0989</v>
      </c>
      <c r="X761" s="33">
        <v>116432.6063</v>
      </c>
      <c r="Y761" s="33">
        <v>119841.7785</v>
      </c>
      <c r="Z761" s="33">
        <v>123355.3082</v>
      </c>
      <c r="AA761" s="33">
        <v>126990.19439999999</v>
      </c>
      <c r="AB761" s="33">
        <v>130866.5341</v>
      </c>
      <c r="AC761" s="33">
        <v>134691.0048</v>
      </c>
      <c r="AD761" s="33">
        <v>138544.11040000001</v>
      </c>
      <c r="AE761" s="33">
        <v>142248.93119999999</v>
      </c>
      <c r="AF761" s="33">
        <v>145923.38639999999</v>
      </c>
      <c r="AG761" s="33">
        <v>149167.14790000001</v>
      </c>
      <c r="AH761" s="33">
        <v>152419.82399999999</v>
      </c>
      <c r="AI761" s="33">
        <v>155684.57459999999</v>
      </c>
      <c r="AJ761" s="33">
        <v>159011.72630000001</v>
      </c>
      <c r="AK761" s="33">
        <v>162404.7886</v>
      </c>
      <c r="AL761" s="33">
        <v>165819.85329999999</v>
      </c>
      <c r="AM761" s="33">
        <v>169202.82089999999</v>
      </c>
      <c r="AN761" s="33">
        <v>172913.61809999999</v>
      </c>
      <c r="AO761" s="33">
        <v>176479.38649999999</v>
      </c>
      <c r="AP761" s="33">
        <v>180004.06839999999</v>
      </c>
    </row>
  </sheetData>
  <conditionalFormatting sqref="C5:C340">
    <cfRule type="beginsWith" dxfId="6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672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35594.92499</v>
      </c>
      <c r="D4" s="1">
        <f>PLANEL_GerCrit_Resultado!H244+PLANEL_GerCrit_Resultado!H748</f>
        <v>36666.350989999999</v>
      </c>
      <c r="E4" s="1">
        <f>PLANEL_GerCrit_Resultado!I244+PLANEL_GerCrit_Resultado!I748</f>
        <v>36660.425320000002</v>
      </c>
      <c r="F4" s="1">
        <f>PLANEL_GerCrit_Resultado!J244+PLANEL_GerCrit_Resultado!J748</f>
        <v>39952.871039999998</v>
      </c>
      <c r="G4" s="1">
        <f>PLANEL_GerCrit_Resultado!K244+PLANEL_GerCrit_Resultado!K748</f>
        <v>41644.89976</v>
      </c>
      <c r="H4" s="1">
        <f>PLANEL_GerCrit_Resultado!L244+PLANEL_GerCrit_Resultado!L748</f>
        <v>42951.671439999998</v>
      </c>
      <c r="I4" s="1">
        <f>PLANEL_GerCrit_Resultado!M244+PLANEL_GerCrit_Resultado!M748</f>
        <v>42951.671439999998</v>
      </c>
      <c r="J4" s="1">
        <f>PLANEL_GerCrit_Resultado!N244+PLANEL_GerCrit_Resultado!N748</f>
        <v>43001.709499999997</v>
      </c>
      <c r="K4" s="1">
        <f>PLANEL_GerCrit_Resultado!O244+PLANEL_GerCrit_Resultado!O748</f>
        <v>43166.90958</v>
      </c>
      <c r="L4" s="1">
        <f>PLANEL_GerCrit_Resultado!P244+PLANEL_GerCrit_Resultado!P748</f>
        <v>43224.047229999996</v>
      </c>
      <c r="M4" s="1">
        <f>PLANEL_GerCrit_Resultado!Q244+PLANEL_GerCrit_Resultado!Q748</f>
        <v>42616.113859999998</v>
      </c>
      <c r="N4" s="1">
        <f>PLANEL_GerCrit_Resultado!R244+PLANEL_GerCrit_Resultado!R748</f>
        <v>42779.213100000001</v>
      </c>
      <c r="O4" s="1">
        <f>PLANEL_GerCrit_Resultado!S244+PLANEL_GerCrit_Resultado!S748</f>
        <v>43175.339350000002</v>
      </c>
      <c r="P4" s="1">
        <f>PLANEL_GerCrit_Resultado!T244+PLANEL_GerCrit_Resultado!T748</f>
        <v>43914.246599999999</v>
      </c>
      <c r="Q4" s="1">
        <f>PLANEL_GerCrit_Resultado!U244+PLANEL_GerCrit_Resultado!U748</f>
        <v>44415.300949999997</v>
      </c>
      <c r="R4" s="1">
        <f>PLANEL_GerCrit_Resultado!V244+PLANEL_GerCrit_Resultado!V748</f>
        <v>44415.300949999997</v>
      </c>
      <c r="S4" s="1">
        <f>PLANEL_GerCrit_Resultado!W244+PLANEL_GerCrit_Resultado!W748</f>
        <v>44241.352129999999</v>
      </c>
      <c r="T4" s="1">
        <f>PLANEL_GerCrit_Resultado!X244+PLANEL_GerCrit_Resultado!X748</f>
        <v>43993.08943</v>
      </c>
      <c r="U4" s="1">
        <f>PLANEL_GerCrit_Resultado!Y244+PLANEL_GerCrit_Resultado!Y748</f>
        <v>43738.760920000001</v>
      </c>
      <c r="V4" s="1">
        <f>PLANEL_GerCrit_Resultado!Z244+PLANEL_GerCrit_Resultado!Z748</f>
        <v>43568.140299999999</v>
      </c>
      <c r="W4" s="1">
        <f>PLANEL_GerCrit_Resultado!AA244+PLANEL_GerCrit_Resultado!AA748</f>
        <v>43388.435109999999</v>
      </c>
      <c r="X4" s="1">
        <f>PLANEL_GerCrit_Resultado!AB244+PLANEL_GerCrit_Resultado!AB748</f>
        <v>43388.435109999999</v>
      </c>
      <c r="Y4" s="1">
        <f>PLANEL_GerCrit_Resultado!AC244+PLANEL_GerCrit_Resultado!AC748</f>
        <v>43388.435109999999</v>
      </c>
      <c r="Z4" s="1">
        <f>PLANEL_GerCrit_Resultado!AD244+PLANEL_GerCrit_Resultado!AD748</f>
        <v>43388.435109999999</v>
      </c>
      <c r="AA4" s="1">
        <f>PLANEL_GerCrit_Resultado!AE244+PLANEL_GerCrit_Resultado!AE748</f>
        <v>43388.435109999999</v>
      </c>
      <c r="AB4" s="1">
        <f>PLANEL_GerCrit_Resultado!AF244+PLANEL_GerCrit_Resultado!AF748</f>
        <v>43388.435109999999</v>
      </c>
      <c r="AC4" s="1">
        <f>PLANEL_GerCrit_Resultado!AG244+PLANEL_GerCrit_Resultado!AG748</f>
        <v>43388.435109999999</v>
      </c>
      <c r="AD4" s="1">
        <f>PLANEL_GerCrit_Resultado!AH244+PLANEL_GerCrit_Resultado!AH748</f>
        <v>43388.435109999999</v>
      </c>
      <c r="AE4" s="1">
        <f>PLANEL_GerCrit_Resultado!AI244+PLANEL_GerCrit_Resultado!AI748</f>
        <v>43388.435109999999</v>
      </c>
      <c r="AF4" s="1">
        <f>PLANEL_GerCrit_Resultado!AJ244+PLANEL_GerCrit_Resultado!AJ748</f>
        <v>43388.435109999999</v>
      </c>
      <c r="AG4" s="1">
        <f>PLANEL_GerCrit_Resultado!AK244+PLANEL_GerCrit_Resultado!AK748</f>
        <v>43354.61116</v>
      </c>
      <c r="AH4" s="1">
        <f>PLANEL_GerCrit_Resultado!AL244+PLANEL_GerCrit_Resultado!AL748</f>
        <v>42983.767489999998</v>
      </c>
      <c r="AI4" s="1">
        <f>PLANEL_GerCrit_Resultado!AM244+PLANEL_GerCrit_Resultado!AM748</f>
        <v>42792.247089999997</v>
      </c>
      <c r="AJ4" s="1">
        <f>PLANEL_GerCrit_Resultado!AN244+PLANEL_GerCrit_Resultado!AN748</f>
        <v>42399.88321</v>
      </c>
      <c r="AK4" s="1">
        <f>PLANEL_GerCrit_Resultado!AO244+PLANEL_GerCrit_Resultado!AO748</f>
        <v>42103.569239999997</v>
      </c>
      <c r="AL4" s="1">
        <f>PLANEL_GerCrit_Resultado!AP244+PLANEL_GerCrit_Resultado!AP748</f>
        <v>41742.098409999999</v>
      </c>
    </row>
    <row r="5" spans="2:38" x14ac:dyDescent="0.25">
      <c r="B5" s="16" t="s">
        <v>2</v>
      </c>
      <c r="C5" s="1">
        <f>PLANEL_GerCrit_Resultado!G256</f>
        <v>673.94498309999994</v>
      </c>
      <c r="D5" s="1">
        <f>PLANEL_GerCrit_Resultado!H256</f>
        <v>2548.353877</v>
      </c>
      <c r="E5" s="1">
        <f>PLANEL_GerCrit_Resultado!I256</f>
        <v>2607.8847129999999</v>
      </c>
      <c r="F5" s="1">
        <f>PLANEL_GerCrit_Resultado!J256</f>
        <v>2701.9921979999999</v>
      </c>
      <c r="G5" s="1">
        <f>PLANEL_GerCrit_Resultado!K256</f>
        <v>2755.891286</v>
      </c>
      <c r="H5" s="1">
        <f>PLANEL_GerCrit_Resultado!L256</f>
        <v>2802.9494009999999</v>
      </c>
      <c r="I5" s="1">
        <f>PLANEL_GerCrit_Resultado!M256</f>
        <v>4123.0475900000001</v>
      </c>
      <c r="J5" s="1">
        <f>PLANEL_GerCrit_Resultado!N256</f>
        <v>4118.9067089999999</v>
      </c>
      <c r="K5" s="1">
        <f>PLANEL_GerCrit_Resultado!O256</f>
        <v>4123.0475900000001</v>
      </c>
      <c r="L5" s="1">
        <f>PLANEL_GerCrit_Resultado!P256</f>
        <v>4123.0475900000001</v>
      </c>
      <c r="M5" s="1">
        <f>PLANEL_GerCrit_Resultado!Q256</f>
        <v>4110.0459959999998</v>
      </c>
      <c r="N5" s="1">
        <f>PLANEL_GerCrit_Resultado!R256</f>
        <v>4110.0459959999998</v>
      </c>
      <c r="O5" s="1">
        <f>PLANEL_GerCrit_Resultado!S256</f>
        <v>4114.1868759999998</v>
      </c>
      <c r="P5" s="1">
        <f>PLANEL_GerCrit_Resultado!T256</f>
        <v>4123.0475900000001</v>
      </c>
      <c r="Q5" s="1">
        <f>PLANEL_GerCrit_Resultado!U256</f>
        <v>5688.5862360000001</v>
      </c>
      <c r="R5" s="1">
        <f>PLANEL_GerCrit_Resultado!V256</f>
        <v>5688.5862360000001</v>
      </c>
      <c r="S5" s="1">
        <f>PLANEL_GerCrit_Resultado!W256</f>
        <v>5679.7255230000001</v>
      </c>
      <c r="T5" s="1">
        <f>PLANEL_GerCrit_Resultado!X256</f>
        <v>5679.7255230000001</v>
      </c>
      <c r="U5" s="1">
        <f>PLANEL_GerCrit_Resultado!Y256</f>
        <v>5679.7255230000001</v>
      </c>
      <c r="V5" s="1">
        <f>PLANEL_GerCrit_Resultado!Z256</f>
        <v>5679.7255230000001</v>
      </c>
      <c r="W5" s="1">
        <f>PLANEL_GerCrit_Resultado!AA256</f>
        <v>5675.5846419999998</v>
      </c>
      <c r="X5" s="1">
        <f>PLANEL_GerCrit_Resultado!AB256</f>
        <v>5675.5846419999998</v>
      </c>
      <c r="Y5" s="1">
        <f>PLANEL_GerCrit_Resultado!AC256</f>
        <v>5675.5846419999998</v>
      </c>
      <c r="Z5" s="1">
        <f>PLANEL_GerCrit_Resultado!AD256</f>
        <v>5675.5846419999998</v>
      </c>
      <c r="AA5" s="1">
        <f>PLANEL_GerCrit_Resultado!AE256</f>
        <v>5675.5846419999998</v>
      </c>
      <c r="AB5" s="68">
        <f>PLANEL_GerCrit_Resultado!AF256</f>
        <v>5675.5846419999998</v>
      </c>
      <c r="AC5" s="1">
        <f>PLANEL_GerCrit_Resultado!AG256</f>
        <v>5675.5846419999998</v>
      </c>
      <c r="AD5" s="1">
        <f>PLANEL_GerCrit_Resultado!AH256</f>
        <v>5675.5846419999998</v>
      </c>
      <c r="AE5" s="1">
        <f>PLANEL_GerCrit_Resultado!AI256</f>
        <v>5675.5846419999998</v>
      </c>
      <c r="AF5" s="1">
        <f>PLANEL_GerCrit_Resultado!AJ256</f>
        <v>5544.061678</v>
      </c>
      <c r="AG5" s="1">
        <f>PLANEL_GerCrit_Resultado!AK256</f>
        <v>5108.1625510000003</v>
      </c>
      <c r="AH5" s="1">
        <f>PLANEL_GerCrit_Resultado!AL256</f>
        <v>4972.3883450000003</v>
      </c>
      <c r="AI5" s="1">
        <f>PLANEL_GerCrit_Resultado!AM256</f>
        <v>4759.0759969999999</v>
      </c>
      <c r="AJ5" s="1">
        <f>PLANEL_GerCrit_Resultado!AN256</f>
        <v>4706.7120100000002</v>
      </c>
      <c r="AK5" s="1">
        <f>PLANEL_GerCrit_Resultado!AO256</f>
        <v>4554.3319140000003</v>
      </c>
      <c r="AL5" s="1">
        <f>PLANEL_GerCrit_Resultado!AP256</f>
        <v>4470.6053650000003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8151.6176850000002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8918.4336039999998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9066.8933390000002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8185.3941059999997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9909.7057789999999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11609.032048000001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12533.986568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14124.7385039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12952.541276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13317.747611800001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14737.617494100001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14513.716452999999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13386.25419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12937.10979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12613.486493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12113.136339000001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12191.861995810001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12045.574667110001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11910.90512811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11608.354748109999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11443.45568411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12023.186167000002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12458.207888000001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12903.279729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12739.871709000001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12305.471498999999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11697.912829999999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11116.212419000001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10543.278201000001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10289.206980999999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9863.2079989999984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9611.0132479999993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9531.9447349999991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9345.0871999999999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8994.6319500000009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8945.8996480000005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49</v>
      </c>
      <c r="C9" s="20">
        <f>PLANEL_GerCrit_Resultado!G64+PLANEL_GerCrit_Resultado!G76+PLANEL_GerCrit_Resultado!G88+PLANEL_GerCrit_Resultado!G640+PLANEL_GerCrit_Resultado!G700</f>
        <v>1039.802942</v>
      </c>
      <c r="D9" s="20">
        <f>PLANEL_GerCrit_Resultado!H64+PLANEL_GerCrit_Resultado!H76+PLANEL_GerCrit_Resultado!H88+PLANEL_GerCrit_Resultado!H640+PLANEL_GerCrit_Resultado!H700</f>
        <v>1039.1257210000001</v>
      </c>
      <c r="E9" s="20">
        <f>PLANEL_GerCrit_Resultado!I64+PLANEL_GerCrit_Resultado!I76+PLANEL_GerCrit_Resultado!I88+PLANEL_GerCrit_Resultado!I640+PLANEL_GerCrit_Resultado!I700</f>
        <v>1039.1257210000001</v>
      </c>
      <c r="F9" s="20">
        <f>PLANEL_GerCrit_Resultado!J64+PLANEL_GerCrit_Resultado!J76+PLANEL_GerCrit_Resultado!J88+PLANEL_GerCrit_Resultado!J640+PLANEL_GerCrit_Resultado!J700</f>
        <v>968.10881859999995</v>
      </c>
      <c r="G9" s="20">
        <f>PLANEL_GerCrit_Resultado!K64+PLANEL_GerCrit_Resultado!K76+PLANEL_GerCrit_Resultado!K88+PLANEL_GerCrit_Resultado!K640+PLANEL_GerCrit_Resultado!K700</f>
        <v>1331.2354600000001</v>
      </c>
      <c r="H9" s="20">
        <f>PLANEL_GerCrit_Resultado!L64+PLANEL_GerCrit_Resultado!L76+PLANEL_GerCrit_Resultado!L88+PLANEL_GerCrit_Resultado!L640+PLANEL_GerCrit_Resultado!L700</f>
        <v>1331.2354600000001</v>
      </c>
      <c r="I9" s="20">
        <f>PLANEL_GerCrit_Resultado!M64+PLANEL_GerCrit_Resultado!M76+PLANEL_GerCrit_Resultado!M88+PLANEL_GerCrit_Resultado!M640+PLANEL_GerCrit_Resultado!M700</f>
        <v>1331.2354600000001</v>
      </c>
      <c r="J9" s="20">
        <f>PLANEL_GerCrit_Resultado!N64+PLANEL_GerCrit_Resultado!N76+PLANEL_GerCrit_Resultado!N88+PLANEL_GerCrit_Resultado!N640+PLANEL_GerCrit_Resultado!N700</f>
        <v>1331.2354600000001</v>
      </c>
      <c r="K9" s="20">
        <f>PLANEL_GerCrit_Resultado!O64+PLANEL_GerCrit_Resultado!O76+PLANEL_GerCrit_Resultado!O88+PLANEL_GerCrit_Resultado!O640+PLANEL_GerCrit_Resultado!O700</f>
        <v>1331.2354600000001</v>
      </c>
      <c r="L9" s="20">
        <f>PLANEL_GerCrit_Resultado!P64+PLANEL_GerCrit_Resultado!P76+PLANEL_GerCrit_Resultado!P88+PLANEL_GerCrit_Resultado!P640+PLANEL_GerCrit_Resultado!P700</f>
        <v>1331.2354600000001</v>
      </c>
      <c r="M9" s="20">
        <f>PLANEL_GerCrit_Resultado!Q64+PLANEL_GerCrit_Resultado!Q76+PLANEL_GerCrit_Resultado!Q88+PLANEL_GerCrit_Resultado!Q640+PLANEL_GerCrit_Resultado!Q700</f>
        <v>1315.048601</v>
      </c>
      <c r="N9" s="20">
        <f>PLANEL_GerCrit_Resultado!R64+PLANEL_GerCrit_Resultado!R76+PLANEL_GerCrit_Resultado!R88+PLANEL_GerCrit_Resultado!R640+PLANEL_GerCrit_Resultado!R700</f>
        <v>1315.048601</v>
      </c>
      <c r="O9" s="20">
        <f>PLANEL_GerCrit_Resultado!S64+PLANEL_GerCrit_Resultado!S76+PLANEL_GerCrit_Resultado!S88+PLANEL_GerCrit_Resultado!S640+PLANEL_GerCrit_Resultado!S700</f>
        <v>1315.048601</v>
      </c>
      <c r="P9" s="20">
        <f>PLANEL_GerCrit_Resultado!T64+PLANEL_GerCrit_Resultado!T76+PLANEL_GerCrit_Resultado!T88+PLANEL_GerCrit_Resultado!T640+PLANEL_GerCrit_Resultado!T700</f>
        <v>1315.048601</v>
      </c>
      <c r="Q9" s="20">
        <f>PLANEL_GerCrit_Resultado!U64+PLANEL_GerCrit_Resultado!U76+PLANEL_GerCrit_Resultado!U88+PLANEL_GerCrit_Resultado!U640+PLANEL_GerCrit_Resultado!U700</f>
        <v>389.50479200000001</v>
      </c>
      <c r="R9" s="20">
        <f>PLANEL_GerCrit_Resultado!V64+PLANEL_GerCrit_Resultado!V76+PLANEL_GerCrit_Resultado!V88+PLANEL_GerCrit_Resultado!V640+PLANEL_GerCrit_Resultado!V700</f>
        <v>389.50479200000001</v>
      </c>
      <c r="S9" s="20">
        <f>PLANEL_GerCrit_Resultado!W64+PLANEL_GerCrit_Resultado!W76+PLANEL_GerCrit_Resultado!W88+PLANEL_GerCrit_Resultado!W640+PLANEL_GerCrit_Resultado!W700</f>
        <v>323.8062352</v>
      </c>
      <c r="T9" s="20">
        <f>PLANEL_GerCrit_Resultado!X64+PLANEL_GerCrit_Resultado!X76+PLANEL_GerCrit_Resultado!X88+PLANEL_GerCrit_Resultado!X640+PLANEL_GerCrit_Resultado!X700</f>
        <v>323.8062352</v>
      </c>
      <c r="U9" s="20">
        <f>PLANEL_GerCrit_Resultado!Y64+PLANEL_GerCrit_Resultado!Y76+PLANEL_GerCrit_Resultado!Y88+PLANEL_GerCrit_Resultado!Y640+PLANEL_GerCrit_Resultado!Y700</f>
        <v>323.8062352</v>
      </c>
      <c r="V9" s="20">
        <f>PLANEL_GerCrit_Resultado!Z64+PLANEL_GerCrit_Resultado!Z76+PLANEL_GerCrit_Resultado!Z88+PLANEL_GerCrit_Resultado!Z640+PLANEL_GerCrit_Resultado!Z700</f>
        <v>323.8062352</v>
      </c>
      <c r="W9" s="20">
        <f>PLANEL_GerCrit_Resultado!AA64+PLANEL_GerCrit_Resultado!AA76+PLANEL_GerCrit_Resultado!AA88+PLANEL_GerCrit_Resultado!AA640+PLANEL_GerCrit_Resultado!AA700</f>
        <v>323.8062352</v>
      </c>
      <c r="X9" s="20">
        <f>PLANEL_GerCrit_Resultado!AB64+PLANEL_GerCrit_Resultado!AB76+PLANEL_GerCrit_Resultado!AB88+PLANEL_GerCrit_Resultado!AB640+PLANEL_GerCrit_Resultado!AB700</f>
        <v>323.8062352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323.8062352</v>
      </c>
      <c r="AA9" s="20">
        <f>PLANEL_GerCrit_Resultado!AE64+PLANEL_GerCrit_Resultado!AE76+PLANEL_GerCrit_Resultado!AE88+PLANEL_GerCrit_Resultado!AE640+PLANEL_GerCrit_Resultado!AE700</f>
        <v>323.8062352</v>
      </c>
      <c r="AB9" s="20">
        <f>PLANEL_GerCrit_Resultado!AF64+PLANEL_GerCrit_Resultado!AF76+PLANEL_GerCrit_Resultado!AF88+PLANEL_GerCrit_Resultado!AF640+PLANEL_GerCrit_Resultado!AF700</f>
        <v>323.8062352</v>
      </c>
      <c r="AC9" s="20">
        <f>PLANEL_GerCrit_Resultado!AG64+PLANEL_GerCrit_Resultado!AG76+PLANEL_GerCrit_Resultado!AG88+PLANEL_GerCrit_Resultado!AG640+PLANEL_GerCrit_Resultado!AG700</f>
        <v>323.8062352</v>
      </c>
      <c r="AD9" s="20">
        <f>PLANEL_GerCrit_Resultado!AH64+PLANEL_GerCrit_Resultado!AH76+PLANEL_GerCrit_Resultado!AH88+PLANEL_GerCrit_Resultado!AH640+PLANEL_GerCrit_Resultado!AH700</f>
        <v>323.8062352</v>
      </c>
      <c r="AE9" s="20">
        <f>PLANEL_GerCrit_Resultado!AI64+PLANEL_GerCrit_Resultado!AI76+PLANEL_GerCrit_Resultado!AI88+PLANEL_GerCrit_Resultado!AI640+PLANEL_GerCrit_Resultado!AI700</f>
        <v>323.8062352</v>
      </c>
      <c r="AF9" s="20">
        <f>PLANEL_GerCrit_Resultado!AJ64+PLANEL_GerCrit_Resultado!AJ76+PLANEL_GerCrit_Resultado!AJ88+PLANEL_GerCrit_Resultado!AJ640+PLANEL_GerCrit_Resultado!AJ700</f>
        <v>285.35467640000002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50</v>
      </c>
      <c r="C10" s="20">
        <f>PLANEL_GerCrit_Resultado!G40+PLANEL_GerCrit_Resultado!G52</f>
        <v>1085.008613</v>
      </c>
      <c r="D10" s="20">
        <f>PLANEL_GerCrit_Resultado!H40+PLANEL_GerCrit_Resultado!H52</f>
        <v>1241.3759130000001</v>
      </c>
      <c r="E10" s="20">
        <f>PLANEL_GerCrit_Resultado!I40+PLANEL_GerCrit_Resultado!I52</f>
        <v>1241.3759130000001</v>
      </c>
      <c r="F10" s="20">
        <f>PLANEL_GerCrit_Resultado!J40+PLANEL_GerCrit_Resultado!J52</f>
        <v>1156.1577569999999</v>
      </c>
      <c r="G10" s="20">
        <f>PLANEL_GerCrit_Resultado!K40+PLANEL_GerCrit_Resultado!K52</f>
        <v>1241.3759130000001</v>
      </c>
      <c r="H10" s="20">
        <f>PLANEL_GerCrit_Resultado!L40+PLANEL_GerCrit_Resultado!L52</f>
        <v>1241.3759130000001</v>
      </c>
      <c r="I10" s="20">
        <f>PLANEL_GerCrit_Resultado!M40+PLANEL_GerCrit_Resultado!M52</f>
        <v>1045.109281</v>
      </c>
      <c r="J10" s="20">
        <f>PLANEL_GerCrit_Resultado!N40+PLANEL_GerCrit_Resultado!N52</f>
        <v>1009.215585</v>
      </c>
      <c r="K10" s="20">
        <f>PLANEL_GerCrit_Resultado!O40+PLANEL_GerCrit_Resultado!O52</f>
        <v>1241.3759130000001</v>
      </c>
      <c r="L10" s="20">
        <f>PLANEL_GerCrit_Resultado!P40+PLANEL_GerCrit_Resultado!P52</f>
        <v>1009.215585</v>
      </c>
      <c r="M10" s="20">
        <f>PLANEL_GerCrit_Resultado!Q40+PLANEL_GerCrit_Resultado!Q52</f>
        <v>1009.215585</v>
      </c>
      <c r="N10" s="20">
        <f>PLANEL_GerCrit_Resultado!R40+PLANEL_GerCrit_Resultado!R52</f>
        <v>1009.215585</v>
      </c>
      <c r="O10" s="20">
        <f>PLANEL_GerCrit_Resultado!S40+PLANEL_GerCrit_Resultado!S52</f>
        <v>1009.215585</v>
      </c>
      <c r="P10" s="20">
        <f>PLANEL_GerCrit_Resultado!T40+PLANEL_GerCrit_Resultado!T52</f>
        <v>1103.0473939999999</v>
      </c>
      <c r="Q10" s="20">
        <f>PLANEL_GerCrit_Resultado!U40+PLANEL_GerCrit_Resultado!U52</f>
        <v>1241.3759130000001</v>
      </c>
      <c r="R10" s="20">
        <f>PLANEL_GerCrit_Resultado!V40+PLANEL_GerCrit_Resultado!V52</f>
        <v>1022.30738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1769.944133</v>
      </c>
      <c r="D11" s="1">
        <f>PLANEL_GerCrit_Resultado!H160</f>
        <v>1769.944133</v>
      </c>
      <c r="E11" s="1">
        <f>PLANEL_GerCrit_Resultado!I160</f>
        <v>1769.944133</v>
      </c>
      <c r="F11" s="1">
        <f>PLANEL_GerCrit_Resultado!J160</f>
        <v>1769.944133</v>
      </c>
      <c r="G11" s="1">
        <f>PLANEL_GerCrit_Resultado!K160</f>
        <v>1769.944133</v>
      </c>
      <c r="H11" s="1">
        <f>PLANEL_GerCrit_Resultado!L160</f>
        <v>1769.944133</v>
      </c>
      <c r="I11" s="1">
        <f>PLANEL_GerCrit_Resultado!M160</f>
        <v>1769.944133</v>
      </c>
      <c r="J11" s="1">
        <f>PLANEL_GerCrit_Resultado!N160</f>
        <v>1769.944133</v>
      </c>
      <c r="K11" s="1">
        <f>PLANEL_GerCrit_Resultado!O160</f>
        <v>1769.944133</v>
      </c>
      <c r="L11" s="1">
        <f>PLANEL_GerCrit_Resultado!P160</f>
        <v>1769.944133</v>
      </c>
      <c r="M11" s="1">
        <f>PLANEL_GerCrit_Resultado!Q160</f>
        <v>1769.944133</v>
      </c>
      <c r="N11" s="1">
        <f>PLANEL_GerCrit_Resultado!R160</f>
        <v>3052.6641730000001</v>
      </c>
      <c r="O11" s="1">
        <f>PLANEL_GerCrit_Resultado!S160</f>
        <v>3052.6641730000001</v>
      </c>
      <c r="P11" s="1">
        <f>PLANEL_GerCrit_Resultado!T160</f>
        <v>3052.6641730000001</v>
      </c>
      <c r="Q11" s="1">
        <f>PLANEL_GerCrit_Resultado!U160</f>
        <v>3052.6641730000001</v>
      </c>
      <c r="R11" s="1">
        <f>PLANEL_GerCrit_Resultado!V160</f>
        <v>3052.6641730000001</v>
      </c>
      <c r="S11" s="1">
        <f>PLANEL_GerCrit_Resultado!W160</f>
        <v>3052.6641730000001</v>
      </c>
      <c r="T11" s="1">
        <f>PLANEL_GerCrit_Resultado!X160</f>
        <v>3052.6641730000001</v>
      </c>
      <c r="U11" s="1">
        <f>PLANEL_GerCrit_Resultado!Y160</f>
        <v>3052.6641730000001</v>
      </c>
      <c r="V11" s="1">
        <f>PLANEL_GerCrit_Resultado!Z160</f>
        <v>3052.6641730000001</v>
      </c>
      <c r="W11" s="1">
        <f>PLANEL_GerCrit_Resultado!AA160</f>
        <v>3052.6641730000001</v>
      </c>
      <c r="X11" s="1">
        <f>PLANEL_GerCrit_Resultado!AB160</f>
        <v>3052.6641730000001</v>
      </c>
      <c r="Y11" s="1">
        <f>PLANEL_GerCrit_Resultado!AC160</f>
        <v>3052.6641730000001</v>
      </c>
      <c r="Z11" s="1">
        <f>PLANEL_GerCrit_Resultado!AD160</f>
        <v>3052.6641730000001</v>
      </c>
      <c r="AA11" s="1">
        <f>PLANEL_GerCrit_Resultado!AE160</f>
        <v>3052.6641730000001</v>
      </c>
      <c r="AB11" s="68">
        <f>PLANEL_GerCrit_Resultado!AF160</f>
        <v>3052.6641730000001</v>
      </c>
      <c r="AC11" s="1">
        <f>PLANEL_GerCrit_Resultado!AG160</f>
        <v>3052.6641730000001</v>
      </c>
      <c r="AD11" s="1">
        <f>PLANEL_GerCrit_Resultado!AH160</f>
        <v>3052.6641730000001</v>
      </c>
      <c r="AE11" s="1">
        <f>PLANEL_GerCrit_Resultado!AI160</f>
        <v>3052.6641730000001</v>
      </c>
      <c r="AF11" s="1">
        <f>PLANEL_GerCrit_Resultado!AJ160</f>
        <v>3007.6281399999998</v>
      </c>
      <c r="AG11" s="1">
        <f>PLANEL_GerCrit_Resultado!AK160</f>
        <v>3007.6281399999998</v>
      </c>
      <c r="AH11" s="1">
        <f>PLANEL_GerCrit_Resultado!AL160</f>
        <v>3007.6281399999998</v>
      </c>
      <c r="AI11" s="1">
        <f>PLANEL_GerCrit_Resultado!AM160</f>
        <v>3007.6281399999998</v>
      </c>
      <c r="AJ11" s="1">
        <f>PLANEL_GerCrit_Resultado!AN160</f>
        <v>3007.6281399999998</v>
      </c>
      <c r="AK11" s="1">
        <f>PLANEL_GerCrit_Resultado!AO160</f>
        <v>3007.6281399999998</v>
      </c>
      <c r="AL11" s="1">
        <f>PLANEL_GerCrit_Resultado!AP160</f>
        <v>3007.6281399999998</v>
      </c>
    </row>
    <row r="12" spans="2:38" x14ac:dyDescent="0.25">
      <c r="B12" s="16" t="s">
        <v>57</v>
      </c>
      <c r="C12" s="1">
        <f>PLANEL_GerCrit_Resultado!G172</f>
        <v>2160.3183709999998</v>
      </c>
      <c r="D12" s="1">
        <f>PLANEL_GerCrit_Resultado!H172</f>
        <v>1797.5518500000001</v>
      </c>
      <c r="E12" s="1">
        <f>PLANEL_GerCrit_Resultado!I172</f>
        <v>1999.4021459999999</v>
      </c>
      <c r="F12" s="1">
        <f>PLANEL_GerCrit_Resultado!J172</f>
        <v>1032.337495</v>
      </c>
      <c r="G12" s="1">
        <f>PLANEL_GerCrit_Resultado!K172</f>
        <v>1065.316049</v>
      </c>
      <c r="H12" s="1">
        <f>PLANEL_GerCrit_Resultado!L172</f>
        <v>1385.7570519999999</v>
      </c>
      <c r="I12" s="1">
        <f>PLANEL_GerCrit_Resultado!M172</f>
        <v>1345.3440969999999</v>
      </c>
      <c r="J12" s="1">
        <f>PLANEL_GerCrit_Resultado!N172</f>
        <v>1238.4707330000001</v>
      </c>
      <c r="K12" s="1">
        <f>PLANEL_GerCrit_Resultado!O172</f>
        <v>1065.316049</v>
      </c>
      <c r="L12" s="1">
        <f>PLANEL_GerCrit_Resultado!P172</f>
        <v>774.98853870000005</v>
      </c>
      <c r="M12" s="1">
        <f>PLANEL_GerCrit_Resultado!Q172</f>
        <v>253.81679990000001</v>
      </c>
      <c r="N12" s="1">
        <f>PLANEL_GerCrit_Resultado!R172</f>
        <v>247.0435622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51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4036.8529709999998</v>
      </c>
      <c r="K14" s="24">
        <f>PLANEL_GerCrit_Resultado!O16+PLANEL_GerCrit_Resultado!O28+PLANEL_GerCrit_Resultado!O628+PLANEL_GerCrit_Resultado!O712</f>
        <v>4036.8529709999998</v>
      </c>
      <c r="L14" s="24">
        <f>PLANEL_GerCrit_Resultado!P16+PLANEL_GerCrit_Resultado!P28+PLANEL_GerCrit_Resultado!P628+PLANEL_GerCrit_Resultado!P712</f>
        <v>3946.1656039999998</v>
      </c>
      <c r="M14" s="24">
        <f>PLANEL_GerCrit_Resultado!Q16+PLANEL_GerCrit_Resultado!Q28+PLANEL_GerCrit_Resultado!Q628+PLANEL_GerCrit_Resultado!Q712</f>
        <v>3946.1656039999998</v>
      </c>
      <c r="N14" s="24">
        <f>PLANEL_GerCrit_Resultado!R16+PLANEL_GerCrit_Resultado!R28+PLANEL_GerCrit_Resultado!R628+PLANEL_GerCrit_Resultado!R712</f>
        <v>3946.1656039999998</v>
      </c>
      <c r="O14" s="24">
        <f>PLANEL_GerCrit_Resultado!S16+PLANEL_GerCrit_Resultado!S28+PLANEL_GerCrit_Resultado!S628+PLANEL_GerCrit_Resultado!S712</f>
        <v>3946.1656039999998</v>
      </c>
      <c r="P14" s="24">
        <f>PLANEL_GerCrit_Resultado!T16+PLANEL_GerCrit_Resultado!T28+PLANEL_GerCrit_Resultado!T628+PLANEL_GerCrit_Resultado!T712</f>
        <v>3946.1656039999998</v>
      </c>
      <c r="Q14" s="24">
        <f>PLANEL_GerCrit_Resultado!U16+PLANEL_GerCrit_Resultado!U28+PLANEL_GerCrit_Resultado!U628+PLANEL_GerCrit_Resultado!U712</f>
        <v>3946.1656039999998</v>
      </c>
      <c r="R14" s="24">
        <f>PLANEL_GerCrit_Resultado!V16+PLANEL_GerCrit_Resultado!V28+PLANEL_GerCrit_Resultado!V628+PLANEL_GerCrit_Resultado!V712</f>
        <v>3946.1656039999998</v>
      </c>
      <c r="S14" s="24">
        <f>PLANEL_GerCrit_Resultado!W16+PLANEL_GerCrit_Resultado!W28+PLANEL_GerCrit_Resultado!W628+PLANEL_GerCrit_Resultado!W712</f>
        <v>3991.4919006</v>
      </c>
      <c r="T14" s="24">
        <f>PLANEL_GerCrit_Resultado!X16+PLANEL_GerCrit_Resultado!X28+PLANEL_GerCrit_Resultado!X628+PLANEL_GerCrit_Resultado!X712</f>
        <v>3991.4919006</v>
      </c>
      <c r="U14" s="24">
        <f>PLANEL_GerCrit_Resultado!Y16+PLANEL_GerCrit_Resultado!Y28+PLANEL_GerCrit_Resultado!Y628+PLANEL_GerCrit_Resultado!Y712</f>
        <v>3991.4919006</v>
      </c>
      <c r="V14" s="24">
        <f>PLANEL_GerCrit_Resultado!Z16+PLANEL_GerCrit_Resultado!Z28+PLANEL_GerCrit_Resultado!Z628+PLANEL_GerCrit_Resultado!Z712</f>
        <v>3991.4919006</v>
      </c>
      <c r="W14" s="24">
        <f>PLANEL_GerCrit_Resultado!AA16+PLANEL_GerCrit_Resultado!AA28+PLANEL_GerCrit_Resultado!AA628+PLANEL_GerCrit_Resultado!AA712</f>
        <v>3991.4919006</v>
      </c>
      <c r="X14" s="24">
        <f>PLANEL_GerCrit_Resultado!AB16+PLANEL_GerCrit_Resultado!AB28+PLANEL_GerCrit_Resultado!AB628+PLANEL_GerCrit_Resultado!AB712</f>
        <v>3978.5441300000002</v>
      </c>
      <c r="Y14" s="24">
        <f>PLANEL_GerCrit_Resultado!AC16+PLANEL_GerCrit_Resultado!AC28+PLANEL_GerCrit_Resultado!AC628+PLANEL_GerCrit_Resultado!AC712</f>
        <v>3978.5441300000002</v>
      </c>
      <c r="Z14" s="24">
        <f>PLANEL_GerCrit_Resultado!AD16+PLANEL_GerCrit_Resultado!AD28+PLANEL_GerCrit_Resultado!AD628+PLANEL_GerCrit_Resultado!AD712</f>
        <v>3978.5441300000002</v>
      </c>
      <c r="AA14" s="24">
        <f>PLANEL_GerCrit_Resultado!AE16+PLANEL_GerCrit_Resultado!AE28+PLANEL_GerCrit_Resultado!AE628+PLANEL_GerCrit_Resultado!AE712</f>
        <v>3978.5441300000002</v>
      </c>
      <c r="AB14" s="24">
        <f>PLANEL_GerCrit_Resultado!AF16+PLANEL_GerCrit_Resultado!AF28+PLANEL_GerCrit_Resultado!AF628+PLANEL_GerCrit_Resultado!AF712</f>
        <v>3978.5441300000002</v>
      </c>
      <c r="AC14" s="24">
        <f>PLANEL_GerCrit_Resultado!AG16+PLANEL_GerCrit_Resultado!AG28+PLANEL_GerCrit_Resultado!AG628+PLANEL_GerCrit_Resultado!AG712</f>
        <v>3978.5441300000002</v>
      </c>
      <c r="AD14" s="24">
        <f>PLANEL_GerCrit_Resultado!AH16+PLANEL_GerCrit_Resultado!AH28+PLANEL_GerCrit_Resultado!AH628+PLANEL_GerCrit_Resultado!AH712</f>
        <v>3978.5441300000002</v>
      </c>
      <c r="AE14" s="24">
        <f>PLANEL_GerCrit_Resultado!AI16+PLANEL_GerCrit_Resultado!AI28+PLANEL_GerCrit_Resultado!AI628+PLANEL_GerCrit_Resultado!AI712</f>
        <v>3978.5441300000002</v>
      </c>
      <c r="AF14" s="24">
        <f>PLANEL_GerCrit_Resultado!AJ16+PLANEL_GerCrit_Resultado!AJ28+PLANEL_GerCrit_Resultado!AJ628+PLANEL_GerCrit_Resultado!AJ712</f>
        <v>3978.5441300000002</v>
      </c>
      <c r="AG14" s="24">
        <f>PLANEL_GerCrit_Resultado!AK16+PLANEL_GerCrit_Resultado!AK28+PLANEL_GerCrit_Resultado!AK628+PLANEL_GerCrit_Resultado!AK712</f>
        <v>3978.5441300000002</v>
      </c>
      <c r="AH14" s="24">
        <f>PLANEL_GerCrit_Resultado!AL16+PLANEL_GerCrit_Resultado!AL28+PLANEL_GerCrit_Resultado!AL628+PLANEL_GerCrit_Resultado!AL712</f>
        <v>4096.5945590000001</v>
      </c>
      <c r="AI14" s="24">
        <f>PLANEL_GerCrit_Resultado!AM16+PLANEL_GerCrit_Resultado!AM28+PLANEL_GerCrit_Resultado!AM628+PLANEL_GerCrit_Resultado!AM712</f>
        <v>4096.5945590000001</v>
      </c>
      <c r="AJ14" s="24">
        <f>PLANEL_GerCrit_Resultado!AN16+PLANEL_GerCrit_Resultado!AN28+PLANEL_GerCrit_Resultado!AN628+PLANEL_GerCrit_Resultado!AN712</f>
        <v>4096.5945590000001</v>
      </c>
      <c r="AK14" s="24">
        <f>PLANEL_GerCrit_Resultado!AO16+PLANEL_GerCrit_Resultado!AO28+PLANEL_GerCrit_Resultado!AO628+PLANEL_GerCrit_Resultado!AO712</f>
        <v>4096.5945590000001</v>
      </c>
      <c r="AL14" s="24">
        <f>PLANEL_GerCrit_Resultado!AP16+PLANEL_GerCrit_Resultado!AP28+PLANEL_GerCrit_Resultado!AP628+PLANEL_GerCrit_Resultado!AP712</f>
        <v>4096.5945590000001</v>
      </c>
    </row>
    <row r="15" spans="2:38" x14ac:dyDescent="0.25">
      <c r="B15" s="23" t="s">
        <v>52</v>
      </c>
      <c r="C15" s="24">
        <f>PLANEL_GerCrit_Resultado!G376</f>
        <v>318.67108919999998</v>
      </c>
      <c r="D15" s="24">
        <f>PLANEL_GerCrit_Resultado!H376</f>
        <v>318.67108919999998</v>
      </c>
      <c r="E15" s="24">
        <f>PLANEL_GerCrit_Resultado!I376</f>
        <v>318.67108919999998</v>
      </c>
      <c r="F15" s="24">
        <f>PLANEL_GerCrit_Resultado!J376</f>
        <v>483.57535919999998</v>
      </c>
      <c r="G15" s="24">
        <f>PLANEL_GerCrit_Resultado!K376</f>
        <v>625.27135920000001</v>
      </c>
      <c r="H15" s="24">
        <f>PLANEL_GerCrit_Resultado!L376</f>
        <v>668.7361449</v>
      </c>
      <c r="I15" s="24">
        <f>PLANEL_GerCrit_Resultado!M376</f>
        <v>673.46856990000003</v>
      </c>
      <c r="J15" s="24">
        <f>PLANEL_GerCrit_Resultado!N376</f>
        <v>673.46856990000003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644.80506990000003</v>
      </c>
      <c r="N15" s="24">
        <f>PLANEL_GerCrit_Resultado!R376</f>
        <v>1428.9071670000001</v>
      </c>
      <c r="O15" s="24">
        <f>PLANEL_GerCrit_Resultado!S376</f>
        <v>5343.8219920000001</v>
      </c>
      <c r="P15" s="24">
        <f>PLANEL_GerCrit_Resultado!T376</f>
        <v>8008.7787070000004</v>
      </c>
      <c r="Q15" s="24">
        <f>PLANEL_GerCrit_Resultado!U376</f>
        <v>10192.172070000001</v>
      </c>
      <c r="R15" s="24">
        <f>PLANEL_GerCrit_Resultado!V376</f>
        <v>10192.172070000001</v>
      </c>
      <c r="S15" s="24">
        <f>PLANEL_GerCrit_Resultado!W376</f>
        <v>9902.1644809999998</v>
      </c>
      <c r="T15" s="24">
        <f>PLANEL_GerCrit_Resultado!X376</f>
        <v>9902.1644809999998</v>
      </c>
      <c r="U15" s="24">
        <f>PLANEL_GerCrit_Resultado!Y376</f>
        <v>9902.1644809999998</v>
      </c>
      <c r="V15" s="24">
        <f>PLANEL_GerCrit_Resultado!Z376</f>
        <v>9889.134145</v>
      </c>
      <c r="W15" s="24">
        <f>PLANEL_GerCrit_Resultado!AA376</f>
        <v>9803.8231660000001</v>
      </c>
      <c r="X15" s="24">
        <f>PLANEL_GerCrit_Resultado!AB376</f>
        <v>9614.7961689999993</v>
      </c>
      <c r="Y15" s="24">
        <f>PLANEL_GerCrit_Resultado!AC376</f>
        <v>9486.9988389999999</v>
      </c>
      <c r="Z15" s="24">
        <f>PLANEL_GerCrit_Resultado!AD376</f>
        <v>9031.2572209999998</v>
      </c>
      <c r="AA15" s="24">
        <f>PLANEL_GerCrit_Resultado!AE376</f>
        <v>8723.7273339999992</v>
      </c>
      <c r="AB15" s="24">
        <f>PLANEL_GerCrit_Resultado!AF376</f>
        <v>8281.4384640000007</v>
      </c>
      <c r="AC15" s="24">
        <f>PLANEL_GerCrit_Resultado!AG376</f>
        <v>8096.3501319999996</v>
      </c>
      <c r="AD15" s="24">
        <f>PLANEL_GerCrit_Resultado!AH376</f>
        <v>7921.0637559999996</v>
      </c>
      <c r="AE15" s="24">
        <f>PLANEL_GerCrit_Resultado!AI376</f>
        <v>7730.8716160000004</v>
      </c>
      <c r="AF15" s="24">
        <f>PLANEL_GerCrit_Resultado!AJ376</f>
        <v>7619.1421069999997</v>
      </c>
      <c r="AG15" s="24">
        <f>PLANEL_GerCrit_Resultado!AK376</f>
        <v>7422.8435589999999</v>
      </c>
      <c r="AH15" s="24">
        <f>PLANEL_GerCrit_Resultado!AL376</f>
        <v>6888.408394</v>
      </c>
      <c r="AI15" s="24">
        <f>PLANEL_GerCrit_Resultado!AM376</f>
        <v>6569.0560720000003</v>
      </c>
      <c r="AJ15" s="24">
        <f>PLANEL_GerCrit_Resultado!AN376</f>
        <v>6316.1236870000002</v>
      </c>
      <c r="AK15" s="24">
        <f>PLANEL_GerCrit_Resultado!AO376</f>
        <v>6262.200981</v>
      </c>
      <c r="AL15" s="24">
        <f>PLANEL_GerCrit_Resultado!AP376</f>
        <v>5909.3866159999998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58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7591.3075607000001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7697.8432266400005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9460.1904802000008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11283.660125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15823.097941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19654.760324000003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22569.182857700001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22569.182857700001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22484.927479099999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22477.5176163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22432.7016903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25170.857116300002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28708.193660299999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31228.5167105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33745.737573600003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36429.764121300002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39144.481402500001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41204.832634999999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43674.683349700004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47775.250510700003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52190.449483999997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55478.315860900002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58351.133269400001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61191.457382399996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64053.739329399999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66777.425237400006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70346.371116399998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73733.059715399999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76729.886455400003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80004.897785399997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83164.425535399991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86307.518415400002</v>
      </c>
    </row>
    <row r="18" spans="2:40" x14ac:dyDescent="0.25">
      <c r="B18" s="29" t="s">
        <v>59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53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959.05186479999998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2077.8660410000002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2077.8660410000002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2077.8660410000002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2077.6020157000003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3254.3178367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4504.2773027000003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5788.0116847000008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7068.9611236999999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8384.6655967000006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9738.8906037000015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11177.1233847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12224.518971699999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11987.727150300001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11748.286908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13011.564816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14175.155915000001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15344.494691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16510.089667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17694.366748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18895.858446000002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20099.431914000001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21288.826405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22609.129990000001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23868.442719999999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25096.77579</v>
      </c>
    </row>
    <row r="21" spans="2:40" x14ac:dyDescent="0.25">
      <c r="B21" s="25" t="s">
        <v>694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55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56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57831.871675195995</v>
      </c>
      <c r="D24" s="28">
        <f t="shared" si="0"/>
        <v>63136.004142395992</v>
      </c>
      <c r="E24" s="28">
        <f t="shared" si="0"/>
        <v>63858.0823848</v>
      </c>
      <c r="F24" s="28">
        <f t="shared" si="0"/>
        <v>67973.659106399995</v>
      </c>
      <c r="G24" s="28">
        <f t="shared" si="0"/>
        <v>72944.973433000006</v>
      </c>
      <c r="H24" s="28">
        <f t="shared" si="0"/>
        <v>76468.570951640009</v>
      </c>
      <c r="I24" s="28">
        <f t="shared" si="0"/>
        <v>80244.02375220001</v>
      </c>
      <c r="J24" s="28">
        <f t="shared" si="0"/>
        <v>83561.375451899992</v>
      </c>
      <c r="K24" s="28">
        <f t="shared" si="0"/>
        <v>87156.962645000007</v>
      </c>
      <c r="L24" s="28">
        <f t="shared" si="0"/>
        <v>90769.130308500011</v>
      </c>
      <c r="M24" s="28">
        <f t="shared" si="0"/>
        <v>94358.569356499997</v>
      </c>
      <c r="N24" s="28">
        <f t="shared" si="0"/>
        <v>97476.630630999993</v>
      </c>
      <c r="O24" s="28">
        <f t="shared" si="0"/>
        <v>100376.13583188999</v>
      </c>
      <c r="P24" s="28">
        <f t="shared" si="0"/>
        <v>103383.05360740001</v>
      </c>
      <c r="Q24" s="28">
        <f t="shared" si="0"/>
        <v>106477.1214281</v>
      </c>
      <c r="R24" s="28">
        <f t="shared" si="0"/>
        <v>109672.57398809999</v>
      </c>
      <c r="S24" s="28">
        <f t="shared" si="0"/>
        <v>113023.09889271</v>
      </c>
      <c r="T24" s="28">
        <f t="shared" si="0"/>
        <v>116432.60629621</v>
      </c>
      <c r="U24" s="28">
        <f t="shared" si="0"/>
        <v>119841.77854931001</v>
      </c>
      <c r="V24" s="28">
        <f t="shared" si="0"/>
        <v>123355.30823400999</v>
      </c>
      <c r="W24" s="28">
        <f t="shared" si="0"/>
        <v>126990.19440821001</v>
      </c>
      <c r="X24" s="28">
        <f t="shared" si="0"/>
        <v>130866.53413699998</v>
      </c>
      <c r="Y24" s="28">
        <f t="shared" si="0"/>
        <v>134691.00482969999</v>
      </c>
      <c r="Z24" s="28">
        <f t="shared" si="0"/>
        <v>138544.1103923</v>
      </c>
      <c r="AA24" s="28">
        <f t="shared" si="0"/>
        <v>142248.9312163</v>
      </c>
      <c r="AB24" s="76">
        <f t="shared" si="0"/>
        <v>145923.3864212</v>
      </c>
      <c r="AC24" s="28">
        <f t="shared" si="0"/>
        <v>149167.14792770002</v>
      </c>
      <c r="AD24" s="28">
        <f t="shared" si="0"/>
        <v>152419.82402969999</v>
      </c>
      <c r="AE24" s="28">
        <f t="shared" si="0"/>
        <v>155684.57459469998</v>
      </c>
      <c r="AF24" s="28">
        <f t="shared" si="0"/>
        <v>159011.7262989</v>
      </c>
      <c r="AG24" s="28">
        <f t="shared" si="0"/>
        <v>162404.7885925</v>
      </c>
      <c r="AH24" s="28">
        <f t="shared" si="0"/>
        <v>165819.85329649999</v>
      </c>
      <c r="AI24" s="28">
        <f t="shared" si="0"/>
        <v>169202.82094449998</v>
      </c>
      <c r="AJ24" s="28">
        <f t="shared" si="0"/>
        <v>172913.61807249999</v>
      </c>
      <c r="AK24" s="28">
        <f t="shared" si="0"/>
        <v>176479.38653049996</v>
      </c>
      <c r="AL24" s="28">
        <f t="shared" si="0"/>
        <v>180004.06843450002</v>
      </c>
    </row>
    <row r="26" spans="2:40" x14ac:dyDescent="0.25">
      <c r="D26" s="1"/>
    </row>
    <row r="27" spans="2:40" x14ac:dyDescent="0.25">
      <c r="B27" s="12" t="s">
        <v>70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0.39666053571606075</v>
      </c>
      <c r="D29" s="47">
        <f>IF(PLANEL_Pot_anual!D4&lt;&gt;0,D4/PLANEL_Pot_anual!D4,0)</f>
        <v>0.40860022687314318</v>
      </c>
      <c r="E29" s="47">
        <f>IF(PLANEL_Pot_anual!E4&lt;&gt;0,E4/PLANEL_Pot_anual!E4,0)</f>
        <v>0.40853419275627584</v>
      </c>
      <c r="F29" s="47">
        <f>IF(PLANEL_Pot_anual!F4&lt;&gt;0,F4/PLANEL_Pot_anual!F4,0)</f>
        <v>0.39863037214129654</v>
      </c>
      <c r="G29" s="47">
        <f>IF(PLANEL_Pot_anual!G4&lt;&gt;0,G4/PLANEL_Pot_anual!G4,0)</f>
        <v>0.39556725234710011</v>
      </c>
      <c r="H29" s="47">
        <f>IF(PLANEL_Pot_anual!H4&lt;&gt;0,H4/PLANEL_Pot_anual!H4,0)</f>
        <v>0.39362636978135324</v>
      </c>
      <c r="I29" s="47">
        <f>IF(PLANEL_Pot_anual!I4&lt;&gt;0,I4/PLANEL_Pot_anual!I4,0)</f>
        <v>0.39362636978135324</v>
      </c>
      <c r="J29" s="47">
        <f>IF(PLANEL_Pot_anual!J4&lt;&gt;0,J4/PLANEL_Pot_anual!J4,0)</f>
        <v>0.39357312491529933</v>
      </c>
      <c r="K29" s="47">
        <f>IF(PLANEL_Pot_anual!K4&lt;&gt;0,K4/PLANEL_Pot_anual!K4,0)</f>
        <v>0.39415798316405803</v>
      </c>
      <c r="L29" s="47">
        <f>IF(PLANEL_Pot_anual!L4&lt;&gt;0,L4/PLANEL_Pot_anual!L4,0)</f>
        <v>0.39434411701468286</v>
      </c>
      <c r="M29" s="47">
        <f>IF(PLANEL_Pot_anual!M4&lt;&gt;0,M4/PLANEL_Pot_anual!M4,0)</f>
        <v>0.38848907697818114</v>
      </c>
      <c r="N29" s="47">
        <f>IF(PLANEL_Pot_anual!N4&lt;&gt;0,N4/PLANEL_Pot_anual!N4,0)</f>
        <v>0.38997589188137943</v>
      </c>
      <c r="O29" s="47">
        <f>IF(PLANEL_Pot_anual!O4&lt;&gt;0,O4/PLANEL_Pot_anual!O4,0)</f>
        <v>0.39358698419577676</v>
      </c>
      <c r="P29" s="47">
        <f>IF(PLANEL_Pot_anual!P4&lt;&gt;0,P4/PLANEL_Pot_anual!P4,0)</f>
        <v>0.39569963469570607</v>
      </c>
      <c r="Q29" s="47">
        <f>IF(PLANEL_Pot_anual!Q4&lt;&gt;0,Q4/PLANEL_Pot_anual!Q4,0)</f>
        <v>0.39565630446723538</v>
      </c>
      <c r="R29" s="47">
        <f>IF(PLANEL_Pot_anual!R4&lt;&gt;0,R4/PLANEL_Pot_anual!R4,0)</f>
        <v>0.39565630446723538</v>
      </c>
      <c r="S29" s="47">
        <f>IF(PLANEL_Pot_anual!S4&lt;&gt;0,S4/PLANEL_Pot_anual!S4,0)</f>
        <v>0.39410674956575864</v>
      </c>
      <c r="T29" s="47">
        <f>IF(PLANEL_Pot_anual!T4&lt;&gt;0,T4/PLANEL_Pot_anual!T4,0)</f>
        <v>0.39189519858404553</v>
      </c>
      <c r="U29" s="47">
        <f>IF(PLANEL_Pot_anual!U4&lt;&gt;0,U4/PLANEL_Pot_anual!U4,0)</f>
        <v>0.38962961271082275</v>
      </c>
      <c r="V29" s="47">
        <f>IF(PLANEL_Pot_anual!V4&lt;&gt;0,V4/PLANEL_Pot_anual!V4,0)</f>
        <v>0.38810970577489756</v>
      </c>
      <c r="W29" s="47">
        <f>IF(PLANEL_Pot_anual!W4&lt;&gt;0,W4/PLANEL_Pot_anual!W4,0)</f>
        <v>0.38650887250689775</v>
      </c>
      <c r="X29" s="47">
        <f>IF(PLANEL_Pot_anual!X4&lt;&gt;0,X4/PLANEL_Pot_anual!X4,0)</f>
        <v>0.38650887250689775</v>
      </c>
      <c r="Y29" s="47">
        <f>IF(PLANEL_Pot_anual!Y4&lt;&gt;0,Y4/PLANEL_Pot_anual!Y4,0)</f>
        <v>0.38650887250689775</v>
      </c>
      <c r="Z29" s="47">
        <f>IF(PLANEL_Pot_anual!Z4&lt;&gt;0,Z4/PLANEL_Pot_anual!Z4,0)</f>
        <v>0.38650887250689775</v>
      </c>
      <c r="AA29" s="47">
        <f>IF(PLANEL_Pot_anual!AA4&lt;&gt;0,AA4/PLANEL_Pot_anual!AA4,0)</f>
        <v>0.38650887250689775</v>
      </c>
      <c r="AB29" s="77">
        <f>IF(PLANEL_Pot_anual!AB4&lt;&gt;0,AB4/PLANEL_Pot_anual!AB4,0)</f>
        <v>0.38650887250689775</v>
      </c>
      <c r="AC29" s="47">
        <f>IF(PLANEL_Pot_anual!AC4&lt;&gt;0,AC4/PLANEL_Pot_anual!AC4,0)</f>
        <v>0.38650887250689775</v>
      </c>
      <c r="AD29" s="47">
        <f>IF(PLANEL_Pot_anual!AD4&lt;&gt;0,AD4/PLANEL_Pot_anual!AD4,0)</f>
        <v>0.38650887250689775</v>
      </c>
      <c r="AE29" s="47">
        <f>IF(PLANEL_Pot_anual!AE4&lt;&gt;0,AE4/PLANEL_Pot_anual!AE4,0)</f>
        <v>0.38650887250689775</v>
      </c>
      <c r="AF29" s="47">
        <f>IF(PLANEL_Pot_anual!AF4&lt;&gt;0,AF4/PLANEL_Pot_anual!AF4,0)</f>
        <v>0.38650887250689775</v>
      </c>
      <c r="AG29" s="47">
        <f>IF(PLANEL_Pot_anual!AG4&lt;&gt;0,AG4/PLANEL_Pot_anual!AG4,0)</f>
        <v>0.38620756510216919</v>
      </c>
      <c r="AH29" s="47">
        <f>IF(PLANEL_Pot_anual!AH4&lt;&gt;0,AH4/PLANEL_Pot_anual!AH4,0)</f>
        <v>0.38290404958231616</v>
      </c>
      <c r="AI29" s="47">
        <f>IF(PLANEL_Pot_anual!AI4&lt;&gt;0,AI4/PLANEL_Pot_anual!AI4,0)</f>
        <v>0.38119796514579751</v>
      </c>
      <c r="AJ29" s="47">
        <f>IF(PLANEL_Pot_anual!AJ4&lt;&gt;0,AJ4/PLANEL_Pot_anual!AJ4,0)</f>
        <v>0.37770274526781028</v>
      </c>
      <c r="AK29" s="47">
        <f>IF(PLANEL_Pot_anual!AK4&lt;&gt;0,AK4/PLANEL_Pot_anual!AK4,0)</f>
        <v>0.37506314837609506</v>
      </c>
      <c r="AL29" s="47">
        <f>IF(PLANEL_Pot_anual!AL4&lt;&gt;0,AL4/PLANEL_Pot_anual!AL4,0)</f>
        <v>0.37184312712865364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0.1225348722169677</v>
      </c>
      <c r="D30" s="47">
        <f>IF(PLANEL_Pot_anual!D5&lt;&gt;0,D5/PLANEL_Pot_anual!D5,0)</f>
        <v>0.43974089208759221</v>
      </c>
      <c r="E30" s="47">
        <f>IF(PLANEL_Pot_anual!E5&lt;&gt;0,E5/PLANEL_Pot_anual!E5,0)</f>
        <v>0.43270561360799847</v>
      </c>
      <c r="F30" s="47">
        <f>IF(PLANEL_Pot_anual!F5&lt;&gt;0,F5/PLANEL_Pot_anual!F5,0)</f>
        <v>0.43264922646514314</v>
      </c>
      <c r="G30" s="47">
        <f>IF(PLANEL_Pot_anual!G5&lt;&gt;0,G5/PLANEL_Pot_anual!G5,0)</f>
        <v>0.43274971884291102</v>
      </c>
      <c r="H30" s="47">
        <f>IF(PLANEL_Pot_anual!H5&lt;&gt;0,H5/PLANEL_Pot_anual!H5,0)</f>
        <v>0.42258750659221272</v>
      </c>
      <c r="I30" s="47">
        <f>IF(PLANEL_Pot_anual!I5&lt;&gt;0,I5/PLANEL_Pot_anual!I5,0)</f>
        <v>0.36808567039295176</v>
      </c>
      <c r="J30" s="47">
        <f>IF(PLANEL_Pot_anual!J5&lt;&gt;0,J5/PLANEL_Pot_anual!J5,0)</f>
        <v>0.3677159926422997</v>
      </c>
      <c r="K30" s="47">
        <f>IF(PLANEL_Pot_anual!K5&lt;&gt;0,K5/PLANEL_Pot_anual!K5,0)</f>
        <v>0.36808567039295176</v>
      </c>
      <c r="L30" s="47">
        <f>IF(PLANEL_Pot_anual!L5&lt;&gt;0,L5/PLANEL_Pot_anual!L5,0)</f>
        <v>0.36808567039295176</v>
      </c>
      <c r="M30" s="47">
        <f>IF(PLANEL_Pot_anual!M5&lt;&gt;0,M5/PLANEL_Pot_anual!M5,0)</f>
        <v>0.36692495120666968</v>
      </c>
      <c r="N30" s="47">
        <f>IF(PLANEL_Pot_anual!N5&lt;&gt;0,N5/PLANEL_Pot_anual!N5,0)</f>
        <v>0.36692495120666968</v>
      </c>
      <c r="O30" s="47">
        <f>IF(PLANEL_Pot_anual!O5&lt;&gt;0,O5/PLANEL_Pot_anual!O5,0)</f>
        <v>0.36729462886804654</v>
      </c>
      <c r="P30" s="47">
        <f>IF(PLANEL_Pot_anual!P5&lt;&gt;0,P5/PLANEL_Pot_anual!P5,0)</f>
        <v>0.36808567039295176</v>
      </c>
      <c r="Q30" s="47">
        <f>IF(PLANEL_Pot_anual!Q5&lt;&gt;0,Q5/PLANEL_Pot_anual!Q5,0)</f>
        <v>0.41640073855202642</v>
      </c>
      <c r="R30" s="47">
        <f>IF(PLANEL_Pot_anual!R5&lt;&gt;0,R5/PLANEL_Pot_anual!R5,0)</f>
        <v>0.41640073855202642</v>
      </c>
      <c r="S30" s="47">
        <f>IF(PLANEL_Pot_anual!S5&lt;&gt;0,S5/PLANEL_Pot_anual!S5,0)</f>
        <v>0.41575214023880264</v>
      </c>
      <c r="T30" s="47">
        <f>IF(PLANEL_Pot_anual!T5&lt;&gt;0,T5/PLANEL_Pot_anual!T5,0)</f>
        <v>0.41575214023880264</v>
      </c>
      <c r="U30" s="47">
        <f>IF(PLANEL_Pot_anual!U5&lt;&gt;0,U5/PLANEL_Pot_anual!U5,0)</f>
        <v>0.41575214023880264</v>
      </c>
      <c r="V30" s="47">
        <f>IF(PLANEL_Pot_anual!V5&lt;&gt;0,V5/PLANEL_Pot_anual!V5,0)</f>
        <v>0.41575214023880264</v>
      </c>
      <c r="W30" s="47">
        <f>IF(PLANEL_Pot_anual!W5&lt;&gt;0,W5/PLANEL_Pot_anual!W5,0)</f>
        <v>0.41544903049674681</v>
      </c>
      <c r="X30" s="47">
        <f>IF(PLANEL_Pot_anual!X5&lt;&gt;0,X5/PLANEL_Pot_anual!X5,0)</f>
        <v>0.41544903049674681</v>
      </c>
      <c r="Y30" s="47">
        <f>IF(PLANEL_Pot_anual!Y5&lt;&gt;0,Y5/PLANEL_Pot_anual!Y5,0)</f>
        <v>0.41544903049674681</v>
      </c>
      <c r="Z30" s="47">
        <f>IF(PLANEL_Pot_anual!Z5&lt;&gt;0,Z5/PLANEL_Pot_anual!Z5,0)</f>
        <v>0.41544903049674681</v>
      </c>
      <c r="AA30" s="47">
        <f>IF(PLANEL_Pot_anual!AA5&lt;&gt;0,AA5/PLANEL_Pot_anual!AA5,0)</f>
        <v>0.41544903049674681</v>
      </c>
      <c r="AB30" s="77">
        <f>IF(PLANEL_Pot_anual!AB5&lt;&gt;0,AB5/PLANEL_Pot_anual!AB5,0)</f>
        <v>0.41544903049674681</v>
      </c>
      <c r="AC30" s="47">
        <f>IF(PLANEL_Pot_anual!AC5&lt;&gt;0,AC5/PLANEL_Pot_anual!AC5,0)</f>
        <v>0.41544903049674681</v>
      </c>
      <c r="AD30" s="47">
        <f>IF(PLANEL_Pot_anual!AD5&lt;&gt;0,AD5/PLANEL_Pot_anual!AD5,0)</f>
        <v>0.41544903049674681</v>
      </c>
      <c r="AE30" s="47">
        <f>IF(PLANEL_Pot_anual!AE5&lt;&gt;0,AE5/PLANEL_Pot_anual!AE5,0)</f>
        <v>0.41544903049674681</v>
      </c>
      <c r="AF30" s="47">
        <f>IF(PLANEL_Pot_anual!AF5&lt;&gt;0,AF5/PLANEL_Pot_anual!AF5,0)</f>
        <v>0.4058216367869415</v>
      </c>
      <c r="AG30" s="47">
        <f>IF(PLANEL_Pot_anual!AG5&lt;&gt;0,AG5/PLANEL_Pot_anual!AG5,0)</f>
        <v>0.37391410987483942</v>
      </c>
      <c r="AH30" s="47">
        <f>IF(PLANEL_Pot_anual!AH5&lt;&gt;0,AH5/PLANEL_Pot_anual!AH5,0)</f>
        <v>0.36397552807099404</v>
      </c>
      <c r="AI30" s="47">
        <f>IF(PLANEL_Pot_anual!AI5&lt;&gt;0,AI5/PLANEL_Pot_anual!AI5,0)</f>
        <v>0.3483612057131204</v>
      </c>
      <c r="AJ30" s="47">
        <f>IF(PLANEL_Pot_anual!AJ5&lt;&gt;0,AJ5/PLANEL_Pot_anual!AJ5,0)</f>
        <v>0.3445281966040486</v>
      </c>
      <c r="AK30" s="47">
        <f>IF(PLANEL_Pot_anual!AK5&lt;&gt;0,AK5/PLANEL_Pot_anual!AK5,0)</f>
        <v>0.33337407466888652</v>
      </c>
      <c r="AL30" s="47">
        <f>IF(PLANEL_Pot_anual!AL5&lt;&gt;0,AL5/PLANEL_Pot_anual!AL5,0)</f>
        <v>0.32724534682797268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0.72509096840476062</v>
      </c>
      <c r="D32" s="48">
        <f>IF(PLANEL_Pot_anual!D7&lt;&gt;0,D7/PLANEL_Pot_anual!D7,0)</f>
        <v>0.72203513690312349</v>
      </c>
      <c r="E32" s="48">
        <f>IF(PLANEL_Pot_anual!E7&lt;&gt;0,E7/PLANEL_Pot_anual!E7,0)</f>
        <v>0.73405441627940871</v>
      </c>
      <c r="F32" s="48">
        <f>IF(PLANEL_Pot_anual!F7&lt;&gt;0,F7/PLANEL_Pot_anual!F7,0)</f>
        <v>0.57377729572845415</v>
      </c>
      <c r="G32" s="48">
        <f>IF(PLANEL_Pot_anual!G7&lt;&gt;0,G7/PLANEL_Pot_anual!G7,0)</f>
        <v>0.62403438306350278</v>
      </c>
      <c r="H32" s="48">
        <f>IF(PLANEL_Pot_anual!H7&lt;&gt;0,H7/PLANEL_Pot_anual!H7,0)</f>
        <v>0.67913844046144511</v>
      </c>
      <c r="I32" s="48">
        <f>IF(PLANEL_Pot_anual!I7&lt;&gt;0,I7/PLANEL_Pot_anual!I7,0)</f>
        <v>0.69258720785215766</v>
      </c>
      <c r="J32" s="48">
        <f>IF(PLANEL_Pot_anual!J7&lt;&gt;0,J7/PLANEL_Pot_anual!J7,0)</f>
        <v>0.7039099849688838</v>
      </c>
      <c r="K32" s="48">
        <f>IF(PLANEL_Pot_anual!K7&lt;&gt;0,K7/PLANEL_Pot_anual!K7,0)</f>
        <v>0.64549645074988582</v>
      </c>
      <c r="L32" s="48">
        <f>IF(PLANEL_Pot_anual!L7&lt;&gt;0,L7/PLANEL_Pot_anual!L7,0)</f>
        <v>0.61676368968194761</v>
      </c>
      <c r="M32" s="48">
        <f>IF(PLANEL_Pot_anual!M7&lt;&gt;0,M7/PLANEL_Pot_anual!M7,0)</f>
        <v>0.61860598241275089</v>
      </c>
      <c r="N32" s="48">
        <f>IF(PLANEL_Pot_anual!N7&lt;&gt;0,N7/PLANEL_Pot_anual!N7,0)</f>
        <v>0.60554904295989687</v>
      </c>
      <c r="O32" s="48">
        <f>IF(PLANEL_Pot_anual!O7&lt;&gt;0,O7/PLANEL_Pot_anual!O7,0)</f>
        <v>0.55850845920976255</v>
      </c>
      <c r="P32" s="48">
        <f>IF(PLANEL_Pot_anual!P7&lt;&gt;0,P7/PLANEL_Pot_anual!P7,0)</f>
        <v>0.53977352039628901</v>
      </c>
      <c r="Q32" s="48">
        <f>IF(PLANEL_Pot_anual!Q7&lt;&gt;0,Q7/PLANEL_Pot_anual!Q7,0)</f>
        <v>0.52627102338270026</v>
      </c>
      <c r="R32" s="48">
        <f>IF(PLANEL_Pot_anual!R7&lt;&gt;0,R7/PLANEL_Pot_anual!R7,0)</f>
        <v>0.5053949723605341</v>
      </c>
      <c r="S32" s="48">
        <f>IF(PLANEL_Pot_anual!S7&lt;&gt;0,S7/PLANEL_Pot_anual!S7,0)</f>
        <v>0.52771497438873805</v>
      </c>
      <c r="T32" s="48">
        <f>IF(PLANEL_Pot_anual!T7&lt;&gt;0,T7/PLANEL_Pot_anual!T7,0)</f>
        <v>0.51690825273829433</v>
      </c>
      <c r="U32" s="48">
        <f>IF(PLANEL_Pot_anual!U7&lt;&gt;0,U7/PLANEL_Pot_anual!U7,0)</f>
        <v>0.50677975929128871</v>
      </c>
      <c r="V32" s="48">
        <f>IF(PLANEL_Pot_anual!V7&lt;&gt;0,V7/PLANEL_Pot_anual!V7,0)</f>
        <v>0.48973540853410502</v>
      </c>
      <c r="W32" s="48">
        <f>IF(PLANEL_Pot_anual!W7&lt;&gt;0,W7/PLANEL_Pot_anual!W7,0)</f>
        <v>0.47873918902595325</v>
      </c>
      <c r="X32" s="48">
        <f>IF(PLANEL_Pot_anual!X7&lt;&gt;0,X7/PLANEL_Pot_anual!X7,0)</f>
        <v>0.48467046429562599</v>
      </c>
      <c r="Y32" s="48">
        <f>IF(PLANEL_Pot_anual!Y7&lt;&gt;0,Y7/PLANEL_Pot_anual!Y7,0)</f>
        <v>0.48490902612796372</v>
      </c>
      <c r="Z32" s="48">
        <f>IF(PLANEL_Pot_anual!Z7&lt;&gt;0,Z7/PLANEL_Pot_anual!Z7,0)</f>
        <v>0.48301047814139791</v>
      </c>
      <c r="AA32" s="48">
        <f>IF(PLANEL_Pot_anual!AA7&lt;&gt;0,AA7/PLANEL_Pot_anual!AA7,0)</f>
        <v>0.47334980491640838</v>
      </c>
      <c r="AB32" s="48">
        <f>IF(PLANEL_Pot_anual!AB7&lt;&gt;0,AB7/PLANEL_Pot_anual!AB7,0)</f>
        <v>0.45720966949307545</v>
      </c>
      <c r="AC32" s="48">
        <f>IF(PLANEL_Pot_anual!AC7&lt;&gt;0,AC7/PLANEL_Pot_anual!AC7,0)</f>
        <v>0.43472790144275425</v>
      </c>
      <c r="AD32" s="48">
        <f>IF(PLANEL_Pot_anual!AD7&lt;&gt;0,AD7/PLANEL_Pot_anual!AD7,0)</f>
        <v>0.41311025027562576</v>
      </c>
      <c r="AE32" s="48">
        <f>IF(PLANEL_Pot_anual!AE7&lt;&gt;0,AE7/PLANEL_Pot_anual!AE7,0)</f>
        <v>0.39181837591517321</v>
      </c>
      <c r="AF32" s="48">
        <f>IF(PLANEL_Pot_anual!AF7&lt;&gt;0,AF7/PLANEL_Pot_anual!AF7,0)</f>
        <v>0.382376362635305</v>
      </c>
      <c r="AG32" s="48">
        <f>IF(PLANEL_Pot_anual!AG7&lt;&gt;0,AG7/PLANEL_Pot_anual!AG7,0)</f>
        <v>0.37156017430147731</v>
      </c>
      <c r="AH32" s="48">
        <f>IF(PLANEL_Pot_anual!AH7&lt;&gt;0,AH7/PLANEL_Pot_anual!AH7,0)</f>
        <v>0.36205966233326392</v>
      </c>
      <c r="AI32" s="48">
        <f>IF(PLANEL_Pot_anual!AI7&lt;&gt;0,AI7/PLANEL_Pot_anual!AI7,0)</f>
        <v>0.3590810461999514</v>
      </c>
      <c r="AJ32" s="48">
        <f>IF(PLANEL_Pot_anual!AJ7&lt;&gt;0,AJ7/PLANEL_Pot_anual!AJ7,0)</f>
        <v>0.35204187412924343</v>
      </c>
      <c r="AK32" s="48">
        <f>IF(PLANEL_Pot_anual!AK7&lt;&gt;0,AK7/PLANEL_Pot_anual!AK7,0)</f>
        <v>0.33883975836852243</v>
      </c>
      <c r="AL32" s="48">
        <f>IF(PLANEL_Pot_anual!AL7&lt;&gt;0,AL7/PLANEL_Pot_anual!AL7,0)</f>
        <v>0.33700394768430408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49</v>
      </c>
      <c r="C34" s="49">
        <f>IF(PLANEL_Pot_anual!C9&lt;&gt;0,C9/PLANEL_Pot_anual!C9,0)</f>
        <v>0.60161247772454818</v>
      </c>
      <c r="D34" s="49">
        <f>IF(PLANEL_Pot_anual!D9&lt;&gt;0,D9/PLANEL_Pot_anual!D9,0)</f>
        <v>0.60122064905459516</v>
      </c>
      <c r="E34" s="49">
        <f>IF(PLANEL_Pot_anual!E9&lt;&gt;0,E9/PLANEL_Pot_anual!E9,0)</f>
        <v>0.60122064905459516</v>
      </c>
      <c r="F34" s="49">
        <f>IF(PLANEL_Pot_anual!F9&lt;&gt;0,F9/PLANEL_Pot_anual!F9,0)</f>
        <v>0.5601314648568585</v>
      </c>
      <c r="G34" s="49">
        <f>IF(PLANEL_Pot_anual!G9&lt;&gt;0,G9/PLANEL_Pot_anual!G9,0)</f>
        <v>0.64361883811328779</v>
      </c>
      <c r="H34" s="49">
        <f>IF(PLANEL_Pot_anual!H9&lt;&gt;0,H9/PLANEL_Pot_anual!H9,0)</f>
        <v>0.64361883811328779</v>
      </c>
      <c r="I34" s="49">
        <f>IF(PLANEL_Pot_anual!I9&lt;&gt;0,I9/PLANEL_Pot_anual!I9,0)</f>
        <v>0.64361883811328779</v>
      </c>
      <c r="J34" s="49">
        <f>IF(PLANEL_Pot_anual!J9&lt;&gt;0,J9/PLANEL_Pot_anual!J9,0)</f>
        <v>0.64361883811328779</v>
      </c>
      <c r="K34" s="49">
        <f>IF(PLANEL_Pot_anual!K9&lt;&gt;0,K9/PLANEL_Pot_anual!K9,0)</f>
        <v>0.64361883811328779</v>
      </c>
      <c r="L34" s="49">
        <f>IF(PLANEL_Pot_anual!L9&lt;&gt;0,L9/PLANEL_Pot_anual!L9,0)</f>
        <v>0.64361883811328779</v>
      </c>
      <c r="M34" s="49">
        <f>IF(PLANEL_Pot_anual!M9&lt;&gt;0,M9/PLANEL_Pot_anual!M9,0)</f>
        <v>0.63579289920516735</v>
      </c>
      <c r="N34" s="49">
        <f>IF(PLANEL_Pot_anual!N9&lt;&gt;0,N9/PLANEL_Pot_anual!N9,0)</f>
        <v>0.63579289920516735</v>
      </c>
      <c r="O34" s="49">
        <f>IF(PLANEL_Pot_anual!O9&lt;&gt;0,O9/PLANEL_Pot_anual!O9,0)</f>
        <v>0.63579289920516735</v>
      </c>
      <c r="P34" s="49">
        <f>IF(PLANEL_Pot_anual!P9&lt;&gt;0,P9/PLANEL_Pot_anual!P9,0)</f>
        <v>0.63579289920516735</v>
      </c>
      <c r="Q34" s="49">
        <f>IF(PLANEL_Pot_anual!Q9&lt;&gt;0,Q9/PLANEL_Pot_anual!Q9,0)</f>
        <v>0.48325656575682385</v>
      </c>
      <c r="R34" s="49">
        <f>IF(PLANEL_Pot_anual!R9&lt;&gt;0,R9/PLANEL_Pot_anual!R9,0)</f>
        <v>0.48325656575682385</v>
      </c>
      <c r="S34" s="49">
        <f>IF(PLANEL_Pot_anual!S9&lt;&gt;0,S9/PLANEL_Pot_anual!S9,0)</f>
        <v>0.95237128000000004</v>
      </c>
      <c r="T34" s="49">
        <f>IF(PLANEL_Pot_anual!T9&lt;&gt;0,T9/PLANEL_Pot_anual!T9,0)</f>
        <v>0.95237128000000004</v>
      </c>
      <c r="U34" s="49">
        <f>IF(PLANEL_Pot_anual!U9&lt;&gt;0,U9/PLANEL_Pot_anual!U9,0)</f>
        <v>0.95237128000000004</v>
      </c>
      <c r="V34" s="49">
        <f>IF(PLANEL_Pot_anual!V9&lt;&gt;0,V9/PLANEL_Pot_anual!V9,0)</f>
        <v>0.95237128000000004</v>
      </c>
      <c r="W34" s="49">
        <f>IF(PLANEL_Pot_anual!W9&lt;&gt;0,W9/PLANEL_Pot_anual!W9,0)</f>
        <v>0.95237128000000004</v>
      </c>
      <c r="X34" s="49">
        <f>IF(PLANEL_Pot_anual!X9&lt;&gt;0,X9/PLANEL_Pot_anual!X9,0)</f>
        <v>0.95237128000000004</v>
      </c>
      <c r="Y34" s="49">
        <f>IF(PLANEL_Pot_anual!Y9&lt;&gt;0,Y9/PLANEL_Pot_anual!Y9,0)</f>
        <v>0.95237128000000004</v>
      </c>
      <c r="Z34" s="49">
        <f>IF(PLANEL_Pot_anual!Z9&lt;&gt;0,Z9/PLANEL_Pot_anual!Z9,0)</f>
        <v>0.95237128000000004</v>
      </c>
      <c r="AA34" s="49">
        <f>IF(PLANEL_Pot_anual!AA9&lt;&gt;0,AA9/PLANEL_Pot_anual!AA9,0)</f>
        <v>0.95237128000000004</v>
      </c>
      <c r="AB34" s="79">
        <f>IF(PLANEL_Pot_anual!AB9&lt;&gt;0,AB9/PLANEL_Pot_anual!AB9,0)</f>
        <v>0.95237128000000004</v>
      </c>
      <c r="AC34" s="49">
        <f>IF(PLANEL_Pot_anual!AC9&lt;&gt;0,AC9/PLANEL_Pot_anual!AC9,0)</f>
        <v>0.95237128000000004</v>
      </c>
      <c r="AD34" s="49">
        <f>IF(PLANEL_Pot_anual!AD9&lt;&gt;0,AD9/PLANEL_Pot_anual!AD9,0)</f>
        <v>0.95237128000000004</v>
      </c>
      <c r="AE34" s="49">
        <f>IF(PLANEL_Pot_anual!AE9&lt;&gt;0,AE9/PLANEL_Pot_anual!AE9,0)</f>
        <v>0.95237128000000004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50</v>
      </c>
      <c r="C35" s="49">
        <f>IF(PLANEL_Pot_anual!C10&lt;&gt;0,C10/PLANEL_Pot_anual!C10,0)</f>
        <v>0.75066321641068212</v>
      </c>
      <c r="D35" s="49">
        <f>IF(PLANEL_Pot_anual!D10&lt;&gt;0,D10/PLANEL_Pot_anual!D10,0)</f>
        <v>0.8588459339975093</v>
      </c>
      <c r="E35" s="49">
        <f>IF(PLANEL_Pot_anual!E10&lt;&gt;0,E10/PLANEL_Pot_anual!E10,0)</f>
        <v>0.8588459339975093</v>
      </c>
      <c r="F35" s="49">
        <f>IF(PLANEL_Pot_anual!F10&lt;&gt;0,F10/PLANEL_Pot_anual!F10,0)</f>
        <v>0.79988775217932739</v>
      </c>
      <c r="G35" s="49">
        <f>IF(PLANEL_Pot_anual!G10&lt;&gt;0,G10/PLANEL_Pot_anual!G10,0)</f>
        <v>0.8588459339975093</v>
      </c>
      <c r="H35" s="49">
        <f>IF(PLANEL_Pot_anual!H10&lt;&gt;0,H10/PLANEL_Pot_anual!H10,0)</f>
        <v>0.8588459339975093</v>
      </c>
      <c r="I35" s="49">
        <f>IF(PLANEL_Pot_anual!I10&lt;&gt;0,I10/PLANEL_Pot_anual!I10,0)</f>
        <v>0.72305886329043856</v>
      </c>
      <c r="J35" s="49">
        <f>IF(PLANEL_Pot_anual!J10&lt;&gt;0,J10/PLANEL_Pot_anual!J10,0)</f>
        <v>0.69822580946450807</v>
      </c>
      <c r="K35" s="49">
        <f>IF(PLANEL_Pot_anual!K10&lt;&gt;0,K10/PLANEL_Pot_anual!K10,0)</f>
        <v>0.8588459339975093</v>
      </c>
      <c r="L35" s="49">
        <f>IF(PLANEL_Pot_anual!L10&lt;&gt;0,L10/PLANEL_Pot_anual!L10,0)</f>
        <v>0.69822580946450807</v>
      </c>
      <c r="M35" s="49">
        <f>IF(PLANEL_Pot_anual!M10&lt;&gt;0,M10/PLANEL_Pot_anual!M10,0)</f>
        <v>0.69822580946450807</v>
      </c>
      <c r="N35" s="49">
        <f>IF(PLANEL_Pot_anual!N10&lt;&gt;0,N10/PLANEL_Pot_anual!N10,0)</f>
        <v>0.69822580946450807</v>
      </c>
      <c r="O35" s="49">
        <f>IF(PLANEL_Pot_anual!O10&lt;&gt;0,O10/PLANEL_Pot_anual!O10,0)</f>
        <v>0.69822580946450807</v>
      </c>
      <c r="P35" s="49">
        <f>IF(PLANEL_Pot_anual!P10&lt;&gt;0,P10/PLANEL_Pot_anual!P10,0)</f>
        <v>0.76314334717033339</v>
      </c>
      <c r="Q35" s="49">
        <f>IF(PLANEL_Pot_anual!Q10&lt;&gt;0,Q10/PLANEL_Pot_anual!Q10,0)</f>
        <v>0.8588459339975093</v>
      </c>
      <c r="R35" s="49">
        <f>IF(PLANEL_Pot_anual!R10&lt;&gt;0,R10/PLANEL_Pot_anual!R10,0)</f>
        <v>0.70728336792583357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0.88941916231155782</v>
      </c>
      <c r="D36" s="47">
        <f>IF(PLANEL_Pot_anual!D11&lt;&gt;0,D11/PLANEL_Pot_anual!D11,0)</f>
        <v>0.88941916231155782</v>
      </c>
      <c r="E36" s="47">
        <f>IF(PLANEL_Pot_anual!E11&lt;&gt;0,E11/PLANEL_Pot_anual!E11,0)</f>
        <v>0.88941916231155782</v>
      </c>
      <c r="F36" s="47">
        <f>IF(PLANEL_Pot_anual!F11&lt;&gt;0,F11/PLANEL_Pot_anual!F11,0)</f>
        <v>0.88941916231155782</v>
      </c>
      <c r="G36" s="47">
        <f>IF(PLANEL_Pot_anual!G11&lt;&gt;0,G11/PLANEL_Pot_anual!G11,0)</f>
        <v>0</v>
      </c>
      <c r="H36" s="47">
        <f>IF(PLANEL_Pot_anual!H11&lt;&gt;0,H11/PLANEL_Pot_anual!H11,0)</f>
        <v>0.88941916231155782</v>
      </c>
      <c r="I36" s="47">
        <f>IF(PLANEL_Pot_anual!I11&lt;&gt;0,I11/PLANEL_Pot_anual!I11,0)</f>
        <v>0.88941916231155782</v>
      </c>
      <c r="J36" s="47">
        <f>IF(PLANEL_Pot_anual!J11&lt;&gt;0,J11/PLANEL_Pot_anual!J11,0)</f>
        <v>0.88941916231155782</v>
      </c>
      <c r="K36" s="47">
        <f>IF(PLANEL_Pot_anual!K11&lt;&gt;0,K11/PLANEL_Pot_anual!K11,0)</f>
        <v>0.88941916231155782</v>
      </c>
      <c r="L36" s="47">
        <f>IF(PLANEL_Pot_anual!L11&lt;&gt;0,L11/PLANEL_Pot_anual!L11,0)</f>
        <v>0.88941916231155782</v>
      </c>
      <c r="M36" s="47">
        <f>IF(PLANEL_Pot_anual!M11&lt;&gt;0,M11/PLANEL_Pot_anual!M11,0)</f>
        <v>0.88941916231155782</v>
      </c>
      <c r="N36" s="47">
        <f>IF(PLANEL_Pot_anual!N11&lt;&gt;0,N11/PLANEL_Pot_anual!N11,0)</f>
        <v>0.89916470486008837</v>
      </c>
      <c r="O36" s="47">
        <f>IF(PLANEL_Pot_anual!O11&lt;&gt;0,O11/PLANEL_Pot_anual!O11,0)</f>
        <v>0.89916470486008837</v>
      </c>
      <c r="P36" s="47">
        <f>IF(PLANEL_Pot_anual!P11&lt;&gt;0,P11/PLANEL_Pot_anual!P11,0)</f>
        <v>0.89916470486008837</v>
      </c>
      <c r="Q36" s="47">
        <f>IF(PLANEL_Pot_anual!Q11&lt;&gt;0,Q11/PLANEL_Pot_anual!Q11,0)</f>
        <v>0.89916470486008837</v>
      </c>
      <c r="R36" s="47">
        <f>IF(PLANEL_Pot_anual!R11&lt;&gt;0,R11/PLANEL_Pot_anual!R11,0)</f>
        <v>0.89916470486008837</v>
      </c>
      <c r="S36" s="47">
        <f>IF(PLANEL_Pot_anual!S11&lt;&gt;0,S11/PLANEL_Pot_anual!S11,0)</f>
        <v>0.89916470486008837</v>
      </c>
      <c r="T36" s="47">
        <f>IF(PLANEL_Pot_anual!T11&lt;&gt;0,T11/PLANEL_Pot_anual!T11,0)</f>
        <v>0.89916470486008837</v>
      </c>
      <c r="U36" s="47">
        <f>IF(PLANEL_Pot_anual!U11&lt;&gt;0,U11/PLANEL_Pot_anual!U11,0)</f>
        <v>0.89916470486008837</v>
      </c>
      <c r="V36" s="47">
        <f>IF(PLANEL_Pot_anual!V11&lt;&gt;0,V11/PLANEL_Pot_anual!V11,0)</f>
        <v>0.89916470486008837</v>
      </c>
      <c r="W36" s="47">
        <f>IF(PLANEL_Pot_anual!W11&lt;&gt;0,W11/PLANEL_Pot_anual!W11,0)</f>
        <v>0.89916470486008837</v>
      </c>
      <c r="X36" s="47">
        <f>IF(PLANEL_Pot_anual!X11&lt;&gt;0,X11/PLANEL_Pot_anual!X11,0)</f>
        <v>0.89916470486008837</v>
      </c>
      <c r="Y36" s="47">
        <f>IF(PLANEL_Pot_anual!Y11&lt;&gt;0,Y11/PLANEL_Pot_anual!Y11,0)</f>
        <v>0.89916470486008837</v>
      </c>
      <c r="Z36" s="47">
        <f>IF(PLANEL_Pot_anual!Z11&lt;&gt;0,Z11/PLANEL_Pot_anual!Z11,0)</f>
        <v>0.89916470486008837</v>
      </c>
      <c r="AA36" s="47">
        <f>IF(PLANEL_Pot_anual!AA11&lt;&gt;0,AA11/PLANEL_Pot_anual!AA11,0)</f>
        <v>0.89916470486008837</v>
      </c>
      <c r="AB36" s="77">
        <f>IF(PLANEL_Pot_anual!AB11&lt;&gt;0,AB11/PLANEL_Pot_anual!AB11,0)</f>
        <v>0.89916470486008837</v>
      </c>
      <c r="AC36" s="47">
        <f>IF(PLANEL_Pot_anual!AC11&lt;&gt;0,AC11/PLANEL_Pot_anual!AC11,0)</f>
        <v>0.89916470486008837</v>
      </c>
      <c r="AD36" s="47">
        <f>IF(PLANEL_Pot_anual!AD11&lt;&gt;0,AD11/PLANEL_Pot_anual!AD11,0)</f>
        <v>0.89916470486008837</v>
      </c>
      <c r="AE36" s="47">
        <f>IF(PLANEL_Pot_anual!AE11&lt;&gt;0,AE11/PLANEL_Pot_anual!AE11,0)</f>
        <v>0.89916470486008837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0.88589930486008828</v>
      </c>
      <c r="AK36" s="47">
        <f>IF(PLANEL_Pot_anual!AK11&lt;&gt;0,AK11/PLANEL_Pot_anual!AK11,0)</f>
        <v>0.88589930486008828</v>
      </c>
      <c r="AL36" s="47">
        <f>IF(PLANEL_Pot_anual!AL11&lt;&gt;0,AL11/PLANEL_Pot_anual!AL11,0)</f>
        <v>0.88589930486008828</v>
      </c>
      <c r="AM36" s="46"/>
    </row>
    <row r="37" spans="2:39" x14ac:dyDescent="0.25">
      <c r="B37" s="16" t="s">
        <v>57</v>
      </c>
      <c r="C37" s="47">
        <f>IF(PLANEL_Pot_anual!C12&lt;&gt;0,C12/PLANEL_Pot_anual!C12,0)</f>
        <v>0.41674415891816807</v>
      </c>
      <c r="D37" s="47">
        <f>IF(PLANEL_Pot_anual!D12&lt;&gt;0,D12/PLANEL_Pot_anual!D12,0)</f>
        <v>0.34676334928045066</v>
      </c>
      <c r="E37" s="47">
        <f>IF(PLANEL_Pot_anual!E12&lt;&gt;0,E12/PLANEL_Pot_anual!E12,0)</f>
        <v>0.38570202284038735</v>
      </c>
      <c r="F37" s="47">
        <f>IF(PLANEL_Pot_anual!F12&lt;&gt;0,F12/PLANEL_Pot_anual!F12,0)</f>
        <v>0.1991468604112813</v>
      </c>
      <c r="G37" s="47">
        <f>IF(PLANEL_Pot_anual!G12&lt;&gt;0,G12/PLANEL_Pot_anual!G12,0)</f>
        <v>0.20550870963385934</v>
      </c>
      <c r="H37" s="47">
        <f>IF(PLANEL_Pot_anual!H12&lt;&gt;0,H12/PLANEL_Pot_anual!H12,0)</f>
        <v>0.26732455958949031</v>
      </c>
      <c r="I37" s="47">
        <f>IF(PLANEL_Pot_anual!I12&lt;&gt;0,I12/PLANEL_Pot_anual!I12,0)</f>
        <v>0.25952854990547475</v>
      </c>
      <c r="J37" s="47">
        <f>IF(PLANEL_Pot_anual!J12&lt;&gt;0,J12/PLANEL_Pot_anual!J12,0)</f>
        <v>0.23891175064624409</v>
      </c>
      <c r="K37" s="47">
        <f>IF(PLANEL_Pot_anual!K12&lt;&gt;0,K12/PLANEL_Pot_anual!K12,0)</f>
        <v>0.21341748282148368</v>
      </c>
      <c r="L37" s="47">
        <f>IF(PLANEL_Pot_anual!L12&lt;&gt;0,L12/PLANEL_Pot_anual!L12,0)</f>
        <v>0.19335558960604776</v>
      </c>
      <c r="M37" s="47">
        <f>IF(PLANEL_Pot_anual!M12&lt;&gt;0,M12/PLANEL_Pot_anual!M12,0)</f>
        <v>0.10253152894364775</v>
      </c>
      <c r="N37" s="47">
        <f>IF(PLANEL_Pot_anual!N12&lt;&gt;0,N12/PLANEL_Pot_anual!N12,0)</f>
        <v>0.10888252554101108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51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0.31860589548369717</v>
      </c>
      <c r="L39" s="52">
        <f>IF(PLANEL_Pot_anual!L14&lt;&gt;0,L14/PLANEL_Pot_anual!L14,0)</f>
        <v>0.31070348993901226</v>
      </c>
      <c r="M39" s="52">
        <f>IF(PLANEL_Pot_anual!M14&lt;&gt;0,M14/PLANEL_Pot_anual!M14,0)</f>
        <v>0.31070348993901226</v>
      </c>
      <c r="N39" s="52">
        <f>IF(PLANEL_Pot_anual!N14&lt;&gt;0,N14/PLANEL_Pot_anual!N14,0)</f>
        <v>0.31070348993901226</v>
      </c>
      <c r="O39" s="52">
        <f>IF(PLANEL_Pot_anual!O14&lt;&gt;0,O14/PLANEL_Pot_anual!O14,0)</f>
        <v>0.31070348993901226</v>
      </c>
      <c r="P39" s="52">
        <f>IF(PLANEL_Pot_anual!P14&lt;&gt;0,P14/PLANEL_Pot_anual!P14,0)</f>
        <v>0.31070348993901226</v>
      </c>
      <c r="Q39" s="52">
        <f>IF(PLANEL_Pot_anual!Q14&lt;&gt;0,Q14/PLANEL_Pot_anual!Q14,0)</f>
        <v>0.31070348993901226</v>
      </c>
      <c r="R39" s="52">
        <f>IF(PLANEL_Pot_anual!R14&lt;&gt;0,R14/PLANEL_Pot_anual!R14,0)</f>
        <v>0.31070348993901226</v>
      </c>
      <c r="S39" s="52">
        <f>IF(PLANEL_Pot_anual!S14&lt;&gt;0,S14/PLANEL_Pot_anual!S14,0)</f>
        <v>0.30701803860736449</v>
      </c>
      <c r="T39" s="52">
        <f>IF(PLANEL_Pot_anual!T14&lt;&gt;0,T14/PLANEL_Pot_anual!T14,0)</f>
        <v>0.30701803860736449</v>
      </c>
      <c r="U39" s="52">
        <f>IF(PLANEL_Pot_anual!U14&lt;&gt;0,U14/PLANEL_Pot_anual!U14,0)</f>
        <v>0.30701803860736449</v>
      </c>
      <c r="V39" s="52">
        <f>IF(PLANEL_Pot_anual!V14&lt;&gt;0,V14/PLANEL_Pot_anual!V14,0)</f>
        <v>0.30701803860736449</v>
      </c>
      <c r="W39" s="52">
        <f>IF(PLANEL_Pot_anual!W14&lt;&gt;0,W14/PLANEL_Pot_anual!W14,0)</f>
        <v>0.30701803860736449</v>
      </c>
      <c r="X39" s="52">
        <f>IF(PLANEL_Pot_anual!X14&lt;&gt;0,X14/PLANEL_Pot_anual!X14,0)</f>
        <v>0.3058301276039665</v>
      </c>
      <c r="Y39" s="52">
        <f>IF(PLANEL_Pot_anual!Y14&lt;&gt;0,Y14/PLANEL_Pot_anual!Y14,0)</f>
        <v>0.3058301276039665</v>
      </c>
      <c r="Z39" s="52">
        <f>IF(PLANEL_Pot_anual!Z14&lt;&gt;0,Z14/PLANEL_Pot_anual!Z14,0)</f>
        <v>0.3058301276039665</v>
      </c>
      <c r="AA39" s="52">
        <f>IF(PLANEL_Pot_anual!AA14&lt;&gt;0,AA14/PLANEL_Pot_anual!AA14,0)</f>
        <v>0.3058301276039665</v>
      </c>
      <c r="AB39" s="82">
        <f>IF(PLANEL_Pot_anual!AB14&lt;&gt;0,AB14/PLANEL_Pot_anual!AB14,0)</f>
        <v>0.3058301276039665</v>
      </c>
      <c r="AC39" s="52">
        <f>IF(PLANEL_Pot_anual!AC14&lt;&gt;0,AC14/PLANEL_Pot_anual!AC14,0)</f>
        <v>0.3058301276039665</v>
      </c>
      <c r="AD39" s="52">
        <f>IF(PLANEL_Pot_anual!AD14&lt;&gt;0,AD14/PLANEL_Pot_anual!AD14,0)</f>
        <v>0.3058301276039665</v>
      </c>
      <c r="AE39" s="52">
        <f>IF(PLANEL_Pot_anual!AE14&lt;&gt;0,AE14/PLANEL_Pot_anual!AE14,0)</f>
        <v>0.3058301276039665</v>
      </c>
      <c r="AF39" s="52">
        <f>IF(PLANEL_Pot_anual!AF14&lt;&gt;0,AF14/PLANEL_Pot_anual!AF14,0)</f>
        <v>0.3058301276039665</v>
      </c>
      <c r="AG39" s="52">
        <f>IF(PLANEL_Pot_anual!AG14&lt;&gt;0,AG14/PLANEL_Pot_anual!AG14,0)</f>
        <v>0.3058301276039665</v>
      </c>
      <c r="AH39" s="52">
        <f>IF(PLANEL_Pot_anual!AH14&lt;&gt;0,AH14/PLANEL_Pot_anual!AH14,0)</f>
        <v>0.30583012758491973</v>
      </c>
      <c r="AI39" s="52">
        <f>IF(PLANEL_Pot_anual!AI14&lt;&gt;0,AI14/PLANEL_Pot_anual!AI14,0)</f>
        <v>0.30583012758491973</v>
      </c>
      <c r="AJ39" s="52">
        <f>IF(PLANEL_Pot_anual!AJ14&lt;&gt;0,AJ14/PLANEL_Pot_anual!AJ14,0)</f>
        <v>0.30583012758491973</v>
      </c>
      <c r="AK39" s="52">
        <f>IF(PLANEL_Pot_anual!AK14&lt;&gt;0,AK14/PLANEL_Pot_anual!AK14,0)</f>
        <v>0.30583012758491973</v>
      </c>
      <c r="AL39" s="52">
        <f>IF(PLANEL_Pot_anual!AL14&lt;&gt;0,AL14/PLANEL_Pot_anual!AL14,0)</f>
        <v>0.30583012758491973</v>
      </c>
      <c r="AM39" s="46"/>
    </row>
    <row r="40" spans="2:39" x14ac:dyDescent="0.25">
      <c r="B40" s="23" t="s">
        <v>52</v>
      </c>
      <c r="C40" s="52">
        <f>IF(PLANEL_Pot_anual!C15&lt;&gt;0,C15/PLANEL_Pot_anual!C15,0)</f>
        <v>0.96508506723198062</v>
      </c>
      <c r="D40" s="52">
        <f>IF(PLANEL_Pot_anual!D15&lt;&gt;0,D15/PLANEL_Pot_anual!D15,0)</f>
        <v>0.96508506723198062</v>
      </c>
      <c r="E40" s="52">
        <f>IF(PLANEL_Pot_anual!E15&lt;&gt;0,E15/PLANEL_Pot_anual!E15,0)</f>
        <v>0.96508506723198062</v>
      </c>
      <c r="F40" s="52">
        <f>IF(PLANEL_Pot_anual!F15&lt;&gt;0,F15/PLANEL_Pot_anual!F15,0)</f>
        <v>0.95757496871287129</v>
      </c>
      <c r="G40" s="52">
        <f>IF(PLANEL_Pot_anual!G15&lt;&gt;0,G15/PLANEL_Pot_anual!G15,0)</f>
        <v>0.9346358134529148</v>
      </c>
      <c r="H40" s="52">
        <f>IF(PLANEL_Pot_anual!H15&lt;&gt;0,H15/PLANEL_Pot_anual!H15,0)</f>
        <v>0.93009199568845624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0.91330099568618262</v>
      </c>
      <c r="O40" s="52">
        <f>IF(PLANEL_Pot_anual!O15&lt;&gt;0,O15/PLANEL_Pot_anual!O15,0)</f>
        <v>0.90403155936384827</v>
      </c>
      <c r="P40" s="52">
        <f>IF(PLANEL_Pot_anual!P15&lt;&gt;0,P15/PLANEL_Pot_anual!P15,0)</f>
        <v>0.90291856353679689</v>
      </c>
      <c r="Q40" s="52">
        <f>IF(PLANEL_Pot_anual!Q15&lt;&gt;0,Q15/PLANEL_Pot_anual!Q15,0)</f>
        <v>0.90244130246148402</v>
      </c>
      <c r="R40" s="52">
        <f>IF(PLANEL_Pot_anual!R15&lt;&gt;0,R15/PLANEL_Pot_anual!R15,0)</f>
        <v>0.90244130246148402</v>
      </c>
      <c r="S40" s="52">
        <f>IF(PLANEL_Pot_anual!S15&lt;&gt;0,S15/PLANEL_Pot_anual!S15,0)</f>
        <v>0.90070444077570999</v>
      </c>
      <c r="T40" s="52">
        <f>IF(PLANEL_Pot_anual!T15&lt;&gt;0,T15/PLANEL_Pot_anual!T15,0)</f>
        <v>0.90070444077570999</v>
      </c>
      <c r="U40" s="52">
        <f>IF(PLANEL_Pot_anual!U15&lt;&gt;0,U15/PLANEL_Pot_anual!U15,0)</f>
        <v>0.90070444077570999</v>
      </c>
      <c r="V40" s="52">
        <f>IF(PLANEL_Pot_anual!V15&lt;&gt;0,V15/PLANEL_Pot_anual!V15,0)</f>
        <v>0.89951919672906555</v>
      </c>
      <c r="W40" s="52">
        <f>IF(PLANEL_Pot_anual!W15&lt;&gt;0,W15/PLANEL_Pot_anual!W15,0)</f>
        <v>0.89175927941203226</v>
      </c>
      <c r="X40" s="52">
        <f>IF(PLANEL_Pot_anual!X15&lt;&gt;0,X15/PLANEL_Pot_anual!X15,0)</f>
        <v>0.87520218545759065</v>
      </c>
      <c r="Y40" s="52">
        <f>IF(PLANEL_Pot_anual!Y15&lt;&gt;0,Y15/PLANEL_Pot_anual!Y15,0)</f>
        <v>0.863569229277795</v>
      </c>
      <c r="Z40" s="52">
        <f>IF(PLANEL_Pot_anual!Z15&lt;&gt;0,Z15/PLANEL_Pot_anual!Z15,0)</f>
        <v>0.82208462023703333</v>
      </c>
      <c r="AA40" s="52">
        <f>IF(PLANEL_Pot_anual!AA15&lt;&gt;0,AA15/PLANEL_Pot_anual!AA15,0)</f>
        <v>0.79409122084873196</v>
      </c>
      <c r="AB40" s="82">
        <f>IF(PLANEL_Pot_anual!AB15&lt;&gt;0,AB15/PLANEL_Pot_anual!AB15,0)</f>
        <v>0.7538311696917841</v>
      </c>
      <c r="AC40" s="52">
        <f>IF(PLANEL_Pot_anual!AC15&lt;&gt;0,AC15/PLANEL_Pot_anual!AC15,0)</f>
        <v>0.73698320850552534</v>
      </c>
      <c r="AD40" s="52">
        <f>IF(PLANEL_Pot_anual!AD15&lt;&gt;0,AD15/PLANEL_Pot_anual!AD15,0)</f>
        <v>0.72102748602741717</v>
      </c>
      <c r="AE40" s="52">
        <f>IF(PLANEL_Pot_anual!AE15&lt;&gt;0,AE15/PLANEL_Pot_anual!AE15,0)</f>
        <v>0.70371494256221678</v>
      </c>
      <c r="AF40" s="52">
        <f>IF(PLANEL_Pot_anual!AF15&lt;&gt;0,AF15/PLANEL_Pot_anual!AF15,0)</f>
        <v>0.69354458546487285</v>
      </c>
      <c r="AG40" s="52">
        <f>IF(PLANEL_Pot_anual!AG15&lt;&gt;0,AG15/PLANEL_Pot_anual!AG15,0)</f>
        <v>0.67567619645360377</v>
      </c>
      <c r="AH40" s="52">
        <f>IF(PLANEL_Pot_anual!AH15&lt;&gt;0,AH15/PLANEL_Pot_anual!AH15,0)</f>
        <v>0.64984984849056604</v>
      </c>
      <c r="AI40" s="52">
        <f>IF(PLANEL_Pot_anual!AI15&lt;&gt;0,AI15/PLANEL_Pot_anual!AI15,0)</f>
        <v>0.61972227094339627</v>
      </c>
      <c r="AJ40" s="52">
        <f>IF(PLANEL_Pot_anual!AJ15&lt;&gt;0,AJ15/PLANEL_Pot_anual!AJ15,0)</f>
        <v>0.59586072518867927</v>
      </c>
      <c r="AK40" s="52">
        <f>IF(PLANEL_Pot_anual!AK15&lt;&gt;0,AK15/PLANEL_Pot_anual!AK15,0)</f>
        <v>0.59077367745283016</v>
      </c>
      <c r="AL40" s="52">
        <f>IF(PLANEL_Pot_anual!AL15&lt;&gt;0,AL15/PLANEL_Pot_anual!AL15,0)</f>
        <v>0.55748930339622638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58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0.447952426251091</v>
      </c>
      <c r="H42" s="51">
        <f>IF(PLANEL_Pot_anual!H17&lt;&gt;0,H17/PLANEL_Pot_anual!H17,0)</f>
        <v>0.44808577315342951</v>
      </c>
      <c r="I42" s="51">
        <f>IF(PLANEL_Pot_anual!I17&lt;&gt;0,I17/PLANEL_Pot_anual!I17,0)</f>
        <v>0.44983006419497357</v>
      </c>
      <c r="J42" s="51">
        <f>IF(PLANEL_Pot_anual!J17&lt;&gt;0,J17/PLANEL_Pot_anual!J17,0)</f>
        <v>0.44835025014919577</v>
      </c>
      <c r="K42" s="51">
        <f>IF(PLANEL_Pot_anual!K17&lt;&gt;0,K17/PLANEL_Pot_anual!K17,0)</f>
        <v>0.45096847194438133</v>
      </c>
      <c r="L42" s="51">
        <f>IF(PLANEL_Pot_anual!L17&lt;&gt;0,L17/PLANEL_Pot_anual!L17,0)</f>
        <v>0.45224824600363428</v>
      </c>
      <c r="M42" s="51">
        <f>IF(PLANEL_Pot_anual!M17&lt;&gt;0,M17/PLANEL_Pot_anual!M17,0)</f>
        <v>0.45294027416788551</v>
      </c>
      <c r="N42" s="51">
        <f>IF(PLANEL_Pot_anual!N17&lt;&gt;0,N17/PLANEL_Pot_anual!N17,0)</f>
        <v>0.45294027416788551</v>
      </c>
      <c r="O42" s="51">
        <f>IF(PLANEL_Pot_anual!O17&lt;&gt;0,O17/PLANEL_Pot_anual!O17,0)</f>
        <v>0.45314366207403384</v>
      </c>
      <c r="P42" s="51">
        <f>IF(PLANEL_Pot_anual!P17&lt;&gt;0,P17/PLANEL_Pot_anual!P17,0)</f>
        <v>0.45314546057603522</v>
      </c>
      <c r="Q42" s="51">
        <f>IF(PLANEL_Pot_anual!Q17&lt;&gt;0,Q17/PLANEL_Pot_anual!Q17,0)</f>
        <v>0.45313905635370322</v>
      </c>
      <c r="R42" s="51">
        <f>IF(PLANEL_Pot_anual!R17&lt;&gt;0,R17/PLANEL_Pot_anual!R17,0)</f>
        <v>0.45362695885567189</v>
      </c>
      <c r="S42" s="51">
        <f>IF(PLANEL_Pot_anual!S17&lt;&gt;0,S17/PLANEL_Pot_anual!S17,0)</f>
        <v>0.4541590357541076</v>
      </c>
      <c r="T42" s="51">
        <f>IF(PLANEL_Pot_anual!T17&lt;&gt;0,T17/PLANEL_Pot_anual!T17,0)</f>
        <v>0.45276761558036199</v>
      </c>
      <c r="U42" s="51">
        <f>IF(PLANEL_Pot_anual!U17&lt;&gt;0,U17/PLANEL_Pot_anual!U17,0)</f>
        <v>0.45159912236183208</v>
      </c>
      <c r="V42" s="51">
        <f>IF(PLANEL_Pot_anual!V17&lt;&gt;0,V17/PLANEL_Pot_anual!V17,0)</f>
        <v>0.45143449567373461</v>
      </c>
      <c r="W42" s="51">
        <f>IF(PLANEL_Pot_anual!W17&lt;&gt;0,W17/PLANEL_Pot_anual!W17,0)</f>
        <v>0.45040220920051793</v>
      </c>
      <c r="X42" s="51">
        <f>IF(PLANEL_Pot_anual!X17&lt;&gt;0,X17/PLANEL_Pot_anual!X17,0)</f>
        <v>0.44923009056467195</v>
      </c>
      <c r="Y42" s="51">
        <f>IF(PLANEL_Pot_anual!Y17&lt;&gt;0,Y17/PLANEL_Pot_anual!Y17,0)</f>
        <v>0.44830475406104714</v>
      </c>
      <c r="Z42" s="51">
        <f>IF(PLANEL_Pot_anual!Z17&lt;&gt;0,Z17/PLANEL_Pot_anual!Z17,0)</f>
        <v>0.44777433351166562</v>
      </c>
      <c r="AA42" s="51">
        <f>IF(PLANEL_Pot_anual!AA17&lt;&gt;0,AA17/PLANEL_Pot_anual!AA17,0)</f>
        <v>0.44358032802258329</v>
      </c>
      <c r="AB42" s="81">
        <f>IF(PLANEL_Pot_anual!AB17&lt;&gt;0,AB17/PLANEL_Pot_anual!AB17,0)</f>
        <v>0.44440924442366619</v>
      </c>
      <c r="AC42" s="51">
        <f>IF(PLANEL_Pot_anual!AC17&lt;&gt;0,AC17/PLANEL_Pot_anual!AC17,0)</f>
        <v>0.44504241203031353</v>
      </c>
      <c r="AD42" s="51">
        <f>IF(PLANEL_Pot_anual!AD17&lt;&gt;0,AD17/PLANEL_Pot_anual!AD17,0)</f>
        <v>0.44561050912364109</v>
      </c>
      <c r="AE42" s="51">
        <f>IF(PLANEL_Pot_anual!AE17&lt;&gt;0,AE17/PLANEL_Pot_anual!AE17,0)</f>
        <v>0.44613330856746508</v>
      </c>
      <c r="AF42" s="51">
        <f>IF(PLANEL_Pot_anual!AF17&lt;&gt;0,AF17/PLANEL_Pot_anual!AF17,0)</f>
        <v>0.44535876152029696</v>
      </c>
      <c r="AG42" s="51">
        <f>IF(PLANEL_Pot_anual!AG17&lt;&gt;0,AG17/PLANEL_Pot_anual!AG17,0)</f>
        <v>0.44475307216060911</v>
      </c>
      <c r="AH42" s="51">
        <f>IF(PLANEL_Pot_anual!AH17&lt;&gt;0,AH17/PLANEL_Pot_anual!AH17,0)</f>
        <v>0.44498523122748151</v>
      </c>
      <c r="AI42" s="51">
        <f>IF(PLANEL_Pot_anual!AI17&lt;&gt;0,AI17/PLANEL_Pot_anual!AI17,0)</f>
        <v>0.44546526556232641</v>
      </c>
      <c r="AJ42" s="51">
        <f>IF(PLANEL_Pot_anual!AJ17&lt;&gt;0,AJ17/PLANEL_Pot_anual!AJ17,0)</f>
        <v>0.44594978308158151</v>
      </c>
      <c r="AK42" s="51">
        <f>IF(PLANEL_Pot_anual!AK17&lt;&gt;0,AK17/PLANEL_Pot_anual!AK17,0)</f>
        <v>0.44638193718053282</v>
      </c>
      <c r="AL42" s="51">
        <f>IF(PLANEL_Pot_anual!AL17&lt;&gt;0,AL17/PLANEL_Pot_anual!AL17,0)</f>
        <v>0.44678119232851821</v>
      </c>
      <c r="AM42" s="46"/>
    </row>
    <row r="43" spans="2:39" x14ac:dyDescent="0.25">
      <c r="B43" s="29" t="s">
        <v>59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53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0.26340637279621154</v>
      </c>
      <c r="N45" s="53">
        <f>IF(PLANEL_Pot_anual!N20&lt;&gt;0,N20/PLANEL_Pot_anual!N20,0)</f>
        <v>0.27276116928832445</v>
      </c>
      <c r="O45" s="53">
        <f>IF(PLANEL_Pot_anual!O20&lt;&gt;0,O20/PLANEL_Pot_anual!O20,0)</f>
        <v>0.27276116928832445</v>
      </c>
      <c r="P45" s="53">
        <f>IF(PLANEL_Pot_anual!P20&lt;&gt;0,P20/PLANEL_Pot_anual!P20,0)</f>
        <v>0.27276116928832445</v>
      </c>
      <c r="Q45" s="53">
        <f>IF(PLANEL_Pot_anual!Q20&lt;&gt;0,Q20/PLANEL_Pot_anual!Q20,0)</f>
        <v>0.27276525266069734</v>
      </c>
      <c r="R45" s="53">
        <f>IF(PLANEL_Pot_anual!R20&lt;&gt;0,R20/PLANEL_Pot_anual!R20,0)</f>
        <v>0.27579977692980695</v>
      </c>
      <c r="S45" s="53">
        <f>IF(PLANEL_Pot_anual!S20&lt;&gt;0,S20/PLANEL_Pot_anual!S20,0)</f>
        <v>0.27731135580480526</v>
      </c>
      <c r="T45" s="53">
        <f>IF(PLANEL_Pot_anual!T20&lt;&gt;0,T20/PLANEL_Pot_anual!T20,0)</f>
        <v>0.27819309426957439</v>
      </c>
      <c r="U45" s="53">
        <f>IF(PLANEL_Pot_anual!U20&lt;&gt;0,U20/PLANEL_Pot_anual!U20,0)</f>
        <v>0.27875555309402461</v>
      </c>
      <c r="V45" s="53">
        <f>IF(PLANEL_Pot_anual!V20&lt;&gt;0,V20/PLANEL_Pot_anual!V20,0)</f>
        <v>0.27915573833709978</v>
      </c>
      <c r="W45" s="53">
        <f>IF(PLANEL_Pot_anual!W20&lt;&gt;0,W20/PLANEL_Pot_anual!W20,0)</f>
        <v>0.27946375779146654</v>
      </c>
      <c r="X45" s="53">
        <f>IF(PLANEL_Pot_anual!X20&lt;&gt;0,X20/PLANEL_Pot_anual!X20,0)</f>
        <v>0.27970884837381005</v>
      </c>
      <c r="Y45" s="53">
        <f>IF(PLANEL_Pot_anual!Y20&lt;&gt;0,Y20/PLANEL_Pot_anual!Y20,0)</f>
        <v>0.27984664849457985</v>
      </c>
      <c r="Z45" s="53">
        <f>IF(PLANEL_Pot_anual!Z20&lt;&gt;0,Z20/PLANEL_Pot_anual!Z20,0)</f>
        <v>0.28045894817521561</v>
      </c>
      <c r="AA45" s="53">
        <f>IF(PLANEL_Pot_anual!AA20&lt;&gt;0,AA20/PLANEL_Pot_anual!AA20,0)</f>
        <v>0.28113496627671564</v>
      </c>
      <c r="AB45" s="83">
        <f>IF(PLANEL_Pot_anual!AB20&lt;&gt;0,AB20/PLANEL_Pot_anual!AB20,0)</f>
        <v>0.2813256601178003</v>
      </c>
      <c r="AC45" s="53">
        <f>IF(PLANEL_Pot_anual!AC20&lt;&gt;0,AC20/PLANEL_Pot_anual!AC20,0)</f>
        <v>0.28132566012689803</v>
      </c>
      <c r="AD45" s="53">
        <f>IF(PLANEL_Pot_anual!AD20&lt;&gt;0,AD20/PLANEL_Pot_anual!AD20,0)</f>
        <v>0.2813256601384912</v>
      </c>
      <c r="AE45" s="53">
        <f>IF(PLANEL_Pot_anual!AE20&lt;&gt;0,AE20/PLANEL_Pot_anual!AE20,0)</f>
        <v>0.28132566012959986</v>
      </c>
      <c r="AF45" s="53">
        <f>IF(PLANEL_Pot_anual!AF20&lt;&gt;0,AF20/PLANEL_Pot_anual!AF20,0)</f>
        <v>0.28132566011167426</v>
      </c>
      <c r="AG45" s="53">
        <f>IF(PLANEL_Pot_anual!AG20&lt;&gt;0,AG20/PLANEL_Pot_anual!AG20,0)</f>
        <v>0.28132566007873144</v>
      </c>
      <c r="AH45" s="53">
        <f>IF(PLANEL_Pot_anual!AH20&lt;&gt;0,AH20/PLANEL_Pot_anual!AH20,0)</f>
        <v>0.28132566008212245</v>
      </c>
      <c r="AI45" s="53">
        <f>IF(PLANEL_Pot_anual!AI20&lt;&gt;0,AI20/PLANEL_Pot_anual!AI20,0)</f>
        <v>0.28132566007769272</v>
      </c>
      <c r="AJ45" s="53">
        <f>IF(PLANEL_Pot_anual!AJ20&lt;&gt;0,AJ20/PLANEL_Pot_anual!AJ20,0)</f>
        <v>0.28132566002652976</v>
      </c>
      <c r="AK45" s="53">
        <f>IF(PLANEL_Pot_anual!AK20&lt;&gt;0,AK20/PLANEL_Pot_anual!AK20,0)</f>
        <v>0.28132566007458121</v>
      </c>
      <c r="AL45" s="53">
        <f>IF(PLANEL_Pot_anual!AL20&lt;&gt;0,AL20/PLANEL_Pot_anual!AL20,0)</f>
        <v>0.28132566005993931</v>
      </c>
      <c r="AM45" s="46"/>
    </row>
    <row r="46" spans="2:39" x14ac:dyDescent="0.25">
      <c r="B46" s="25" t="s">
        <v>54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55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56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8" customWidth="1"/>
    <col min="2" max="40" width="14.14062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646</v>
      </c>
      <c r="B3" s="33" t="s">
        <v>722</v>
      </c>
      <c r="C3" s="33" t="s">
        <v>723</v>
      </c>
      <c r="D3" s="33" t="s">
        <v>724</v>
      </c>
      <c r="E3" s="33" t="s">
        <v>725</v>
      </c>
      <c r="F3" s="33" t="s">
        <v>726</v>
      </c>
      <c r="G3" s="33" t="s">
        <v>727</v>
      </c>
      <c r="H3" s="33" t="s">
        <v>728</v>
      </c>
      <c r="I3" s="33" t="s">
        <v>729</v>
      </c>
      <c r="J3" s="33" t="s">
        <v>730</v>
      </c>
      <c r="K3" s="33" t="s">
        <v>731</v>
      </c>
      <c r="L3" s="33" t="s">
        <v>732</v>
      </c>
      <c r="M3" s="33" t="s">
        <v>733</v>
      </c>
      <c r="N3" s="33" t="s">
        <v>734</v>
      </c>
      <c r="O3" s="33" t="s">
        <v>735</v>
      </c>
      <c r="P3" s="33" t="s">
        <v>736</v>
      </c>
      <c r="Q3" s="33" t="s">
        <v>737</v>
      </c>
      <c r="R3" s="33" t="s">
        <v>738</v>
      </c>
      <c r="S3" s="33" t="s">
        <v>739</v>
      </c>
      <c r="T3" s="33" t="s">
        <v>740</v>
      </c>
      <c r="U3" s="33" t="s">
        <v>741</v>
      </c>
      <c r="V3" s="33" t="s">
        <v>742</v>
      </c>
      <c r="W3" s="33" t="s">
        <v>743</v>
      </c>
      <c r="X3" s="33" t="s">
        <v>744</v>
      </c>
      <c r="Y3" s="33" t="s">
        <v>745</v>
      </c>
      <c r="Z3" s="33" t="s">
        <v>746</v>
      </c>
      <c r="AA3" s="33" t="s">
        <v>747</v>
      </c>
      <c r="AB3" s="33" t="s">
        <v>748</v>
      </c>
      <c r="AC3" s="33" t="s">
        <v>749</v>
      </c>
      <c r="AD3" s="33" t="s">
        <v>750</v>
      </c>
      <c r="AE3" s="33" t="s">
        <v>751</v>
      </c>
      <c r="AF3" s="33" t="s">
        <v>752</v>
      </c>
      <c r="AG3" s="33" t="s">
        <v>753</v>
      </c>
      <c r="AH3" s="33" t="s">
        <v>754</v>
      </c>
      <c r="AI3" s="33" t="s">
        <v>755</v>
      </c>
      <c r="AJ3" s="33" t="s">
        <v>756</v>
      </c>
      <c r="AK3" s="33" t="s">
        <v>757</v>
      </c>
      <c r="AL3" s="33" t="s">
        <v>758</v>
      </c>
      <c r="AM3" s="33" t="s">
        <v>759</v>
      </c>
      <c r="AN3" s="33" t="s">
        <v>760</v>
      </c>
    </row>
    <row r="4" spans="1:40" x14ac:dyDescent="0.25">
      <c r="A4" s="229" t="s">
        <v>6</v>
      </c>
      <c r="B4" s="58">
        <v>3352.260628</v>
      </c>
      <c r="C4" s="58">
        <v>3501.980528</v>
      </c>
      <c r="D4" s="58">
        <v>4141.7118819999996</v>
      </c>
      <c r="E4" s="58">
        <v>4102.3625709999997</v>
      </c>
      <c r="F4" s="58">
        <v>4515.0528709999999</v>
      </c>
      <c r="G4" s="58">
        <v>4570.7407620000004</v>
      </c>
      <c r="H4" s="58">
        <v>4541.1633819999997</v>
      </c>
      <c r="I4" s="58">
        <v>4668.8070639999996</v>
      </c>
      <c r="J4" s="58">
        <v>4349.1186109999999</v>
      </c>
      <c r="K4" s="58">
        <v>4344.7087869999996</v>
      </c>
      <c r="L4" s="58">
        <v>4961.3340820000003</v>
      </c>
      <c r="M4" s="58">
        <v>4884.1901099999995</v>
      </c>
      <c r="N4" s="58">
        <v>4944.5880900000002</v>
      </c>
      <c r="O4" s="58">
        <v>4877.6467480000001</v>
      </c>
      <c r="P4" s="58">
        <v>5730.2615340000002</v>
      </c>
      <c r="Q4" s="58">
        <v>9637.5880899999993</v>
      </c>
      <c r="R4" s="58">
        <v>12323.31919</v>
      </c>
      <c r="S4" s="58">
        <v>14511.088089999999</v>
      </c>
      <c r="T4" s="58">
        <v>14511.088089999999</v>
      </c>
      <c r="U4" s="58">
        <v>14342.189549999999</v>
      </c>
      <c r="V4" s="58">
        <v>14133.52477</v>
      </c>
      <c r="W4" s="58">
        <v>14342.189549999999</v>
      </c>
      <c r="X4" s="58">
        <v>14342.189549999999</v>
      </c>
      <c r="Y4" s="58">
        <v>14342.189549999999</v>
      </c>
      <c r="Z4" s="58">
        <v>14337.744500000001</v>
      </c>
      <c r="AA4" s="58">
        <v>14337.744500000001</v>
      </c>
      <c r="AB4" s="58">
        <v>14337.744500000001</v>
      </c>
      <c r="AC4" s="58">
        <v>14337.744500000001</v>
      </c>
      <c r="AD4" s="58">
        <v>14337.744500000001</v>
      </c>
      <c r="AE4" s="58">
        <v>12999.504499999999</v>
      </c>
      <c r="AF4" s="58">
        <v>14337.744500000001</v>
      </c>
      <c r="AG4" s="58">
        <v>14337.744500000001</v>
      </c>
      <c r="AH4" s="58">
        <v>11666.7045</v>
      </c>
      <c r="AI4" s="58">
        <v>12999.504499999999</v>
      </c>
      <c r="AJ4" s="58">
        <v>14120.8</v>
      </c>
      <c r="AK4" s="58">
        <v>11008.225780000001</v>
      </c>
      <c r="AL4" s="58">
        <v>14120.8</v>
      </c>
      <c r="AM4" s="58">
        <v>13989.56</v>
      </c>
      <c r="AN4" s="58">
        <v>14120.8</v>
      </c>
    </row>
    <row r="5" spans="1:40" x14ac:dyDescent="0.25">
      <c r="A5" s="229" t="s">
        <v>4</v>
      </c>
      <c r="B5" s="58">
        <v>2380.3200000000002</v>
      </c>
      <c r="C5" s="58">
        <v>2106.5700000000002</v>
      </c>
      <c r="D5" s="58">
        <v>2380.3200000000002</v>
      </c>
      <c r="E5" s="58">
        <v>2380.3200000000002</v>
      </c>
      <c r="F5" s="58">
        <v>2380.3200000000002</v>
      </c>
      <c r="G5" s="58">
        <v>2380.3200000000002</v>
      </c>
      <c r="H5" s="58">
        <v>2380.3200000000002</v>
      </c>
      <c r="I5" s="58">
        <v>2635.32</v>
      </c>
      <c r="J5" s="58">
        <v>2581.5608379999999</v>
      </c>
      <c r="K5" s="58">
        <v>2635.32</v>
      </c>
      <c r="L5" s="58">
        <v>2635.32</v>
      </c>
      <c r="M5" s="58">
        <v>2361.5700000000002</v>
      </c>
      <c r="N5" s="58">
        <v>2635.32</v>
      </c>
      <c r="O5" s="58">
        <v>2361.5700000000002</v>
      </c>
      <c r="P5" s="58">
        <v>2635.32</v>
      </c>
      <c r="Q5" s="58">
        <v>2635.32</v>
      </c>
      <c r="R5" s="58">
        <v>2635.32</v>
      </c>
      <c r="S5" s="58">
        <v>1688.55</v>
      </c>
      <c r="T5" s="58">
        <v>1688.55</v>
      </c>
      <c r="U5" s="58">
        <v>255</v>
      </c>
      <c r="V5" s="58">
        <v>255</v>
      </c>
      <c r="W5" s="58">
        <v>255</v>
      </c>
      <c r="X5" s="58">
        <v>255</v>
      </c>
      <c r="Y5" s="58">
        <v>255</v>
      </c>
      <c r="Z5" s="58">
        <v>255</v>
      </c>
      <c r="AA5" s="58">
        <v>255</v>
      </c>
      <c r="AB5" s="58">
        <v>255</v>
      </c>
      <c r="AC5" s="58">
        <v>255</v>
      </c>
      <c r="AD5" s="58">
        <v>255</v>
      </c>
      <c r="AE5" s="58">
        <v>255</v>
      </c>
      <c r="AF5" s="58">
        <v>255</v>
      </c>
      <c r="AG5" s="58">
        <v>255</v>
      </c>
      <c r="AH5" s="58">
        <v>255</v>
      </c>
      <c r="AI5" s="58">
        <v>0</v>
      </c>
      <c r="AJ5" s="58">
        <v>0</v>
      </c>
      <c r="AK5" s="58">
        <v>0</v>
      </c>
      <c r="AL5" s="58">
        <v>0</v>
      </c>
      <c r="AM5" s="58">
        <v>0</v>
      </c>
      <c r="AN5" s="58">
        <v>0</v>
      </c>
    </row>
    <row r="6" spans="1:40" x14ac:dyDescent="0.25">
      <c r="A6" s="229" t="s">
        <v>7</v>
      </c>
      <c r="B6" s="58">
        <v>329.81298020000003</v>
      </c>
      <c r="C6" s="58">
        <v>565.68276260000005</v>
      </c>
      <c r="D6" s="58">
        <v>1342.464925</v>
      </c>
      <c r="E6" s="58">
        <v>1280.411083</v>
      </c>
      <c r="F6" s="58">
        <v>2358.1844879999999</v>
      </c>
      <c r="G6" s="58">
        <v>2132.6796330000002</v>
      </c>
      <c r="H6" s="58">
        <v>3077.9695750000001</v>
      </c>
      <c r="I6" s="58">
        <v>3579.2126360000002</v>
      </c>
      <c r="J6" s="58">
        <v>4240.9605970000002</v>
      </c>
      <c r="K6" s="58">
        <v>4457.0658659999999</v>
      </c>
      <c r="L6" s="58">
        <v>4498.606616</v>
      </c>
      <c r="M6" s="58">
        <v>8813.9746520000008</v>
      </c>
      <c r="N6" s="58">
        <v>12184.34246</v>
      </c>
      <c r="O6" s="58">
        <v>13478.20523</v>
      </c>
      <c r="P6" s="58">
        <v>11377.926160000001</v>
      </c>
      <c r="Q6" s="58">
        <v>14006.33546</v>
      </c>
      <c r="R6" s="58">
        <v>13563.29009</v>
      </c>
      <c r="S6" s="58">
        <v>14137.87234</v>
      </c>
      <c r="T6" s="58">
        <v>15932.74037</v>
      </c>
      <c r="U6" s="58">
        <v>18258.684570000001</v>
      </c>
      <c r="V6" s="58">
        <v>19578.221740000001</v>
      </c>
      <c r="W6" s="58">
        <v>20891.44586</v>
      </c>
      <c r="X6" s="58">
        <v>22504.684079999999</v>
      </c>
      <c r="Y6" s="58">
        <v>23912.81352</v>
      </c>
      <c r="Z6" s="58">
        <v>24854.201539999998</v>
      </c>
      <c r="AA6" s="58">
        <v>26064.427909999999</v>
      </c>
      <c r="AB6" s="58">
        <v>28284.419910000001</v>
      </c>
      <c r="AC6" s="58">
        <v>28766.95607</v>
      </c>
      <c r="AD6" s="58">
        <v>31652.936559999998</v>
      </c>
      <c r="AE6" s="58">
        <v>33536.201050000003</v>
      </c>
      <c r="AF6" s="58">
        <v>32599.251540000001</v>
      </c>
      <c r="AG6" s="58">
        <v>35179.31998</v>
      </c>
      <c r="AH6" s="58">
        <v>38518.677089999997</v>
      </c>
      <c r="AI6" s="58">
        <v>40295.522490000003</v>
      </c>
      <c r="AJ6" s="58">
        <v>42348.780180000002</v>
      </c>
      <c r="AK6" s="58">
        <v>44147.98173</v>
      </c>
      <c r="AL6" s="58">
        <v>46460.46329</v>
      </c>
      <c r="AM6" s="58">
        <v>48531.782220000001</v>
      </c>
      <c r="AN6" s="58">
        <v>41021.026599999997</v>
      </c>
    </row>
    <row r="7" spans="1:40" x14ac:dyDescent="0.25">
      <c r="A7" s="229" t="s">
        <v>3</v>
      </c>
      <c r="B7" s="58">
        <v>9537.6736860000001</v>
      </c>
      <c r="C7" s="58">
        <v>10303.089980000001</v>
      </c>
      <c r="D7" s="58">
        <v>10651.664769999999</v>
      </c>
      <c r="E7" s="58">
        <v>10303.089980000001</v>
      </c>
      <c r="F7" s="58">
        <v>11198.166370000001</v>
      </c>
      <c r="G7" s="58">
        <v>11702.97921</v>
      </c>
      <c r="H7" s="58">
        <v>9633.7960750000002</v>
      </c>
      <c r="I7" s="58">
        <v>12160.04817</v>
      </c>
      <c r="J7" s="58">
        <v>11925.505929999999</v>
      </c>
      <c r="K7" s="58">
        <v>13269.83426</v>
      </c>
      <c r="L7" s="58">
        <v>18142.808349999999</v>
      </c>
      <c r="M7" s="58">
        <v>17133.33165</v>
      </c>
      <c r="N7" s="58">
        <v>18800.96298</v>
      </c>
      <c r="O7" s="58">
        <v>20660.296569999999</v>
      </c>
      <c r="P7" s="58">
        <v>22086.569149999999</v>
      </c>
      <c r="Q7" s="58">
        <v>22268.2942</v>
      </c>
      <c r="R7" s="58">
        <v>22708.678980000001</v>
      </c>
      <c r="S7" s="58">
        <v>22708.678980000001</v>
      </c>
      <c r="T7" s="58">
        <v>22036.92164</v>
      </c>
      <c r="U7" s="58">
        <v>21188.039410000001</v>
      </c>
      <c r="V7" s="58">
        <v>22079.04278</v>
      </c>
      <c r="W7" s="58">
        <v>22255.08209</v>
      </c>
      <c r="X7" s="58">
        <v>22015.220160000001</v>
      </c>
      <c r="Y7" s="58">
        <v>22345.211810000001</v>
      </c>
      <c r="Z7" s="58">
        <v>23503.86045</v>
      </c>
      <c r="AA7" s="58">
        <v>23992.96038</v>
      </c>
      <c r="AB7" s="58">
        <v>24868.076779999999</v>
      </c>
      <c r="AC7" s="58">
        <v>25206.80373</v>
      </c>
      <c r="AD7" s="58">
        <v>25500.519909999999</v>
      </c>
      <c r="AE7" s="58">
        <v>25128.447830000001</v>
      </c>
      <c r="AF7" s="58">
        <v>23883.4702</v>
      </c>
      <c r="AG7" s="58">
        <v>24529.645799999998</v>
      </c>
      <c r="AH7" s="58">
        <v>23950.551179999999</v>
      </c>
      <c r="AI7" s="58">
        <v>24819.382600000001</v>
      </c>
      <c r="AJ7" s="58">
        <v>24595.779320000001</v>
      </c>
      <c r="AK7" s="58">
        <v>24957.713449999999</v>
      </c>
      <c r="AL7" s="58">
        <v>23043.820899999999</v>
      </c>
      <c r="AM7" s="58">
        <v>25150.997650000001</v>
      </c>
      <c r="AN7" s="58">
        <v>22462.073359999999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25">
      <c r="A9" s="229" t="s">
        <v>648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57</v>
      </c>
      <c r="B10" s="58">
        <v>3231.491849</v>
      </c>
      <c r="C10" s="58">
        <v>3539.491912</v>
      </c>
      <c r="D10" s="58">
        <v>4253.3532510000005</v>
      </c>
      <c r="E10" s="58">
        <v>4145.0450199999996</v>
      </c>
      <c r="F10" s="58">
        <v>4698.9500399999997</v>
      </c>
      <c r="G10" s="58">
        <v>4402.865178</v>
      </c>
      <c r="H10" s="58">
        <v>3394.199482</v>
      </c>
      <c r="I10" s="58">
        <v>4085.6662820000001</v>
      </c>
      <c r="J10" s="58">
        <v>3169.2717889999999</v>
      </c>
      <c r="K10" s="58">
        <v>3875.110788</v>
      </c>
      <c r="L10" s="58">
        <v>4673.3561159999999</v>
      </c>
      <c r="M10" s="58">
        <v>2715.2288349999999</v>
      </c>
      <c r="N10" s="58">
        <v>3759.2477469999999</v>
      </c>
      <c r="O10" s="58">
        <v>1401.3118899999999</v>
      </c>
      <c r="P10" s="58">
        <v>1977.328767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245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451.53500000000003</v>
      </c>
      <c r="O11" s="58">
        <v>451.53500000000003</v>
      </c>
      <c r="P11" s="58">
        <v>451.53500000000003</v>
      </c>
      <c r="Q11" s="58">
        <v>451.53500000000003</v>
      </c>
      <c r="R11" s="58">
        <v>451.53500000000003</v>
      </c>
      <c r="S11" s="58">
        <v>451.53500000000003</v>
      </c>
      <c r="T11" s="58">
        <v>2660.7761369999998</v>
      </c>
      <c r="U11" s="58">
        <v>7120.5336209999996</v>
      </c>
      <c r="V11" s="58">
        <v>9631.9652299999998</v>
      </c>
      <c r="W11" s="58">
        <v>12120.574850000001</v>
      </c>
      <c r="X11" s="58">
        <v>14532.191709999999</v>
      </c>
      <c r="Y11" s="58">
        <v>17215.85655</v>
      </c>
      <c r="Z11" s="58">
        <v>19827.97306</v>
      </c>
      <c r="AA11" s="58">
        <v>22568.544750000001</v>
      </c>
      <c r="AB11" s="58">
        <v>25756.487519999999</v>
      </c>
      <c r="AC11" s="58">
        <v>30413.321800000002</v>
      </c>
      <c r="AD11" s="58">
        <v>33065.882919999996</v>
      </c>
      <c r="AE11" s="58">
        <v>35397.283669999997</v>
      </c>
      <c r="AF11" s="58">
        <v>38446.5193</v>
      </c>
      <c r="AG11" s="58">
        <v>41535.83756</v>
      </c>
      <c r="AH11" s="58">
        <v>45331.008609999997</v>
      </c>
      <c r="AI11" s="58">
        <v>49364.571929999998</v>
      </c>
      <c r="AJ11" s="58">
        <v>52795.074869999997</v>
      </c>
      <c r="AK11" s="58">
        <v>56079.050689999996</v>
      </c>
      <c r="AL11" s="58">
        <v>59702.403120000003</v>
      </c>
      <c r="AM11" s="58">
        <v>63205.948389999998</v>
      </c>
      <c r="AN11" s="58">
        <v>66036.705119999999</v>
      </c>
    </row>
    <row r="12" spans="1:40" x14ac:dyDescent="0.25">
      <c r="A12" s="229" t="s">
        <v>2</v>
      </c>
      <c r="B12" s="58">
        <v>4562.0794260000002</v>
      </c>
      <c r="C12" s="58">
        <v>4581.1485830000001</v>
      </c>
      <c r="D12" s="58">
        <v>4583.5099259999997</v>
      </c>
      <c r="E12" s="58">
        <v>4584.4069259999997</v>
      </c>
      <c r="F12" s="58">
        <v>4836.8402260000003</v>
      </c>
      <c r="G12" s="58">
        <v>4898.7023259999996</v>
      </c>
      <c r="H12" s="58">
        <v>4841.7979260000002</v>
      </c>
      <c r="I12" s="58">
        <v>5200.1661260000001</v>
      </c>
      <c r="J12" s="58">
        <v>5144.2660260000002</v>
      </c>
      <c r="K12" s="58">
        <v>9202.3487260000002</v>
      </c>
      <c r="L12" s="58">
        <v>6319.7338470000004</v>
      </c>
      <c r="M12" s="58">
        <v>8665.5170020000005</v>
      </c>
      <c r="N12" s="58">
        <v>8876.3358260000005</v>
      </c>
      <c r="O12" s="58">
        <v>9258.1252650000006</v>
      </c>
      <c r="P12" s="58">
        <v>9258.1252650000006</v>
      </c>
      <c r="Q12" s="58">
        <v>9257.5950059999996</v>
      </c>
      <c r="R12" s="58">
        <v>9258.1252650000006</v>
      </c>
      <c r="S12" s="58">
        <v>10872.29012</v>
      </c>
      <c r="T12" s="58">
        <v>11367.18823</v>
      </c>
      <c r="U12" s="58">
        <v>11367.18823</v>
      </c>
      <c r="V12" s="58">
        <v>11367.13435</v>
      </c>
      <c r="W12" s="58">
        <v>11367.18823</v>
      </c>
      <c r="X12" s="58">
        <v>11367.18823</v>
      </c>
      <c r="Y12" s="58">
        <v>11344.29333</v>
      </c>
      <c r="Z12" s="58">
        <v>10681.44038</v>
      </c>
      <c r="AA12" s="58">
        <v>11332.155710000001</v>
      </c>
      <c r="AB12" s="58">
        <v>11367.18823</v>
      </c>
      <c r="AC12" s="58">
        <v>10011.31554</v>
      </c>
      <c r="AD12" s="58">
        <v>11130.380230000001</v>
      </c>
      <c r="AE12" s="58">
        <v>11365.08778</v>
      </c>
      <c r="AF12" s="58">
        <v>11367.18823</v>
      </c>
      <c r="AG12" s="58">
        <v>9258.5270419999997</v>
      </c>
      <c r="AH12" s="58">
        <v>11324.60039</v>
      </c>
      <c r="AI12" s="58">
        <v>5894.8721290000003</v>
      </c>
      <c r="AJ12" s="58">
        <v>7010.8384130000004</v>
      </c>
      <c r="AK12" s="58">
        <v>11324.60039</v>
      </c>
      <c r="AL12" s="58">
        <v>11367.18823</v>
      </c>
      <c r="AM12" s="58">
        <v>8555.7629230000002</v>
      </c>
      <c r="AN12" s="58">
        <v>11367.18823</v>
      </c>
    </row>
    <row r="13" spans="1:40" x14ac:dyDescent="0.25">
      <c r="A13" s="229" t="s">
        <v>8</v>
      </c>
      <c r="B13" s="58">
        <v>0.21640000000000001</v>
      </c>
      <c r="C13" s="58">
        <v>0.21640000000000001</v>
      </c>
      <c r="D13" s="58">
        <v>2.1406000000000001</v>
      </c>
      <c r="E13" s="58">
        <v>2.52</v>
      </c>
      <c r="F13" s="58">
        <v>4.1406000000000001</v>
      </c>
      <c r="G13" s="58">
        <v>186.47460000000001</v>
      </c>
      <c r="H13" s="58">
        <v>320.0086</v>
      </c>
      <c r="I13" s="58">
        <v>369.38139999999999</v>
      </c>
      <c r="J13" s="58">
        <v>397.56900000000002</v>
      </c>
      <c r="K13" s="58">
        <v>429.26900000000001</v>
      </c>
      <c r="L13" s="58">
        <v>434.26900000000001</v>
      </c>
      <c r="M13" s="58">
        <v>391.84840000000003</v>
      </c>
      <c r="N13" s="58">
        <v>434.26900000000001</v>
      </c>
      <c r="O13" s="58">
        <v>704.77124649999996</v>
      </c>
      <c r="P13" s="58">
        <v>1523.579068</v>
      </c>
      <c r="Q13" s="58">
        <v>1523.579068</v>
      </c>
      <c r="R13" s="58">
        <v>1523.579068</v>
      </c>
      <c r="S13" s="58">
        <v>1523.362668</v>
      </c>
      <c r="T13" s="58">
        <v>2359.9133200000001</v>
      </c>
      <c r="U13" s="58">
        <v>3248.5343339999999</v>
      </c>
      <c r="V13" s="58">
        <v>4161.1469180000004</v>
      </c>
      <c r="W13" s="58">
        <v>5071.7993200000001</v>
      </c>
      <c r="X13" s="58">
        <v>6007.1597650000003</v>
      </c>
      <c r="Y13" s="58">
        <v>6969.6984540000003</v>
      </c>
      <c r="Z13" s="58">
        <v>7991.9698280000002</v>
      </c>
      <c r="AA13" s="58">
        <v>8736.5841529999998</v>
      </c>
      <c r="AB13" s="58">
        <v>8548.6501530000005</v>
      </c>
      <c r="AC13" s="58">
        <v>8357.7557529999995</v>
      </c>
      <c r="AD13" s="58">
        <v>9250.1798880000006</v>
      </c>
      <c r="AE13" s="58">
        <v>10077.39991</v>
      </c>
      <c r="AF13" s="58">
        <v>10908.70608</v>
      </c>
      <c r="AG13" s="58">
        <v>11737.350700000001</v>
      </c>
      <c r="AH13" s="58">
        <v>12579.2768</v>
      </c>
      <c r="AI13" s="58">
        <v>13433.44112</v>
      </c>
      <c r="AJ13" s="58">
        <v>14289.0854</v>
      </c>
      <c r="AK13" s="58">
        <v>15134.64957</v>
      </c>
      <c r="AL13" s="58">
        <v>9081.7989180000004</v>
      </c>
      <c r="AM13" s="58">
        <v>9751.4043679999995</v>
      </c>
      <c r="AN13" s="58">
        <v>17841.796429999999</v>
      </c>
    </row>
    <row r="14" spans="1:40" x14ac:dyDescent="0.25">
      <c r="A14" s="229" t="s">
        <v>1</v>
      </c>
      <c r="B14" s="58">
        <v>55389.992339999997</v>
      </c>
      <c r="C14" s="58">
        <v>55811.607080000002</v>
      </c>
      <c r="D14" s="58">
        <v>57756.527170000001</v>
      </c>
      <c r="E14" s="58">
        <v>58365.903230000004</v>
      </c>
      <c r="F14" s="58">
        <v>54709.150159999997</v>
      </c>
      <c r="G14" s="58">
        <v>58332.029569999999</v>
      </c>
      <c r="H14" s="58">
        <v>62543.305769999999</v>
      </c>
      <c r="I14" s="58">
        <v>63076.354780000001</v>
      </c>
      <c r="J14" s="58">
        <v>69057.185129999998</v>
      </c>
      <c r="K14" s="58">
        <v>67704.972120000006</v>
      </c>
      <c r="L14" s="58">
        <v>68734.814259999999</v>
      </c>
      <c r="M14" s="58">
        <v>70173.147010000001</v>
      </c>
      <c r="N14" s="58">
        <v>68376.274430000005</v>
      </c>
      <c r="O14" s="58">
        <v>72339.255650000006</v>
      </c>
      <c r="P14" s="58">
        <v>73563.889370000004</v>
      </c>
      <c r="Q14" s="58">
        <v>72826.532659999997</v>
      </c>
      <c r="R14" s="58">
        <v>74692.233869999996</v>
      </c>
      <c r="S14" s="58">
        <v>75719.885739999998</v>
      </c>
      <c r="T14" s="58">
        <v>75648.793030000001</v>
      </c>
      <c r="U14" s="58">
        <v>75209.531839999996</v>
      </c>
      <c r="V14" s="58">
        <v>74608.045270000002</v>
      </c>
      <c r="W14" s="58">
        <v>74307.101769999994</v>
      </c>
      <c r="X14" s="58">
        <v>74559.374049999999</v>
      </c>
      <c r="Y14" s="58">
        <v>74321.593040000007</v>
      </c>
      <c r="Z14" s="58">
        <v>74702.454519999999</v>
      </c>
      <c r="AA14" s="58">
        <v>74268.485209999999</v>
      </c>
      <c r="AB14" s="58">
        <v>73684.807929999995</v>
      </c>
      <c r="AC14" s="58">
        <v>75134.493740000005</v>
      </c>
      <c r="AD14" s="58">
        <v>72660.241899999994</v>
      </c>
      <c r="AE14" s="58">
        <v>73854.805649999995</v>
      </c>
      <c r="AF14" s="58">
        <v>75599.905740000002</v>
      </c>
      <c r="AG14" s="58">
        <v>75401.271340000007</v>
      </c>
      <c r="AH14" s="58">
        <v>73575.255350000007</v>
      </c>
      <c r="AI14" s="58">
        <v>75446.502739999996</v>
      </c>
      <c r="AJ14" s="58">
        <v>72216.351259999996</v>
      </c>
      <c r="AK14" s="58">
        <v>69840.940119999999</v>
      </c>
      <c r="AL14" s="58">
        <v>74351.275070000003</v>
      </c>
      <c r="AM14" s="58">
        <v>74381.547730000006</v>
      </c>
      <c r="AN14" s="58">
        <v>75473.155440000002</v>
      </c>
    </row>
    <row r="15" spans="1:40" x14ac:dyDescent="0.25">
      <c r="A15" s="229" t="s">
        <v>644</v>
      </c>
      <c r="B15" s="58">
        <v>80887.378353199994</v>
      </c>
      <c r="C15" s="58">
        <v>82513.318289600007</v>
      </c>
      <c r="D15" s="58">
        <v>87215.223568000001</v>
      </c>
      <c r="E15" s="58">
        <v>87267.589854000005</v>
      </c>
      <c r="F15" s="58">
        <v>86804.335798999993</v>
      </c>
      <c r="G15" s="58">
        <v>90710.322323</v>
      </c>
      <c r="H15" s="58">
        <v>92836.091853999998</v>
      </c>
      <c r="I15" s="58">
        <v>97878.487502000004</v>
      </c>
      <c r="J15" s="58">
        <v>102968.96896500001</v>
      </c>
      <c r="K15" s="58">
        <v>108022.16059100001</v>
      </c>
      <c r="L15" s="58">
        <v>112503.773315</v>
      </c>
      <c r="M15" s="58">
        <v>117242.33870300002</v>
      </c>
      <c r="N15" s="58">
        <v>122114.87157700001</v>
      </c>
      <c r="O15" s="58">
        <v>127184.7136435</v>
      </c>
      <c r="P15" s="58">
        <v>131587.72789899999</v>
      </c>
      <c r="Q15" s="58">
        <v>135780.2253582</v>
      </c>
      <c r="R15" s="58">
        <v>140139.27504800001</v>
      </c>
      <c r="S15" s="58">
        <v>144596.456523</v>
      </c>
      <c r="T15" s="58">
        <v>149189.16440200002</v>
      </c>
      <c r="U15" s="58">
        <v>153972.89513999998</v>
      </c>
      <c r="V15" s="58">
        <v>158797.27464299998</v>
      </c>
      <c r="W15" s="58">
        <v>163593.575255</v>
      </c>
      <c r="X15" s="58">
        <v>168566.20113</v>
      </c>
      <c r="Y15" s="58">
        <v>173689.849839</v>
      </c>
      <c r="Z15" s="58">
        <v>179137.83786299999</v>
      </c>
      <c r="AA15" s="58">
        <v>184539.09619800001</v>
      </c>
      <c r="AB15" s="58">
        <v>190085.568608</v>
      </c>
      <c r="AC15" s="58">
        <v>195466.58471800003</v>
      </c>
      <c r="AD15" s="58">
        <v>200836.079493</v>
      </c>
      <c r="AE15" s="58">
        <v>205596.92397500001</v>
      </c>
      <c r="AF15" s="58">
        <v>210380.97917499999</v>
      </c>
      <c r="AG15" s="58">
        <v>215217.890507</v>
      </c>
      <c r="AH15" s="58">
        <v>220184.267505</v>
      </c>
      <c r="AI15" s="58">
        <v>225236.991094</v>
      </c>
      <c r="AJ15" s="58">
        <v>230359.903028</v>
      </c>
      <c r="AK15" s="58">
        <v>235476.35531499999</v>
      </c>
      <c r="AL15" s="58">
        <v>241110.94311299999</v>
      </c>
      <c r="AM15" s="58">
        <v>246550.19686600001</v>
      </c>
      <c r="AN15" s="58">
        <v>251305.938765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3352.260628</v>
      </c>
      <c r="C19" s="58">
        <f t="shared" si="2"/>
        <v>3501.980528</v>
      </c>
      <c r="D19" s="58">
        <f t="shared" si="2"/>
        <v>4141.7118819999996</v>
      </c>
      <c r="E19" s="58">
        <f t="shared" si="2"/>
        <v>4102.3625709999997</v>
      </c>
      <c r="F19" s="58">
        <f t="shared" si="2"/>
        <v>4515.0528709999999</v>
      </c>
      <c r="G19" s="58">
        <f t="shared" si="2"/>
        <v>4570.7407620000004</v>
      </c>
      <c r="H19" s="58">
        <f t="shared" si="2"/>
        <v>4541.1633819999997</v>
      </c>
      <c r="I19" s="58">
        <f t="shared" si="2"/>
        <v>4668.8070639999996</v>
      </c>
      <c r="J19" s="58">
        <f t="shared" si="2"/>
        <v>4349.1186109999999</v>
      </c>
      <c r="K19" s="58">
        <f t="shared" si="2"/>
        <v>4344.7087869999996</v>
      </c>
      <c r="L19" s="58">
        <f t="shared" si="2"/>
        <v>4961.3340820000003</v>
      </c>
      <c r="M19" s="58">
        <f t="shared" si="2"/>
        <v>4884.1901099999995</v>
      </c>
      <c r="N19" s="58">
        <f t="shared" si="2"/>
        <v>4944.5880900000002</v>
      </c>
      <c r="O19" s="58">
        <f t="shared" si="2"/>
        <v>4877.6467480000001</v>
      </c>
      <c r="P19" s="58">
        <f t="shared" si="2"/>
        <v>5730.2615340000002</v>
      </c>
      <c r="Q19" s="58">
        <f t="shared" si="2"/>
        <v>9637.5880899999993</v>
      </c>
      <c r="R19" s="58">
        <f t="shared" si="2"/>
        <v>12323.31919</v>
      </c>
      <c r="S19" s="58">
        <f t="shared" si="2"/>
        <v>14511.088089999999</v>
      </c>
      <c r="T19" s="58">
        <f t="shared" si="2"/>
        <v>14511.088089999999</v>
      </c>
      <c r="U19" s="58">
        <f t="shared" si="2"/>
        <v>14342.189549999999</v>
      </c>
      <c r="V19" s="58">
        <f t="shared" si="2"/>
        <v>14133.52477</v>
      </c>
      <c r="W19" s="58">
        <f t="shared" si="2"/>
        <v>14342.189549999999</v>
      </c>
      <c r="X19" s="58">
        <f t="shared" si="2"/>
        <v>14342.189549999999</v>
      </c>
      <c r="Y19" s="58">
        <f t="shared" si="2"/>
        <v>14342.189549999999</v>
      </c>
      <c r="Z19" s="58">
        <f t="shared" si="2"/>
        <v>14337.744500000001</v>
      </c>
      <c r="AA19" s="58">
        <f t="shared" si="2"/>
        <v>14337.744500000001</v>
      </c>
      <c r="AB19" s="58">
        <f t="shared" si="2"/>
        <v>14337.744500000001</v>
      </c>
      <c r="AC19" s="58">
        <f t="shared" si="2"/>
        <v>14337.744500000001</v>
      </c>
      <c r="AD19" s="58">
        <f t="shared" si="2"/>
        <v>14337.744500000001</v>
      </c>
      <c r="AE19" s="58">
        <f t="shared" si="2"/>
        <v>12999.504499999999</v>
      </c>
      <c r="AF19" s="58">
        <f t="shared" si="2"/>
        <v>14337.744500000001</v>
      </c>
      <c r="AG19" s="58">
        <f t="shared" si="2"/>
        <v>14337.744500000001</v>
      </c>
      <c r="AH19" s="58">
        <f t="shared" si="2"/>
        <v>11666.7045</v>
      </c>
      <c r="AI19" s="58">
        <f t="shared" si="2"/>
        <v>12999.504499999999</v>
      </c>
      <c r="AJ19" s="58">
        <f t="shared" si="2"/>
        <v>14120.8</v>
      </c>
      <c r="AK19" s="58">
        <f t="shared" si="2"/>
        <v>11008.225780000001</v>
      </c>
      <c r="AL19" s="58">
        <f t="shared" si="2"/>
        <v>14120.8</v>
      </c>
      <c r="AM19" s="58">
        <f t="shared" si="2"/>
        <v>13989.56</v>
      </c>
      <c r="AN19" s="58">
        <f t="shared" si="2"/>
        <v>14120.8</v>
      </c>
    </row>
    <row r="20" spans="1:40" x14ac:dyDescent="0.25">
      <c r="A20" t="str">
        <f t="shared" ref="A20:AN20" si="3">A5</f>
        <v>Carvão</v>
      </c>
      <c r="B20" s="58">
        <f t="shared" si="3"/>
        <v>2380.3200000000002</v>
      </c>
      <c r="C20" s="58">
        <f t="shared" si="3"/>
        <v>2106.5700000000002</v>
      </c>
      <c r="D20" s="58">
        <f t="shared" si="3"/>
        <v>2380.3200000000002</v>
      </c>
      <c r="E20" s="58">
        <f t="shared" si="3"/>
        <v>2380.3200000000002</v>
      </c>
      <c r="F20" s="58">
        <f t="shared" si="3"/>
        <v>2380.3200000000002</v>
      </c>
      <c r="G20" s="58">
        <f t="shared" si="3"/>
        <v>2380.3200000000002</v>
      </c>
      <c r="H20" s="58">
        <f t="shared" si="3"/>
        <v>2380.3200000000002</v>
      </c>
      <c r="I20" s="58">
        <f t="shared" si="3"/>
        <v>2635.32</v>
      </c>
      <c r="J20" s="58">
        <f t="shared" si="3"/>
        <v>2581.5608379999999</v>
      </c>
      <c r="K20" s="58">
        <f t="shared" si="3"/>
        <v>2635.32</v>
      </c>
      <c r="L20" s="58">
        <f t="shared" si="3"/>
        <v>2635.32</v>
      </c>
      <c r="M20" s="58">
        <f t="shared" si="3"/>
        <v>2361.5700000000002</v>
      </c>
      <c r="N20" s="58">
        <f t="shared" si="3"/>
        <v>2635.32</v>
      </c>
      <c r="O20" s="58">
        <f t="shared" si="3"/>
        <v>2361.5700000000002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1688.55</v>
      </c>
      <c r="T20" s="58">
        <f t="shared" si="3"/>
        <v>1688.55</v>
      </c>
      <c r="U20" s="58">
        <f t="shared" si="3"/>
        <v>255</v>
      </c>
      <c r="V20" s="58">
        <f t="shared" si="3"/>
        <v>255</v>
      </c>
      <c r="W20" s="58">
        <f t="shared" si="3"/>
        <v>255</v>
      </c>
      <c r="X20" s="58">
        <f t="shared" si="3"/>
        <v>255</v>
      </c>
      <c r="Y20" s="58">
        <f t="shared" si="3"/>
        <v>255</v>
      </c>
      <c r="Z20" s="58">
        <f t="shared" si="3"/>
        <v>255</v>
      </c>
      <c r="AA20" s="58">
        <f t="shared" si="3"/>
        <v>255</v>
      </c>
      <c r="AB20" s="58">
        <f t="shared" si="3"/>
        <v>255</v>
      </c>
      <c r="AC20" s="58">
        <f t="shared" si="3"/>
        <v>255</v>
      </c>
      <c r="AD20" s="58">
        <f t="shared" si="3"/>
        <v>255</v>
      </c>
      <c r="AE20" s="58">
        <f t="shared" si="3"/>
        <v>255</v>
      </c>
      <c r="AF20" s="58">
        <f t="shared" si="3"/>
        <v>255</v>
      </c>
      <c r="AG20" s="58">
        <f t="shared" si="3"/>
        <v>255</v>
      </c>
      <c r="AH20" s="58">
        <f t="shared" si="3"/>
        <v>255</v>
      </c>
      <c r="AI20" s="58">
        <f t="shared" si="3"/>
        <v>0</v>
      </c>
      <c r="AJ20" s="58">
        <f t="shared" si="3"/>
        <v>0</v>
      </c>
      <c r="AK20" s="58">
        <f t="shared" si="3"/>
        <v>0</v>
      </c>
      <c r="AL20" s="58">
        <f t="shared" si="3"/>
        <v>0</v>
      </c>
      <c r="AM20" s="58">
        <f t="shared" si="3"/>
        <v>0</v>
      </c>
      <c r="AN20" s="58">
        <f t="shared" si="3"/>
        <v>0</v>
      </c>
    </row>
    <row r="21" spans="1:40" x14ac:dyDescent="0.25">
      <c r="A21" t="str">
        <f t="shared" ref="A21:AN21" si="4">A6</f>
        <v>Eólica</v>
      </c>
      <c r="B21" s="58">
        <f t="shared" si="4"/>
        <v>329.81298020000003</v>
      </c>
      <c r="C21" s="58">
        <f t="shared" si="4"/>
        <v>565.68276260000005</v>
      </c>
      <c r="D21" s="58">
        <f t="shared" si="4"/>
        <v>1342.464925</v>
      </c>
      <c r="E21" s="58">
        <f t="shared" si="4"/>
        <v>1280.411083</v>
      </c>
      <c r="F21" s="58">
        <f t="shared" si="4"/>
        <v>2358.1844879999999</v>
      </c>
      <c r="G21" s="58">
        <f t="shared" si="4"/>
        <v>2132.6796330000002</v>
      </c>
      <c r="H21" s="58">
        <f t="shared" si="4"/>
        <v>3077.9695750000001</v>
      </c>
      <c r="I21" s="58">
        <f t="shared" si="4"/>
        <v>3579.2126360000002</v>
      </c>
      <c r="J21" s="58">
        <f t="shared" si="4"/>
        <v>4240.9605970000002</v>
      </c>
      <c r="K21" s="58">
        <f t="shared" si="4"/>
        <v>4457.0658659999999</v>
      </c>
      <c r="L21" s="58">
        <f t="shared" si="4"/>
        <v>4498.606616</v>
      </c>
      <c r="M21" s="58">
        <f t="shared" si="4"/>
        <v>8813.9746520000008</v>
      </c>
      <c r="N21" s="58">
        <f t="shared" si="4"/>
        <v>12184.34246</v>
      </c>
      <c r="O21" s="58">
        <f t="shared" si="4"/>
        <v>13478.20523</v>
      </c>
      <c r="P21" s="58">
        <f t="shared" si="4"/>
        <v>11377.926160000001</v>
      </c>
      <c r="Q21" s="58">
        <f t="shared" si="4"/>
        <v>14006.33546</v>
      </c>
      <c r="R21" s="58">
        <f t="shared" si="4"/>
        <v>13563.29009</v>
      </c>
      <c r="S21" s="58">
        <f t="shared" si="4"/>
        <v>14137.87234</v>
      </c>
      <c r="T21" s="58">
        <f t="shared" si="4"/>
        <v>15932.74037</v>
      </c>
      <c r="U21" s="58">
        <f t="shared" si="4"/>
        <v>18258.684570000001</v>
      </c>
      <c r="V21" s="58">
        <f t="shared" si="4"/>
        <v>19578.221740000001</v>
      </c>
      <c r="W21" s="58">
        <f t="shared" si="4"/>
        <v>20891.44586</v>
      </c>
      <c r="X21" s="58">
        <f t="shared" si="4"/>
        <v>22504.684079999999</v>
      </c>
      <c r="Y21" s="58">
        <f t="shared" si="4"/>
        <v>23912.81352</v>
      </c>
      <c r="Z21" s="58">
        <f t="shared" si="4"/>
        <v>24854.201539999998</v>
      </c>
      <c r="AA21" s="58">
        <f t="shared" si="4"/>
        <v>26064.427909999999</v>
      </c>
      <c r="AB21" s="58">
        <f t="shared" si="4"/>
        <v>28284.419910000001</v>
      </c>
      <c r="AC21" s="58">
        <f t="shared" si="4"/>
        <v>28766.95607</v>
      </c>
      <c r="AD21" s="58">
        <f t="shared" si="4"/>
        <v>31652.936559999998</v>
      </c>
      <c r="AE21" s="58">
        <f t="shared" si="4"/>
        <v>33536.201050000003</v>
      </c>
      <c r="AF21" s="58">
        <f t="shared" si="4"/>
        <v>32599.251540000001</v>
      </c>
      <c r="AG21" s="58">
        <f t="shared" si="4"/>
        <v>35179.31998</v>
      </c>
      <c r="AH21" s="58">
        <f t="shared" si="4"/>
        <v>38518.677089999997</v>
      </c>
      <c r="AI21" s="58">
        <f t="shared" si="4"/>
        <v>40295.522490000003</v>
      </c>
      <c r="AJ21" s="58">
        <f t="shared" si="4"/>
        <v>42348.780180000002</v>
      </c>
      <c r="AK21" s="58">
        <f t="shared" si="4"/>
        <v>44147.98173</v>
      </c>
      <c r="AL21" s="58">
        <f t="shared" si="4"/>
        <v>46460.46329</v>
      </c>
      <c r="AM21" s="58">
        <f t="shared" si="4"/>
        <v>48531.782220000001</v>
      </c>
      <c r="AN21" s="58">
        <f t="shared" si="4"/>
        <v>41021.026599999997</v>
      </c>
    </row>
    <row r="22" spans="1:40" x14ac:dyDescent="0.25">
      <c r="A22" t="str">
        <f t="shared" ref="A22:AN22" si="5">A7</f>
        <v>Gás Natural</v>
      </c>
      <c r="B22" s="58">
        <f t="shared" si="5"/>
        <v>9537.6736860000001</v>
      </c>
      <c r="C22" s="58">
        <f t="shared" si="5"/>
        <v>10303.089980000001</v>
      </c>
      <c r="D22" s="58">
        <f t="shared" si="5"/>
        <v>10651.664769999999</v>
      </c>
      <c r="E22" s="58">
        <f t="shared" si="5"/>
        <v>10303.089980000001</v>
      </c>
      <c r="F22" s="58">
        <f t="shared" si="5"/>
        <v>11198.166370000001</v>
      </c>
      <c r="G22" s="58">
        <f t="shared" si="5"/>
        <v>11702.97921</v>
      </c>
      <c r="H22" s="58">
        <f t="shared" si="5"/>
        <v>9633.7960750000002</v>
      </c>
      <c r="I22" s="58">
        <f t="shared" si="5"/>
        <v>12160.04817</v>
      </c>
      <c r="J22" s="58">
        <f t="shared" si="5"/>
        <v>11925.505929999999</v>
      </c>
      <c r="K22" s="58">
        <f t="shared" si="5"/>
        <v>13269.83426</v>
      </c>
      <c r="L22" s="58">
        <f t="shared" si="5"/>
        <v>18142.808349999999</v>
      </c>
      <c r="M22" s="58">
        <f t="shared" si="5"/>
        <v>17133.33165</v>
      </c>
      <c r="N22" s="58">
        <f t="shared" si="5"/>
        <v>18800.96298</v>
      </c>
      <c r="O22" s="58">
        <f t="shared" si="5"/>
        <v>20660.296569999999</v>
      </c>
      <c r="P22" s="58">
        <f t="shared" si="5"/>
        <v>22086.569149999999</v>
      </c>
      <c r="Q22" s="58">
        <f t="shared" si="5"/>
        <v>22268.2942</v>
      </c>
      <c r="R22" s="58">
        <f t="shared" si="5"/>
        <v>22708.678980000001</v>
      </c>
      <c r="S22" s="58">
        <f t="shared" si="5"/>
        <v>22708.678980000001</v>
      </c>
      <c r="T22" s="58">
        <f t="shared" si="5"/>
        <v>22036.92164</v>
      </c>
      <c r="U22" s="58">
        <f t="shared" si="5"/>
        <v>21188.039410000001</v>
      </c>
      <c r="V22" s="58">
        <f t="shared" si="5"/>
        <v>22079.04278</v>
      </c>
      <c r="W22" s="58">
        <f t="shared" si="5"/>
        <v>22255.08209</v>
      </c>
      <c r="X22" s="58">
        <f t="shared" si="5"/>
        <v>22015.220160000001</v>
      </c>
      <c r="Y22" s="58">
        <f t="shared" si="5"/>
        <v>22345.211810000001</v>
      </c>
      <c r="Z22" s="58">
        <f t="shared" si="5"/>
        <v>23503.86045</v>
      </c>
      <c r="AA22" s="58">
        <f t="shared" si="5"/>
        <v>23992.96038</v>
      </c>
      <c r="AB22" s="58">
        <f t="shared" si="5"/>
        <v>24868.076779999999</v>
      </c>
      <c r="AC22" s="58">
        <f t="shared" si="5"/>
        <v>25206.80373</v>
      </c>
      <c r="AD22" s="58">
        <f t="shared" si="5"/>
        <v>25500.519909999999</v>
      </c>
      <c r="AE22" s="58">
        <f t="shared" si="5"/>
        <v>25128.447830000001</v>
      </c>
      <c r="AF22" s="58">
        <f t="shared" si="5"/>
        <v>23883.4702</v>
      </c>
      <c r="AG22" s="58">
        <f t="shared" si="5"/>
        <v>24529.645799999998</v>
      </c>
      <c r="AH22" s="58">
        <f t="shared" si="5"/>
        <v>23950.551179999999</v>
      </c>
      <c r="AI22" s="58">
        <f t="shared" si="5"/>
        <v>24819.382600000001</v>
      </c>
      <c r="AJ22" s="58">
        <f t="shared" si="5"/>
        <v>24595.779320000001</v>
      </c>
      <c r="AK22" s="58">
        <f t="shared" si="5"/>
        <v>24957.713449999999</v>
      </c>
      <c r="AL22" s="58">
        <f t="shared" si="5"/>
        <v>23043.820899999999</v>
      </c>
      <c r="AM22" s="58">
        <f t="shared" si="5"/>
        <v>25150.997650000001</v>
      </c>
      <c r="AN22" s="58">
        <f t="shared" si="5"/>
        <v>22462.073359999999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3231.491849</v>
      </c>
      <c r="C25" s="58">
        <f t="shared" si="8"/>
        <v>3539.491912</v>
      </c>
      <c r="D25" s="58">
        <f t="shared" si="8"/>
        <v>4253.3532510000005</v>
      </c>
      <c r="E25" s="58">
        <f t="shared" si="8"/>
        <v>4145.0450199999996</v>
      </c>
      <c r="F25" s="58">
        <f t="shared" si="8"/>
        <v>4698.9500399999997</v>
      </c>
      <c r="G25" s="58">
        <f t="shared" si="8"/>
        <v>4402.865178</v>
      </c>
      <c r="H25" s="58">
        <f t="shared" si="8"/>
        <v>3394.199482</v>
      </c>
      <c r="I25" s="58">
        <f t="shared" si="8"/>
        <v>4085.6662820000001</v>
      </c>
      <c r="J25" s="58">
        <f t="shared" si="8"/>
        <v>3169.2717889999999</v>
      </c>
      <c r="K25" s="58">
        <f t="shared" si="8"/>
        <v>3875.110788</v>
      </c>
      <c r="L25" s="58">
        <f t="shared" si="8"/>
        <v>4673.3561159999999</v>
      </c>
      <c r="M25" s="58">
        <f t="shared" si="8"/>
        <v>2715.2288349999999</v>
      </c>
      <c r="N25" s="58">
        <f t="shared" si="8"/>
        <v>3759.2477469999999</v>
      </c>
      <c r="O25" s="58">
        <f t="shared" si="8"/>
        <v>1401.3118899999999</v>
      </c>
      <c r="P25" s="58">
        <f t="shared" si="8"/>
        <v>1977.328767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451.53500000000003</v>
      </c>
      <c r="O26" s="58">
        <f t="shared" si="9"/>
        <v>451.53500000000003</v>
      </c>
      <c r="P26" s="58">
        <f t="shared" si="9"/>
        <v>451.53500000000003</v>
      </c>
      <c r="Q26" s="58">
        <f t="shared" si="9"/>
        <v>451.53500000000003</v>
      </c>
      <c r="R26" s="58">
        <f t="shared" si="9"/>
        <v>451.53500000000003</v>
      </c>
      <c r="S26" s="58">
        <f t="shared" si="9"/>
        <v>451.53500000000003</v>
      </c>
      <c r="T26" s="58">
        <f t="shared" si="9"/>
        <v>2660.7761369999998</v>
      </c>
      <c r="U26" s="58">
        <f t="shared" si="9"/>
        <v>7120.5336209999996</v>
      </c>
      <c r="V26" s="58">
        <f t="shared" si="9"/>
        <v>9631.9652299999998</v>
      </c>
      <c r="W26" s="58">
        <f t="shared" si="9"/>
        <v>12120.574850000001</v>
      </c>
      <c r="X26" s="58">
        <f t="shared" si="9"/>
        <v>14532.191709999999</v>
      </c>
      <c r="Y26" s="58">
        <f t="shared" si="9"/>
        <v>17215.85655</v>
      </c>
      <c r="Z26" s="58">
        <f t="shared" si="9"/>
        <v>19827.97306</v>
      </c>
      <c r="AA26" s="58">
        <f t="shared" si="9"/>
        <v>22568.544750000001</v>
      </c>
      <c r="AB26" s="58">
        <f t="shared" si="9"/>
        <v>25756.487519999999</v>
      </c>
      <c r="AC26" s="58">
        <f t="shared" si="9"/>
        <v>30413.321800000002</v>
      </c>
      <c r="AD26" s="58">
        <f t="shared" si="9"/>
        <v>33065.882919999996</v>
      </c>
      <c r="AE26" s="58">
        <f t="shared" si="9"/>
        <v>35397.283669999997</v>
      </c>
      <c r="AF26" s="58">
        <f t="shared" si="9"/>
        <v>38446.5193</v>
      </c>
      <c r="AG26" s="58">
        <f t="shared" si="9"/>
        <v>41535.83756</v>
      </c>
      <c r="AH26" s="58">
        <f t="shared" si="9"/>
        <v>45331.008609999997</v>
      </c>
      <c r="AI26" s="58">
        <f t="shared" si="9"/>
        <v>49364.571929999998</v>
      </c>
      <c r="AJ26" s="58">
        <f t="shared" si="9"/>
        <v>52795.074869999997</v>
      </c>
      <c r="AK26" s="58">
        <f t="shared" si="9"/>
        <v>56079.050689999996</v>
      </c>
      <c r="AL26" s="58">
        <f t="shared" si="9"/>
        <v>59702.403120000003</v>
      </c>
      <c r="AM26" s="58">
        <f t="shared" si="9"/>
        <v>63205.948389999998</v>
      </c>
      <c r="AN26" s="58">
        <f t="shared" si="9"/>
        <v>66036.705119999999</v>
      </c>
    </row>
    <row r="27" spans="1:40" x14ac:dyDescent="0.25">
      <c r="A27" t="str">
        <f t="shared" ref="A27:AN27" si="10">A12</f>
        <v>PCH</v>
      </c>
      <c r="B27" s="58">
        <f t="shared" si="10"/>
        <v>4562.0794260000002</v>
      </c>
      <c r="C27" s="58">
        <f t="shared" si="10"/>
        <v>4581.1485830000001</v>
      </c>
      <c r="D27" s="58">
        <f t="shared" si="10"/>
        <v>4583.5099259999997</v>
      </c>
      <c r="E27" s="58">
        <f t="shared" si="10"/>
        <v>4584.4069259999997</v>
      </c>
      <c r="F27" s="58">
        <f t="shared" si="10"/>
        <v>4836.8402260000003</v>
      </c>
      <c r="G27" s="58">
        <f t="shared" si="10"/>
        <v>4898.7023259999996</v>
      </c>
      <c r="H27" s="58">
        <f t="shared" si="10"/>
        <v>4841.7979260000002</v>
      </c>
      <c r="I27" s="58">
        <f t="shared" si="10"/>
        <v>5200.1661260000001</v>
      </c>
      <c r="J27" s="58">
        <f t="shared" si="10"/>
        <v>5144.2660260000002</v>
      </c>
      <c r="K27" s="58">
        <f t="shared" si="10"/>
        <v>9202.3487260000002</v>
      </c>
      <c r="L27" s="58">
        <f t="shared" si="10"/>
        <v>6319.7338470000004</v>
      </c>
      <c r="M27" s="58">
        <f t="shared" si="10"/>
        <v>8665.5170020000005</v>
      </c>
      <c r="N27" s="58">
        <f t="shared" si="10"/>
        <v>8876.3358260000005</v>
      </c>
      <c r="O27" s="58">
        <f t="shared" si="10"/>
        <v>9258.1252650000006</v>
      </c>
      <c r="P27" s="58">
        <f t="shared" si="10"/>
        <v>9258.1252650000006</v>
      </c>
      <c r="Q27" s="58">
        <f t="shared" si="10"/>
        <v>9257.5950059999996</v>
      </c>
      <c r="R27" s="58">
        <f t="shared" si="10"/>
        <v>9258.1252650000006</v>
      </c>
      <c r="S27" s="58">
        <f t="shared" si="10"/>
        <v>10872.29012</v>
      </c>
      <c r="T27" s="58">
        <f t="shared" si="10"/>
        <v>11367.18823</v>
      </c>
      <c r="U27" s="58">
        <f t="shared" si="10"/>
        <v>11367.18823</v>
      </c>
      <c r="V27" s="58">
        <f t="shared" si="10"/>
        <v>11367.13435</v>
      </c>
      <c r="W27" s="58">
        <f t="shared" si="10"/>
        <v>11367.18823</v>
      </c>
      <c r="X27" s="58">
        <f t="shared" si="10"/>
        <v>11367.18823</v>
      </c>
      <c r="Y27" s="58">
        <f t="shared" si="10"/>
        <v>11344.29333</v>
      </c>
      <c r="Z27" s="58">
        <f t="shared" si="10"/>
        <v>10681.44038</v>
      </c>
      <c r="AA27" s="58">
        <f t="shared" si="10"/>
        <v>11332.155710000001</v>
      </c>
      <c r="AB27" s="58">
        <f t="shared" si="10"/>
        <v>11367.18823</v>
      </c>
      <c r="AC27" s="58">
        <f t="shared" si="10"/>
        <v>10011.31554</v>
      </c>
      <c r="AD27" s="58">
        <f t="shared" si="10"/>
        <v>11130.380230000001</v>
      </c>
      <c r="AE27" s="58">
        <f t="shared" si="10"/>
        <v>11365.08778</v>
      </c>
      <c r="AF27" s="58">
        <f t="shared" si="10"/>
        <v>11367.18823</v>
      </c>
      <c r="AG27" s="58">
        <f t="shared" si="10"/>
        <v>9258.5270419999997</v>
      </c>
      <c r="AH27" s="58">
        <f t="shared" si="10"/>
        <v>11324.60039</v>
      </c>
      <c r="AI27" s="58">
        <f t="shared" si="10"/>
        <v>5894.8721290000003</v>
      </c>
      <c r="AJ27" s="58">
        <f t="shared" si="10"/>
        <v>7010.8384130000004</v>
      </c>
      <c r="AK27" s="58">
        <f t="shared" si="10"/>
        <v>11324.60039</v>
      </c>
      <c r="AL27" s="58">
        <f t="shared" si="10"/>
        <v>11367.18823</v>
      </c>
      <c r="AM27" s="58">
        <f t="shared" si="10"/>
        <v>8555.7629230000002</v>
      </c>
      <c r="AN27" s="58">
        <f t="shared" si="10"/>
        <v>11367.18823</v>
      </c>
    </row>
    <row r="28" spans="1:40" x14ac:dyDescent="0.25">
      <c r="A28" t="str">
        <f t="shared" ref="A28:AN28" si="11">A13</f>
        <v>Solar</v>
      </c>
      <c r="B28" s="58">
        <f t="shared" si="11"/>
        <v>0.21640000000000001</v>
      </c>
      <c r="C28" s="58">
        <f t="shared" si="11"/>
        <v>0.21640000000000001</v>
      </c>
      <c r="D28" s="58">
        <f t="shared" si="11"/>
        <v>2.1406000000000001</v>
      </c>
      <c r="E28" s="58">
        <f t="shared" si="11"/>
        <v>2.52</v>
      </c>
      <c r="F28" s="58">
        <f t="shared" si="11"/>
        <v>4.1406000000000001</v>
      </c>
      <c r="G28" s="58">
        <f t="shared" si="11"/>
        <v>186.47460000000001</v>
      </c>
      <c r="H28" s="58">
        <f t="shared" si="11"/>
        <v>320.0086</v>
      </c>
      <c r="I28" s="58">
        <f t="shared" si="11"/>
        <v>369.38139999999999</v>
      </c>
      <c r="J28" s="58">
        <f t="shared" si="11"/>
        <v>397.56900000000002</v>
      </c>
      <c r="K28" s="58">
        <f t="shared" si="11"/>
        <v>429.26900000000001</v>
      </c>
      <c r="L28" s="58">
        <f t="shared" si="11"/>
        <v>434.26900000000001</v>
      </c>
      <c r="M28" s="58">
        <f t="shared" si="11"/>
        <v>391.84840000000003</v>
      </c>
      <c r="N28" s="58">
        <f t="shared" si="11"/>
        <v>434.26900000000001</v>
      </c>
      <c r="O28" s="58">
        <f t="shared" si="11"/>
        <v>704.77124649999996</v>
      </c>
      <c r="P28" s="58">
        <f t="shared" si="11"/>
        <v>1523.579068</v>
      </c>
      <c r="Q28" s="58">
        <f t="shared" si="11"/>
        <v>1523.579068</v>
      </c>
      <c r="R28" s="58">
        <f t="shared" si="11"/>
        <v>1523.579068</v>
      </c>
      <c r="S28" s="58">
        <f t="shared" si="11"/>
        <v>1523.362668</v>
      </c>
      <c r="T28" s="58">
        <f t="shared" si="11"/>
        <v>2359.9133200000001</v>
      </c>
      <c r="U28" s="58">
        <f t="shared" si="11"/>
        <v>3248.5343339999999</v>
      </c>
      <c r="V28" s="58">
        <f t="shared" si="11"/>
        <v>4161.1469180000004</v>
      </c>
      <c r="W28" s="58">
        <f t="shared" si="11"/>
        <v>5071.7993200000001</v>
      </c>
      <c r="X28" s="58">
        <f t="shared" si="11"/>
        <v>6007.1597650000003</v>
      </c>
      <c r="Y28" s="58">
        <f t="shared" si="11"/>
        <v>6969.6984540000003</v>
      </c>
      <c r="Z28" s="58">
        <f t="shared" si="11"/>
        <v>7991.9698280000002</v>
      </c>
      <c r="AA28" s="58">
        <f t="shared" si="11"/>
        <v>8736.5841529999998</v>
      </c>
      <c r="AB28" s="58">
        <f t="shared" si="11"/>
        <v>8548.6501530000005</v>
      </c>
      <c r="AC28" s="58">
        <f t="shared" si="11"/>
        <v>8357.7557529999995</v>
      </c>
      <c r="AD28" s="58">
        <f t="shared" si="11"/>
        <v>9250.1798880000006</v>
      </c>
      <c r="AE28" s="58">
        <f t="shared" si="11"/>
        <v>10077.39991</v>
      </c>
      <c r="AF28" s="58">
        <f t="shared" si="11"/>
        <v>10908.70608</v>
      </c>
      <c r="AG28" s="58">
        <f t="shared" si="11"/>
        <v>11737.350700000001</v>
      </c>
      <c r="AH28" s="58">
        <f t="shared" si="11"/>
        <v>12579.2768</v>
      </c>
      <c r="AI28" s="58">
        <f t="shared" si="11"/>
        <v>13433.44112</v>
      </c>
      <c r="AJ28" s="58">
        <f t="shared" si="11"/>
        <v>14289.0854</v>
      </c>
      <c r="AK28" s="58">
        <f t="shared" si="11"/>
        <v>15134.64957</v>
      </c>
      <c r="AL28" s="58">
        <f t="shared" si="11"/>
        <v>9081.7989180000004</v>
      </c>
      <c r="AM28" s="58">
        <f t="shared" si="11"/>
        <v>9751.4043679999995</v>
      </c>
      <c r="AN28" s="58">
        <f t="shared" si="11"/>
        <v>17841.796429999999</v>
      </c>
    </row>
    <row r="29" spans="1:40" x14ac:dyDescent="0.25">
      <c r="A29" t="str">
        <f t="shared" ref="A29:AN29" si="12">A14</f>
        <v>UHE</v>
      </c>
      <c r="B29" s="58">
        <f t="shared" si="12"/>
        <v>55389.992339999997</v>
      </c>
      <c r="C29" s="58">
        <f t="shared" si="12"/>
        <v>55811.607080000002</v>
      </c>
      <c r="D29" s="58">
        <f t="shared" si="12"/>
        <v>57756.527170000001</v>
      </c>
      <c r="E29" s="58">
        <f t="shared" si="12"/>
        <v>58365.903230000004</v>
      </c>
      <c r="F29" s="58">
        <f t="shared" si="12"/>
        <v>54709.150159999997</v>
      </c>
      <c r="G29" s="58">
        <f t="shared" si="12"/>
        <v>58332.029569999999</v>
      </c>
      <c r="H29" s="58">
        <f t="shared" si="12"/>
        <v>62543.305769999999</v>
      </c>
      <c r="I29" s="58">
        <f t="shared" si="12"/>
        <v>63076.354780000001</v>
      </c>
      <c r="J29" s="58">
        <f t="shared" si="12"/>
        <v>69057.185129999998</v>
      </c>
      <c r="K29" s="58">
        <f t="shared" si="12"/>
        <v>67704.972120000006</v>
      </c>
      <c r="L29" s="58">
        <f t="shared" si="12"/>
        <v>68734.814259999999</v>
      </c>
      <c r="M29" s="58">
        <f t="shared" si="12"/>
        <v>70173.147010000001</v>
      </c>
      <c r="N29" s="58">
        <f t="shared" si="12"/>
        <v>68376.274430000005</v>
      </c>
      <c r="O29" s="58">
        <f t="shared" si="12"/>
        <v>72339.255650000006</v>
      </c>
      <c r="P29" s="58">
        <f t="shared" si="12"/>
        <v>73563.889370000004</v>
      </c>
      <c r="Q29" s="58">
        <f t="shared" si="12"/>
        <v>72826.532659999997</v>
      </c>
      <c r="R29" s="58">
        <f t="shared" si="12"/>
        <v>74692.233869999996</v>
      </c>
      <c r="S29" s="58">
        <f t="shared" si="12"/>
        <v>75719.885739999998</v>
      </c>
      <c r="T29" s="58">
        <f t="shared" si="12"/>
        <v>75648.793030000001</v>
      </c>
      <c r="U29" s="58">
        <f t="shared" si="12"/>
        <v>75209.531839999996</v>
      </c>
      <c r="V29" s="58">
        <f t="shared" si="12"/>
        <v>74608.045270000002</v>
      </c>
      <c r="W29" s="58">
        <f t="shared" si="12"/>
        <v>74307.101769999994</v>
      </c>
      <c r="X29" s="58">
        <f t="shared" si="12"/>
        <v>74559.374049999999</v>
      </c>
      <c r="Y29" s="58">
        <f t="shared" si="12"/>
        <v>74321.593040000007</v>
      </c>
      <c r="Z29" s="58">
        <f t="shared" si="12"/>
        <v>74702.454519999999</v>
      </c>
      <c r="AA29" s="58">
        <f t="shared" si="12"/>
        <v>74268.485209999999</v>
      </c>
      <c r="AB29" s="58">
        <f t="shared" si="12"/>
        <v>73684.807929999995</v>
      </c>
      <c r="AC29" s="58">
        <f t="shared" si="12"/>
        <v>75134.493740000005</v>
      </c>
      <c r="AD29" s="58">
        <f t="shared" si="12"/>
        <v>72660.241899999994</v>
      </c>
      <c r="AE29" s="58">
        <f t="shared" si="12"/>
        <v>73854.805649999995</v>
      </c>
      <c r="AF29" s="58">
        <f t="shared" si="12"/>
        <v>75599.905740000002</v>
      </c>
      <c r="AG29" s="58">
        <f t="shared" si="12"/>
        <v>75401.271340000007</v>
      </c>
      <c r="AH29" s="58">
        <f t="shared" si="12"/>
        <v>73575.255350000007</v>
      </c>
      <c r="AI29" s="58">
        <f t="shared" si="12"/>
        <v>75446.502739999996</v>
      </c>
      <c r="AJ29" s="58">
        <f t="shared" si="12"/>
        <v>72216.351259999996</v>
      </c>
      <c r="AK29" s="58">
        <f t="shared" si="12"/>
        <v>69840.940119999999</v>
      </c>
      <c r="AL29" s="58">
        <f t="shared" si="12"/>
        <v>74351.275070000003</v>
      </c>
      <c r="AM29" s="58">
        <f t="shared" si="12"/>
        <v>74381.547730000006</v>
      </c>
      <c r="AN29" s="58">
        <f t="shared" si="12"/>
        <v>75473.155440000002</v>
      </c>
    </row>
    <row r="30" spans="1:40" x14ac:dyDescent="0.25">
      <c r="A30" t="str">
        <f t="shared" ref="A30:AN30" si="13">A15</f>
        <v>Total Geral</v>
      </c>
      <c r="B30" s="58">
        <f t="shared" si="13"/>
        <v>80887.378353199994</v>
      </c>
      <c r="C30" s="58">
        <f t="shared" si="13"/>
        <v>82513.318289600007</v>
      </c>
      <c r="D30" s="58">
        <f t="shared" si="13"/>
        <v>87215.223568000001</v>
      </c>
      <c r="E30" s="58">
        <f t="shared" si="13"/>
        <v>87267.589854000005</v>
      </c>
      <c r="F30" s="58">
        <f t="shared" si="13"/>
        <v>86804.335798999993</v>
      </c>
      <c r="G30" s="58">
        <f t="shared" si="13"/>
        <v>90710.322323</v>
      </c>
      <c r="H30" s="58">
        <f t="shared" si="13"/>
        <v>92836.091853999998</v>
      </c>
      <c r="I30" s="58">
        <f t="shared" si="13"/>
        <v>97878.487502000004</v>
      </c>
      <c r="J30" s="58">
        <f t="shared" si="13"/>
        <v>102968.96896500001</v>
      </c>
      <c r="K30" s="58">
        <f t="shared" si="13"/>
        <v>108022.16059100001</v>
      </c>
      <c r="L30" s="58">
        <f t="shared" si="13"/>
        <v>112503.773315</v>
      </c>
      <c r="M30" s="58">
        <f t="shared" si="13"/>
        <v>117242.33870300002</v>
      </c>
      <c r="N30" s="58">
        <f t="shared" si="13"/>
        <v>122114.87157700001</v>
      </c>
      <c r="O30" s="58">
        <f t="shared" si="13"/>
        <v>127184.7136435</v>
      </c>
      <c r="P30" s="58">
        <f t="shared" si="13"/>
        <v>131587.72789899999</v>
      </c>
      <c r="Q30" s="58">
        <f t="shared" si="13"/>
        <v>135780.2253582</v>
      </c>
      <c r="R30" s="58">
        <f t="shared" si="13"/>
        <v>140139.27504800001</v>
      </c>
      <c r="S30" s="58">
        <f t="shared" si="13"/>
        <v>144596.456523</v>
      </c>
      <c r="T30" s="58">
        <f t="shared" si="13"/>
        <v>149189.16440200002</v>
      </c>
      <c r="U30" s="58">
        <f t="shared" si="13"/>
        <v>153972.89513999998</v>
      </c>
      <c r="V30" s="58">
        <f t="shared" si="13"/>
        <v>158797.27464299998</v>
      </c>
      <c r="W30" s="58">
        <f t="shared" si="13"/>
        <v>163593.575255</v>
      </c>
      <c r="X30" s="58">
        <f t="shared" si="13"/>
        <v>168566.20113</v>
      </c>
      <c r="Y30" s="58">
        <f t="shared" si="13"/>
        <v>173689.849839</v>
      </c>
      <c r="Z30" s="58">
        <f t="shared" si="13"/>
        <v>179137.83786299999</v>
      </c>
      <c r="AA30" s="58">
        <f t="shared" si="13"/>
        <v>184539.09619800001</v>
      </c>
      <c r="AB30" s="58">
        <f t="shared" si="13"/>
        <v>190085.568608</v>
      </c>
      <c r="AC30" s="58">
        <f t="shared" si="13"/>
        <v>195466.58471800003</v>
      </c>
      <c r="AD30" s="58">
        <f t="shared" si="13"/>
        <v>200836.079493</v>
      </c>
      <c r="AE30" s="58">
        <f t="shared" si="13"/>
        <v>205596.92397500001</v>
      </c>
      <c r="AF30" s="58">
        <f t="shared" si="13"/>
        <v>210380.97917499999</v>
      </c>
      <c r="AG30" s="58">
        <f t="shared" si="13"/>
        <v>215217.890507</v>
      </c>
      <c r="AH30" s="58">
        <f t="shared" si="13"/>
        <v>220184.267505</v>
      </c>
      <c r="AI30" s="58">
        <f t="shared" si="13"/>
        <v>225236.991094</v>
      </c>
      <c r="AJ30" s="58">
        <f t="shared" si="13"/>
        <v>230359.903028</v>
      </c>
      <c r="AK30" s="58">
        <f t="shared" si="13"/>
        <v>235476.35531499999</v>
      </c>
      <c r="AL30" s="58">
        <f t="shared" si="13"/>
        <v>241110.94311299999</v>
      </c>
      <c r="AM30" s="58">
        <f t="shared" si="13"/>
        <v>246550.19686600001</v>
      </c>
      <c r="AN30" s="58">
        <f t="shared" si="13"/>
        <v>251305.938765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73</v>
      </c>
    </row>
    <row r="2" spans="1:159" x14ac:dyDescent="0.25">
      <c r="B2" s="33" t="s">
        <v>721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75</v>
      </c>
      <c r="C4" s="33" t="s">
        <v>76</v>
      </c>
      <c r="D4" s="33" t="s">
        <v>77</v>
      </c>
      <c r="E4" s="33" t="s">
        <v>78</v>
      </c>
      <c r="F4" s="33" t="s">
        <v>79</v>
      </c>
      <c r="G4" s="33" t="s">
        <v>76</v>
      </c>
      <c r="H4" s="33" t="s">
        <v>77</v>
      </c>
      <c r="I4" s="33" t="s">
        <v>78</v>
      </c>
      <c r="J4" s="33" t="s">
        <v>79</v>
      </c>
      <c r="K4" s="33" t="s">
        <v>76</v>
      </c>
      <c r="L4" s="33" t="s">
        <v>77</v>
      </c>
      <c r="M4" s="33" t="s">
        <v>78</v>
      </c>
      <c r="N4" s="33" t="s">
        <v>79</v>
      </c>
      <c r="O4" s="33" t="s">
        <v>76</v>
      </c>
      <c r="P4" s="33" t="s">
        <v>77</v>
      </c>
      <c r="Q4" s="33" t="s">
        <v>78</v>
      </c>
      <c r="R4" s="33" t="s">
        <v>79</v>
      </c>
      <c r="S4" s="33" t="s">
        <v>76</v>
      </c>
      <c r="T4" s="33" t="s">
        <v>77</v>
      </c>
      <c r="U4" s="33" t="s">
        <v>78</v>
      </c>
      <c r="V4" s="33" t="s">
        <v>79</v>
      </c>
      <c r="W4" s="33" t="s">
        <v>76</v>
      </c>
      <c r="X4" s="33" t="s">
        <v>77</v>
      </c>
      <c r="Y4" s="33" t="s">
        <v>78</v>
      </c>
      <c r="Z4" s="33" t="s">
        <v>79</v>
      </c>
      <c r="AA4" s="33" t="s">
        <v>76</v>
      </c>
      <c r="AB4" s="33" t="s">
        <v>77</v>
      </c>
      <c r="AC4" s="33" t="s">
        <v>78</v>
      </c>
      <c r="AD4" s="33" t="s">
        <v>79</v>
      </c>
      <c r="AE4" s="33" t="s">
        <v>76</v>
      </c>
      <c r="AF4" s="33" t="s">
        <v>77</v>
      </c>
      <c r="AG4" s="33" t="s">
        <v>78</v>
      </c>
      <c r="AH4" s="33" t="s">
        <v>79</v>
      </c>
      <c r="AI4" s="33" t="s">
        <v>76</v>
      </c>
      <c r="AJ4" s="33" t="s">
        <v>77</v>
      </c>
      <c r="AK4" s="33" t="s">
        <v>78</v>
      </c>
      <c r="AL4" s="33" t="s">
        <v>79</v>
      </c>
      <c r="AM4" s="33" t="s">
        <v>76</v>
      </c>
      <c r="AN4" s="33" t="s">
        <v>77</v>
      </c>
      <c r="AO4" s="33" t="s">
        <v>78</v>
      </c>
      <c r="AP4" s="33" t="s">
        <v>79</v>
      </c>
      <c r="AQ4" s="33" t="s">
        <v>76</v>
      </c>
      <c r="AR4" s="33" t="s">
        <v>77</v>
      </c>
      <c r="AS4" s="33" t="s">
        <v>78</v>
      </c>
      <c r="AT4" s="33" t="s">
        <v>79</v>
      </c>
      <c r="AU4" s="33" t="s">
        <v>76</v>
      </c>
      <c r="AV4" s="33" t="s">
        <v>77</v>
      </c>
      <c r="AW4" s="33" t="s">
        <v>78</v>
      </c>
      <c r="AX4" s="33" t="s">
        <v>79</v>
      </c>
      <c r="AY4" s="33" t="s">
        <v>76</v>
      </c>
      <c r="AZ4" s="33" t="s">
        <v>77</v>
      </c>
      <c r="BA4" s="33" t="s">
        <v>78</v>
      </c>
      <c r="BB4" s="33" t="s">
        <v>79</v>
      </c>
      <c r="BC4" s="33" t="s">
        <v>76</v>
      </c>
      <c r="BD4" s="33" t="s">
        <v>77</v>
      </c>
      <c r="BE4" s="33" t="s">
        <v>78</v>
      </c>
      <c r="BF4" s="33" t="s">
        <v>79</v>
      </c>
      <c r="BG4" s="33" t="s">
        <v>76</v>
      </c>
      <c r="BH4" s="33" t="s">
        <v>77</v>
      </c>
      <c r="BI4" s="33" t="s">
        <v>78</v>
      </c>
      <c r="BJ4" s="33" t="s">
        <v>79</v>
      </c>
      <c r="BK4" s="33" t="s">
        <v>76</v>
      </c>
      <c r="BL4" s="33" t="s">
        <v>77</v>
      </c>
      <c r="BM4" s="33" t="s">
        <v>78</v>
      </c>
      <c r="BN4" s="33" t="s">
        <v>79</v>
      </c>
      <c r="BO4" s="33" t="s">
        <v>76</v>
      </c>
      <c r="BP4" s="33" t="s">
        <v>77</v>
      </c>
      <c r="BQ4" s="33" t="s">
        <v>78</v>
      </c>
      <c r="BR4" s="33" t="s">
        <v>79</v>
      </c>
      <c r="BS4" s="33" t="s">
        <v>76</v>
      </c>
      <c r="BT4" s="33" t="s">
        <v>77</v>
      </c>
      <c r="BU4" s="33" t="s">
        <v>78</v>
      </c>
      <c r="BV4" s="33" t="s">
        <v>79</v>
      </c>
      <c r="BW4" s="33" t="s">
        <v>76</v>
      </c>
      <c r="BX4" s="33" t="s">
        <v>77</v>
      </c>
      <c r="BY4" s="33" t="s">
        <v>78</v>
      </c>
      <c r="BZ4" s="33" t="s">
        <v>79</v>
      </c>
      <c r="CA4" s="33" t="s">
        <v>76</v>
      </c>
      <c r="CB4" s="33" t="s">
        <v>77</v>
      </c>
      <c r="CC4" s="33" t="s">
        <v>78</v>
      </c>
      <c r="CD4" s="33" t="s">
        <v>79</v>
      </c>
      <c r="CE4" s="33" t="s">
        <v>76</v>
      </c>
      <c r="CF4" s="33" t="s">
        <v>77</v>
      </c>
      <c r="CG4" s="33" t="s">
        <v>78</v>
      </c>
      <c r="CH4" s="33" t="s">
        <v>79</v>
      </c>
      <c r="CI4" s="33" t="s">
        <v>76</v>
      </c>
      <c r="CJ4" s="33" t="s">
        <v>77</v>
      </c>
      <c r="CK4" s="33" t="s">
        <v>78</v>
      </c>
      <c r="CL4" s="33" t="s">
        <v>79</v>
      </c>
      <c r="CM4" s="33" t="s">
        <v>76</v>
      </c>
      <c r="CN4" s="33" t="s">
        <v>77</v>
      </c>
      <c r="CO4" s="33" t="s">
        <v>78</v>
      </c>
      <c r="CP4" s="33" t="s">
        <v>79</v>
      </c>
      <c r="CQ4" s="33" t="s">
        <v>76</v>
      </c>
      <c r="CR4" s="33" t="s">
        <v>77</v>
      </c>
      <c r="CS4" s="33" t="s">
        <v>78</v>
      </c>
      <c r="CT4" s="33" t="s">
        <v>79</v>
      </c>
      <c r="CU4" s="33" t="s">
        <v>76</v>
      </c>
      <c r="CV4" s="33" t="s">
        <v>77</v>
      </c>
      <c r="CW4" s="33" t="s">
        <v>78</v>
      </c>
      <c r="CX4" s="33" t="s">
        <v>79</v>
      </c>
      <c r="CY4" s="33" t="s">
        <v>76</v>
      </c>
      <c r="CZ4" s="33" t="s">
        <v>77</v>
      </c>
      <c r="DA4" s="33" t="s">
        <v>78</v>
      </c>
      <c r="DB4" s="33" t="s">
        <v>79</v>
      </c>
      <c r="DC4" s="33" t="s">
        <v>76</v>
      </c>
      <c r="DD4" s="33" t="s">
        <v>77</v>
      </c>
      <c r="DE4" s="33" t="s">
        <v>78</v>
      </c>
      <c r="DF4" s="33" t="s">
        <v>79</v>
      </c>
      <c r="DG4" s="33" t="s">
        <v>76</v>
      </c>
      <c r="DH4" s="33" t="s">
        <v>77</v>
      </c>
      <c r="DI4" s="33" t="s">
        <v>78</v>
      </c>
      <c r="DJ4" s="33" t="s">
        <v>79</v>
      </c>
      <c r="DK4" s="33" t="s">
        <v>76</v>
      </c>
      <c r="DL4" s="33" t="s">
        <v>77</v>
      </c>
      <c r="DM4" s="33" t="s">
        <v>78</v>
      </c>
      <c r="DN4" s="33" t="s">
        <v>79</v>
      </c>
      <c r="DO4" s="33" t="s">
        <v>76</v>
      </c>
      <c r="DP4" s="33" t="s">
        <v>77</v>
      </c>
      <c r="DQ4" s="33" t="s">
        <v>78</v>
      </c>
      <c r="DR4" s="33" t="s">
        <v>79</v>
      </c>
      <c r="DS4" s="33" t="s">
        <v>76</v>
      </c>
      <c r="DT4" s="33" t="s">
        <v>77</v>
      </c>
      <c r="DU4" s="33" t="s">
        <v>78</v>
      </c>
      <c r="DV4" s="33" t="s">
        <v>79</v>
      </c>
      <c r="DW4" s="33" t="s">
        <v>76</v>
      </c>
      <c r="DX4" s="33" t="s">
        <v>77</v>
      </c>
      <c r="DY4" s="33" t="s">
        <v>78</v>
      </c>
      <c r="DZ4" s="33" t="s">
        <v>79</v>
      </c>
      <c r="EA4" s="33" t="s">
        <v>76</v>
      </c>
      <c r="EB4" s="33" t="s">
        <v>77</v>
      </c>
      <c r="EC4" s="33" t="s">
        <v>78</v>
      </c>
      <c r="ED4" s="33" t="s">
        <v>79</v>
      </c>
      <c r="EE4" s="33" t="s">
        <v>76</v>
      </c>
      <c r="EF4" s="33" t="s">
        <v>77</v>
      </c>
      <c r="EG4" s="33" t="s">
        <v>78</v>
      </c>
      <c r="EH4" s="33" t="s">
        <v>79</v>
      </c>
      <c r="EI4" s="33" t="s">
        <v>76</v>
      </c>
      <c r="EJ4" s="33" t="s">
        <v>77</v>
      </c>
      <c r="EK4" s="33" t="s">
        <v>78</v>
      </c>
      <c r="EL4" s="33" t="s">
        <v>79</v>
      </c>
      <c r="EM4" s="33" t="s">
        <v>76</v>
      </c>
      <c r="EN4" s="33" t="s">
        <v>77</v>
      </c>
      <c r="EO4" s="33" t="s">
        <v>78</v>
      </c>
      <c r="EP4" s="33" t="s">
        <v>79</v>
      </c>
      <c r="EQ4" s="33" t="s">
        <v>76</v>
      </c>
      <c r="ER4" s="33" t="s">
        <v>77</v>
      </c>
      <c r="ES4" s="33" t="s">
        <v>78</v>
      </c>
      <c r="ET4" s="33" t="s">
        <v>79</v>
      </c>
      <c r="EU4" s="33" t="s">
        <v>76</v>
      </c>
      <c r="EV4" s="33" t="s">
        <v>77</v>
      </c>
      <c r="EW4" s="33" t="s">
        <v>78</v>
      </c>
      <c r="EX4" s="33" t="s">
        <v>79</v>
      </c>
      <c r="EY4" s="33" t="s">
        <v>76</v>
      </c>
      <c r="EZ4" s="33" t="s">
        <v>77</v>
      </c>
      <c r="FA4" s="33" t="s">
        <v>78</v>
      </c>
      <c r="FB4" s="33" t="s">
        <v>79</v>
      </c>
    </row>
    <row r="5" spans="1:159" x14ac:dyDescent="0.25">
      <c r="B5" s="33" t="s">
        <v>250</v>
      </c>
      <c r="C5" s="4"/>
    </row>
    <row r="6" spans="1:159" x14ac:dyDescent="0.25">
      <c r="B6" s="33" t="s">
        <v>1</v>
      </c>
      <c r="C6" s="58">
        <v>58602.865919999997</v>
      </c>
      <c r="D6" s="58">
        <v>54741.960579999999</v>
      </c>
      <c r="E6" s="58">
        <v>49516.712090000001</v>
      </c>
      <c r="F6" s="58">
        <v>55389.992339999997</v>
      </c>
      <c r="G6" s="58">
        <v>61207.45089</v>
      </c>
      <c r="H6" s="58">
        <v>53762.1178</v>
      </c>
      <c r="I6" s="58">
        <v>50054.269099999998</v>
      </c>
      <c r="J6" s="58">
        <v>55811.607080000002</v>
      </c>
      <c r="K6" s="58">
        <v>62793.272169999997</v>
      </c>
      <c r="L6" s="58">
        <v>55732.656949999997</v>
      </c>
      <c r="M6" s="58">
        <v>54850.070269999997</v>
      </c>
      <c r="N6" s="58">
        <v>57756.527170000001</v>
      </c>
      <c r="O6" s="58">
        <v>62700.84592</v>
      </c>
      <c r="P6" s="58">
        <v>55625.475270000003</v>
      </c>
      <c r="Q6" s="58">
        <v>53838.246279999999</v>
      </c>
      <c r="R6" s="58">
        <v>58365.903230000004</v>
      </c>
      <c r="S6" s="58">
        <v>61750.65956</v>
      </c>
      <c r="T6" s="58">
        <v>53766.55343</v>
      </c>
      <c r="U6" s="58">
        <v>52352.13018</v>
      </c>
      <c r="V6" s="58">
        <v>54709.150159999997</v>
      </c>
      <c r="W6" s="58">
        <v>63907.47118</v>
      </c>
      <c r="X6" s="58">
        <v>56667.187279999998</v>
      </c>
      <c r="Y6" s="58">
        <v>54297.071660000001</v>
      </c>
      <c r="Z6" s="58">
        <v>58332.029569999999</v>
      </c>
      <c r="AA6" s="58">
        <v>64873.41807</v>
      </c>
      <c r="AB6" s="58">
        <v>59107.518530000001</v>
      </c>
      <c r="AC6" s="58">
        <v>58242.472670000003</v>
      </c>
      <c r="AD6" s="58">
        <v>62543.305769999999</v>
      </c>
      <c r="AE6" s="58">
        <v>67967.910610000006</v>
      </c>
      <c r="AF6" s="58">
        <v>62504.505250000002</v>
      </c>
      <c r="AG6" s="58">
        <v>60079.895380000002</v>
      </c>
      <c r="AH6" s="58">
        <v>63076.354780000001</v>
      </c>
      <c r="AI6" s="58">
        <v>71206.462220000001</v>
      </c>
      <c r="AJ6" s="58">
        <v>65179.187449999998</v>
      </c>
      <c r="AK6" s="58">
        <v>68230.685750000004</v>
      </c>
      <c r="AL6" s="58">
        <v>69057.185129999998</v>
      </c>
      <c r="AM6" s="58">
        <v>73242.682660000006</v>
      </c>
      <c r="AN6" s="58">
        <v>66833.209260000003</v>
      </c>
      <c r="AO6" s="58">
        <v>59882.772900000004</v>
      </c>
      <c r="AP6" s="58">
        <v>67704.972120000006</v>
      </c>
      <c r="AQ6" s="58">
        <v>72421.630510000003</v>
      </c>
      <c r="AR6" s="58">
        <v>71783.713019999996</v>
      </c>
      <c r="AS6" s="58">
        <v>64228.940600000002</v>
      </c>
      <c r="AT6" s="58">
        <v>68734.814259999999</v>
      </c>
      <c r="AU6" s="58">
        <v>72752.597009999998</v>
      </c>
      <c r="AV6" s="58">
        <v>72102.608840000001</v>
      </c>
      <c r="AW6" s="58">
        <v>65602.289220000006</v>
      </c>
      <c r="AX6" s="58">
        <v>70173.147010000001</v>
      </c>
      <c r="AY6" s="58">
        <v>76326.067379999993</v>
      </c>
      <c r="AZ6" s="58">
        <v>71938.920129999999</v>
      </c>
      <c r="BA6" s="58">
        <v>62310.758959999999</v>
      </c>
      <c r="BB6" s="58">
        <v>68376.274430000005</v>
      </c>
      <c r="BC6" s="58">
        <v>78166.003110000005</v>
      </c>
      <c r="BD6" s="58">
        <v>70582.291880000004</v>
      </c>
      <c r="BE6" s="58">
        <v>64618.98805</v>
      </c>
      <c r="BF6" s="58">
        <v>72339.255650000006</v>
      </c>
      <c r="BG6" s="58">
        <v>80401.104569999996</v>
      </c>
      <c r="BH6" s="58">
        <v>75272.205629999997</v>
      </c>
      <c r="BI6" s="58">
        <v>67925.345419999998</v>
      </c>
      <c r="BJ6" s="58">
        <v>73563.889370000004</v>
      </c>
      <c r="BK6" s="58">
        <v>79848.505059999996</v>
      </c>
      <c r="BL6" s="58">
        <v>71655.759269999995</v>
      </c>
      <c r="BM6" s="58">
        <v>67066.845000000001</v>
      </c>
      <c r="BN6" s="58">
        <v>72826.532659999997</v>
      </c>
      <c r="BO6" s="58">
        <v>81595.797189999997</v>
      </c>
      <c r="BP6" s="58">
        <v>73926.84143</v>
      </c>
      <c r="BQ6" s="58">
        <v>72074.653000000006</v>
      </c>
      <c r="BR6" s="58">
        <v>74692.233869999996</v>
      </c>
      <c r="BS6" s="58">
        <v>82744.055410000001</v>
      </c>
      <c r="BT6" s="58">
        <v>75099.513789999997</v>
      </c>
      <c r="BU6" s="58">
        <v>71983.505189999996</v>
      </c>
      <c r="BV6" s="58">
        <v>75719.885739999998</v>
      </c>
      <c r="BW6" s="58">
        <v>82744.055410000001</v>
      </c>
      <c r="BX6" s="58">
        <v>79570.64142</v>
      </c>
      <c r="BY6" s="58">
        <v>70031.756349999996</v>
      </c>
      <c r="BZ6" s="58">
        <v>75648.793030000001</v>
      </c>
      <c r="CA6" s="58">
        <v>82744.055410000001</v>
      </c>
      <c r="CB6" s="58">
        <v>79486.094140000001</v>
      </c>
      <c r="CC6" s="58">
        <v>73482.678169999999</v>
      </c>
      <c r="CD6" s="58">
        <v>75209.531839999996</v>
      </c>
      <c r="CE6" s="58">
        <v>82744.055410000001</v>
      </c>
      <c r="CF6" s="58">
        <v>79147.69975</v>
      </c>
      <c r="CG6" s="58">
        <v>72600.253400000001</v>
      </c>
      <c r="CH6" s="58">
        <v>74608.045270000002</v>
      </c>
      <c r="CI6" s="58">
        <v>82744.055410000001</v>
      </c>
      <c r="CJ6" s="58">
        <v>78931.696169999996</v>
      </c>
      <c r="CK6" s="58">
        <v>72017.014370000004</v>
      </c>
      <c r="CL6" s="58">
        <v>74307.101769999994</v>
      </c>
      <c r="CM6" s="58">
        <v>82744.055410000001</v>
      </c>
      <c r="CN6" s="58">
        <v>78691.326419999998</v>
      </c>
      <c r="CO6" s="58">
        <v>72819.662450000003</v>
      </c>
      <c r="CP6" s="58">
        <v>74559.374049999999</v>
      </c>
      <c r="CQ6" s="58">
        <v>82744.055410000001</v>
      </c>
      <c r="CR6" s="58">
        <v>79780.876740000007</v>
      </c>
      <c r="CS6" s="58">
        <v>70149.169160000005</v>
      </c>
      <c r="CT6" s="58">
        <v>74321.593040000007</v>
      </c>
      <c r="CU6" s="58">
        <v>82744.055410000001</v>
      </c>
      <c r="CV6" s="58">
        <v>79780.876740000007</v>
      </c>
      <c r="CW6" s="58">
        <v>73584.211070000005</v>
      </c>
      <c r="CX6" s="58">
        <v>74702.454519999999</v>
      </c>
      <c r="CY6" s="58">
        <v>82744.055410000001</v>
      </c>
      <c r="CZ6" s="58">
        <v>79780.876740000007</v>
      </c>
      <c r="DA6" s="58">
        <v>74107.448560000004</v>
      </c>
      <c r="DB6" s="58">
        <v>74268.485209999999</v>
      </c>
      <c r="DC6" s="58">
        <v>82744.055410000001</v>
      </c>
      <c r="DD6" s="58">
        <v>79368.833039999998</v>
      </c>
      <c r="DE6" s="58">
        <v>72483.103610000006</v>
      </c>
      <c r="DF6" s="58">
        <v>73684.807929999995</v>
      </c>
      <c r="DG6" s="58">
        <v>82744.055410000001</v>
      </c>
      <c r="DH6" s="58">
        <v>78945.973729999998</v>
      </c>
      <c r="DI6" s="58">
        <v>70009.313569999998</v>
      </c>
      <c r="DJ6" s="58">
        <v>75134.493740000005</v>
      </c>
      <c r="DK6" s="58">
        <v>82744.055410000001</v>
      </c>
      <c r="DL6" s="58">
        <v>79587.751069999998</v>
      </c>
      <c r="DM6" s="58">
        <v>69799.311549999999</v>
      </c>
      <c r="DN6" s="58">
        <v>72660.241899999994</v>
      </c>
      <c r="DO6" s="58">
        <v>82744.055410000001</v>
      </c>
      <c r="DP6" s="58">
        <v>79780.876740000007</v>
      </c>
      <c r="DQ6" s="58">
        <v>72930.211979999993</v>
      </c>
      <c r="DR6" s="58">
        <v>73854.805649999995</v>
      </c>
      <c r="DS6" s="58">
        <v>82055.952369999999</v>
      </c>
      <c r="DT6" s="58">
        <v>79780.876740000007</v>
      </c>
      <c r="DU6" s="58">
        <v>73104.383749999994</v>
      </c>
      <c r="DV6" s="58">
        <v>75599.905740000002</v>
      </c>
      <c r="DW6" s="58">
        <v>81371.156910000005</v>
      </c>
      <c r="DX6" s="58">
        <v>79780.876740000007</v>
      </c>
      <c r="DY6" s="58">
        <v>72788.814580000006</v>
      </c>
      <c r="DZ6" s="58">
        <v>75401.271340000007</v>
      </c>
      <c r="EA6" s="58">
        <v>81674.809630000003</v>
      </c>
      <c r="EB6" s="58">
        <v>79780.876740000007</v>
      </c>
      <c r="EC6" s="58">
        <v>72601.37384</v>
      </c>
      <c r="ED6" s="58">
        <v>73575.255350000007</v>
      </c>
      <c r="EE6" s="58">
        <v>82744.055410000001</v>
      </c>
      <c r="EF6" s="58">
        <v>79780.876740000007</v>
      </c>
      <c r="EG6" s="58">
        <v>72308.945569999996</v>
      </c>
      <c r="EH6" s="58">
        <v>75446.502739999996</v>
      </c>
      <c r="EI6" s="58">
        <v>79766.705489999993</v>
      </c>
      <c r="EJ6" s="58">
        <v>79780.876740000007</v>
      </c>
      <c r="EK6" s="58">
        <v>73641.95435</v>
      </c>
      <c r="EL6" s="58">
        <v>72216.351259999996</v>
      </c>
      <c r="EM6" s="58">
        <v>82196.831649999993</v>
      </c>
      <c r="EN6" s="58">
        <v>79780.876740000007</v>
      </c>
      <c r="EO6" s="58">
        <v>72924.330050000004</v>
      </c>
      <c r="EP6" s="58">
        <v>69840.940119999999</v>
      </c>
      <c r="EQ6" s="58">
        <v>82744.055410000001</v>
      </c>
      <c r="ER6" s="58">
        <v>79780.876740000007</v>
      </c>
      <c r="ES6" s="58">
        <v>71884.544609999997</v>
      </c>
      <c r="ET6" s="58">
        <v>74351.275070000003</v>
      </c>
      <c r="EU6" s="58">
        <v>77771.472550000006</v>
      </c>
      <c r="EV6" s="58">
        <v>79780.876740000007</v>
      </c>
      <c r="EW6" s="58">
        <v>72410.008130000002</v>
      </c>
      <c r="EX6" s="58">
        <v>74381.547730000006</v>
      </c>
      <c r="EY6" s="58">
        <v>81765.165890000004</v>
      </c>
      <c r="EZ6" s="58">
        <v>79780.876740000007</v>
      </c>
      <c r="FA6" s="58">
        <v>72597.074630000003</v>
      </c>
      <c r="FB6" s="58">
        <v>75473.155440000002</v>
      </c>
    </row>
    <row r="7" spans="1:159" x14ac:dyDescent="0.25">
      <c r="B7" s="33" t="s">
        <v>2</v>
      </c>
      <c r="C7" s="58">
        <v>4416.3087880000003</v>
      </c>
      <c r="D7" s="58">
        <v>4739.0984099999996</v>
      </c>
      <c r="E7" s="58">
        <v>4617.517938</v>
      </c>
      <c r="F7" s="58">
        <v>4562.0794260000002</v>
      </c>
      <c r="G7" s="58">
        <v>4416.3087880000003</v>
      </c>
      <c r="H7" s="58">
        <v>4739.0984099999996</v>
      </c>
      <c r="I7" s="58">
        <v>4617.517938</v>
      </c>
      <c r="J7" s="58">
        <v>4581.1485830000001</v>
      </c>
      <c r="K7" s="58">
        <v>4560.8679080000002</v>
      </c>
      <c r="L7" s="58">
        <v>4739.0984099999996</v>
      </c>
      <c r="M7" s="58">
        <v>4473.7992780000004</v>
      </c>
      <c r="N7" s="58">
        <v>4583.5099259999997</v>
      </c>
      <c r="O7" s="58">
        <v>4561.7519080000002</v>
      </c>
      <c r="P7" s="58">
        <v>4739.9794099999999</v>
      </c>
      <c r="Q7" s="58">
        <v>4474.6932779999997</v>
      </c>
      <c r="R7" s="58">
        <v>4584.4069259999997</v>
      </c>
      <c r="S7" s="58">
        <v>4817.3037080000004</v>
      </c>
      <c r="T7" s="58">
        <v>4997.6789099999996</v>
      </c>
      <c r="U7" s="58">
        <v>4728.7650780000004</v>
      </c>
      <c r="V7" s="58">
        <v>4836.8402260000003</v>
      </c>
      <c r="W7" s="58">
        <v>5002.1437079999996</v>
      </c>
      <c r="X7" s="58">
        <v>5057.3241500000004</v>
      </c>
      <c r="Y7" s="58">
        <v>4784.2808580000001</v>
      </c>
      <c r="Z7" s="58">
        <v>4898.7023259999996</v>
      </c>
      <c r="AA7" s="58">
        <v>4862.6146179999996</v>
      </c>
      <c r="AB7" s="58">
        <v>5099.4923099999996</v>
      </c>
      <c r="AC7" s="58">
        <v>4995.8107479999999</v>
      </c>
      <c r="AD7" s="58">
        <v>4841.7979260000002</v>
      </c>
      <c r="AE7" s="58">
        <v>5021.7614270000004</v>
      </c>
      <c r="AF7" s="58">
        <v>5065.9640099999997</v>
      </c>
      <c r="AG7" s="58">
        <v>4868.3384580000002</v>
      </c>
      <c r="AH7" s="58">
        <v>5200.1661260000001</v>
      </c>
      <c r="AI7" s="58">
        <v>5203.0284510000001</v>
      </c>
      <c r="AJ7" s="58">
        <v>5063.4931919999999</v>
      </c>
      <c r="AK7" s="58">
        <v>5202.0635579999998</v>
      </c>
      <c r="AL7" s="58">
        <v>5144.2660260000002</v>
      </c>
      <c r="AM7" s="58">
        <v>9327.0610140000008</v>
      </c>
      <c r="AN7" s="58">
        <v>7964.2332839999999</v>
      </c>
      <c r="AO7" s="58">
        <v>9101.8434180000004</v>
      </c>
      <c r="AP7" s="58">
        <v>9202.3487260000002</v>
      </c>
      <c r="AQ7" s="58">
        <v>9346.2743609999998</v>
      </c>
      <c r="AR7" s="58">
        <v>9537.6887920000008</v>
      </c>
      <c r="AS7" s="58">
        <v>7717.4311070000003</v>
      </c>
      <c r="AT7" s="58">
        <v>6319.7338470000004</v>
      </c>
      <c r="AU7" s="58">
        <v>9437.5158470000006</v>
      </c>
      <c r="AV7" s="58">
        <v>4994.3977219999997</v>
      </c>
      <c r="AW7" s="58">
        <v>5127.2484180000001</v>
      </c>
      <c r="AX7" s="58">
        <v>8665.5170020000005</v>
      </c>
      <c r="AY7" s="58">
        <v>9220.2543870000009</v>
      </c>
      <c r="AZ7" s="58">
        <v>9186.1180920000006</v>
      </c>
      <c r="BA7" s="58">
        <v>9103.2329580000005</v>
      </c>
      <c r="BB7" s="58">
        <v>8876.3358260000005</v>
      </c>
      <c r="BC7" s="58">
        <v>9061.7680689999997</v>
      </c>
      <c r="BD7" s="58">
        <v>9392.0429569999997</v>
      </c>
      <c r="BE7" s="58">
        <v>9194.9355780000005</v>
      </c>
      <c r="BF7" s="58">
        <v>9258.1252650000006</v>
      </c>
      <c r="BG7" s="58">
        <v>9531.6875870000003</v>
      </c>
      <c r="BH7" s="58">
        <v>6875.1791480000002</v>
      </c>
      <c r="BI7" s="58">
        <v>5369.0099810000002</v>
      </c>
      <c r="BJ7" s="58">
        <v>9258.1252650000006</v>
      </c>
      <c r="BK7" s="58">
        <v>9437.4351139999999</v>
      </c>
      <c r="BL7" s="58">
        <v>9255.1937099999996</v>
      </c>
      <c r="BM7" s="58">
        <v>9119.7473140000002</v>
      </c>
      <c r="BN7" s="58">
        <v>9257.5950059999996</v>
      </c>
      <c r="BO7" s="58">
        <v>9530.9359480000003</v>
      </c>
      <c r="BP7" s="58">
        <v>9537.6887920000008</v>
      </c>
      <c r="BQ7" s="58">
        <v>9343.3378379999995</v>
      </c>
      <c r="BR7" s="58">
        <v>9258.1252650000006</v>
      </c>
      <c r="BS7" s="58">
        <v>11642.36759</v>
      </c>
      <c r="BT7" s="58">
        <v>11754.88999</v>
      </c>
      <c r="BU7" s="58">
        <v>7509.2182380000004</v>
      </c>
      <c r="BV7" s="58">
        <v>10872.29012</v>
      </c>
      <c r="BW7" s="58">
        <v>11644.662350000001</v>
      </c>
      <c r="BX7" s="58">
        <v>11825.22998</v>
      </c>
      <c r="BY7" s="58">
        <v>11247.601720000001</v>
      </c>
      <c r="BZ7" s="58">
        <v>11367.18823</v>
      </c>
      <c r="CA7" s="58">
        <v>11644.662350000001</v>
      </c>
      <c r="CB7" s="58">
        <v>11825.36081</v>
      </c>
      <c r="CC7" s="58">
        <v>9343.6132379999999</v>
      </c>
      <c r="CD7" s="58">
        <v>11367.18823</v>
      </c>
      <c r="CE7" s="58">
        <v>11644.662350000001</v>
      </c>
      <c r="CF7" s="58">
        <v>7814.7303570000004</v>
      </c>
      <c r="CG7" s="58">
        <v>11483.813239999999</v>
      </c>
      <c r="CH7" s="58">
        <v>11367.13435</v>
      </c>
      <c r="CI7" s="58">
        <v>11644.662350000001</v>
      </c>
      <c r="CJ7" s="58">
        <v>9989.4946959999997</v>
      </c>
      <c r="CK7" s="58">
        <v>6633.7997759999998</v>
      </c>
      <c r="CL7" s="58">
        <v>11367.18823</v>
      </c>
      <c r="CM7" s="58">
        <v>11644.662350000001</v>
      </c>
      <c r="CN7" s="58">
        <v>11825.36081</v>
      </c>
      <c r="CO7" s="58">
        <v>7509.2182380000004</v>
      </c>
      <c r="CP7" s="58">
        <v>11367.18823</v>
      </c>
      <c r="CQ7" s="58">
        <v>11644.662350000001</v>
      </c>
      <c r="CR7" s="58">
        <v>9852.6141459999999</v>
      </c>
      <c r="CS7" s="58">
        <v>11125.40864</v>
      </c>
      <c r="CT7" s="58">
        <v>11344.29333</v>
      </c>
      <c r="CU7" s="58">
        <v>11644.662350000001</v>
      </c>
      <c r="CV7" s="58">
        <v>11825.36081</v>
      </c>
      <c r="CW7" s="58">
        <v>7509.2182380000004</v>
      </c>
      <c r="CX7" s="58">
        <v>10681.44038</v>
      </c>
      <c r="CY7" s="58">
        <v>11644.662350000001</v>
      </c>
      <c r="CZ7" s="58">
        <v>11825.36081</v>
      </c>
      <c r="DA7" s="58">
        <v>9105.0677140000007</v>
      </c>
      <c r="DB7" s="58">
        <v>11332.155710000001</v>
      </c>
      <c r="DC7" s="58">
        <v>11644.662350000001</v>
      </c>
      <c r="DD7" s="58">
        <v>11825.36081</v>
      </c>
      <c r="DE7" s="58">
        <v>7404.0371940000005</v>
      </c>
      <c r="DF7" s="58">
        <v>11367.18823</v>
      </c>
      <c r="DG7" s="58">
        <v>11644.662350000001</v>
      </c>
      <c r="DH7" s="58">
        <v>11825.36081</v>
      </c>
      <c r="DI7" s="58">
        <v>9343.3702379999995</v>
      </c>
      <c r="DJ7" s="58">
        <v>10011.31554</v>
      </c>
      <c r="DK7" s="58">
        <v>11644.662350000001</v>
      </c>
      <c r="DL7" s="58">
        <v>11825.36081</v>
      </c>
      <c r="DM7" s="58">
        <v>9121.2345779999996</v>
      </c>
      <c r="DN7" s="58">
        <v>11130.380230000001</v>
      </c>
      <c r="DO7" s="58">
        <v>11644.662350000001</v>
      </c>
      <c r="DP7" s="58">
        <v>11825.36081</v>
      </c>
      <c r="DQ7" s="58">
        <v>5368.7428380000001</v>
      </c>
      <c r="DR7" s="58">
        <v>11365.08778</v>
      </c>
      <c r="DS7" s="58">
        <v>11643.097030000001</v>
      </c>
      <c r="DT7" s="58">
        <v>11825.36081</v>
      </c>
      <c r="DU7" s="58">
        <v>11480.06884</v>
      </c>
      <c r="DV7" s="58">
        <v>11367.18823</v>
      </c>
      <c r="DW7" s="58">
        <v>11643.327719999999</v>
      </c>
      <c r="DX7" s="58">
        <v>11825.36081</v>
      </c>
      <c r="DY7" s="58">
        <v>7108.2106379999996</v>
      </c>
      <c r="DZ7" s="58">
        <v>9258.5270419999997</v>
      </c>
      <c r="EA7" s="58">
        <v>11641.615949999999</v>
      </c>
      <c r="EB7" s="58">
        <v>11825.36081</v>
      </c>
      <c r="EC7" s="58">
        <v>5369.0182379999997</v>
      </c>
      <c r="ED7" s="58">
        <v>11324.60039</v>
      </c>
      <c r="EE7" s="58">
        <v>11644.662350000001</v>
      </c>
      <c r="EF7" s="58">
        <v>11825.36081</v>
      </c>
      <c r="EG7" s="58">
        <v>5368.7752380000002</v>
      </c>
      <c r="EH7" s="58">
        <v>5894.8721290000003</v>
      </c>
      <c r="EI7" s="58">
        <v>11641.54371</v>
      </c>
      <c r="EJ7" s="58">
        <v>11825.36081</v>
      </c>
      <c r="EK7" s="58">
        <v>11483.813239999999</v>
      </c>
      <c r="EL7" s="58">
        <v>7010.8384130000004</v>
      </c>
      <c r="EM7" s="58">
        <v>9495.442642</v>
      </c>
      <c r="EN7" s="58">
        <v>11825.36081</v>
      </c>
      <c r="EO7" s="58">
        <v>5369.0182379999997</v>
      </c>
      <c r="EP7" s="58">
        <v>11324.60039</v>
      </c>
      <c r="EQ7" s="58">
        <v>7724.8893479999997</v>
      </c>
      <c r="ER7" s="58">
        <v>11825.36081</v>
      </c>
      <c r="ES7" s="58">
        <v>7471.1134439999996</v>
      </c>
      <c r="ET7" s="58">
        <v>11367.18823</v>
      </c>
      <c r="EU7" s="58">
        <v>11643.14025</v>
      </c>
      <c r="EV7" s="58">
        <v>11825.36081</v>
      </c>
      <c r="EW7" s="58">
        <v>6064.5832460000001</v>
      </c>
      <c r="EX7" s="58">
        <v>8555.7629230000002</v>
      </c>
      <c r="EY7" s="58">
        <v>7722.2633130000004</v>
      </c>
      <c r="EZ7" s="58">
        <v>11825.36081</v>
      </c>
      <c r="FA7" s="58">
        <v>6563.3268230000003</v>
      </c>
      <c r="FB7" s="58">
        <v>11367.18823</v>
      </c>
    </row>
    <row r="8" spans="1:159" x14ac:dyDescent="0.25">
      <c r="B8" s="33" t="s">
        <v>3</v>
      </c>
      <c r="C8" s="58">
        <v>9872.7680049999999</v>
      </c>
      <c r="D8" s="58">
        <v>8100.9250760000004</v>
      </c>
      <c r="E8" s="58">
        <v>9569.7913310000004</v>
      </c>
      <c r="F8" s="58">
        <v>9537.6736860000001</v>
      </c>
      <c r="G8" s="58">
        <v>9804.8146919999999</v>
      </c>
      <c r="H8" s="58">
        <v>9010.3422210000008</v>
      </c>
      <c r="I8" s="58">
        <v>9798.2771379999995</v>
      </c>
      <c r="J8" s="58">
        <v>10303.089980000001</v>
      </c>
      <c r="K8" s="58">
        <v>10440.37861</v>
      </c>
      <c r="L8" s="58">
        <v>10018.373659999999</v>
      </c>
      <c r="M8" s="58">
        <v>9816.2734560000008</v>
      </c>
      <c r="N8" s="58">
        <v>10651.664769999999</v>
      </c>
      <c r="O8" s="58">
        <v>10563.549919999999</v>
      </c>
      <c r="P8" s="58">
        <v>10344.116959999999</v>
      </c>
      <c r="Q8" s="58">
        <v>10146.851919999999</v>
      </c>
      <c r="R8" s="58">
        <v>10303.089980000001</v>
      </c>
      <c r="S8" s="58">
        <v>11342.750529999999</v>
      </c>
      <c r="T8" s="58">
        <v>10949.25728</v>
      </c>
      <c r="U8" s="58">
        <v>10738.07418</v>
      </c>
      <c r="V8" s="58">
        <v>11198.166370000001</v>
      </c>
      <c r="W8" s="58">
        <v>11473.5016</v>
      </c>
      <c r="X8" s="58">
        <v>10505.621440000001</v>
      </c>
      <c r="Y8" s="58">
        <v>10985.744140000001</v>
      </c>
      <c r="Z8" s="58">
        <v>11702.97921</v>
      </c>
      <c r="AA8" s="58">
        <v>11270.024429999999</v>
      </c>
      <c r="AB8" s="58">
        <v>11779.44341</v>
      </c>
      <c r="AC8" s="58">
        <v>10178.781720000001</v>
      </c>
      <c r="AD8" s="58">
        <v>9633.7960750000002</v>
      </c>
      <c r="AE8" s="58">
        <v>13559.704879999999</v>
      </c>
      <c r="AF8" s="58">
        <v>10890.961740000001</v>
      </c>
      <c r="AG8" s="58">
        <v>11679.82656</v>
      </c>
      <c r="AH8" s="58">
        <v>12160.04817</v>
      </c>
      <c r="AI8" s="58">
        <v>12467.80668</v>
      </c>
      <c r="AJ8" s="58">
        <v>13554.87278</v>
      </c>
      <c r="AK8" s="58">
        <v>5880.3874900000001</v>
      </c>
      <c r="AL8" s="58">
        <v>11925.505929999999</v>
      </c>
      <c r="AM8" s="58">
        <v>11775.02548</v>
      </c>
      <c r="AN8" s="58">
        <v>13743.1134</v>
      </c>
      <c r="AO8" s="58">
        <v>13524.34222</v>
      </c>
      <c r="AP8" s="58">
        <v>13269.83426</v>
      </c>
      <c r="AQ8" s="58">
        <v>15625.05168</v>
      </c>
      <c r="AR8" s="58">
        <v>9637.7995169999995</v>
      </c>
      <c r="AS8" s="58">
        <v>15625.05168</v>
      </c>
      <c r="AT8" s="58">
        <v>18142.808349999999</v>
      </c>
      <c r="AU8" s="58">
        <v>17390.052189999999</v>
      </c>
      <c r="AV8" s="58">
        <v>16829.761770000001</v>
      </c>
      <c r="AW8" s="58">
        <v>17627.722310000001</v>
      </c>
      <c r="AX8" s="58">
        <v>17133.33165</v>
      </c>
      <c r="AY8" s="58">
        <v>19011.538110000001</v>
      </c>
      <c r="AZ8" s="58">
        <v>16129.223550000001</v>
      </c>
      <c r="BA8" s="58">
        <v>18574.467840000001</v>
      </c>
      <c r="BB8" s="58">
        <v>18800.96298</v>
      </c>
      <c r="BC8" s="58">
        <v>21600.011709999999</v>
      </c>
      <c r="BD8" s="58">
        <v>21401.21933</v>
      </c>
      <c r="BE8" s="58">
        <v>19810.414580000001</v>
      </c>
      <c r="BF8" s="58">
        <v>20660.296569999999</v>
      </c>
      <c r="BG8" s="58">
        <v>22497.582320000001</v>
      </c>
      <c r="BH8" s="58">
        <v>21795.50589</v>
      </c>
      <c r="BI8" s="58">
        <v>20708.743450000002</v>
      </c>
      <c r="BJ8" s="58">
        <v>22086.569149999999</v>
      </c>
      <c r="BK8" s="58">
        <v>22646.335350000001</v>
      </c>
      <c r="BL8" s="58">
        <v>21942.009829999999</v>
      </c>
      <c r="BM8" s="58">
        <v>21078.080430000002</v>
      </c>
      <c r="BN8" s="58">
        <v>22268.2942</v>
      </c>
      <c r="BO8" s="58">
        <v>22708.678980000001</v>
      </c>
      <c r="BP8" s="58">
        <v>21485.493200000001</v>
      </c>
      <c r="BQ8" s="58">
        <v>21589.715069999998</v>
      </c>
      <c r="BR8" s="58">
        <v>22708.678980000001</v>
      </c>
      <c r="BS8" s="58">
        <v>22708.678980000001</v>
      </c>
      <c r="BT8" s="58">
        <v>21174.722529999999</v>
      </c>
      <c r="BU8" s="58">
        <v>21301.49422</v>
      </c>
      <c r="BV8" s="58">
        <v>22708.678980000001</v>
      </c>
      <c r="BW8" s="58">
        <v>22708.678980000001</v>
      </c>
      <c r="BX8" s="58">
        <v>18240.525089999999</v>
      </c>
      <c r="BY8" s="58">
        <v>21450.436750000001</v>
      </c>
      <c r="BZ8" s="58">
        <v>22036.92164</v>
      </c>
      <c r="CA8" s="58">
        <v>21889.548460000002</v>
      </c>
      <c r="CB8" s="58">
        <v>16656.198</v>
      </c>
      <c r="CC8" s="58">
        <v>20098.094280000001</v>
      </c>
      <c r="CD8" s="58">
        <v>21188.039410000001</v>
      </c>
      <c r="CE8" s="58">
        <v>22079.04278</v>
      </c>
      <c r="CF8" s="58">
        <v>22079.04278</v>
      </c>
      <c r="CG8" s="58">
        <v>21564.637170000002</v>
      </c>
      <c r="CH8" s="58">
        <v>22079.04278</v>
      </c>
      <c r="CI8" s="58">
        <v>22268.537090000002</v>
      </c>
      <c r="CJ8" s="58">
        <v>21827.962810000001</v>
      </c>
      <c r="CK8" s="58">
        <v>21901.865590000001</v>
      </c>
      <c r="CL8" s="58">
        <v>22255.08209</v>
      </c>
      <c r="CM8" s="58">
        <v>22458.220890000001</v>
      </c>
      <c r="CN8" s="58">
        <v>22458.220890000001</v>
      </c>
      <c r="CO8" s="58">
        <v>20904.55557</v>
      </c>
      <c r="CP8" s="58">
        <v>22015.220160000001</v>
      </c>
      <c r="CQ8" s="58">
        <v>22647.715209999998</v>
      </c>
      <c r="CR8" s="58">
        <v>22647.715209999998</v>
      </c>
      <c r="CS8" s="58">
        <v>21048.28872</v>
      </c>
      <c r="CT8" s="58">
        <v>22345.211810000001</v>
      </c>
      <c r="CU8" s="58">
        <v>23503.86045</v>
      </c>
      <c r="CV8" s="58">
        <v>23503.86045</v>
      </c>
      <c r="CW8" s="58">
        <v>22767.675050000002</v>
      </c>
      <c r="CX8" s="58">
        <v>23503.86045</v>
      </c>
      <c r="CY8" s="58">
        <v>24342.293150000001</v>
      </c>
      <c r="CZ8" s="58">
        <v>24070.624810000001</v>
      </c>
      <c r="DA8" s="58">
        <v>24342.293150000001</v>
      </c>
      <c r="DB8" s="58">
        <v>23992.96038</v>
      </c>
      <c r="DC8" s="58">
        <v>25311.025600000001</v>
      </c>
      <c r="DD8" s="58">
        <v>25311.025600000001</v>
      </c>
      <c r="DE8" s="58">
        <v>24720.750820000001</v>
      </c>
      <c r="DF8" s="58">
        <v>24868.076779999999</v>
      </c>
      <c r="DG8" s="58">
        <v>25500.519909999999</v>
      </c>
      <c r="DH8" s="58">
        <v>24932.036970000001</v>
      </c>
      <c r="DI8" s="58">
        <v>25311.025600000001</v>
      </c>
      <c r="DJ8" s="58">
        <v>25206.80373</v>
      </c>
      <c r="DK8" s="58">
        <v>25500.519909999999</v>
      </c>
      <c r="DL8" s="58">
        <v>25008.782169999999</v>
      </c>
      <c r="DM8" s="58">
        <v>24355.784769999998</v>
      </c>
      <c r="DN8" s="58">
        <v>25500.519909999999</v>
      </c>
      <c r="DO8" s="58">
        <v>25495.119320000002</v>
      </c>
      <c r="DP8" s="58">
        <v>25495.119320000002</v>
      </c>
      <c r="DQ8" s="58">
        <v>24990.116979999999</v>
      </c>
      <c r="DR8" s="58">
        <v>25128.447830000001</v>
      </c>
      <c r="DS8" s="58">
        <v>25495.119320000002</v>
      </c>
      <c r="DT8" s="58">
        <v>25495.119320000002</v>
      </c>
      <c r="DU8" s="58">
        <v>22993.779450000002</v>
      </c>
      <c r="DV8" s="58">
        <v>23883.4702</v>
      </c>
      <c r="DW8" s="58">
        <v>25495.119320000002</v>
      </c>
      <c r="DX8" s="58">
        <v>25495.119320000002</v>
      </c>
      <c r="DY8" s="58">
        <v>25468.590120000001</v>
      </c>
      <c r="DZ8" s="58">
        <v>24529.645799999998</v>
      </c>
      <c r="EA8" s="58">
        <v>25495.119320000002</v>
      </c>
      <c r="EB8" s="58">
        <v>25495.119320000002</v>
      </c>
      <c r="EC8" s="58">
        <v>23610.598389999999</v>
      </c>
      <c r="ED8" s="58">
        <v>23950.551179999999</v>
      </c>
      <c r="EE8" s="58">
        <v>25150.997650000001</v>
      </c>
      <c r="EF8" s="58">
        <v>25150.997650000001</v>
      </c>
      <c r="EG8" s="58">
        <v>24385.645810000002</v>
      </c>
      <c r="EH8" s="58">
        <v>24819.382600000001</v>
      </c>
      <c r="EI8" s="58">
        <v>24626.098409999999</v>
      </c>
      <c r="EJ8" s="58">
        <v>25150.997650000001</v>
      </c>
      <c r="EK8" s="58">
        <v>24287.851060000001</v>
      </c>
      <c r="EL8" s="58">
        <v>24595.779320000001</v>
      </c>
      <c r="EM8" s="58">
        <v>23656.834999999999</v>
      </c>
      <c r="EN8" s="58">
        <v>25150.997650000001</v>
      </c>
      <c r="EO8" s="58">
        <v>24719.898089999999</v>
      </c>
      <c r="EP8" s="58">
        <v>24957.713449999999</v>
      </c>
      <c r="EQ8" s="58">
        <v>25042.038420000001</v>
      </c>
      <c r="ER8" s="58">
        <v>25150.997650000001</v>
      </c>
      <c r="ES8" s="58">
        <v>23345.790509999999</v>
      </c>
      <c r="ET8" s="58">
        <v>23043.820899999999</v>
      </c>
      <c r="EU8" s="58">
        <v>24457.448469999999</v>
      </c>
      <c r="EV8" s="58">
        <v>25150.997650000001</v>
      </c>
      <c r="EW8" s="58">
        <v>21584.7147</v>
      </c>
      <c r="EX8" s="58">
        <v>25150.997650000001</v>
      </c>
      <c r="EY8" s="58">
        <v>25150.997650000001</v>
      </c>
      <c r="EZ8" s="58">
        <v>25150.997650000001</v>
      </c>
      <c r="FA8" s="58">
        <v>21118.474149999998</v>
      </c>
      <c r="FB8" s="58">
        <v>22462.073359999999</v>
      </c>
    </row>
    <row r="9" spans="1:159" x14ac:dyDescent="0.25">
      <c r="B9" s="33" t="s">
        <v>4</v>
      </c>
      <c r="C9" s="58">
        <v>2110.2449999999999</v>
      </c>
      <c r="D9" s="58">
        <v>1570.02</v>
      </c>
      <c r="E9" s="58">
        <v>1752.3</v>
      </c>
      <c r="F9" s="58">
        <v>2380.3200000000002</v>
      </c>
      <c r="G9" s="58">
        <v>2106.5700000000002</v>
      </c>
      <c r="H9" s="58">
        <v>2252.637068</v>
      </c>
      <c r="I9" s="58">
        <v>1718.55</v>
      </c>
      <c r="J9" s="58">
        <v>2106.5700000000002</v>
      </c>
      <c r="K9" s="58">
        <v>2380.3200000000002</v>
      </c>
      <c r="L9" s="58">
        <v>2110.2449999999999</v>
      </c>
      <c r="M9" s="58">
        <v>1452.075</v>
      </c>
      <c r="N9" s="58">
        <v>2380.3200000000002</v>
      </c>
      <c r="O9" s="58">
        <v>2106.5700000000002</v>
      </c>
      <c r="P9" s="58">
        <v>2110.2449999999999</v>
      </c>
      <c r="Q9" s="58">
        <v>1851.3</v>
      </c>
      <c r="R9" s="58">
        <v>2380.3200000000002</v>
      </c>
      <c r="S9" s="58">
        <v>1836.4949999999999</v>
      </c>
      <c r="T9" s="58">
        <v>1570.02</v>
      </c>
      <c r="U9" s="58">
        <v>1212.075</v>
      </c>
      <c r="V9" s="58">
        <v>2380.3200000000002</v>
      </c>
      <c r="W9" s="58">
        <v>2110.2449999999999</v>
      </c>
      <c r="X9" s="58">
        <v>2110.2449999999999</v>
      </c>
      <c r="Y9" s="58">
        <v>1992.3</v>
      </c>
      <c r="Z9" s="58">
        <v>2380.3200000000002</v>
      </c>
      <c r="AA9" s="58">
        <v>1968.029162</v>
      </c>
      <c r="AB9" s="58">
        <v>871.21095149999996</v>
      </c>
      <c r="AC9" s="58">
        <v>1212.075</v>
      </c>
      <c r="AD9" s="58">
        <v>2380.3200000000002</v>
      </c>
      <c r="AE9" s="58">
        <v>1821.345</v>
      </c>
      <c r="AF9" s="58">
        <v>2095.0949999999998</v>
      </c>
      <c r="AG9" s="58">
        <v>1292.325</v>
      </c>
      <c r="AH9" s="58">
        <v>2635.32</v>
      </c>
      <c r="AI9" s="58">
        <v>2635.32</v>
      </c>
      <c r="AJ9" s="58">
        <v>1338.9749999999999</v>
      </c>
      <c r="AK9" s="58">
        <v>2635.32</v>
      </c>
      <c r="AL9" s="58">
        <v>2581.5608379999999</v>
      </c>
      <c r="AM9" s="58">
        <v>2365.2449999999999</v>
      </c>
      <c r="AN9" s="58">
        <v>863.55308109999999</v>
      </c>
      <c r="AO9" s="58">
        <v>1949.07</v>
      </c>
      <c r="AP9" s="58">
        <v>2635.32</v>
      </c>
      <c r="AQ9" s="58">
        <v>2635.32</v>
      </c>
      <c r="AR9" s="58">
        <v>1551.27</v>
      </c>
      <c r="AS9" s="58">
        <v>1396.7618259999999</v>
      </c>
      <c r="AT9" s="58">
        <v>2635.32</v>
      </c>
      <c r="AU9" s="58">
        <v>2635.32</v>
      </c>
      <c r="AV9" s="58">
        <v>1821.345</v>
      </c>
      <c r="AW9" s="58">
        <v>2226.1056659999999</v>
      </c>
      <c r="AX9" s="58">
        <v>2361.5700000000002</v>
      </c>
      <c r="AY9" s="58">
        <v>2014.004627</v>
      </c>
      <c r="AZ9" s="58">
        <v>1551.27</v>
      </c>
      <c r="BA9" s="58">
        <v>2635.32</v>
      </c>
      <c r="BB9" s="58">
        <v>2635.32</v>
      </c>
      <c r="BC9" s="58">
        <v>2365.2449999999999</v>
      </c>
      <c r="BD9" s="58">
        <v>1551.27</v>
      </c>
      <c r="BE9" s="58">
        <v>2635.32</v>
      </c>
      <c r="BF9" s="58">
        <v>2361.5700000000002</v>
      </c>
      <c r="BG9" s="58">
        <v>2635.32</v>
      </c>
      <c r="BH9" s="58">
        <v>2635.32</v>
      </c>
      <c r="BI9" s="58">
        <v>2361.5700000000002</v>
      </c>
      <c r="BJ9" s="58">
        <v>2635.32</v>
      </c>
      <c r="BK9" s="58">
        <v>2635.32</v>
      </c>
      <c r="BL9" s="58">
        <v>2463.6532179999999</v>
      </c>
      <c r="BM9" s="58">
        <v>1084.05</v>
      </c>
      <c r="BN9" s="58">
        <v>2635.32</v>
      </c>
      <c r="BO9" s="58">
        <v>2635.32</v>
      </c>
      <c r="BP9" s="58">
        <v>2365.2449999999999</v>
      </c>
      <c r="BQ9" s="58">
        <v>2635.32</v>
      </c>
      <c r="BR9" s="58">
        <v>2635.32</v>
      </c>
      <c r="BS9" s="58">
        <v>1688.55</v>
      </c>
      <c r="BT9" s="58">
        <v>1418.4749999999999</v>
      </c>
      <c r="BU9" s="58">
        <v>1688.55</v>
      </c>
      <c r="BV9" s="58">
        <v>1688.55</v>
      </c>
      <c r="BW9" s="58">
        <v>1688.55</v>
      </c>
      <c r="BX9" s="58">
        <v>1688.55</v>
      </c>
      <c r="BY9" s="58">
        <v>1688.55</v>
      </c>
      <c r="BZ9" s="58">
        <v>1688.55</v>
      </c>
      <c r="CA9" s="58">
        <v>255</v>
      </c>
      <c r="CB9" s="58">
        <v>255</v>
      </c>
      <c r="CC9" s="58">
        <v>255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1651.996044</v>
      </c>
      <c r="I10" s="58">
        <v>1651.996044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1651.996044</v>
      </c>
      <c r="V10" s="58">
        <v>1651.996044</v>
      </c>
      <c r="W10" s="58">
        <v>1813.1387500000001</v>
      </c>
      <c r="X10" s="58">
        <v>1651.996044</v>
      </c>
      <c r="Y10" s="58">
        <v>1651.996044</v>
      </c>
      <c r="Z10" s="58">
        <v>1651.996044</v>
      </c>
      <c r="AA10" s="58">
        <v>1813.1387500000001</v>
      </c>
      <c r="AB10" s="58">
        <v>1651.996044</v>
      </c>
      <c r="AC10" s="58">
        <v>1651.996044</v>
      </c>
      <c r="AD10" s="58">
        <v>1651.996044</v>
      </c>
      <c r="AE10" s="58">
        <v>1813.1387500000001</v>
      </c>
      <c r="AF10" s="58">
        <v>1651.996044</v>
      </c>
      <c r="AG10" s="58">
        <v>1651.996044</v>
      </c>
      <c r="AH10" s="58">
        <v>1651.996044</v>
      </c>
      <c r="AI10" s="58">
        <v>1813.1387500000001</v>
      </c>
      <c r="AJ10" s="58">
        <v>1651.996044</v>
      </c>
      <c r="AK10" s="58">
        <v>1651.996044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1651.996044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25">
      <c r="B11" s="33" t="s">
        <v>57</v>
      </c>
      <c r="C11" s="58">
        <v>3414.145278</v>
      </c>
      <c r="D11" s="58">
        <v>2737.0373079999999</v>
      </c>
      <c r="E11" s="58">
        <v>3827.8245149999998</v>
      </c>
      <c r="F11" s="58">
        <v>3231.491849</v>
      </c>
      <c r="G11" s="58">
        <v>3301.9811530000002</v>
      </c>
      <c r="H11" s="58">
        <v>4116.6582049999997</v>
      </c>
      <c r="I11" s="58">
        <v>3981.906868</v>
      </c>
      <c r="J11" s="58">
        <v>3539.491912</v>
      </c>
      <c r="K11" s="58">
        <v>4550.6374139999998</v>
      </c>
      <c r="L11" s="58">
        <v>4500.0755980000004</v>
      </c>
      <c r="M11" s="58">
        <v>3609.8141869999999</v>
      </c>
      <c r="N11" s="58">
        <v>4253.3532510000005</v>
      </c>
      <c r="O11" s="58">
        <v>4497.6019109999997</v>
      </c>
      <c r="P11" s="58">
        <v>3822.9320050000001</v>
      </c>
      <c r="Q11" s="58">
        <v>3356.385162</v>
      </c>
      <c r="R11" s="58">
        <v>4145.0450199999996</v>
      </c>
      <c r="S11" s="58">
        <v>3506.4371510000001</v>
      </c>
      <c r="T11" s="58">
        <v>3553.9268809999999</v>
      </c>
      <c r="U11" s="58">
        <v>3740.2107249999999</v>
      </c>
      <c r="V11" s="58">
        <v>4698.9500399999997</v>
      </c>
      <c r="W11" s="58">
        <v>3939.611249</v>
      </c>
      <c r="X11" s="58">
        <v>4339.1950889999998</v>
      </c>
      <c r="Y11" s="58">
        <v>3951.693804</v>
      </c>
      <c r="Z11" s="58">
        <v>4402.865178</v>
      </c>
      <c r="AA11" s="58">
        <v>4379.8884559999997</v>
      </c>
      <c r="AB11" s="58">
        <v>3311.0013859999999</v>
      </c>
      <c r="AC11" s="58">
        <v>3474.5691579999998</v>
      </c>
      <c r="AD11" s="58">
        <v>3394.199482</v>
      </c>
      <c r="AE11" s="58">
        <v>3590.1709110000002</v>
      </c>
      <c r="AF11" s="58">
        <v>3692.261508</v>
      </c>
      <c r="AG11" s="58">
        <v>3559.4955479999999</v>
      </c>
      <c r="AH11" s="58">
        <v>4085.6662820000001</v>
      </c>
      <c r="AI11" s="58">
        <v>4872.777744</v>
      </c>
      <c r="AJ11" s="58">
        <v>3468.8041640000001</v>
      </c>
      <c r="AK11" s="58">
        <v>4143.8264529999997</v>
      </c>
      <c r="AL11" s="58">
        <v>3169.2717889999999</v>
      </c>
      <c r="AM11" s="58">
        <v>4302.3051180000002</v>
      </c>
      <c r="AN11" s="58">
        <v>2874.5183969999998</v>
      </c>
      <c r="AO11" s="58">
        <v>4470.5292300000001</v>
      </c>
      <c r="AP11" s="58">
        <v>3875.110788</v>
      </c>
      <c r="AQ11" s="58">
        <v>4701.1906449999997</v>
      </c>
      <c r="AR11" s="58">
        <v>3160.7703000000001</v>
      </c>
      <c r="AS11" s="58">
        <v>4703.3229920000003</v>
      </c>
      <c r="AT11" s="58">
        <v>4673.3561159999999</v>
      </c>
      <c r="AU11" s="58">
        <v>4574.1600479999997</v>
      </c>
      <c r="AV11" s="58">
        <v>2727.203591</v>
      </c>
      <c r="AW11" s="58">
        <v>4691.180773</v>
      </c>
      <c r="AX11" s="58">
        <v>2715.2288349999999</v>
      </c>
      <c r="AY11" s="58">
        <v>3447.386947</v>
      </c>
      <c r="AZ11" s="58">
        <v>1728.6633139999999</v>
      </c>
      <c r="BA11" s="58">
        <v>2893.163994</v>
      </c>
      <c r="BB11" s="58">
        <v>3759.2477469999999</v>
      </c>
      <c r="BC11" s="58">
        <v>1989.4177099999999</v>
      </c>
      <c r="BD11" s="58">
        <v>1401.3118899999999</v>
      </c>
      <c r="BE11" s="58">
        <v>1762.5827959999999</v>
      </c>
      <c r="BF11" s="58">
        <v>1401.3118899999999</v>
      </c>
      <c r="BG11" s="58">
        <v>2149.718222</v>
      </c>
      <c r="BH11" s="58">
        <v>1829.472835</v>
      </c>
      <c r="BI11" s="58">
        <v>2149.718222</v>
      </c>
      <c r="BJ11" s="58">
        <v>1977.328767</v>
      </c>
      <c r="BK11" s="58">
        <v>190.25228920000001</v>
      </c>
      <c r="BL11" s="58">
        <v>190.25228920000001</v>
      </c>
      <c r="BM11" s="58">
        <v>190.25228920000001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396.0912032</v>
      </c>
      <c r="D12" s="58">
        <v>3466.9386359999999</v>
      </c>
      <c r="E12" s="58">
        <v>5359.0588589999998</v>
      </c>
      <c r="F12" s="58">
        <v>3352.260628</v>
      </c>
      <c r="G12" s="58">
        <v>406.64155640000001</v>
      </c>
      <c r="H12" s="58">
        <v>3783.2664519999998</v>
      </c>
      <c r="I12" s="58">
        <v>5504.6404270000003</v>
      </c>
      <c r="J12" s="58">
        <v>3501.980528</v>
      </c>
      <c r="K12" s="58">
        <v>711.29149670000004</v>
      </c>
      <c r="L12" s="58">
        <v>4672.3335440000001</v>
      </c>
      <c r="M12" s="58">
        <v>6117.3668690000004</v>
      </c>
      <c r="N12" s="58">
        <v>4141.7118819999996</v>
      </c>
      <c r="O12" s="58">
        <v>763.45619669999996</v>
      </c>
      <c r="P12" s="58">
        <v>4807.2897929999999</v>
      </c>
      <c r="Q12" s="58">
        <v>6400.9290879999999</v>
      </c>
      <c r="R12" s="58">
        <v>4102.3625709999997</v>
      </c>
      <c r="S12" s="58">
        <v>763.45054949999997</v>
      </c>
      <c r="T12" s="58">
        <v>5010.06772</v>
      </c>
      <c r="U12" s="58">
        <v>6768.1615400000001</v>
      </c>
      <c r="V12" s="58">
        <v>4515.0528709999999</v>
      </c>
      <c r="W12" s="58">
        <v>799.75111670000001</v>
      </c>
      <c r="X12" s="58">
        <v>5115.7021830000003</v>
      </c>
      <c r="Y12" s="58">
        <v>6872.459331</v>
      </c>
      <c r="Z12" s="58">
        <v>4570.7407620000004</v>
      </c>
      <c r="AA12" s="58">
        <v>935.73621790000004</v>
      </c>
      <c r="AB12" s="58">
        <v>5081.3340930000004</v>
      </c>
      <c r="AC12" s="58">
        <v>6837.8705129999998</v>
      </c>
      <c r="AD12" s="58">
        <v>4541.1633819999997</v>
      </c>
      <c r="AE12" s="58">
        <v>1088.8148650000001</v>
      </c>
      <c r="AF12" s="58">
        <v>4845.2228750000004</v>
      </c>
      <c r="AG12" s="58">
        <v>7097.9252560000004</v>
      </c>
      <c r="AH12" s="58">
        <v>4668.8070639999996</v>
      </c>
      <c r="AI12" s="58">
        <v>1153.152098</v>
      </c>
      <c r="AJ12" s="58">
        <v>5536.3607069999998</v>
      </c>
      <c r="AK12" s="58">
        <v>6730.7104710000003</v>
      </c>
      <c r="AL12" s="58">
        <v>4349.1186109999999</v>
      </c>
      <c r="AM12" s="58">
        <v>1125.3020369999999</v>
      </c>
      <c r="AN12" s="58">
        <v>5514.5903289999997</v>
      </c>
      <c r="AO12" s="58">
        <v>7145.1545290000004</v>
      </c>
      <c r="AP12" s="58">
        <v>4344.7087869999996</v>
      </c>
      <c r="AQ12" s="58">
        <v>1146.8129140000001</v>
      </c>
      <c r="AR12" s="58">
        <v>5554.730329</v>
      </c>
      <c r="AS12" s="58">
        <v>7381.6830710000004</v>
      </c>
      <c r="AT12" s="58">
        <v>4961.3340820000003</v>
      </c>
      <c r="AU12" s="58">
        <v>1160.224598</v>
      </c>
      <c r="AV12" s="58">
        <v>5479.156129</v>
      </c>
      <c r="AW12" s="58">
        <v>7460.8470710000001</v>
      </c>
      <c r="AX12" s="58">
        <v>4884.1901099999995</v>
      </c>
      <c r="AY12" s="58">
        <v>1134.364775</v>
      </c>
      <c r="AZ12" s="58">
        <v>5514.3093090000002</v>
      </c>
      <c r="BA12" s="58">
        <v>7316.733193</v>
      </c>
      <c r="BB12" s="58">
        <v>4944.5880900000002</v>
      </c>
      <c r="BC12" s="58">
        <v>1134.364775</v>
      </c>
      <c r="BD12" s="58">
        <v>5504.5593090000002</v>
      </c>
      <c r="BE12" s="58">
        <v>7317.201051</v>
      </c>
      <c r="BF12" s="58">
        <v>4877.6467480000001</v>
      </c>
      <c r="BG12" s="58">
        <v>1920.038219</v>
      </c>
      <c r="BH12" s="58">
        <v>3301.4587529999999</v>
      </c>
      <c r="BI12" s="58">
        <v>8259.6104099999993</v>
      </c>
      <c r="BJ12" s="58">
        <v>5730.2615340000002</v>
      </c>
      <c r="BK12" s="58">
        <v>5842.7985650000001</v>
      </c>
      <c r="BL12" s="58">
        <v>10288.0591</v>
      </c>
      <c r="BM12" s="58">
        <v>12182.37076</v>
      </c>
      <c r="BN12" s="58">
        <v>9637.5880899999993</v>
      </c>
      <c r="BO12" s="58">
        <v>8513.0958740000005</v>
      </c>
      <c r="BP12" s="58">
        <v>12695.288409999999</v>
      </c>
      <c r="BQ12" s="58">
        <v>10170.468070000001</v>
      </c>
      <c r="BR12" s="58">
        <v>12323.31919</v>
      </c>
      <c r="BS12" s="58">
        <v>10700.86478</v>
      </c>
      <c r="BT12" s="58">
        <v>14883.05731</v>
      </c>
      <c r="BU12" s="58">
        <v>17001.073189999999</v>
      </c>
      <c r="BV12" s="58">
        <v>14511.088089999999</v>
      </c>
      <c r="BW12" s="58">
        <v>10700.86478</v>
      </c>
      <c r="BX12" s="58">
        <v>15146.125309999999</v>
      </c>
      <c r="BY12" s="58">
        <v>17051.236970000002</v>
      </c>
      <c r="BZ12" s="58">
        <v>14511.088089999999</v>
      </c>
      <c r="CA12" s="58">
        <v>10441.938039999999</v>
      </c>
      <c r="CB12" s="58">
        <v>14992.231470000001</v>
      </c>
      <c r="CC12" s="58">
        <v>16942.357230000001</v>
      </c>
      <c r="CD12" s="58">
        <v>14342.189549999999</v>
      </c>
      <c r="CE12" s="58">
        <v>10441.938039999999</v>
      </c>
      <c r="CF12" s="58">
        <v>14992.231470000001</v>
      </c>
      <c r="CG12" s="58">
        <v>12700.11723</v>
      </c>
      <c r="CH12" s="58">
        <v>14133.52477</v>
      </c>
      <c r="CI12" s="58">
        <v>10441.938039999999</v>
      </c>
      <c r="CJ12" s="58">
        <v>14360.481470000001</v>
      </c>
      <c r="CK12" s="58">
        <v>16942.357230000001</v>
      </c>
      <c r="CL12" s="58">
        <v>14342.189549999999</v>
      </c>
      <c r="CM12" s="58">
        <v>10441.938039999999</v>
      </c>
      <c r="CN12" s="58">
        <v>13178.83648</v>
      </c>
      <c r="CO12" s="58">
        <v>16942.357230000001</v>
      </c>
      <c r="CP12" s="58">
        <v>14342.189549999999</v>
      </c>
      <c r="CQ12" s="58">
        <v>10441.938039999999</v>
      </c>
      <c r="CR12" s="58">
        <v>14992.231470000001</v>
      </c>
      <c r="CS12" s="58">
        <v>16942.357230000001</v>
      </c>
      <c r="CT12" s="58">
        <v>14342.189549999999</v>
      </c>
      <c r="CU12" s="58">
        <v>10435.0445</v>
      </c>
      <c r="CV12" s="58">
        <v>14060.937459999999</v>
      </c>
      <c r="CW12" s="58">
        <v>16939.5445</v>
      </c>
      <c r="CX12" s="58">
        <v>14337.744500000001</v>
      </c>
      <c r="CY12" s="58">
        <v>10435.0445</v>
      </c>
      <c r="CZ12" s="58">
        <v>14988.1945</v>
      </c>
      <c r="DA12" s="58">
        <v>16939.5445</v>
      </c>
      <c r="DB12" s="58">
        <v>14337.744500000001</v>
      </c>
      <c r="DC12" s="58">
        <v>10435.0445</v>
      </c>
      <c r="DD12" s="58">
        <v>14452.03786</v>
      </c>
      <c r="DE12" s="58">
        <v>16939.5445</v>
      </c>
      <c r="DF12" s="58">
        <v>14337.744500000001</v>
      </c>
      <c r="DG12" s="58">
        <v>10435.0445</v>
      </c>
      <c r="DH12" s="58">
        <v>14988.1945</v>
      </c>
      <c r="DI12" s="58">
        <v>16894.4195</v>
      </c>
      <c r="DJ12" s="58">
        <v>14337.744500000001</v>
      </c>
      <c r="DK12" s="58">
        <v>10435.0445</v>
      </c>
      <c r="DL12" s="58">
        <v>14988.1945</v>
      </c>
      <c r="DM12" s="58">
        <v>16924.3825</v>
      </c>
      <c r="DN12" s="58">
        <v>14337.744500000001</v>
      </c>
      <c r="DO12" s="58">
        <v>10435.0445</v>
      </c>
      <c r="DP12" s="58">
        <v>14988.1945</v>
      </c>
      <c r="DQ12" s="58">
        <v>16939.5445</v>
      </c>
      <c r="DR12" s="58">
        <v>12999.504499999999</v>
      </c>
      <c r="DS12" s="58">
        <v>10435.0445</v>
      </c>
      <c r="DT12" s="58">
        <v>14988.1945</v>
      </c>
      <c r="DU12" s="58">
        <v>16939.5445</v>
      </c>
      <c r="DV12" s="58">
        <v>14337.744500000001</v>
      </c>
      <c r="DW12" s="58">
        <v>10435.0445</v>
      </c>
      <c r="DX12" s="58">
        <v>14988.1945</v>
      </c>
      <c r="DY12" s="58">
        <v>16939.5445</v>
      </c>
      <c r="DZ12" s="58">
        <v>14337.744500000001</v>
      </c>
      <c r="EA12" s="58">
        <v>10435.0445</v>
      </c>
      <c r="EB12" s="58">
        <v>14988.1945</v>
      </c>
      <c r="EC12" s="58">
        <v>16939.5445</v>
      </c>
      <c r="ED12" s="58">
        <v>11666.7045</v>
      </c>
      <c r="EE12" s="58">
        <v>7497.314222</v>
      </c>
      <c r="EF12" s="58">
        <v>14988.1945</v>
      </c>
      <c r="EG12" s="58">
        <v>15758.22047</v>
      </c>
      <c r="EH12" s="58">
        <v>12999.504499999999</v>
      </c>
      <c r="EI12" s="58">
        <v>10102.299999999999</v>
      </c>
      <c r="EJ12" s="58">
        <v>14790.55</v>
      </c>
      <c r="EK12" s="58">
        <v>14674.36</v>
      </c>
      <c r="EL12" s="58">
        <v>14120.8</v>
      </c>
      <c r="EM12" s="58">
        <v>10102.299999999999</v>
      </c>
      <c r="EN12" s="58">
        <v>14790.55</v>
      </c>
      <c r="EO12" s="58">
        <v>16168.05</v>
      </c>
      <c r="EP12" s="58">
        <v>11008.225780000001</v>
      </c>
      <c r="EQ12" s="58">
        <v>10053.620000000001</v>
      </c>
      <c r="ER12" s="58">
        <v>14790.55</v>
      </c>
      <c r="ES12" s="58">
        <v>12557.56</v>
      </c>
      <c r="ET12" s="58">
        <v>14120.8</v>
      </c>
      <c r="EU12" s="58">
        <v>10102.299999999999</v>
      </c>
      <c r="EV12" s="58">
        <v>14790.55</v>
      </c>
      <c r="EW12" s="58">
        <v>14674.36</v>
      </c>
      <c r="EX12" s="58">
        <v>13989.56</v>
      </c>
      <c r="EY12" s="58">
        <v>10102.299999999999</v>
      </c>
      <c r="EZ12" s="58">
        <v>14790.55</v>
      </c>
      <c r="FA12" s="58">
        <v>14042.61</v>
      </c>
      <c r="FB12" s="58">
        <v>14120.8</v>
      </c>
    </row>
    <row r="13" spans="1:159" x14ac:dyDescent="0.25">
      <c r="B13" s="33" t="s">
        <v>7</v>
      </c>
      <c r="C13" s="58">
        <v>365.247725</v>
      </c>
      <c r="D13" s="58">
        <v>442.5729973</v>
      </c>
      <c r="E13" s="58">
        <v>793.2662818</v>
      </c>
      <c r="F13" s="58">
        <v>329.81298020000003</v>
      </c>
      <c r="G13" s="58">
        <v>402.5924258</v>
      </c>
      <c r="H13" s="58">
        <v>653.50732129999994</v>
      </c>
      <c r="I13" s="58">
        <v>1070.477202</v>
      </c>
      <c r="J13" s="58">
        <v>565.68276260000005</v>
      </c>
      <c r="K13" s="58">
        <v>959.16893640000001</v>
      </c>
      <c r="L13" s="58">
        <v>1050.240841</v>
      </c>
      <c r="M13" s="58">
        <v>816.34304039999995</v>
      </c>
      <c r="N13" s="58">
        <v>1342.464925</v>
      </c>
      <c r="O13" s="58">
        <v>1111.395481</v>
      </c>
      <c r="P13" s="58">
        <v>1212.7582769999999</v>
      </c>
      <c r="Q13" s="58">
        <v>1210.879633</v>
      </c>
      <c r="R13" s="58">
        <v>1280.411083</v>
      </c>
      <c r="S13" s="58">
        <v>1059.909144</v>
      </c>
      <c r="T13" s="58">
        <v>1712.2972629999999</v>
      </c>
      <c r="U13" s="58">
        <v>1642.113787</v>
      </c>
      <c r="V13" s="58">
        <v>2358.1844879999999</v>
      </c>
      <c r="W13" s="58">
        <v>1560.8847840000001</v>
      </c>
      <c r="X13" s="58">
        <v>1488.898623</v>
      </c>
      <c r="Y13" s="58">
        <v>1994.336665</v>
      </c>
      <c r="Z13" s="58">
        <v>2132.6796330000002</v>
      </c>
      <c r="AA13" s="58">
        <v>2445.4412170000001</v>
      </c>
      <c r="AB13" s="58">
        <v>2147.0379659999999</v>
      </c>
      <c r="AC13" s="58">
        <v>2056.8622780000001</v>
      </c>
      <c r="AD13" s="58">
        <v>3077.9695750000001</v>
      </c>
      <c r="AE13" s="58">
        <v>2679.6346749999998</v>
      </c>
      <c r="AF13" s="58">
        <v>3161.9565250000001</v>
      </c>
      <c r="AG13" s="58">
        <v>3254.4248819999998</v>
      </c>
      <c r="AH13" s="58">
        <v>3579.2126360000002</v>
      </c>
      <c r="AI13" s="58">
        <v>3220.3539569999998</v>
      </c>
      <c r="AJ13" s="58">
        <v>3044.9781619999999</v>
      </c>
      <c r="AK13" s="58">
        <v>3923.3070600000001</v>
      </c>
      <c r="AL13" s="58">
        <v>4240.9605970000002</v>
      </c>
      <c r="AM13" s="58">
        <v>3748.5919840000001</v>
      </c>
      <c r="AN13" s="58">
        <v>4284.3557920000003</v>
      </c>
      <c r="AO13" s="58">
        <v>5545.4786869999998</v>
      </c>
      <c r="AP13" s="58">
        <v>4457.0658659999999</v>
      </c>
      <c r="AQ13" s="58">
        <v>4532.0275949999996</v>
      </c>
      <c r="AR13" s="58">
        <v>5167.6454219999996</v>
      </c>
      <c r="AS13" s="58">
        <v>4860.8640439999999</v>
      </c>
      <c r="AT13" s="58">
        <v>4498.606616</v>
      </c>
      <c r="AU13" s="58">
        <v>7154.2572810000001</v>
      </c>
      <c r="AV13" s="58">
        <v>7004.6232289999998</v>
      </c>
      <c r="AW13" s="58">
        <v>7722.4378550000001</v>
      </c>
      <c r="AX13" s="58">
        <v>8813.9746520000008</v>
      </c>
      <c r="AY13" s="58">
        <v>8847.6207419999992</v>
      </c>
      <c r="AZ13" s="58">
        <v>9606.0796790000004</v>
      </c>
      <c r="BA13" s="58">
        <v>12297.04034</v>
      </c>
      <c r="BB13" s="58">
        <v>12184.34246</v>
      </c>
      <c r="BC13" s="58">
        <v>10398.19939</v>
      </c>
      <c r="BD13" s="58">
        <v>10706.333790000001</v>
      </c>
      <c r="BE13" s="58">
        <v>14652.03204</v>
      </c>
      <c r="BF13" s="58">
        <v>13478.20523</v>
      </c>
      <c r="BG13" s="58">
        <v>7632.6131299999997</v>
      </c>
      <c r="BH13" s="58">
        <v>11749.59138</v>
      </c>
      <c r="BI13" s="58">
        <v>16118.26288</v>
      </c>
      <c r="BJ13" s="58">
        <v>11377.926160000001</v>
      </c>
      <c r="BK13" s="58">
        <v>10381.182919999999</v>
      </c>
      <c r="BL13" s="58">
        <v>11705.77749</v>
      </c>
      <c r="BM13" s="58">
        <v>16193.629010000001</v>
      </c>
      <c r="BN13" s="58">
        <v>14006.33546</v>
      </c>
      <c r="BO13" s="58">
        <v>10377.92246</v>
      </c>
      <c r="BP13" s="58">
        <v>11688.83735</v>
      </c>
      <c r="BQ13" s="58">
        <v>15279.16531</v>
      </c>
      <c r="BR13" s="58">
        <v>13563.29009</v>
      </c>
      <c r="BS13" s="58">
        <v>10356.31846</v>
      </c>
      <c r="BT13" s="58">
        <v>11664.287350000001</v>
      </c>
      <c r="BU13" s="58">
        <v>15883.22949</v>
      </c>
      <c r="BV13" s="58">
        <v>14137.87234</v>
      </c>
      <c r="BW13" s="58">
        <v>11672.55502</v>
      </c>
      <c r="BX13" s="58">
        <v>11748.77384</v>
      </c>
      <c r="BY13" s="58">
        <v>16103.099990000001</v>
      </c>
      <c r="BZ13" s="58">
        <v>15932.74037</v>
      </c>
      <c r="CA13" s="58">
        <v>13378.38896</v>
      </c>
      <c r="CB13" s="58">
        <v>15159.0052</v>
      </c>
      <c r="CC13" s="58">
        <v>18530.88537</v>
      </c>
      <c r="CD13" s="58">
        <v>18258.684570000001</v>
      </c>
      <c r="CE13" s="58">
        <v>14339.48998</v>
      </c>
      <c r="CF13" s="58">
        <v>16225.82165</v>
      </c>
      <c r="CG13" s="58">
        <v>22707.214</v>
      </c>
      <c r="CH13" s="58">
        <v>19578.221740000001</v>
      </c>
      <c r="CI13" s="58">
        <v>15295.899890000001</v>
      </c>
      <c r="CJ13" s="58">
        <v>17287.069500000001</v>
      </c>
      <c r="CK13" s="58">
        <v>24189.650430000002</v>
      </c>
      <c r="CL13" s="58">
        <v>20891.44586</v>
      </c>
      <c r="CM13" s="58">
        <v>16476.07461</v>
      </c>
      <c r="CN13" s="58">
        <v>18617.101490000001</v>
      </c>
      <c r="CO13" s="58">
        <v>25857.23216</v>
      </c>
      <c r="CP13" s="58">
        <v>22504.684079999999</v>
      </c>
      <c r="CQ13" s="58">
        <v>17501.391070000001</v>
      </c>
      <c r="CR13" s="58">
        <v>19753.983700000001</v>
      </c>
      <c r="CS13" s="58">
        <v>27000.666229999999</v>
      </c>
      <c r="CT13" s="58">
        <v>23912.81352</v>
      </c>
      <c r="CU13" s="58">
        <v>18183.675940000001</v>
      </c>
      <c r="CV13" s="58">
        <v>20498.142</v>
      </c>
      <c r="CW13" s="58">
        <v>28081.894789999998</v>
      </c>
      <c r="CX13" s="58">
        <v>24854.201539999998</v>
      </c>
      <c r="CY13" s="58">
        <v>19063.16027</v>
      </c>
      <c r="CZ13" s="58">
        <v>21466.588930000002</v>
      </c>
      <c r="DA13" s="58">
        <v>26824.111939999999</v>
      </c>
      <c r="DB13" s="58">
        <v>26064.427909999999</v>
      </c>
      <c r="DC13" s="58">
        <v>20726.206330000001</v>
      </c>
      <c r="DD13" s="58">
        <v>23325.214100000001</v>
      </c>
      <c r="DE13" s="58">
        <v>31895.38163</v>
      </c>
      <c r="DF13" s="58">
        <v>28284.419910000001</v>
      </c>
      <c r="DG13" s="58">
        <v>21536.490819999999</v>
      </c>
      <c r="DH13" s="58">
        <v>24113.470389999999</v>
      </c>
      <c r="DI13" s="58">
        <v>33712.294300000001</v>
      </c>
      <c r="DJ13" s="58">
        <v>28766.95607</v>
      </c>
      <c r="DK13" s="58">
        <v>23119.094840000002</v>
      </c>
      <c r="DL13" s="58">
        <v>25912.15394</v>
      </c>
      <c r="DM13" s="58">
        <v>36230.486199999999</v>
      </c>
      <c r="DN13" s="58">
        <v>31652.936559999998</v>
      </c>
      <c r="DO13" s="58">
        <v>24500.155470000002</v>
      </c>
      <c r="DP13" s="58">
        <v>27481.541020000001</v>
      </c>
      <c r="DQ13" s="58">
        <v>38427.628100000002</v>
      </c>
      <c r="DR13" s="58">
        <v>33536.201050000003</v>
      </c>
      <c r="DS13" s="58">
        <v>25865.663079999998</v>
      </c>
      <c r="DT13" s="58">
        <v>29033.254209999999</v>
      </c>
      <c r="DU13" s="58">
        <v>35709.20779</v>
      </c>
      <c r="DV13" s="58">
        <v>32599.251540000001</v>
      </c>
      <c r="DW13" s="58">
        <v>27241.72709</v>
      </c>
      <c r="DX13" s="58">
        <v>30596.963319999999</v>
      </c>
      <c r="DY13" s="58">
        <v>39417.290280000001</v>
      </c>
      <c r="DZ13" s="58">
        <v>35179.31998</v>
      </c>
      <c r="EA13" s="58">
        <v>28143.287189999999</v>
      </c>
      <c r="EB13" s="58">
        <v>31580.184219999999</v>
      </c>
      <c r="EC13" s="58">
        <v>44160.386570000002</v>
      </c>
      <c r="ED13" s="58">
        <v>38518.677089999997</v>
      </c>
      <c r="EE13" s="58">
        <v>29435.20378</v>
      </c>
      <c r="EF13" s="58">
        <v>33005.371859999999</v>
      </c>
      <c r="EG13" s="58">
        <v>45957.067840000003</v>
      </c>
      <c r="EH13" s="58">
        <v>40295.522490000003</v>
      </c>
      <c r="EI13" s="58">
        <v>30937.632170000001</v>
      </c>
      <c r="EJ13" s="58">
        <v>34699.950369999999</v>
      </c>
      <c r="EK13" s="58">
        <v>41119.111109999998</v>
      </c>
      <c r="EL13" s="58">
        <v>42348.780180000002</v>
      </c>
      <c r="EM13" s="58">
        <v>32378.379629999999</v>
      </c>
      <c r="EN13" s="58">
        <v>36337.163379999998</v>
      </c>
      <c r="EO13" s="58">
        <v>48034.275540000002</v>
      </c>
      <c r="EP13" s="58">
        <v>44147.98173</v>
      </c>
      <c r="EQ13" s="58">
        <v>33952.866459999997</v>
      </c>
      <c r="ER13" s="58">
        <v>38126.35297</v>
      </c>
      <c r="ES13" s="58">
        <v>53317.82417</v>
      </c>
      <c r="ET13" s="58">
        <v>46460.46329</v>
      </c>
      <c r="EU13" s="58">
        <v>35471.83367</v>
      </c>
      <c r="EV13" s="58">
        <v>39852.452069999999</v>
      </c>
      <c r="EW13" s="58">
        <v>55541.333180000001</v>
      </c>
      <c r="EX13" s="58">
        <v>48531.782220000001</v>
      </c>
      <c r="EY13" s="58">
        <v>36982.899689999998</v>
      </c>
      <c r="EZ13" s="58">
        <v>41569.572549999997</v>
      </c>
      <c r="FA13" s="58">
        <v>57640.55917</v>
      </c>
      <c r="FB13" s="58">
        <v>41021.026599999997</v>
      </c>
    </row>
    <row r="14" spans="1:159" x14ac:dyDescent="0.25">
      <c r="B14" s="33" t="s">
        <v>8</v>
      </c>
      <c r="C14" s="58">
        <v>0.54132000000000002</v>
      </c>
      <c r="D14" s="58">
        <v>0</v>
      </c>
      <c r="E14" s="58">
        <v>0</v>
      </c>
      <c r="F14" s="58">
        <v>0.21640000000000001</v>
      </c>
      <c r="G14" s="58">
        <v>0.28132000000000001</v>
      </c>
      <c r="H14" s="58">
        <v>0</v>
      </c>
      <c r="I14" s="58">
        <v>0</v>
      </c>
      <c r="J14" s="58">
        <v>0.21640000000000001</v>
      </c>
      <c r="K14" s="58">
        <v>2.52278</v>
      </c>
      <c r="L14" s="58">
        <v>0</v>
      </c>
      <c r="M14" s="58">
        <v>0</v>
      </c>
      <c r="N14" s="58">
        <v>2.1406000000000001</v>
      </c>
      <c r="O14" s="58">
        <v>5.3827800000000003</v>
      </c>
      <c r="P14" s="58">
        <v>0</v>
      </c>
      <c r="Q14" s="58">
        <v>0</v>
      </c>
      <c r="R14" s="58">
        <v>2.52</v>
      </c>
      <c r="S14" s="58">
        <v>4.0827799999999996</v>
      </c>
      <c r="T14" s="58">
        <v>0</v>
      </c>
      <c r="U14" s="58">
        <v>0</v>
      </c>
      <c r="V14" s="58">
        <v>4.1406000000000001</v>
      </c>
      <c r="W14" s="58">
        <v>224.97020000000001</v>
      </c>
      <c r="X14" s="58">
        <v>0</v>
      </c>
      <c r="Y14" s="58">
        <v>0</v>
      </c>
      <c r="Z14" s="58">
        <v>186.47460000000001</v>
      </c>
      <c r="AA14" s="58">
        <v>429.60840000000002</v>
      </c>
      <c r="AB14" s="58">
        <v>0</v>
      </c>
      <c r="AC14" s="58">
        <v>0</v>
      </c>
      <c r="AD14" s="58">
        <v>320.0086</v>
      </c>
      <c r="AE14" s="58">
        <v>482.09408000000002</v>
      </c>
      <c r="AF14" s="58">
        <v>0</v>
      </c>
      <c r="AG14" s="58">
        <v>0</v>
      </c>
      <c r="AH14" s="58">
        <v>369.38139999999999</v>
      </c>
      <c r="AI14" s="58">
        <v>564.54970000000003</v>
      </c>
      <c r="AJ14" s="58">
        <v>0</v>
      </c>
      <c r="AK14" s="58">
        <v>0</v>
      </c>
      <c r="AL14" s="58">
        <v>397.56900000000002</v>
      </c>
      <c r="AM14" s="58">
        <v>511.35291999999998</v>
      </c>
      <c r="AN14" s="58">
        <v>0</v>
      </c>
      <c r="AO14" s="58">
        <v>0</v>
      </c>
      <c r="AP14" s="58">
        <v>429.26900000000001</v>
      </c>
      <c r="AQ14" s="58">
        <v>494.71292</v>
      </c>
      <c r="AR14" s="58">
        <v>0</v>
      </c>
      <c r="AS14" s="58">
        <v>0</v>
      </c>
      <c r="AT14" s="58">
        <v>434.26900000000001</v>
      </c>
      <c r="AU14" s="58">
        <v>564.54970000000003</v>
      </c>
      <c r="AV14" s="58">
        <v>0</v>
      </c>
      <c r="AW14" s="58">
        <v>0</v>
      </c>
      <c r="AX14" s="58">
        <v>391.84840000000003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946.64940039999999</v>
      </c>
      <c r="BD14" s="58">
        <v>0</v>
      </c>
      <c r="BE14" s="58">
        <v>0</v>
      </c>
      <c r="BF14" s="58">
        <v>704.77124649999996</v>
      </c>
      <c r="BG14" s="58">
        <v>1980.652789</v>
      </c>
      <c r="BH14" s="58">
        <v>0</v>
      </c>
      <c r="BI14" s="58">
        <v>0</v>
      </c>
      <c r="BJ14" s="58">
        <v>1523.579068</v>
      </c>
      <c r="BK14" s="58">
        <v>1980.652789</v>
      </c>
      <c r="BL14" s="58">
        <v>0</v>
      </c>
      <c r="BM14" s="58">
        <v>0</v>
      </c>
      <c r="BN14" s="58">
        <v>1523.579068</v>
      </c>
      <c r="BO14" s="58">
        <v>1980.652789</v>
      </c>
      <c r="BP14" s="58">
        <v>0</v>
      </c>
      <c r="BQ14" s="58">
        <v>0</v>
      </c>
      <c r="BR14" s="58">
        <v>1523.579068</v>
      </c>
      <c r="BS14" s="58">
        <v>1980.3714689999999</v>
      </c>
      <c r="BT14" s="58">
        <v>0</v>
      </c>
      <c r="BU14" s="58">
        <v>0</v>
      </c>
      <c r="BV14" s="58">
        <v>1523.362668</v>
      </c>
      <c r="BW14" s="58">
        <v>3067.8873159999998</v>
      </c>
      <c r="BX14" s="58">
        <v>0</v>
      </c>
      <c r="BY14" s="58">
        <v>0</v>
      </c>
      <c r="BZ14" s="58">
        <v>2359.9133200000001</v>
      </c>
      <c r="CA14" s="58">
        <v>4223.094634</v>
      </c>
      <c r="CB14" s="58">
        <v>0</v>
      </c>
      <c r="CC14" s="58">
        <v>0</v>
      </c>
      <c r="CD14" s="58">
        <v>3248.5343339999999</v>
      </c>
      <c r="CE14" s="58">
        <v>5409.4909939999998</v>
      </c>
      <c r="CF14" s="58">
        <v>0</v>
      </c>
      <c r="CG14" s="58">
        <v>0</v>
      </c>
      <c r="CH14" s="58">
        <v>4161.1469180000004</v>
      </c>
      <c r="CI14" s="58">
        <v>6593.3391149999998</v>
      </c>
      <c r="CJ14" s="58">
        <v>0</v>
      </c>
      <c r="CK14" s="58">
        <v>0</v>
      </c>
      <c r="CL14" s="58">
        <v>5071.7993200000001</v>
      </c>
      <c r="CM14" s="58">
        <v>7809.3076940000001</v>
      </c>
      <c r="CN14" s="58">
        <v>0</v>
      </c>
      <c r="CO14" s="58">
        <v>0</v>
      </c>
      <c r="CP14" s="58">
        <v>6007.1597650000003</v>
      </c>
      <c r="CQ14" s="58">
        <v>9060.6079910000008</v>
      </c>
      <c r="CR14" s="58">
        <v>0</v>
      </c>
      <c r="CS14" s="58">
        <v>0</v>
      </c>
      <c r="CT14" s="58">
        <v>6969.6984540000003</v>
      </c>
      <c r="CU14" s="58">
        <v>10389.56078</v>
      </c>
      <c r="CV14" s="58">
        <v>0</v>
      </c>
      <c r="CW14" s="58">
        <v>0</v>
      </c>
      <c r="CX14" s="58">
        <v>7991.9698280000002</v>
      </c>
      <c r="CY14" s="58">
        <v>11357.5594</v>
      </c>
      <c r="CZ14" s="58">
        <v>0</v>
      </c>
      <c r="DA14" s="58">
        <v>0</v>
      </c>
      <c r="DB14" s="58">
        <v>8736.5841529999998</v>
      </c>
      <c r="DC14" s="58">
        <v>11113.245199999999</v>
      </c>
      <c r="DD14" s="58">
        <v>0</v>
      </c>
      <c r="DE14" s="58">
        <v>0</v>
      </c>
      <c r="DF14" s="58">
        <v>8548.6501530000005</v>
      </c>
      <c r="DG14" s="58">
        <v>10865.082479999999</v>
      </c>
      <c r="DH14" s="58">
        <v>0</v>
      </c>
      <c r="DI14" s="58">
        <v>0</v>
      </c>
      <c r="DJ14" s="58">
        <v>8357.7557529999995</v>
      </c>
      <c r="DK14" s="58">
        <v>12025.233850000001</v>
      </c>
      <c r="DL14" s="58">
        <v>0</v>
      </c>
      <c r="DM14" s="58">
        <v>0</v>
      </c>
      <c r="DN14" s="58">
        <v>9250.1798880000006</v>
      </c>
      <c r="DO14" s="58">
        <v>13100.61989</v>
      </c>
      <c r="DP14" s="58">
        <v>0</v>
      </c>
      <c r="DQ14" s="58">
        <v>0</v>
      </c>
      <c r="DR14" s="58">
        <v>10077.39991</v>
      </c>
      <c r="DS14" s="58">
        <v>14181.3179</v>
      </c>
      <c r="DT14" s="58">
        <v>0</v>
      </c>
      <c r="DU14" s="58">
        <v>0</v>
      </c>
      <c r="DV14" s="58">
        <v>10908.70608</v>
      </c>
      <c r="DW14" s="58">
        <v>15258.555909999999</v>
      </c>
      <c r="DX14" s="58">
        <v>0</v>
      </c>
      <c r="DY14" s="58">
        <v>0</v>
      </c>
      <c r="DZ14" s="58">
        <v>11737.350700000001</v>
      </c>
      <c r="EA14" s="58">
        <v>16353.05984</v>
      </c>
      <c r="EB14" s="58">
        <v>0</v>
      </c>
      <c r="EC14" s="58">
        <v>0</v>
      </c>
      <c r="ED14" s="58">
        <v>12579.2768</v>
      </c>
      <c r="EE14" s="58">
        <v>17463.473450000001</v>
      </c>
      <c r="EF14" s="58">
        <v>0</v>
      </c>
      <c r="EG14" s="58">
        <v>0</v>
      </c>
      <c r="EH14" s="58">
        <v>13433.44112</v>
      </c>
      <c r="EI14" s="58">
        <v>18575.811020000001</v>
      </c>
      <c r="EJ14" s="58">
        <v>0</v>
      </c>
      <c r="EK14" s="58">
        <v>0</v>
      </c>
      <c r="EL14" s="58">
        <v>14289.0854</v>
      </c>
      <c r="EM14" s="58">
        <v>19675.044440000001</v>
      </c>
      <c r="EN14" s="58">
        <v>0</v>
      </c>
      <c r="EO14" s="58">
        <v>0</v>
      </c>
      <c r="EP14" s="58">
        <v>15134.64957</v>
      </c>
      <c r="EQ14" s="58">
        <v>20026.336469999998</v>
      </c>
      <c r="ER14" s="58">
        <v>0</v>
      </c>
      <c r="ES14" s="58">
        <v>0</v>
      </c>
      <c r="ET14" s="58">
        <v>9081.7989180000004</v>
      </c>
      <c r="EU14" s="58">
        <v>22059.11507</v>
      </c>
      <c r="EV14" s="58">
        <v>0</v>
      </c>
      <c r="EW14" s="58">
        <v>0</v>
      </c>
      <c r="EX14" s="58">
        <v>9751.4043679999995</v>
      </c>
      <c r="EY14" s="58">
        <v>23194.335360000001</v>
      </c>
      <c r="EZ14" s="58">
        <v>0</v>
      </c>
      <c r="FA14" s="58">
        <v>0</v>
      </c>
      <c r="FB14" s="58">
        <v>17841.796429999999</v>
      </c>
    </row>
    <row r="15" spans="1:159" x14ac:dyDescent="0.25">
      <c r="B15" s="33" t="s">
        <v>245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451.53500000000003</v>
      </c>
      <c r="AZ15" s="58">
        <v>451.53500000000003</v>
      </c>
      <c r="BA15" s="58">
        <v>451.53500000000003</v>
      </c>
      <c r="BB15" s="58">
        <v>451.53500000000003</v>
      </c>
      <c r="BC15" s="58">
        <v>451.53500000000003</v>
      </c>
      <c r="BD15" s="58">
        <v>451.53500000000003</v>
      </c>
      <c r="BE15" s="58">
        <v>451.53500000000003</v>
      </c>
      <c r="BF15" s="58">
        <v>451.53500000000003</v>
      </c>
      <c r="BG15" s="58">
        <v>451.53500000000003</v>
      </c>
      <c r="BH15" s="58">
        <v>451.53500000000003</v>
      </c>
      <c r="BI15" s="58">
        <v>451.53500000000003</v>
      </c>
      <c r="BJ15" s="58">
        <v>451.53500000000003</v>
      </c>
      <c r="BK15" s="58">
        <v>451.53500000000003</v>
      </c>
      <c r="BL15" s="58">
        <v>451.53500000000003</v>
      </c>
      <c r="BM15" s="58">
        <v>451.53500000000003</v>
      </c>
      <c r="BN15" s="58">
        <v>451.53500000000003</v>
      </c>
      <c r="BO15" s="58">
        <v>451.53500000000003</v>
      </c>
      <c r="BP15" s="58">
        <v>451.53500000000003</v>
      </c>
      <c r="BQ15" s="58">
        <v>451.53500000000003</v>
      </c>
      <c r="BR15" s="58">
        <v>451.53500000000003</v>
      </c>
      <c r="BS15" s="58">
        <v>451.53500000000003</v>
      </c>
      <c r="BT15" s="58">
        <v>451.53500000000003</v>
      </c>
      <c r="BU15" s="58">
        <v>451.53500000000003</v>
      </c>
      <c r="BV15" s="58">
        <v>451.53500000000003</v>
      </c>
      <c r="BW15" s="58">
        <v>2660.7761369999998</v>
      </c>
      <c r="BX15" s="58">
        <v>2660.7761369999998</v>
      </c>
      <c r="BY15" s="58">
        <v>2660.7761369999998</v>
      </c>
      <c r="BZ15" s="58">
        <v>2660.7761369999998</v>
      </c>
      <c r="CA15" s="58">
        <v>7120.5336209999996</v>
      </c>
      <c r="CB15" s="58">
        <v>7120.5336209999996</v>
      </c>
      <c r="CC15" s="58">
        <v>6173.3176709999998</v>
      </c>
      <c r="CD15" s="58">
        <v>7120.5336209999996</v>
      </c>
      <c r="CE15" s="58">
        <v>9631.9652299999998</v>
      </c>
      <c r="CF15" s="58">
        <v>9631.9652299999998</v>
      </c>
      <c r="CG15" s="58">
        <v>8145.4268549999997</v>
      </c>
      <c r="CH15" s="58">
        <v>9631.9652299999998</v>
      </c>
      <c r="CI15" s="58">
        <v>12120.574850000001</v>
      </c>
      <c r="CJ15" s="58">
        <v>12120.574850000001</v>
      </c>
      <c r="CK15" s="58">
        <v>12120.574850000001</v>
      </c>
      <c r="CL15" s="58">
        <v>12120.574850000001</v>
      </c>
      <c r="CM15" s="58">
        <v>14532.191709999999</v>
      </c>
      <c r="CN15" s="58">
        <v>14532.191709999999</v>
      </c>
      <c r="CO15" s="58">
        <v>14532.191709999999</v>
      </c>
      <c r="CP15" s="58">
        <v>14532.191709999999</v>
      </c>
      <c r="CQ15" s="58">
        <v>17215.85655</v>
      </c>
      <c r="CR15" s="58">
        <v>17215.85655</v>
      </c>
      <c r="CS15" s="58">
        <v>17215.85655</v>
      </c>
      <c r="CT15" s="58">
        <v>17215.85655</v>
      </c>
      <c r="CU15" s="58">
        <v>19827.97306</v>
      </c>
      <c r="CV15" s="58">
        <v>19827.97306</v>
      </c>
      <c r="CW15" s="58">
        <v>19827.97306</v>
      </c>
      <c r="CX15" s="58">
        <v>19827.97306</v>
      </c>
      <c r="CY15" s="58">
        <v>22568.544750000001</v>
      </c>
      <c r="CZ15" s="58">
        <v>22568.544750000001</v>
      </c>
      <c r="DA15" s="58">
        <v>22568.544750000001</v>
      </c>
      <c r="DB15" s="58">
        <v>22568.544750000001</v>
      </c>
      <c r="DC15" s="58">
        <v>25756.487519999999</v>
      </c>
      <c r="DD15" s="58">
        <v>25756.487519999999</v>
      </c>
      <c r="DE15" s="58">
        <v>25756.487519999999</v>
      </c>
      <c r="DF15" s="58">
        <v>25756.487519999999</v>
      </c>
      <c r="DG15" s="58">
        <v>30413.321800000002</v>
      </c>
      <c r="DH15" s="58">
        <v>30413.321800000002</v>
      </c>
      <c r="DI15" s="58">
        <v>30413.321800000002</v>
      </c>
      <c r="DJ15" s="58">
        <v>30413.321800000002</v>
      </c>
      <c r="DK15" s="58">
        <v>33065.882919999996</v>
      </c>
      <c r="DL15" s="58">
        <v>33065.882919999996</v>
      </c>
      <c r="DM15" s="58">
        <v>33065.882919999996</v>
      </c>
      <c r="DN15" s="58">
        <v>33065.882919999996</v>
      </c>
      <c r="DO15" s="58">
        <v>35397.283669999997</v>
      </c>
      <c r="DP15" s="58">
        <v>35397.283669999997</v>
      </c>
      <c r="DQ15" s="58">
        <v>35397.283669999997</v>
      </c>
      <c r="DR15" s="58">
        <v>35397.283669999997</v>
      </c>
      <c r="DS15" s="58">
        <v>38446.5193</v>
      </c>
      <c r="DT15" s="58">
        <v>38446.5193</v>
      </c>
      <c r="DU15" s="58">
        <v>38402.925300000003</v>
      </c>
      <c r="DV15" s="58">
        <v>38446.5193</v>
      </c>
      <c r="DW15" s="58">
        <v>41535.83756</v>
      </c>
      <c r="DX15" s="58">
        <v>41535.83756</v>
      </c>
      <c r="DY15" s="58">
        <v>41535.83756</v>
      </c>
      <c r="DZ15" s="58">
        <v>41535.83756</v>
      </c>
      <c r="EA15" s="58">
        <v>44226.731119999997</v>
      </c>
      <c r="EB15" s="58">
        <v>45331.008609999997</v>
      </c>
      <c r="EC15" s="58">
        <v>45331.008609999997</v>
      </c>
      <c r="ED15" s="58">
        <v>45331.008609999997</v>
      </c>
      <c r="EE15" s="58">
        <v>49364.571929999998</v>
      </c>
      <c r="EF15" s="58">
        <v>49364.571929999998</v>
      </c>
      <c r="EG15" s="58">
        <v>49322.11823</v>
      </c>
      <c r="EH15" s="58">
        <v>49364.571929999998</v>
      </c>
      <c r="EI15" s="58">
        <v>52795.074869999997</v>
      </c>
      <c r="EJ15" s="58">
        <v>52795.074869999997</v>
      </c>
      <c r="EK15" s="58">
        <v>52795.074869999997</v>
      </c>
      <c r="EL15" s="58">
        <v>52795.074869999997</v>
      </c>
      <c r="EM15" s="58">
        <v>56079.050689999996</v>
      </c>
      <c r="EN15" s="58">
        <v>56079.050689999996</v>
      </c>
      <c r="EO15" s="58">
        <v>55681.806629999999</v>
      </c>
      <c r="EP15" s="58">
        <v>56079.050689999996</v>
      </c>
      <c r="EQ15" s="58">
        <v>59702.403120000003</v>
      </c>
      <c r="ER15" s="58">
        <v>59702.403120000003</v>
      </c>
      <c r="ES15" s="58">
        <v>59702.403120000003</v>
      </c>
      <c r="ET15" s="58">
        <v>59702.403120000003</v>
      </c>
      <c r="EU15" s="58">
        <v>63205.948389999998</v>
      </c>
      <c r="EV15" s="58">
        <v>63205.948389999998</v>
      </c>
      <c r="EW15" s="58">
        <v>63205.948389999998</v>
      </c>
      <c r="EX15" s="58">
        <v>63205.948389999998</v>
      </c>
      <c r="EY15" s="58">
        <v>64580.566809999997</v>
      </c>
      <c r="EZ15" s="58">
        <v>66036.705119999999</v>
      </c>
      <c r="FA15" s="58">
        <v>66036.705119999999</v>
      </c>
      <c r="FB15" s="58">
        <v>66036.705119999999</v>
      </c>
    </row>
    <row r="16" spans="1:159" x14ac:dyDescent="0.25">
      <c r="B16" s="33" t="s">
        <v>648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81442.886989999999</v>
      </c>
      <c r="D17" s="58">
        <v>77902.084050000005</v>
      </c>
      <c r="E17" s="58">
        <v>77540.002059999999</v>
      </c>
      <c r="F17" s="58">
        <v>80887.378349999999</v>
      </c>
      <c r="G17" s="58">
        <v>83911.314570000002</v>
      </c>
      <c r="H17" s="58">
        <v>80421.158519999997</v>
      </c>
      <c r="I17" s="58">
        <v>78849.169710000002</v>
      </c>
      <c r="J17" s="58">
        <v>82513.318289999996</v>
      </c>
      <c r="K17" s="58">
        <v>88663.133059999993</v>
      </c>
      <c r="L17" s="58">
        <v>84926.555049999995</v>
      </c>
      <c r="M17" s="58">
        <v>83239.273149999994</v>
      </c>
      <c r="N17" s="58">
        <v>87215.223570000002</v>
      </c>
      <c r="O17" s="58">
        <v>88575.227870000002</v>
      </c>
      <c r="P17" s="58">
        <v>84766.327749999997</v>
      </c>
      <c r="Q17" s="58">
        <v>83382.816409999999</v>
      </c>
      <c r="R17" s="58">
        <v>87267.589859999993</v>
      </c>
      <c r="S17" s="58">
        <v>87345.762170000002</v>
      </c>
      <c r="T17" s="58">
        <v>83663.33253</v>
      </c>
      <c r="U17" s="58">
        <v>83285.061530000006</v>
      </c>
      <c r="V17" s="58">
        <v>86804.335789999997</v>
      </c>
      <c r="W17" s="58">
        <v>91283.252590000004</v>
      </c>
      <c r="X17" s="58">
        <v>87387.704809999996</v>
      </c>
      <c r="Y17" s="58">
        <v>86981.417499999996</v>
      </c>
      <c r="Z17" s="58">
        <v>90710.322329999995</v>
      </c>
      <c r="AA17" s="58">
        <v>93429.43432</v>
      </c>
      <c r="AB17" s="58">
        <v>89500.569690000004</v>
      </c>
      <c r="AC17" s="58">
        <v>89101.973129999998</v>
      </c>
      <c r="AD17" s="58">
        <v>92836.091849999997</v>
      </c>
      <c r="AE17" s="58">
        <v>98476.110190000007</v>
      </c>
      <c r="AF17" s="58">
        <v>94359.497950000004</v>
      </c>
      <c r="AG17" s="58">
        <v>93935.762130000003</v>
      </c>
      <c r="AH17" s="58">
        <v>97878.487500000003</v>
      </c>
      <c r="AI17" s="58">
        <v>103588.1246</v>
      </c>
      <c r="AJ17" s="58">
        <v>99290.202499999999</v>
      </c>
      <c r="AK17" s="58">
        <v>98849.831820000007</v>
      </c>
      <c r="AL17" s="58">
        <v>102968.969</v>
      </c>
      <c r="AM17" s="58">
        <v>108662.24</v>
      </c>
      <c r="AN17" s="58">
        <v>104181.10460000001</v>
      </c>
      <c r="AO17" s="58">
        <v>103722.72199999999</v>
      </c>
      <c r="AP17" s="58">
        <v>108022.1606</v>
      </c>
      <c r="AQ17" s="58">
        <v>113167.69439999999</v>
      </c>
      <c r="AR17" s="58">
        <v>108497.14840000001</v>
      </c>
      <c r="AS17" s="58">
        <v>108017.5864</v>
      </c>
      <c r="AT17" s="58">
        <v>112503.7733</v>
      </c>
      <c r="AU17" s="58">
        <v>117933.3504</v>
      </c>
      <c r="AV17" s="58">
        <v>113062.62729999999</v>
      </c>
      <c r="AW17" s="58">
        <v>112561.3624</v>
      </c>
      <c r="AX17" s="58">
        <v>117242.33869999999</v>
      </c>
      <c r="AY17" s="58">
        <v>122830.4604</v>
      </c>
      <c r="AZ17" s="58">
        <v>117758.1151</v>
      </c>
      <c r="BA17" s="58">
        <v>117234.24830000001</v>
      </c>
      <c r="BB17" s="58">
        <v>122114.8716</v>
      </c>
      <c r="BC17" s="58">
        <v>127926.33289999999</v>
      </c>
      <c r="BD17" s="58">
        <v>122642.56020000001</v>
      </c>
      <c r="BE17" s="58">
        <v>122095.00509999999</v>
      </c>
      <c r="BF17" s="58">
        <v>127184.7136</v>
      </c>
      <c r="BG17" s="58">
        <v>132344.58809999999</v>
      </c>
      <c r="BH17" s="58">
        <v>126893.46219999999</v>
      </c>
      <c r="BI17" s="58">
        <v>126326.9889</v>
      </c>
      <c r="BJ17" s="58">
        <v>131587.7279</v>
      </c>
      <c r="BK17" s="58">
        <v>136558.35339999999</v>
      </c>
      <c r="BL17" s="58">
        <v>130935.4335</v>
      </c>
      <c r="BM17" s="58">
        <v>130349.7034</v>
      </c>
      <c r="BN17" s="58">
        <v>135780.2254</v>
      </c>
      <c r="BO17" s="58">
        <v>140938.2745</v>
      </c>
      <c r="BP17" s="58">
        <v>135134.12280000001</v>
      </c>
      <c r="BQ17" s="58">
        <v>134527.3879</v>
      </c>
      <c r="BR17" s="58">
        <v>140139.2751</v>
      </c>
      <c r="BS17" s="58">
        <v>145417.07800000001</v>
      </c>
      <c r="BT17" s="58">
        <v>139429.6746</v>
      </c>
      <c r="BU17" s="58">
        <v>138801.79889999999</v>
      </c>
      <c r="BV17" s="58">
        <v>144596.4565</v>
      </c>
      <c r="BW17" s="58">
        <v>150032.36629999999</v>
      </c>
      <c r="BX17" s="58">
        <v>143863.81539999999</v>
      </c>
      <c r="BY17" s="58">
        <v>143216.65150000001</v>
      </c>
      <c r="BZ17" s="58">
        <v>149189.16440000001</v>
      </c>
      <c r="CA17" s="58">
        <v>154841.55780000001</v>
      </c>
      <c r="CB17" s="58">
        <v>148477.61679999999</v>
      </c>
      <c r="CC17" s="58">
        <v>147809.13949999999</v>
      </c>
      <c r="CD17" s="58">
        <v>153972.89509999999</v>
      </c>
      <c r="CE17" s="58">
        <v>159689.9811</v>
      </c>
      <c r="CF17" s="58">
        <v>153129.68479999999</v>
      </c>
      <c r="CG17" s="58">
        <v>152439.65549999999</v>
      </c>
      <c r="CH17" s="58">
        <v>158797.2746</v>
      </c>
      <c r="CI17" s="58">
        <v>164508.34299999999</v>
      </c>
      <c r="CJ17" s="58">
        <v>157755.4731</v>
      </c>
      <c r="CK17" s="58">
        <v>157043.4558</v>
      </c>
      <c r="CL17" s="58">
        <v>163593.57519999999</v>
      </c>
      <c r="CM17" s="58">
        <v>169505.78700000001</v>
      </c>
      <c r="CN17" s="58">
        <v>162541.23139999999</v>
      </c>
      <c r="CO17" s="58">
        <v>161803.41089999999</v>
      </c>
      <c r="CP17" s="58">
        <v>168566.20110000001</v>
      </c>
      <c r="CQ17" s="58">
        <v>174655.56289999999</v>
      </c>
      <c r="CR17" s="58">
        <v>167481.47140000001</v>
      </c>
      <c r="CS17" s="58">
        <v>166719.94010000001</v>
      </c>
      <c r="CT17" s="58">
        <v>173689.8498</v>
      </c>
      <c r="CU17" s="58">
        <v>180128.16880000001</v>
      </c>
      <c r="CV17" s="58">
        <v>172735.34409999999</v>
      </c>
      <c r="CW17" s="58">
        <v>171948.71030000001</v>
      </c>
      <c r="CX17" s="58">
        <v>179137.83790000001</v>
      </c>
      <c r="CY17" s="58">
        <v>185554.65609999999</v>
      </c>
      <c r="CZ17" s="58">
        <v>177938.3841</v>
      </c>
      <c r="DA17" s="58">
        <v>177125.20420000001</v>
      </c>
      <c r="DB17" s="58">
        <v>184539.0962</v>
      </c>
      <c r="DC17" s="58">
        <v>191130.0632</v>
      </c>
      <c r="DD17" s="58">
        <v>183277.1525</v>
      </c>
      <c r="DE17" s="58">
        <v>182437.49890000001</v>
      </c>
      <c r="DF17" s="58">
        <v>190085.5686</v>
      </c>
      <c r="DG17" s="58">
        <v>196538.51360000001</v>
      </c>
      <c r="DH17" s="58">
        <v>188456.55179999999</v>
      </c>
      <c r="DI17" s="58">
        <v>187590.74110000001</v>
      </c>
      <c r="DJ17" s="58">
        <v>195466.58470000001</v>
      </c>
      <c r="DK17" s="58">
        <v>201933.83009999999</v>
      </c>
      <c r="DL17" s="58">
        <v>193626.31899999999</v>
      </c>
      <c r="DM17" s="58">
        <v>192735.27609999999</v>
      </c>
      <c r="DN17" s="58">
        <v>200836.07949999999</v>
      </c>
      <c r="DO17" s="58">
        <v>206716.2769</v>
      </c>
      <c r="DP17" s="58">
        <v>198206.56959999999</v>
      </c>
      <c r="DQ17" s="58">
        <v>197291.72169999999</v>
      </c>
      <c r="DR17" s="58">
        <v>205596.924</v>
      </c>
      <c r="DS17" s="58">
        <v>211522.04980000001</v>
      </c>
      <c r="DT17" s="58">
        <v>202807.51850000001</v>
      </c>
      <c r="DU17" s="58">
        <v>201868.10320000001</v>
      </c>
      <c r="DV17" s="58">
        <v>210380.9792</v>
      </c>
      <c r="DW17" s="58">
        <v>216380.1053</v>
      </c>
      <c r="DX17" s="58">
        <v>207460.54579999999</v>
      </c>
      <c r="DY17" s="58">
        <v>206496.48130000001</v>
      </c>
      <c r="DZ17" s="58">
        <v>215217.89050000001</v>
      </c>
      <c r="EA17" s="58">
        <v>221369.00390000001</v>
      </c>
      <c r="EB17" s="58">
        <v>212238.93780000001</v>
      </c>
      <c r="EC17" s="58">
        <v>211250.1237</v>
      </c>
      <c r="ED17" s="58">
        <v>220184.26749999999</v>
      </c>
      <c r="EE17" s="58">
        <v>226444.6151</v>
      </c>
      <c r="EF17" s="58">
        <v>217098.56709999999</v>
      </c>
      <c r="EG17" s="58">
        <v>216083.96679999999</v>
      </c>
      <c r="EH17" s="58">
        <v>225236.99110000001</v>
      </c>
      <c r="EI17" s="58">
        <v>231589.50200000001</v>
      </c>
      <c r="EJ17" s="58">
        <v>222026.00399999999</v>
      </c>
      <c r="EK17" s="58">
        <v>220985.35819999999</v>
      </c>
      <c r="EL17" s="58">
        <v>230359.90299999999</v>
      </c>
      <c r="EM17" s="58">
        <v>236728.22029999999</v>
      </c>
      <c r="EN17" s="58">
        <v>226947.19289999999</v>
      </c>
      <c r="EO17" s="58">
        <v>225880.57209999999</v>
      </c>
      <c r="EP17" s="58">
        <v>235476.3553</v>
      </c>
      <c r="EQ17" s="58">
        <v>242390.54550000001</v>
      </c>
      <c r="ER17" s="58">
        <v>232359.73490000001</v>
      </c>
      <c r="ES17" s="58">
        <v>231262.42939999999</v>
      </c>
      <c r="ET17" s="58">
        <v>241110.9431</v>
      </c>
      <c r="EU17" s="58">
        <v>247855.59469999999</v>
      </c>
      <c r="EV17" s="58">
        <v>237589.3792</v>
      </c>
      <c r="EW17" s="58">
        <v>236464.14120000001</v>
      </c>
      <c r="EX17" s="58">
        <v>246550.19690000001</v>
      </c>
      <c r="EY17" s="58">
        <v>252642.86499999999</v>
      </c>
      <c r="EZ17" s="58">
        <v>242137.25649999999</v>
      </c>
      <c r="FA17" s="58">
        <v>240981.94349999999</v>
      </c>
      <c r="FB17" s="58">
        <v>251305.9388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4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58365.903230000004</v>
      </c>
      <c r="D4" s="1">
        <f>'Ponta - 4 trim - cat'!F29</f>
        <v>54709.150159999997</v>
      </c>
      <c r="E4" s="1">
        <f>'Ponta - 4 trim - cat'!G29</f>
        <v>58332.029569999999</v>
      </c>
      <c r="F4" s="1">
        <f>'Ponta - 4 trim - cat'!H29</f>
        <v>62543.305769999999</v>
      </c>
      <c r="G4" s="1">
        <f>'Ponta - 4 trim - cat'!I29</f>
        <v>63076.354780000001</v>
      </c>
      <c r="H4" s="1">
        <f>'Ponta - 4 trim - cat'!J29</f>
        <v>69057.185129999998</v>
      </c>
      <c r="I4" s="1">
        <f>'Ponta - 4 trim - cat'!K29</f>
        <v>67704.972120000006</v>
      </c>
      <c r="J4" s="1">
        <f>'Ponta - 4 trim - cat'!L29</f>
        <v>68734.814259999999</v>
      </c>
      <c r="K4" s="1">
        <f>'Ponta - 4 trim - cat'!M29</f>
        <v>70173.147010000001</v>
      </c>
      <c r="L4" s="1">
        <f>'Ponta - 4 trim - cat'!N29</f>
        <v>68376.274430000005</v>
      </c>
      <c r="M4" s="1">
        <f>'Ponta - 4 trim - cat'!O29</f>
        <v>72339.255650000006</v>
      </c>
      <c r="N4" s="1">
        <f>'Ponta - 4 trim - cat'!P29</f>
        <v>73563.889370000004</v>
      </c>
      <c r="O4" s="1">
        <f>'Ponta - 4 trim - cat'!Q29</f>
        <v>72826.532659999997</v>
      </c>
      <c r="P4" s="1">
        <f>'Ponta - 4 trim - cat'!R29</f>
        <v>74692.233869999996</v>
      </c>
      <c r="Q4" s="1">
        <f>'Ponta - 4 trim - cat'!S29</f>
        <v>75719.885739999998</v>
      </c>
      <c r="R4" s="1">
        <f>'Ponta - 4 trim - cat'!T29</f>
        <v>75648.793030000001</v>
      </c>
      <c r="S4" s="1">
        <f>'Ponta - 4 trim - cat'!U29</f>
        <v>75209.531839999996</v>
      </c>
      <c r="T4" s="1">
        <f>'Ponta - 4 trim - cat'!V29</f>
        <v>74608.045270000002</v>
      </c>
      <c r="U4" s="1">
        <f>'Ponta - 4 trim - cat'!W29</f>
        <v>74307.101769999994</v>
      </c>
      <c r="V4" s="1">
        <f>'Ponta - 4 trim - cat'!X29</f>
        <v>74559.374049999999</v>
      </c>
      <c r="W4" s="1">
        <f>'Ponta - 4 trim - cat'!Y29</f>
        <v>74321.593040000007</v>
      </c>
      <c r="X4" s="1">
        <f>'Ponta - 4 trim - cat'!Z29</f>
        <v>74702.454519999999</v>
      </c>
      <c r="Y4" s="1">
        <f>'Ponta - 4 trim - cat'!AA29</f>
        <v>74268.485209999999</v>
      </c>
      <c r="Z4" s="1">
        <f>'Ponta - 4 trim - cat'!AB29</f>
        <v>73684.807929999995</v>
      </c>
      <c r="AA4" s="1">
        <f>'Ponta - 4 trim - cat'!AC29</f>
        <v>75134.493740000005</v>
      </c>
      <c r="AB4" s="1">
        <f>'Ponta - 4 trim - cat'!AD29</f>
        <v>72660.241899999994</v>
      </c>
      <c r="AC4" s="1">
        <f>'Ponta - 4 trim - cat'!AE29</f>
        <v>73854.805649999995</v>
      </c>
      <c r="AD4" s="1">
        <f>'Ponta - 4 trim - cat'!AF29</f>
        <v>75599.905740000002</v>
      </c>
      <c r="AE4" s="1">
        <f>'Ponta - 4 trim - cat'!AG29</f>
        <v>75401.271340000007</v>
      </c>
      <c r="AF4" s="1">
        <f>'Ponta - 4 trim - cat'!AH29</f>
        <v>73575.255350000007</v>
      </c>
      <c r="AG4" s="1">
        <f>'Ponta - 4 trim - cat'!AI29</f>
        <v>75446.502739999996</v>
      </c>
      <c r="AH4" s="1">
        <f>'Ponta - 4 trim - cat'!AJ29</f>
        <v>72216.351259999996</v>
      </c>
      <c r="AI4" s="1">
        <f>'Ponta - 4 trim - cat'!AK29</f>
        <v>69840.940119999999</v>
      </c>
      <c r="AJ4" s="1">
        <f>'Ponta - 4 trim - cat'!AL29</f>
        <v>74351.275070000003</v>
      </c>
      <c r="AK4" s="1">
        <f>'Ponta - 4 trim - cat'!AM29</f>
        <v>74381.547730000006</v>
      </c>
      <c r="AL4" s="1">
        <f>'Ponta - 4 trim - cat'!AN29</f>
        <v>75473.155440000002</v>
      </c>
    </row>
    <row r="5" spans="2:39" x14ac:dyDescent="0.25">
      <c r="B5" s="16" t="s">
        <v>2</v>
      </c>
      <c r="C5" s="1">
        <f>'Ponta - 4 trim - cat'!E27</f>
        <v>4584.4069259999997</v>
      </c>
      <c r="D5" s="1">
        <f>'Ponta - 4 trim - cat'!F27</f>
        <v>4836.8402260000003</v>
      </c>
      <c r="E5" s="1">
        <f>'Ponta - 4 trim - cat'!G27</f>
        <v>4898.7023259999996</v>
      </c>
      <c r="F5" s="1">
        <f>'Ponta - 4 trim - cat'!H27</f>
        <v>4841.7979260000002</v>
      </c>
      <c r="G5" s="1">
        <f>'Ponta - 4 trim - cat'!I27</f>
        <v>5200.1661260000001</v>
      </c>
      <c r="H5" s="1">
        <f>'Ponta - 4 trim - cat'!J27</f>
        <v>5144.2660260000002</v>
      </c>
      <c r="I5" s="1">
        <f>'Ponta - 4 trim - cat'!K27</f>
        <v>9202.3487260000002</v>
      </c>
      <c r="J5" s="1">
        <f>'Ponta - 4 trim - cat'!L27</f>
        <v>6319.7338470000004</v>
      </c>
      <c r="K5" s="1">
        <f>'Ponta - 4 trim - cat'!M27</f>
        <v>8665.5170020000005</v>
      </c>
      <c r="L5" s="1">
        <f>'Ponta - 4 trim - cat'!N27</f>
        <v>8876.3358260000005</v>
      </c>
      <c r="M5" s="1">
        <f>'Ponta - 4 trim - cat'!O27</f>
        <v>9258.1252650000006</v>
      </c>
      <c r="N5" s="1">
        <f>'Ponta - 4 trim - cat'!P27</f>
        <v>9258.1252650000006</v>
      </c>
      <c r="O5" s="1">
        <f>'Ponta - 4 trim - cat'!Q27</f>
        <v>9257.5950059999996</v>
      </c>
      <c r="P5" s="1">
        <f>'Ponta - 4 trim - cat'!R27</f>
        <v>9258.1252650000006</v>
      </c>
      <c r="Q5" s="1">
        <f>'Ponta - 4 trim - cat'!S27</f>
        <v>10872.29012</v>
      </c>
      <c r="R5" s="1">
        <f>'Ponta - 4 trim - cat'!T27</f>
        <v>11367.18823</v>
      </c>
      <c r="S5" s="1">
        <f>'Ponta - 4 trim - cat'!U27</f>
        <v>11367.18823</v>
      </c>
      <c r="T5" s="1">
        <f>'Ponta - 4 trim - cat'!V27</f>
        <v>11367.13435</v>
      </c>
      <c r="U5" s="1">
        <f>'Ponta - 4 trim - cat'!W27</f>
        <v>11367.18823</v>
      </c>
      <c r="V5" s="1">
        <f>'Ponta - 4 trim - cat'!X27</f>
        <v>11367.18823</v>
      </c>
      <c r="W5" s="1">
        <f>'Ponta - 4 trim - cat'!Y27</f>
        <v>11344.29333</v>
      </c>
      <c r="X5" s="1">
        <f>'Ponta - 4 trim - cat'!Z27</f>
        <v>10681.44038</v>
      </c>
      <c r="Y5" s="1">
        <f>'Ponta - 4 trim - cat'!AA27</f>
        <v>11332.155710000001</v>
      </c>
      <c r="Z5" s="1">
        <f>'Ponta - 4 trim - cat'!AB27</f>
        <v>11367.18823</v>
      </c>
      <c r="AA5" s="1">
        <f>'Ponta - 4 trim - cat'!AC27</f>
        <v>10011.31554</v>
      </c>
      <c r="AB5" s="1">
        <f>'Ponta - 4 trim - cat'!AD27</f>
        <v>11130.380230000001</v>
      </c>
      <c r="AC5" s="1">
        <f>'Ponta - 4 trim - cat'!AE27</f>
        <v>11365.08778</v>
      </c>
      <c r="AD5" s="1">
        <f>'Ponta - 4 trim - cat'!AF27</f>
        <v>11367.18823</v>
      </c>
      <c r="AE5" s="1">
        <f>'Ponta - 4 trim - cat'!AG27</f>
        <v>9258.5270419999997</v>
      </c>
      <c r="AF5" s="1">
        <f>'Ponta - 4 trim - cat'!AH27</f>
        <v>11324.60039</v>
      </c>
      <c r="AG5" s="1">
        <f>'Ponta - 4 trim - cat'!AI27</f>
        <v>5894.8721290000003</v>
      </c>
      <c r="AH5" s="1">
        <f>'Ponta - 4 trim - cat'!AJ27</f>
        <v>7010.8384130000004</v>
      </c>
      <c r="AI5" s="1">
        <f>'Ponta - 4 trim - cat'!AK27</f>
        <v>11324.60039</v>
      </c>
      <c r="AJ5" s="1">
        <f>'Ponta - 4 trim - cat'!AL27</f>
        <v>11367.18823</v>
      </c>
      <c r="AK5" s="1">
        <f>'Ponta - 4 trim - cat'!AM27</f>
        <v>8555.7629230000002</v>
      </c>
      <c r="AL5" s="1">
        <f>'Ponta - 4 trim - cat'!AN27</f>
        <v>11367.18823</v>
      </c>
    </row>
    <row r="6" spans="2:39" x14ac:dyDescent="0.25">
      <c r="B6" s="16" t="s">
        <v>3</v>
      </c>
      <c r="C6" s="18">
        <f>'Ponta - 4 trim - cat'!E22</f>
        <v>10303.089980000001</v>
      </c>
      <c r="D6" s="18">
        <f>'Ponta - 4 trim - cat'!F22</f>
        <v>11198.166370000001</v>
      </c>
      <c r="E6" s="18">
        <f>'Ponta - 4 trim - cat'!G22</f>
        <v>11702.97921</v>
      </c>
      <c r="F6" s="18">
        <f>'Ponta - 4 trim - cat'!H22</f>
        <v>9633.7960750000002</v>
      </c>
      <c r="G6" s="18">
        <f>'Ponta - 4 trim - cat'!I22</f>
        <v>12160.04817</v>
      </c>
      <c r="H6" s="18">
        <f>'Ponta - 4 trim - cat'!J22</f>
        <v>11925.505929999999</v>
      </c>
      <c r="I6" s="18">
        <f>'Ponta - 4 trim - cat'!K22</f>
        <v>13269.83426</v>
      </c>
      <c r="J6" s="18">
        <f>'Ponta - 4 trim - cat'!L22</f>
        <v>18142.808349999999</v>
      </c>
      <c r="K6" s="18">
        <f>'Ponta - 4 trim - cat'!M22</f>
        <v>17133.33165</v>
      </c>
      <c r="L6" s="18">
        <f>'Ponta - 4 trim - cat'!N22</f>
        <v>18800.96298</v>
      </c>
      <c r="M6" s="18">
        <f>'Ponta - 4 trim - cat'!O22</f>
        <v>20660.296569999999</v>
      </c>
      <c r="N6" s="18">
        <f>'Ponta - 4 trim - cat'!P22</f>
        <v>22086.569149999999</v>
      </c>
      <c r="O6" s="18">
        <f>'Ponta - 4 trim - cat'!Q22</f>
        <v>22268.2942</v>
      </c>
      <c r="P6" s="18">
        <f>'Ponta - 4 trim - cat'!R22</f>
        <v>22708.678980000001</v>
      </c>
      <c r="Q6" s="18">
        <f>'Ponta - 4 trim - cat'!S22</f>
        <v>22708.678980000001</v>
      </c>
      <c r="R6" s="18">
        <f>'Ponta - 4 trim - cat'!T22</f>
        <v>22036.92164</v>
      </c>
      <c r="S6" s="18">
        <f>'Ponta - 4 trim - cat'!U22</f>
        <v>21188.039410000001</v>
      </c>
      <c r="T6" s="18">
        <f>'Ponta - 4 trim - cat'!V22</f>
        <v>22079.04278</v>
      </c>
      <c r="U6" s="18">
        <f>'Ponta - 4 trim - cat'!W22</f>
        <v>22255.08209</v>
      </c>
      <c r="V6" s="18">
        <f>'Ponta - 4 trim - cat'!X22</f>
        <v>22015.220160000001</v>
      </c>
      <c r="W6" s="18">
        <f>'Ponta - 4 trim - cat'!Y22</f>
        <v>22345.211810000001</v>
      </c>
      <c r="X6" s="18">
        <f>'Ponta - 4 trim - cat'!Z22</f>
        <v>23503.86045</v>
      </c>
      <c r="Y6" s="18">
        <f>'Ponta - 4 trim - cat'!AA22</f>
        <v>23992.96038</v>
      </c>
      <c r="Z6" s="18">
        <f>'Ponta - 4 trim - cat'!AB22</f>
        <v>24868.076779999999</v>
      </c>
      <c r="AA6" s="18">
        <f>'Ponta - 4 trim - cat'!AC22</f>
        <v>25206.80373</v>
      </c>
      <c r="AB6" s="18">
        <f>'Ponta - 4 trim - cat'!AD22</f>
        <v>25500.519909999999</v>
      </c>
      <c r="AC6" s="18">
        <f>'Ponta - 4 trim - cat'!AE22</f>
        <v>25128.447830000001</v>
      </c>
      <c r="AD6" s="18">
        <f>'Ponta - 4 trim - cat'!AF22</f>
        <v>23883.4702</v>
      </c>
      <c r="AE6" s="18">
        <f>'Ponta - 4 trim - cat'!AG22</f>
        <v>24529.645799999998</v>
      </c>
      <c r="AF6" s="18">
        <f>'Ponta - 4 trim - cat'!AH22</f>
        <v>23950.551179999999</v>
      </c>
      <c r="AG6" s="18">
        <f>'Ponta - 4 trim - cat'!AI22</f>
        <v>24819.382600000001</v>
      </c>
      <c r="AH6" s="18">
        <f>'Ponta - 4 trim - cat'!AJ22</f>
        <v>24595.779320000001</v>
      </c>
      <c r="AI6" s="18">
        <f>'Ponta - 4 trim - cat'!AK22</f>
        <v>24957.713449999999</v>
      </c>
      <c r="AJ6" s="18">
        <f>'Ponta - 4 trim - cat'!AL22</f>
        <v>23043.820899999999</v>
      </c>
      <c r="AK6" s="18">
        <f>'Ponta - 4 trim - cat'!AM22</f>
        <v>25150.997650000001</v>
      </c>
      <c r="AL6" s="18">
        <f>'Ponta - 4 trim - cat'!AN22</f>
        <v>22462.073359999999</v>
      </c>
    </row>
    <row r="7" spans="2:39" x14ac:dyDescent="0.25">
      <c r="B7" s="16" t="s">
        <v>4</v>
      </c>
      <c r="C7" s="1">
        <f>'Ponta - 4 trim - cat'!E20</f>
        <v>2380.3200000000002</v>
      </c>
      <c r="D7" s="1">
        <f>'Ponta - 4 trim - cat'!F20</f>
        <v>2380.3200000000002</v>
      </c>
      <c r="E7" s="1">
        <f>'Ponta - 4 trim - cat'!G20</f>
        <v>2380.3200000000002</v>
      </c>
      <c r="F7" s="1">
        <f>'Ponta - 4 trim - cat'!H20</f>
        <v>2380.3200000000002</v>
      </c>
      <c r="G7" s="1">
        <f>'Ponta - 4 trim - cat'!I20</f>
        <v>2635.32</v>
      </c>
      <c r="H7" s="1">
        <f>'Ponta - 4 trim - cat'!J20</f>
        <v>2581.5608379999999</v>
      </c>
      <c r="I7" s="1">
        <f>'Ponta - 4 trim - cat'!K20</f>
        <v>2635.32</v>
      </c>
      <c r="J7" s="1">
        <f>'Ponta - 4 trim - cat'!L20</f>
        <v>2635.32</v>
      </c>
      <c r="K7" s="1">
        <f>'Ponta - 4 trim - cat'!M20</f>
        <v>2361.5700000000002</v>
      </c>
      <c r="L7" s="1">
        <f>'Ponta - 4 trim - cat'!N20</f>
        <v>2635.32</v>
      </c>
      <c r="M7" s="1">
        <f>'Ponta - 4 trim - cat'!O20</f>
        <v>2361.5700000000002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1688.55</v>
      </c>
      <c r="R7" s="1">
        <f>'Ponta - 4 trim - cat'!T20</f>
        <v>1688.55</v>
      </c>
      <c r="S7" s="1">
        <f>'Ponta - 4 trim - cat'!U20</f>
        <v>255</v>
      </c>
      <c r="T7" s="1">
        <f>'Ponta - 4 trim - cat'!V20</f>
        <v>255</v>
      </c>
      <c r="U7" s="1">
        <f>'Ponta - 4 trim - cat'!W20</f>
        <v>255</v>
      </c>
      <c r="V7" s="1">
        <f>'Ponta - 4 trim - cat'!X20</f>
        <v>255</v>
      </c>
      <c r="W7" s="1">
        <f>'Ponta - 4 trim - cat'!Y20</f>
        <v>255</v>
      </c>
      <c r="X7" s="1">
        <f>'Ponta - 4 trim - cat'!Z20</f>
        <v>255</v>
      </c>
      <c r="Y7" s="1">
        <f>'Ponta - 4 trim - cat'!AA20</f>
        <v>255</v>
      </c>
      <c r="Z7" s="1">
        <f>'Ponta - 4 trim - cat'!AB20</f>
        <v>255</v>
      </c>
      <c r="AA7" s="1">
        <f>'Ponta - 4 trim - cat'!AC20</f>
        <v>255</v>
      </c>
      <c r="AB7" s="1">
        <f>'Ponta - 4 trim - cat'!AD20</f>
        <v>255</v>
      </c>
      <c r="AC7" s="1">
        <f>'Ponta - 4 trim - cat'!AE20</f>
        <v>255</v>
      </c>
      <c r="AD7" s="1">
        <f>'Ponta - 4 trim - cat'!AF20</f>
        <v>255</v>
      </c>
      <c r="AE7" s="1">
        <f>'Ponta - 4 trim - cat'!AG20</f>
        <v>255</v>
      </c>
      <c r="AF7" s="1">
        <f>'Ponta - 4 trim - cat'!AH20</f>
        <v>255</v>
      </c>
      <c r="AG7" s="1">
        <f>'Ponta - 4 trim - cat'!AI20</f>
        <v>0</v>
      </c>
      <c r="AH7" s="1">
        <f>'Ponta - 4 trim - cat'!AJ20</f>
        <v>0</v>
      </c>
      <c r="AI7" s="1">
        <f>'Ponta - 4 trim - cat'!AK20</f>
        <v>0</v>
      </c>
      <c r="AJ7" s="1">
        <f>'Ponta - 4 trim - cat'!AL20</f>
        <v>0</v>
      </c>
      <c r="AK7" s="1">
        <f>'Ponta - 4 trim - cat'!AM20</f>
        <v>0</v>
      </c>
      <c r="AL7" s="1">
        <f>'Ponta - 4 trim - cat'!AN20</f>
        <v>0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25">
      <c r="B9" s="16" t="s">
        <v>57</v>
      </c>
      <c r="C9" s="1">
        <f>'Ponta - 4 trim - cat'!E25</f>
        <v>4145.0450199999996</v>
      </c>
      <c r="D9" s="1">
        <f>'Ponta - 4 trim - cat'!F25</f>
        <v>4698.9500399999997</v>
      </c>
      <c r="E9" s="1">
        <f>'Ponta - 4 trim - cat'!G25</f>
        <v>4402.865178</v>
      </c>
      <c r="F9" s="1">
        <f>'Ponta - 4 trim - cat'!H25</f>
        <v>3394.199482</v>
      </c>
      <c r="G9" s="1">
        <f>'Ponta - 4 trim - cat'!I25</f>
        <v>4085.6662820000001</v>
      </c>
      <c r="H9" s="1">
        <f>'Ponta - 4 trim - cat'!J25</f>
        <v>3169.2717889999999</v>
      </c>
      <c r="I9" s="1">
        <f>'Ponta - 4 trim - cat'!K25</f>
        <v>3875.110788</v>
      </c>
      <c r="J9" s="1">
        <f>'Ponta - 4 trim - cat'!L25</f>
        <v>4673.3561159999999</v>
      </c>
      <c r="K9" s="1">
        <f>'Ponta - 4 trim - cat'!M25</f>
        <v>2715.2288349999999</v>
      </c>
      <c r="L9" s="1">
        <f>'Ponta - 4 trim - cat'!N25</f>
        <v>3759.2477469999999</v>
      </c>
      <c r="M9" s="1">
        <f>'Ponta - 4 trim - cat'!O25</f>
        <v>1401.3118899999999</v>
      </c>
      <c r="N9" s="1">
        <f>'Ponta - 4 trim - cat'!P25</f>
        <v>1977.328767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4102.3625709999997</v>
      </c>
      <c r="D10" s="1">
        <f>'Ponta - 4 trim - cat'!F19</f>
        <v>4515.0528709999999</v>
      </c>
      <c r="E10" s="1">
        <f>'Ponta - 4 trim - cat'!G19</f>
        <v>4570.7407620000004</v>
      </c>
      <c r="F10" s="1">
        <f>'Ponta - 4 trim - cat'!H19</f>
        <v>4541.1633819999997</v>
      </c>
      <c r="G10" s="1">
        <f>'Ponta - 4 trim - cat'!I19</f>
        <v>4668.8070639999996</v>
      </c>
      <c r="H10" s="1">
        <f>'Ponta - 4 trim - cat'!J19</f>
        <v>4349.1186109999999</v>
      </c>
      <c r="I10" s="1">
        <f>'Ponta - 4 trim - cat'!K19</f>
        <v>4344.7087869999996</v>
      </c>
      <c r="J10" s="1">
        <f>'Ponta - 4 trim - cat'!L19</f>
        <v>4961.3340820000003</v>
      </c>
      <c r="K10" s="1">
        <f>'Ponta - 4 trim - cat'!M19</f>
        <v>4884.1901099999995</v>
      </c>
      <c r="L10" s="1">
        <f>'Ponta - 4 trim - cat'!N19</f>
        <v>4944.5880900000002</v>
      </c>
      <c r="M10" s="1">
        <f>'Ponta - 4 trim - cat'!O19</f>
        <v>4877.6467480000001</v>
      </c>
      <c r="N10" s="1">
        <f>'Ponta - 4 trim - cat'!P19</f>
        <v>5730.2615340000002</v>
      </c>
      <c r="O10" s="1">
        <f>'Ponta - 4 trim - cat'!Q19</f>
        <v>9637.5880899999993</v>
      </c>
      <c r="P10" s="1">
        <f>'Ponta - 4 trim - cat'!R19</f>
        <v>12323.31919</v>
      </c>
      <c r="Q10" s="1">
        <f>'Ponta - 4 trim - cat'!S19</f>
        <v>14511.088089999999</v>
      </c>
      <c r="R10" s="1">
        <f>'Ponta - 4 trim - cat'!T19</f>
        <v>14511.088089999999</v>
      </c>
      <c r="S10" s="1">
        <f>'Ponta - 4 trim - cat'!U19</f>
        <v>14342.189549999999</v>
      </c>
      <c r="T10" s="1">
        <f>'Ponta - 4 trim - cat'!V19</f>
        <v>14133.52477</v>
      </c>
      <c r="U10" s="1">
        <f>'Ponta - 4 trim - cat'!W19</f>
        <v>14342.189549999999</v>
      </c>
      <c r="V10" s="1">
        <f>'Ponta - 4 trim - cat'!X19</f>
        <v>14342.189549999999</v>
      </c>
      <c r="W10" s="1">
        <f>'Ponta - 4 trim - cat'!Y19</f>
        <v>14342.189549999999</v>
      </c>
      <c r="X10" s="1">
        <f>'Ponta - 4 trim - cat'!Z19</f>
        <v>14337.744500000001</v>
      </c>
      <c r="Y10" s="1">
        <f>'Ponta - 4 trim - cat'!AA19</f>
        <v>14337.744500000001</v>
      </c>
      <c r="Z10" s="1">
        <f>'Ponta - 4 trim - cat'!AB19</f>
        <v>14337.744500000001</v>
      </c>
      <c r="AA10" s="1">
        <f>'Ponta - 4 trim - cat'!AC19</f>
        <v>14337.744500000001</v>
      </c>
      <c r="AB10" s="1">
        <f>'Ponta - 4 trim - cat'!AD19</f>
        <v>14337.744500000001</v>
      </c>
      <c r="AC10" s="1">
        <f>'Ponta - 4 trim - cat'!AE19</f>
        <v>12999.504499999999</v>
      </c>
      <c r="AD10" s="1">
        <f>'Ponta - 4 trim - cat'!AF19</f>
        <v>14337.744500000001</v>
      </c>
      <c r="AE10" s="1">
        <f>'Ponta - 4 trim - cat'!AG19</f>
        <v>14337.744500000001</v>
      </c>
      <c r="AF10" s="1">
        <f>'Ponta - 4 trim - cat'!AH19</f>
        <v>11666.7045</v>
      </c>
      <c r="AG10" s="1">
        <f>'Ponta - 4 trim - cat'!AI19</f>
        <v>12999.504499999999</v>
      </c>
      <c r="AH10" s="1">
        <f>'Ponta - 4 trim - cat'!AJ19</f>
        <v>14120.8</v>
      </c>
      <c r="AI10" s="1">
        <f>'Ponta - 4 trim - cat'!AK19</f>
        <v>11008.225780000001</v>
      </c>
      <c r="AJ10" s="1">
        <f>'Ponta - 4 trim - cat'!AL19</f>
        <v>14120.8</v>
      </c>
      <c r="AK10" s="1">
        <f>'Ponta - 4 trim - cat'!AM19</f>
        <v>13989.56</v>
      </c>
      <c r="AL10" s="1">
        <f>'Ponta - 4 trim - cat'!AN19</f>
        <v>14120.8</v>
      </c>
    </row>
    <row r="11" spans="2:39" x14ac:dyDescent="0.25">
      <c r="B11" s="16" t="s">
        <v>7</v>
      </c>
      <c r="C11" s="1">
        <f>'Ponta - 4 trim - cat'!E21</f>
        <v>1280.411083</v>
      </c>
      <c r="D11" s="1">
        <f>'Ponta - 4 trim - cat'!F21</f>
        <v>2358.1844879999999</v>
      </c>
      <c r="E11" s="1">
        <f>'Ponta - 4 trim - cat'!G21</f>
        <v>2132.6796330000002</v>
      </c>
      <c r="F11" s="1">
        <f>'Ponta - 4 trim - cat'!H21</f>
        <v>3077.9695750000001</v>
      </c>
      <c r="G11" s="1">
        <f>'Ponta - 4 trim - cat'!I21</f>
        <v>3579.2126360000002</v>
      </c>
      <c r="H11" s="1">
        <f>'Ponta - 4 trim - cat'!J21</f>
        <v>4240.9605970000002</v>
      </c>
      <c r="I11" s="1">
        <f>'Ponta - 4 trim - cat'!K21</f>
        <v>4457.0658659999999</v>
      </c>
      <c r="J11" s="1">
        <f>'Ponta - 4 trim - cat'!L21</f>
        <v>4498.606616</v>
      </c>
      <c r="K11" s="1">
        <f>'Ponta - 4 trim - cat'!M21</f>
        <v>8813.9746520000008</v>
      </c>
      <c r="L11" s="1">
        <f>'Ponta - 4 trim - cat'!N21</f>
        <v>12184.34246</v>
      </c>
      <c r="M11" s="1">
        <f>'Ponta - 4 trim - cat'!O21</f>
        <v>13478.20523</v>
      </c>
      <c r="N11" s="1">
        <f>'Ponta - 4 trim - cat'!P21</f>
        <v>11377.926160000001</v>
      </c>
      <c r="O11" s="1">
        <f>'Ponta - 4 trim - cat'!Q21</f>
        <v>14006.33546</v>
      </c>
      <c r="P11" s="1">
        <f>'Ponta - 4 trim - cat'!R21</f>
        <v>13563.29009</v>
      </c>
      <c r="Q11" s="1">
        <f>'Ponta - 4 trim - cat'!S21</f>
        <v>14137.87234</v>
      </c>
      <c r="R11" s="1">
        <f>'Ponta - 4 trim - cat'!T21</f>
        <v>15932.74037</v>
      </c>
      <c r="S11" s="1">
        <f>'Ponta - 4 trim - cat'!U21</f>
        <v>18258.684570000001</v>
      </c>
      <c r="T11" s="1">
        <f>'Ponta - 4 trim - cat'!V21</f>
        <v>19578.221740000001</v>
      </c>
      <c r="U11" s="1">
        <f>'Ponta - 4 trim - cat'!W21</f>
        <v>20891.44586</v>
      </c>
      <c r="V11" s="1">
        <f>'Ponta - 4 trim - cat'!X21</f>
        <v>22504.684079999999</v>
      </c>
      <c r="W11" s="1">
        <f>'Ponta - 4 trim - cat'!Y21</f>
        <v>23912.81352</v>
      </c>
      <c r="X11" s="1">
        <f>'Ponta - 4 trim - cat'!Z21</f>
        <v>24854.201539999998</v>
      </c>
      <c r="Y11" s="1">
        <f>'Ponta - 4 trim - cat'!AA21</f>
        <v>26064.427909999999</v>
      </c>
      <c r="Z11" s="1">
        <f>'Ponta - 4 trim - cat'!AB21</f>
        <v>28284.419910000001</v>
      </c>
      <c r="AA11" s="1">
        <f>'Ponta - 4 trim - cat'!AC21</f>
        <v>28766.95607</v>
      </c>
      <c r="AB11" s="1">
        <f>'Ponta - 4 trim - cat'!AD21</f>
        <v>31652.936559999998</v>
      </c>
      <c r="AC11" s="1">
        <f>'Ponta - 4 trim - cat'!AE21</f>
        <v>33536.201050000003</v>
      </c>
      <c r="AD11" s="1">
        <f>'Ponta - 4 trim - cat'!AF21</f>
        <v>32599.251540000001</v>
      </c>
      <c r="AE11" s="1">
        <f>'Ponta - 4 trim - cat'!AG21</f>
        <v>35179.31998</v>
      </c>
      <c r="AF11" s="1">
        <f>'Ponta - 4 trim - cat'!AH21</f>
        <v>38518.677089999997</v>
      </c>
      <c r="AG11" s="1">
        <f>'Ponta - 4 trim - cat'!AI21</f>
        <v>40295.522490000003</v>
      </c>
      <c r="AH11" s="1">
        <f>'Ponta - 4 trim - cat'!AJ21</f>
        <v>42348.780180000002</v>
      </c>
      <c r="AI11" s="1">
        <f>'Ponta - 4 trim - cat'!AK21</f>
        <v>44147.98173</v>
      </c>
      <c r="AJ11" s="1">
        <f>'Ponta - 4 trim - cat'!AL21</f>
        <v>46460.46329</v>
      </c>
      <c r="AK11" s="1">
        <f>'Ponta - 4 trim - cat'!AM21</f>
        <v>48531.782220000001</v>
      </c>
      <c r="AL11" s="1">
        <f>'Ponta - 4 trim - cat'!AN21</f>
        <v>41021.026599999997</v>
      </c>
    </row>
    <row r="12" spans="2:39" x14ac:dyDescent="0.25">
      <c r="B12" s="16" t="s">
        <v>8</v>
      </c>
      <c r="C12" s="1">
        <f>'Ponta - 4 trim - cat'!E28</f>
        <v>2.52</v>
      </c>
      <c r="D12" s="1">
        <f>'Ponta - 4 trim - cat'!F28</f>
        <v>4.1406000000000001</v>
      </c>
      <c r="E12" s="1">
        <f>'Ponta - 4 trim - cat'!G28</f>
        <v>186.47460000000001</v>
      </c>
      <c r="F12" s="1">
        <f>'Ponta - 4 trim - cat'!H28</f>
        <v>320.0086</v>
      </c>
      <c r="G12" s="1">
        <f>'Ponta - 4 trim - cat'!I28</f>
        <v>369.38139999999999</v>
      </c>
      <c r="H12" s="1">
        <f>'Ponta - 4 trim - cat'!J28</f>
        <v>397.56900000000002</v>
      </c>
      <c r="I12" s="1">
        <f>'Ponta - 4 trim - cat'!K28</f>
        <v>429.26900000000001</v>
      </c>
      <c r="J12" s="1">
        <f>'Ponta - 4 trim - cat'!L28</f>
        <v>434.26900000000001</v>
      </c>
      <c r="K12" s="1">
        <f>'Ponta - 4 trim - cat'!M28</f>
        <v>391.84840000000003</v>
      </c>
      <c r="L12" s="1">
        <f>'Ponta - 4 trim - cat'!N28</f>
        <v>434.26900000000001</v>
      </c>
      <c r="M12" s="1">
        <f>'Ponta - 4 trim - cat'!O28</f>
        <v>704.77124649999996</v>
      </c>
      <c r="N12" s="1">
        <f>'Ponta - 4 trim - cat'!P28</f>
        <v>1523.579068</v>
      </c>
      <c r="O12" s="1">
        <f>'Ponta - 4 trim - cat'!Q28</f>
        <v>1523.579068</v>
      </c>
      <c r="P12" s="1">
        <f>'Ponta - 4 trim - cat'!R28</f>
        <v>1523.579068</v>
      </c>
      <c r="Q12" s="1">
        <f>'Ponta - 4 trim - cat'!S28</f>
        <v>1523.362668</v>
      </c>
      <c r="R12" s="1">
        <f>'Ponta - 4 trim - cat'!T28</f>
        <v>2359.9133200000001</v>
      </c>
      <c r="S12" s="1">
        <f>'Ponta - 4 trim - cat'!U28</f>
        <v>3248.5343339999999</v>
      </c>
      <c r="T12" s="1">
        <f>'Ponta - 4 trim - cat'!V28</f>
        <v>4161.1469180000004</v>
      </c>
      <c r="U12" s="1">
        <f>'Ponta - 4 trim - cat'!W28</f>
        <v>5071.7993200000001</v>
      </c>
      <c r="V12" s="1">
        <f>'Ponta - 4 trim - cat'!X28</f>
        <v>6007.1597650000003</v>
      </c>
      <c r="W12" s="1">
        <f>'Ponta - 4 trim - cat'!Y28</f>
        <v>6969.6984540000003</v>
      </c>
      <c r="X12" s="1">
        <f>'Ponta - 4 trim - cat'!Z28</f>
        <v>7991.9698280000002</v>
      </c>
      <c r="Y12" s="1">
        <f>'Ponta - 4 trim - cat'!AA28</f>
        <v>8736.5841529999998</v>
      </c>
      <c r="Z12" s="1">
        <f>'Ponta - 4 trim - cat'!AB28</f>
        <v>8548.6501530000005</v>
      </c>
      <c r="AA12" s="1">
        <f>'Ponta - 4 trim - cat'!AC28</f>
        <v>8357.7557529999995</v>
      </c>
      <c r="AB12" s="1">
        <f>'Ponta - 4 trim - cat'!AD28</f>
        <v>9250.1798880000006</v>
      </c>
      <c r="AC12" s="1">
        <f>'Ponta - 4 trim - cat'!AE28</f>
        <v>10077.39991</v>
      </c>
      <c r="AD12" s="1">
        <f>'Ponta - 4 trim - cat'!AF28</f>
        <v>10908.70608</v>
      </c>
      <c r="AE12" s="1">
        <f>'Ponta - 4 trim - cat'!AG28</f>
        <v>11737.350700000001</v>
      </c>
      <c r="AF12" s="1">
        <f>'Ponta - 4 trim - cat'!AH28</f>
        <v>12579.2768</v>
      </c>
      <c r="AG12" s="1">
        <f>'Ponta - 4 trim - cat'!AI28</f>
        <v>13433.44112</v>
      </c>
      <c r="AH12" s="1">
        <f>'Ponta - 4 trim - cat'!AJ28</f>
        <v>14289.0854</v>
      </c>
      <c r="AI12" s="1">
        <f>'Ponta - 4 trim - cat'!AK28</f>
        <v>15134.64957</v>
      </c>
      <c r="AJ12" s="1">
        <f>'Ponta - 4 trim - cat'!AL28</f>
        <v>9081.7989180000004</v>
      </c>
      <c r="AK12" s="1">
        <f>'Ponta - 4 trim - cat'!AM28</f>
        <v>9751.4043679999995</v>
      </c>
      <c r="AL12" s="1">
        <f>'Ponta - 4 trim - cat'!AN28</f>
        <v>17841.796429999999</v>
      </c>
      <c r="AM12" s="1"/>
    </row>
    <row r="13" spans="2:39" x14ac:dyDescent="0.25">
      <c r="B13" s="231" t="s">
        <v>55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56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0</v>
      </c>
      <c r="M14" s="32">
        <f>'Ponta - 4 trim - cat'!O26-PLANEL_BalPonta_Anual!M13</f>
        <v>0</v>
      </c>
      <c r="N14" s="32">
        <f>'Ponta - 4 trim - cat'!P26-PLANEL_BalPonta_Anual!N13</f>
        <v>0</v>
      </c>
      <c r="O14" s="32">
        <f>'Ponta - 4 trim - cat'!Q26-PLANEL_BalPonta_Anual!O13</f>
        <v>0</v>
      </c>
      <c r="P14" s="32">
        <f>'Ponta - 4 trim - cat'!R26-PLANEL_BalPonta_Anual!P13</f>
        <v>0</v>
      </c>
      <c r="Q14" s="32">
        <f>'Ponta - 4 trim - cat'!S26-PLANEL_BalPonta_Anual!Q13</f>
        <v>0</v>
      </c>
      <c r="R14" s="32">
        <f>'Ponta - 4 trim - cat'!T26-PLANEL_BalPonta_Anual!R13</f>
        <v>2209.241137</v>
      </c>
      <c r="S14" s="32">
        <f>'Ponta - 4 trim - cat'!U26-PLANEL_BalPonta_Anual!S13</f>
        <v>6668.9986209999997</v>
      </c>
      <c r="T14" s="32">
        <f>'Ponta - 4 trim - cat'!V26-PLANEL_BalPonta_Anual!T13</f>
        <v>9180.4302299999999</v>
      </c>
      <c r="U14" s="32">
        <f>'Ponta - 4 trim - cat'!W26-PLANEL_BalPonta_Anual!U13</f>
        <v>11669.039850000001</v>
      </c>
      <c r="V14" s="32">
        <f>'Ponta - 4 trim - cat'!X26-PLANEL_BalPonta_Anual!V13</f>
        <v>14080.656709999999</v>
      </c>
      <c r="W14" s="32">
        <f>'Ponta - 4 trim - cat'!Y26-PLANEL_BalPonta_Anual!W13</f>
        <v>16764.321550000001</v>
      </c>
      <c r="X14" s="32">
        <f>'Ponta - 4 trim - cat'!Z26-PLANEL_BalPonta_Anual!X13</f>
        <v>19376.43806</v>
      </c>
      <c r="Y14" s="32">
        <f>'Ponta - 4 trim - cat'!AA26-PLANEL_BalPonta_Anual!Y13</f>
        <v>22117.009750000001</v>
      </c>
      <c r="Z14" s="32">
        <f>'Ponta - 4 trim - cat'!AB26-PLANEL_BalPonta_Anual!Z13</f>
        <v>25304.952519999999</v>
      </c>
      <c r="AA14" s="32">
        <f>'Ponta - 4 trim - cat'!AC26-PLANEL_BalPonta_Anual!AA13</f>
        <v>29961.786800000002</v>
      </c>
      <c r="AB14" s="32">
        <f>'Ponta - 4 trim - cat'!AD26-PLANEL_BalPonta_Anual!AB13</f>
        <v>32614.347919999997</v>
      </c>
      <c r="AC14" s="32">
        <f>'Ponta - 4 trim - cat'!AE26-PLANEL_BalPonta_Anual!AC13</f>
        <v>34945.748669999994</v>
      </c>
      <c r="AD14" s="32">
        <f>'Ponta - 4 trim - cat'!AF26-PLANEL_BalPonta_Anual!AD13</f>
        <v>37994.984299999996</v>
      </c>
      <c r="AE14" s="32">
        <f>'Ponta - 4 trim - cat'!AG26-PLANEL_BalPonta_Anual!AE13</f>
        <v>41084.302559999996</v>
      </c>
      <c r="AF14" s="32">
        <f>'Ponta - 4 trim - cat'!AH26-PLANEL_BalPonta_Anual!AF13</f>
        <v>44879.473609999994</v>
      </c>
      <c r="AG14" s="32">
        <f>'Ponta - 4 trim - cat'!AI26-PLANEL_BalPonta_Anual!AG13</f>
        <v>48913.036929999995</v>
      </c>
      <c r="AH14" s="32">
        <f>'Ponta - 4 trim - cat'!AJ26-PLANEL_BalPonta_Anual!AH13</f>
        <v>52343.539869999993</v>
      </c>
      <c r="AI14" s="32">
        <f>'Ponta - 4 trim - cat'!AK26-PLANEL_BalPonta_Anual!AI13</f>
        <v>55627.515689999993</v>
      </c>
      <c r="AJ14" s="32">
        <f>'Ponta - 4 trim - cat'!AL26-PLANEL_BalPonta_Anual!AJ13</f>
        <v>59250.868119999999</v>
      </c>
      <c r="AK14" s="32">
        <f>'Ponta - 4 trim - cat'!AM26-PLANEL_BalPonta_Anual!AK13</f>
        <v>62754.413389999994</v>
      </c>
      <c r="AL14" s="32">
        <f>'Ponta - 4 trim - cat'!AN26-PLANEL_BalPonta_Anual!AL13</f>
        <v>65585.170119999995</v>
      </c>
    </row>
    <row r="15" spans="2:39" x14ac:dyDescent="0.25">
      <c r="B15" s="27" t="s">
        <v>9</v>
      </c>
      <c r="C15" s="28">
        <f t="shared" ref="C15:AL15" si="0">SUM(C4:C14)</f>
        <v>87267.589854000034</v>
      </c>
      <c r="D15" s="28">
        <f t="shared" si="0"/>
        <v>86804.335799000008</v>
      </c>
      <c r="E15" s="28">
        <f t="shared" si="0"/>
        <v>90710.322323000029</v>
      </c>
      <c r="F15" s="28">
        <f t="shared" si="0"/>
        <v>92836.091854000013</v>
      </c>
      <c r="G15" s="28">
        <f t="shared" si="0"/>
        <v>97878.487502000004</v>
      </c>
      <c r="H15" s="28">
        <f t="shared" si="0"/>
        <v>102968.96896500001</v>
      </c>
      <c r="I15" s="28">
        <f t="shared" si="0"/>
        <v>108022.16059100002</v>
      </c>
      <c r="J15" s="28">
        <f t="shared" si="0"/>
        <v>112503.773315</v>
      </c>
      <c r="K15" s="28">
        <f t="shared" si="0"/>
        <v>117242.33870300002</v>
      </c>
      <c r="L15" s="28">
        <f t="shared" si="0"/>
        <v>122114.87157700001</v>
      </c>
      <c r="M15" s="28">
        <f t="shared" si="0"/>
        <v>127184.7136435</v>
      </c>
      <c r="N15" s="28">
        <f t="shared" si="0"/>
        <v>131587.72789900002</v>
      </c>
      <c r="O15" s="28">
        <f t="shared" si="0"/>
        <v>135780.2253582</v>
      </c>
      <c r="P15" s="28">
        <f t="shared" si="0"/>
        <v>140139.27504799998</v>
      </c>
      <c r="Q15" s="28">
        <f t="shared" si="0"/>
        <v>144596.456523</v>
      </c>
      <c r="R15" s="28">
        <f t="shared" si="0"/>
        <v>149189.16440200002</v>
      </c>
      <c r="S15" s="28">
        <f t="shared" si="0"/>
        <v>153972.89514000001</v>
      </c>
      <c r="T15" s="28">
        <f t="shared" si="0"/>
        <v>158797.27464300004</v>
      </c>
      <c r="U15" s="28">
        <f t="shared" si="0"/>
        <v>163593.57525499997</v>
      </c>
      <c r="V15" s="28">
        <f t="shared" si="0"/>
        <v>168566.20113</v>
      </c>
      <c r="W15" s="28">
        <f t="shared" si="0"/>
        <v>173689.849839</v>
      </c>
      <c r="X15" s="28">
        <f t="shared" si="0"/>
        <v>179137.83786299999</v>
      </c>
      <c r="Y15" s="28">
        <f t="shared" si="0"/>
        <v>184539.09619800001</v>
      </c>
      <c r="Z15" s="28">
        <f t="shared" si="0"/>
        <v>190085.568608</v>
      </c>
      <c r="AA15" s="28">
        <f t="shared" si="0"/>
        <v>195466.58471800003</v>
      </c>
      <c r="AB15" s="76">
        <f t="shared" si="0"/>
        <v>200836.079493</v>
      </c>
      <c r="AC15" s="28">
        <f t="shared" si="0"/>
        <v>205596.92397500001</v>
      </c>
      <c r="AD15" s="28">
        <f t="shared" si="0"/>
        <v>210380.97917499999</v>
      </c>
      <c r="AE15" s="28">
        <f t="shared" si="0"/>
        <v>215217.89050700003</v>
      </c>
      <c r="AF15" s="28">
        <f t="shared" si="0"/>
        <v>220184.26750499997</v>
      </c>
      <c r="AG15" s="28">
        <f t="shared" si="0"/>
        <v>225236.991094</v>
      </c>
      <c r="AH15" s="28">
        <f t="shared" si="0"/>
        <v>230359.90302800003</v>
      </c>
      <c r="AI15" s="28">
        <f t="shared" si="0"/>
        <v>235476.35531499999</v>
      </c>
      <c r="AJ15" s="28">
        <f t="shared" si="0"/>
        <v>241110.94311299999</v>
      </c>
      <c r="AK15" s="28">
        <f t="shared" si="0"/>
        <v>246550.19686600001</v>
      </c>
      <c r="AL15" s="28">
        <f t="shared" si="0"/>
        <v>251305.93876499997</v>
      </c>
    </row>
    <row r="17" spans="2:40" x14ac:dyDescent="0.25">
      <c r="D17" s="1"/>
    </row>
    <row r="18" spans="2:40" x14ac:dyDescent="0.25">
      <c r="B18" s="12" t="s">
        <v>70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0.65041436242014017</v>
      </c>
      <c r="D20" s="47">
        <f>IF(PLANEL_Pot_anual!D4&lt;&gt;0,D4/PLANEL_Pot_anual!D4,0)</f>
        <v>0.60966446247976802</v>
      </c>
      <c r="E20" s="47">
        <f>IF(PLANEL_Pot_anual!E4&lt;&gt;0,E4/PLANEL_Pot_anual!E4,0)</f>
        <v>0.65003688321134734</v>
      </c>
      <c r="F20" s="47">
        <f>IF(PLANEL_Pot_anual!F4&lt;&gt;0,F4/PLANEL_Pot_anual!F4,0)</f>
        <v>0.62402677467361301</v>
      </c>
      <c r="G20" s="47">
        <f>IF(PLANEL_Pot_anual!G4&lt;&gt;0,G4/PLANEL_Pot_anual!G4,0)</f>
        <v>0.59913556022917591</v>
      </c>
      <c r="H20" s="47">
        <f>IF(PLANEL_Pot_anual!H4&lt;&gt;0,H4/PLANEL_Pot_anual!H4,0)</f>
        <v>0.63286778322498616</v>
      </c>
      <c r="I20" s="47">
        <f>IF(PLANEL_Pot_anual!I4&lt;&gt;0,I4/PLANEL_Pot_anual!I4,0)</f>
        <v>0.6204755600482712</v>
      </c>
      <c r="J20" s="47">
        <f>IF(PLANEL_Pot_anual!J4&lt;&gt;0,J4/PLANEL_Pot_anual!J4,0)</f>
        <v>0.6290953534947461</v>
      </c>
      <c r="K20" s="47">
        <f>IF(PLANEL_Pot_anual!K4&lt;&gt;0,K4/PLANEL_Pot_anual!K4,0)</f>
        <v>0.64075252008662675</v>
      </c>
      <c r="L20" s="47">
        <f>IF(PLANEL_Pot_anual!L4&lt;&gt;0,L4/PLANEL_Pot_anual!L4,0)</f>
        <v>0.62381436475336716</v>
      </c>
      <c r="M20" s="47">
        <f>IF(PLANEL_Pot_anual!M4&lt;&gt;0,M4/PLANEL_Pot_anual!M4,0)</f>
        <v>0.65944564417768281</v>
      </c>
      <c r="N20" s="47">
        <f>IF(PLANEL_Pot_anual!N4&lt;&gt;0,N4/PLANEL_Pot_anual!N4,0)</f>
        <v>0.67060942192339856</v>
      </c>
      <c r="O20" s="47">
        <f>IF(PLANEL_Pot_anual!O4&lt;&gt;0,O4/PLANEL_Pot_anual!O4,0)</f>
        <v>0.66388766806727229</v>
      </c>
      <c r="P20" s="47">
        <f>IF(PLANEL_Pot_anual!P4&lt;&gt;0,P4/PLANEL_Pot_anual!P4,0)</f>
        <v>0.67303191891638292</v>
      </c>
      <c r="Q20" s="47">
        <f>IF(PLANEL_Pot_anual!Q4&lt;&gt;0,Q4/PLANEL_Pot_anual!Q4,0)</f>
        <v>0.67452093143071934</v>
      </c>
      <c r="R20" s="47">
        <f>IF(PLANEL_Pot_anual!R4&lt;&gt;0,R4/PLANEL_Pot_anual!R4,0)</f>
        <v>0.67388762988121897</v>
      </c>
      <c r="S20" s="47">
        <f>IF(PLANEL_Pot_anual!S4&lt;&gt;0,S4/PLANEL_Pot_anual!S4,0)</f>
        <v>0.66997464369371273</v>
      </c>
      <c r="T20" s="47">
        <f>IF(PLANEL_Pot_anual!T4&lt;&gt;0,T4/PLANEL_Pot_anual!T4,0)</f>
        <v>0.66461653627616368</v>
      </c>
      <c r="U20" s="47">
        <f>IF(PLANEL_Pot_anual!U4&lt;&gt;0,U4/PLANEL_Pot_anual!U4,0)</f>
        <v>0.66193569903051541</v>
      </c>
      <c r="V20" s="47">
        <f>IF(PLANEL_Pot_anual!V4&lt;&gt;0,V4/PLANEL_Pot_anual!V4,0)</f>
        <v>0.6641829677845128</v>
      </c>
      <c r="W20" s="47">
        <f>IF(PLANEL_Pot_anual!W4&lt;&gt;0,W4/PLANEL_Pot_anual!W4,0)</f>
        <v>0.66206478883093567</v>
      </c>
      <c r="X20" s="47">
        <f>IF(PLANEL_Pot_anual!X4&lt;&gt;0,X4/PLANEL_Pot_anual!X4,0)</f>
        <v>0.665457544085715</v>
      </c>
      <c r="Y20" s="47">
        <f>IF(PLANEL_Pot_anual!Y4&lt;&gt;0,Y4/PLANEL_Pot_anual!Y4,0)</f>
        <v>0.66159169853757638</v>
      </c>
      <c r="Z20" s="47">
        <f>IF(PLANEL_Pot_anual!Z4&lt;&gt;0,Z4/PLANEL_Pot_anual!Z4,0)</f>
        <v>0.65639223820145787</v>
      </c>
      <c r="AA20" s="47">
        <f>IF(PLANEL_Pot_anual!AA4&lt;&gt;0,AA4/PLANEL_Pot_anual!AA4,0)</f>
        <v>0.6693061961833906</v>
      </c>
      <c r="AB20" s="77">
        <f>IF(PLANEL_Pot_anual!AB4&lt;&gt;0,AB4/PLANEL_Pot_anual!AB4,0)</f>
        <v>0.64726529319732939</v>
      </c>
      <c r="AC20" s="47">
        <f>IF(PLANEL_Pot_anual!AC4&lt;&gt;0,AC4/PLANEL_Pot_anual!AC4,0)</f>
        <v>0.65790659627681514</v>
      </c>
      <c r="AD20" s="47">
        <f>IF(PLANEL_Pot_anual!AD4&lt;&gt;0,AD4/PLANEL_Pot_anual!AD4,0)</f>
        <v>0.67345213661463976</v>
      </c>
      <c r="AE20" s="47">
        <f>IF(PLANEL_Pot_anual!AE4&lt;&gt;0,AE4/PLANEL_Pot_anual!AE4,0)</f>
        <v>0.67168267989672759</v>
      </c>
      <c r="AF20" s="47">
        <f>IF(PLANEL_Pot_anual!AF4&lt;&gt;0,AF4/PLANEL_Pot_anual!AF4,0)</f>
        <v>0.65541633197048488</v>
      </c>
      <c r="AG20" s="47">
        <f>IF(PLANEL_Pot_anual!AG4&lt;&gt;0,AG4/PLANEL_Pot_anual!AG4,0)</f>
        <v>0.67208560609979495</v>
      </c>
      <c r="AH20" s="47">
        <f>IF(PLANEL_Pot_anual!AH4&lt;&gt;0,AH4/PLANEL_Pot_anual!AH4,0)</f>
        <v>0.64331106736853882</v>
      </c>
      <c r="AI20" s="47">
        <f>IF(PLANEL_Pot_anual!AI4&lt;&gt;0,AI4/PLANEL_Pot_anual!AI4,0)</f>
        <v>0.62215064802789943</v>
      </c>
      <c r="AJ20" s="47">
        <f>IF(PLANEL_Pot_anual!AJ4&lt;&gt;0,AJ4/PLANEL_Pot_anual!AJ4,0)</f>
        <v>0.66232919956434722</v>
      </c>
      <c r="AK20" s="47">
        <f>IF(PLANEL_Pot_anual!AK4&lt;&gt;0,AK4/PLANEL_Pot_anual!AK4,0)</f>
        <v>0.66259887169367659</v>
      </c>
      <c r="AL20" s="47">
        <f>IF(PLANEL_Pot_anual!AL4&lt;&gt;0,AL4/PLANEL_Pot_anual!AL4,0)</f>
        <v>0.67232303123393844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0.83352459170193005</v>
      </c>
      <c r="D21" s="47">
        <f>IF(PLANEL_Pot_anual!D5&lt;&gt;0,D5/PLANEL_Pot_anual!D5,0)</f>
        <v>0.83463935486476049</v>
      </c>
      <c r="E21" s="47">
        <f>IF(PLANEL_Pot_anual!E5&lt;&gt;0,E5/PLANEL_Pot_anual!E5,0)</f>
        <v>0.81280279963616597</v>
      </c>
      <c r="F21" s="47">
        <f>IF(PLANEL_Pot_anual!F5&lt;&gt;0,F5/PLANEL_Pot_anual!F5,0)</f>
        <v>0.77527985792667875</v>
      </c>
      <c r="G21" s="47">
        <f>IF(PLANEL_Pot_anual!G5&lt;&gt;0,G5/PLANEL_Pot_anual!G5,0)</f>
        <v>0.8165671992922473</v>
      </c>
      <c r="H21" s="47">
        <f>IF(PLANEL_Pot_anual!H5&lt;&gt;0,H5/PLANEL_Pot_anual!H5,0)</f>
        <v>0.77557680934190043</v>
      </c>
      <c r="I21" s="47">
        <f>IF(PLANEL_Pot_anual!I5&lt;&gt;0,I5/PLANEL_Pot_anual!I5,0)</f>
        <v>0.82154101451917394</v>
      </c>
      <c r="J21" s="47">
        <f>IF(PLANEL_Pot_anual!J5&lt;&gt;0,J5/PLANEL_Pot_anual!J5,0)</f>
        <v>0.56419515394873798</v>
      </c>
      <c r="K21" s="47">
        <f>IF(PLANEL_Pot_anual!K5&lt;&gt;0,K5/PLANEL_Pot_anual!K5,0)</f>
        <v>0.77361528465469187</v>
      </c>
      <c r="L21" s="47">
        <f>IF(PLANEL_Pot_anual!L5&lt;&gt;0,L5/PLANEL_Pot_anual!L5,0)</f>
        <v>0.79243616568252728</v>
      </c>
      <c r="M21" s="47">
        <f>IF(PLANEL_Pot_anual!M5&lt;&gt;0,M5/PLANEL_Pot_anual!M5,0)</f>
        <v>0.82652047311184418</v>
      </c>
      <c r="N21" s="47">
        <f>IF(PLANEL_Pot_anual!N5&lt;&gt;0,N5/PLANEL_Pot_anual!N5,0)</f>
        <v>0.82652047311184418</v>
      </c>
      <c r="O21" s="47">
        <f>IF(PLANEL_Pot_anual!O5&lt;&gt;0,O5/PLANEL_Pot_anual!O5,0)</f>
        <v>0.82647313416286605</v>
      </c>
      <c r="P21" s="47">
        <f>IF(PLANEL_Pot_anual!P5&lt;&gt;0,P5/PLANEL_Pot_anual!P5,0)</f>
        <v>0.82652047311184418</v>
      </c>
      <c r="Q21" s="47">
        <f>IF(PLANEL_Pot_anual!Q5&lt;&gt;0,Q5/PLANEL_Pot_anual!Q5,0)</f>
        <v>0.79584442388681742</v>
      </c>
      <c r="R21" s="47">
        <f>IF(PLANEL_Pot_anual!R5&lt;&gt;0,R5/PLANEL_Pot_anual!R5,0)</f>
        <v>0.8320706372134008</v>
      </c>
      <c r="S21" s="47">
        <f>IF(PLANEL_Pot_anual!S5&lt;&gt;0,S5/PLANEL_Pot_anual!S5,0)</f>
        <v>0.8320706372134008</v>
      </c>
      <c r="T21" s="47">
        <f>IF(PLANEL_Pot_anual!T5&lt;&gt;0,T5/PLANEL_Pot_anual!T5,0)</f>
        <v>0.83206669323314597</v>
      </c>
      <c r="U21" s="47">
        <f>IF(PLANEL_Pot_anual!U5&lt;&gt;0,U5/PLANEL_Pot_anual!U5,0)</f>
        <v>0.8320706372134008</v>
      </c>
      <c r="V21" s="47">
        <f>IF(PLANEL_Pot_anual!V5&lt;&gt;0,V5/PLANEL_Pot_anual!V5,0)</f>
        <v>0.8320706372134008</v>
      </c>
      <c r="W21" s="47">
        <f>IF(PLANEL_Pot_anual!W5&lt;&gt;0,W5/PLANEL_Pot_anual!W5,0)</f>
        <v>0.83039474572234062</v>
      </c>
      <c r="X21" s="47">
        <f>IF(PLANEL_Pot_anual!X5&lt;&gt;0,X5/PLANEL_Pot_anual!X5,0)</f>
        <v>0.78187434953239532</v>
      </c>
      <c r="Y21" s="47">
        <f>IF(PLANEL_Pot_anual!Y5&lt;&gt;0,Y5/PLANEL_Pot_anual!Y5,0)</f>
        <v>0.82950627999068327</v>
      </c>
      <c r="Z21" s="47">
        <f>IF(PLANEL_Pot_anual!Z5&lt;&gt;0,Z5/PLANEL_Pot_anual!Z5,0)</f>
        <v>0.8320706372134008</v>
      </c>
      <c r="AA21" s="47">
        <f>IF(PLANEL_Pot_anual!AA5&lt;&gt;0,AA5/PLANEL_Pot_anual!AA5,0)</f>
        <v>0.73282165581876901</v>
      </c>
      <c r="AB21" s="77">
        <f>IF(PLANEL_Pot_anual!AB5&lt;&gt;0,AB5/PLANEL_Pot_anual!AB5,0)</f>
        <v>0.8147364487166181</v>
      </c>
      <c r="AC21" s="47">
        <f>IF(PLANEL_Pot_anual!AC5&lt;&gt;0,AC5/PLANEL_Pot_anual!AC5,0)</f>
        <v>0.83191688566688182</v>
      </c>
      <c r="AD21" s="47">
        <f>IF(PLANEL_Pot_anual!AD5&lt;&gt;0,AD5/PLANEL_Pot_anual!AD5,0)</f>
        <v>0.8320706372134008</v>
      </c>
      <c r="AE21" s="47">
        <f>IF(PLANEL_Pot_anual!AE5&lt;&gt;0,AE5/PLANEL_Pot_anual!AE5,0)</f>
        <v>0.67771803718028545</v>
      </c>
      <c r="AF21" s="47">
        <f>IF(PLANEL_Pot_anual!AF5&lt;&gt;0,AF5/PLANEL_Pot_anual!AF5,0)</f>
        <v>0.82895323557903533</v>
      </c>
      <c r="AG21" s="47">
        <f>IF(PLANEL_Pot_anual!AG5&lt;&gt;0,AG5/PLANEL_Pot_anual!AG5,0)</f>
        <v>0.43150072906539239</v>
      </c>
      <c r="AH21" s="47">
        <f>IF(PLANEL_Pot_anual!AH5&lt;&gt;0,AH5/PLANEL_Pot_anual!AH5,0)</f>
        <v>0.51318872069958665</v>
      </c>
      <c r="AI21" s="47">
        <f>IF(PLANEL_Pot_anual!AI5&lt;&gt;0,AI5/PLANEL_Pot_anual!AI5,0)</f>
        <v>0.82895323557903533</v>
      </c>
      <c r="AJ21" s="47">
        <f>IF(PLANEL_Pot_anual!AJ5&lt;&gt;0,AJ5/PLANEL_Pot_anual!AJ5,0)</f>
        <v>0.8320706372134008</v>
      </c>
      <c r="AK21" s="47">
        <f>IF(PLANEL_Pot_anual!AK5&lt;&gt;0,AK5/PLANEL_Pot_anual!AK5,0)</f>
        <v>0.62627616989741708</v>
      </c>
      <c r="AL21" s="47">
        <f>IF(PLANEL_Pot_anual!AL5&lt;&gt;0,AL5/PLANEL_Pot_anual!AL5,0)</f>
        <v>0.8320706372134008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0.91646563661916702</v>
      </c>
      <c r="D23" s="48">
        <f>IF(PLANEL_Pot_anual!D7&lt;&gt;0,D6/PLANEL_Pot_anual!D7,0)</f>
        <v>0.90660198270697401</v>
      </c>
      <c r="E23" s="48">
        <f>IF(PLANEL_Pot_anual!E7&lt;&gt;0,E6/PLANEL_Pot_anual!E7,0)</f>
        <v>0.94747155961074503</v>
      </c>
      <c r="F23" s="48">
        <f>IF(PLANEL_Pot_anual!F7&lt;&gt;0,F6/PLANEL_Pot_anual!F7,0)</f>
        <v>0.67530694159992299</v>
      </c>
      <c r="G23" s="48">
        <f>IF(PLANEL_Pot_anual!G7&lt;&gt;0,G6/PLANEL_Pot_anual!G7,0)</f>
        <v>0.76574303284251177</v>
      </c>
      <c r="H23" s="48">
        <f>IF(PLANEL_Pot_anual!H7&lt;&gt;0,H6/PLANEL_Pot_anual!H7,0)</f>
        <v>0.69765243695827506</v>
      </c>
      <c r="I23" s="48">
        <f>IF(PLANEL_Pot_anual!I7&lt;&gt;0,I6/PLANEL_Pot_anual!I7,0)</f>
        <v>0.73324775074023374</v>
      </c>
      <c r="J23" s="48">
        <f>IF(PLANEL_Pot_anual!J7&lt;&gt;0,J6/PLANEL_Pot_anual!J7,0)</f>
        <v>0.9041515316843316</v>
      </c>
      <c r="K23" s="48">
        <f>IF(PLANEL_Pot_anual!K7&lt;&gt;0,K6/PLANEL_Pot_anual!K7,0)</f>
        <v>0.85384825525227581</v>
      </c>
      <c r="L23" s="48">
        <f>IF(PLANEL_Pot_anual!L7&lt;&gt;0,L6/PLANEL_Pot_anual!L7,0)</f>
        <v>0.87069913285068223</v>
      </c>
      <c r="M23" s="48">
        <f>IF(PLANEL_Pot_anual!M7&lt;&gt;0,M6/PLANEL_Pot_anual!M7,0)</f>
        <v>0.86720822152835519</v>
      </c>
      <c r="N23" s="48">
        <f>IF(PLANEL_Pot_anual!N7&lt;&gt;0,N6/PLANEL_Pot_anual!N7,0)</f>
        <v>0.92150765480095631</v>
      </c>
      <c r="O23" s="48">
        <f>IF(PLANEL_Pot_anual!O7&lt;&gt;0,O6/PLANEL_Pot_anual!O7,0)</f>
        <v>0.92908968456333285</v>
      </c>
      <c r="P23" s="48">
        <f>IF(PLANEL_Pot_anual!P7&lt;&gt;0,P6/PLANEL_Pot_anual!P7,0)</f>
        <v>0.94747156015159772</v>
      </c>
      <c r="Q23" s="48">
        <f>IF(PLANEL_Pot_anual!Q7&lt;&gt;0,Q6/PLANEL_Pot_anual!Q7,0)</f>
        <v>0.94747156015159772</v>
      </c>
      <c r="R23" s="48">
        <f>IF(PLANEL_Pot_anual!R7&lt;&gt;0,R6/PLANEL_Pot_anual!R7,0)</f>
        <v>0.919443907132519</v>
      </c>
      <c r="S23" s="48">
        <f>IF(PLANEL_Pot_anual!S7&lt;&gt;0,S6/PLANEL_Pot_anual!S7,0)</f>
        <v>0.9171073030877811</v>
      </c>
      <c r="T23" s="48">
        <f>IF(PLANEL_Pot_anual!T7&lt;&gt;0,T6/PLANEL_Pot_anual!T7,0)</f>
        <v>0.94747156038193781</v>
      </c>
      <c r="U23" s="48">
        <f>IF(PLANEL_Pot_anual!U7&lt;&gt;0,U6/PLANEL_Pot_anual!U7,0)</f>
        <v>0.94689908308989368</v>
      </c>
      <c r="V23" s="48">
        <f>IF(PLANEL_Pot_anual!V7&lt;&gt;0,V6/PLANEL_Pot_anual!V7,0)</f>
        <v>0.92878216362066846</v>
      </c>
      <c r="W23" s="48">
        <f>IF(PLANEL_Pot_anual!W7&lt;&gt;0,W6/PLANEL_Pot_anual!W7,0)</f>
        <v>0.93481627192271854</v>
      </c>
      <c r="X23" s="48">
        <f>IF(PLANEL_Pot_anual!X7&lt;&gt;0,X6/PLANEL_Pot_anual!X7,0)</f>
        <v>0.9474715602680811</v>
      </c>
      <c r="Y23" s="48">
        <f>IF(PLANEL_Pot_anual!Y7&lt;&gt;0,Y6/PLANEL_Pot_anual!Y7,0)</f>
        <v>0.93387453126377129</v>
      </c>
      <c r="Z23" s="48">
        <f>IF(PLANEL_Pot_anual!Z7&lt;&gt;0,Z6/PLANEL_Pot_anual!Z7,0)</f>
        <v>0.93089058814783099</v>
      </c>
      <c r="AA23" s="48">
        <f>IF(PLANEL_Pot_anual!AA7&lt;&gt;0,AA6/PLANEL_Pot_anual!AA7,0)</f>
        <v>0.93655853847669968</v>
      </c>
      <c r="AB23" s="48">
        <f>IF(PLANEL_Pot_anual!AB7&lt;&gt;0,AB6/PLANEL_Pot_anual!AB7,0)</f>
        <v>0.94747156018362744</v>
      </c>
      <c r="AC23" s="48">
        <f>IF(PLANEL_Pot_anual!AC7&lt;&gt;0,AC6/PLANEL_Pot_anual!AC7,0)</f>
        <v>0.93384499871073434</v>
      </c>
      <c r="AD23" s="48">
        <f>IF(PLANEL_Pot_anual!AD7&lt;&gt;0,AD6/PLANEL_Pot_anual!AD7,0)</f>
        <v>0.88757806884910417</v>
      </c>
      <c r="AE23" s="48">
        <f>IF(PLANEL_Pot_anual!AE7&lt;&gt;0,AE6/PLANEL_Pot_anual!AE7,0)</f>
        <v>0.9115918024641384</v>
      </c>
      <c r="AF23" s="48">
        <f>IF(PLANEL_Pot_anual!AF7&lt;&gt;0,AF6/PLANEL_Pot_anual!AF7,0)</f>
        <v>0.89007098994416778</v>
      </c>
      <c r="AG23" s="48">
        <f>IF(PLANEL_Pot_anual!AG7&lt;&gt;0,AG6/PLANEL_Pot_anual!AG7,0)</f>
        <v>0.93497917978065903</v>
      </c>
      <c r="AH23" s="48">
        <f>IF(PLANEL_Pot_anual!AH7&lt;&gt;0,AH6/PLANEL_Pot_anual!AH7,0)</f>
        <v>0.9265557465833052</v>
      </c>
      <c r="AI23" s="48">
        <f>IF(PLANEL_Pot_anual!AI7&lt;&gt;0,AI6/PLANEL_Pot_anual!AI7,0)</f>
        <v>0.9401902870332367</v>
      </c>
      <c r="AJ23" s="48">
        <f>IF(PLANEL_Pot_anual!AJ7&lt;&gt;0,AJ6/PLANEL_Pot_anual!AJ7,0)</f>
        <v>0.86809140708014254</v>
      </c>
      <c r="AK23" s="48">
        <f>IF(PLANEL_Pot_anual!AK7&lt;&gt;0,AK6/PLANEL_Pot_anual!AK7,0)</f>
        <v>0.94747156012906952</v>
      </c>
      <c r="AL23" s="48">
        <f>IF(PLANEL_Pot_anual!AL7&lt;&gt;0,AL6/PLANEL_Pot_anual!AL7,0)</f>
        <v>0.84617620288047735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49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50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25">
      <c r="B28" s="16" t="s">
        <v>57</v>
      </c>
      <c r="C28" s="47">
        <f>IF(PLANEL_Pot_anual!C12&lt;&gt;0,C9/PLANEL_Pot_anual!C12,0)</f>
        <v>0.79961515104749403</v>
      </c>
      <c r="D28" s="47">
        <f>IF(PLANEL_Pot_anual!D12&lt;&gt;0,D9/PLANEL_Pot_anual!D12,0)</f>
        <v>0.90646823565723977</v>
      </c>
      <c r="E28" s="47">
        <f>IF(PLANEL_Pot_anual!E12&lt;&gt;0,E9/PLANEL_Pot_anual!E12,0)</f>
        <v>0.84935089663953078</v>
      </c>
      <c r="F28" s="47">
        <f>IF(PLANEL_Pot_anual!F12&lt;&gt;0,F9/PLANEL_Pot_anual!F12,0)</f>
        <v>0.65477053165631383</v>
      </c>
      <c r="G28" s="47">
        <f>IF(PLANEL_Pot_anual!G12&lt;&gt;0,G9/PLANEL_Pot_anual!G12,0)</f>
        <v>0.78816047725606697</v>
      </c>
      <c r="H28" s="47">
        <f>IF(PLANEL_Pot_anual!H12&lt;&gt;0,H9/PLANEL_Pot_anual!H12,0)</f>
        <v>0.61138002797175817</v>
      </c>
      <c r="I28" s="47">
        <f>IF(PLANEL_Pot_anual!I12&lt;&gt;0,I9/PLANEL_Pot_anual!I12,0)</f>
        <v>0.74754249546664608</v>
      </c>
      <c r="J28" s="47">
        <f>IF(PLANEL_Pot_anual!J12&lt;&gt;0,J9/PLANEL_Pot_anual!J12,0)</f>
        <v>0.9015309456383348</v>
      </c>
      <c r="K28" s="47">
        <f>IF(PLANEL_Pot_anual!K12&lt;&gt;0,K9/PLANEL_Pot_anual!K12,0)</f>
        <v>0.543948721878318</v>
      </c>
      <c r="L28" s="47">
        <f>IF(PLANEL_Pot_anual!L12&lt;&gt;0,L9/PLANEL_Pot_anual!L12,0)</f>
        <v>0.93791266360619741</v>
      </c>
      <c r="M28" s="47">
        <f>IF(PLANEL_Pot_anual!M12&lt;&gt;0,M9/PLANEL_Pot_anual!M12,0)</f>
        <v>0.56607226418905265</v>
      </c>
      <c r="N28" s="47">
        <f>IF(PLANEL_Pot_anual!N12&lt;&gt;0,N9/PLANEL_Pot_anual!N12,0)</f>
        <v>0.87149225042972378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51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52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 t="e">
        <f>IF(PLANEL_Pot_anual!AH15&lt;&gt;0,#REF!/PLANEL_Pot_anual!AH15,0)</f>
        <v>#REF!</v>
      </c>
      <c r="AI31" s="52" t="e">
        <f>IF(PLANEL_Pot_anual!AI15&lt;&gt;0,#REF!/PLANEL_Pot_anual!AI15,0)</f>
        <v>#REF!</v>
      </c>
      <c r="AJ31" s="52" t="e">
        <f>IF(PLANEL_Pot_anual!AJ15&lt;&gt;0,#REF!/PLANEL_Pot_anual!AJ15,0)</f>
        <v>#REF!</v>
      </c>
      <c r="AK31" s="52" t="e">
        <f>IF(PLANEL_Pot_anual!AK15&lt;&gt;0,#REF!/PLANEL_Pot_anual!AK15,0)</f>
        <v>#REF!</v>
      </c>
      <c r="AL31" s="52" t="e">
        <f>IF(PLANEL_Pot_anual!AL15&lt;&gt;0,#REF!/PLANEL_Pot_anual!AL15,0)</f>
        <v>#REF!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58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59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53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54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55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56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0</v>
      </c>
      <c r="N39" s="54">
        <f>IF(PLANEL_Pot_anual!N23&lt;&gt;0,N14/PLANEL_Pot_anual!N23,0)</f>
        <v>0</v>
      </c>
      <c r="O39" s="54">
        <f>IF(PLANEL_Pot_anual!O23&lt;&gt;0,O14/PLANEL_Pot_anual!O23,0)</f>
        <v>0</v>
      </c>
      <c r="P39" s="54">
        <f>IF(PLANEL_Pot_anual!P23&lt;&gt;0,P14/PLANEL_Pot_anual!P23,0)</f>
        <v>0</v>
      </c>
      <c r="Q39" s="54">
        <f>IF(PLANEL_Pot_anual!Q23&lt;&gt;0,Q14/PLANEL_Pot_anual!Q23,0)</f>
        <v>0</v>
      </c>
      <c r="R39" s="54">
        <f>IF(PLANEL_Pot_anual!R23&lt;&gt;0,R14/PLANEL_Pot_anual!R23,0)</f>
        <v>1</v>
      </c>
      <c r="S39" s="54">
        <f>IF(PLANEL_Pot_anual!S23&lt;&gt;0,S14/PLANEL_Pot_anual!S23,0)</f>
        <v>1</v>
      </c>
      <c r="T39" s="54">
        <f>IF(PLANEL_Pot_anual!T23&lt;&gt;0,T14/PLANEL_Pot_anual!T23,0)</f>
        <v>1</v>
      </c>
      <c r="U39" s="54">
        <f>IF(PLANEL_Pot_anual!U23&lt;&gt;0,U14/PLANEL_Pot_anual!U23,0)</f>
        <v>1.0000000000000002</v>
      </c>
      <c r="V39" s="54">
        <f>IF(PLANEL_Pot_anual!V23&lt;&gt;0,V14/PLANEL_Pot_anual!V23,0)</f>
        <v>1</v>
      </c>
      <c r="W39" s="54">
        <f>IF(PLANEL_Pot_anual!W23&lt;&gt;0,W14/PLANEL_Pot_anual!W23,0)</f>
        <v>1</v>
      </c>
      <c r="X39" s="54">
        <f>IF(PLANEL_Pot_anual!X23&lt;&gt;0,X14/PLANEL_Pot_anual!X23,0)</f>
        <v>1</v>
      </c>
      <c r="Y39" s="54">
        <f>IF(PLANEL_Pot_anual!Y23&lt;&gt;0,Y14/PLANEL_Pot_anual!Y23,0)</f>
        <v>1</v>
      </c>
      <c r="Z39" s="54">
        <f>IF(PLANEL_Pot_anual!Z23&lt;&gt;0,Z14/PLANEL_Pot_anual!Z23,0)</f>
        <v>1</v>
      </c>
      <c r="AA39" s="54">
        <f>IF(PLANEL_Pot_anual!AA23&lt;&gt;0,AA14/PLANEL_Pot_anual!AA23,0)</f>
        <v>1</v>
      </c>
      <c r="AB39" s="84">
        <f>IF(PLANEL_Pot_anual!AB23&lt;&gt;0,AB14/PLANEL_Pot_anual!AB23,0)</f>
        <v>0.99999999999999989</v>
      </c>
      <c r="AC39" s="54">
        <f>IF(PLANEL_Pot_anual!AC23&lt;&gt;0,AC14/PLANEL_Pot_anual!AC23,0)</f>
        <v>0.99999999999999978</v>
      </c>
      <c r="AD39" s="54">
        <f>IF(PLANEL_Pot_anual!AD23&lt;&gt;0,AD14/PLANEL_Pot_anual!AD23,0)</f>
        <v>1</v>
      </c>
      <c r="AE39" s="54">
        <f>IF(PLANEL_Pot_anual!AE23&lt;&gt;0,AE14/PLANEL_Pot_anual!AE23,0)</f>
        <v>1</v>
      </c>
      <c r="AF39" s="54">
        <f>IF(PLANEL_Pot_anual!AF23&lt;&gt;0,AF14/PLANEL_Pot_anual!AF23,0)</f>
        <v>0.99999999999999989</v>
      </c>
      <c r="AG39" s="54">
        <f>IF(PLANEL_Pot_anual!AG23&lt;&gt;0,AG14/PLANEL_Pot_anual!AG23,0)</f>
        <v>0.99999999999999989</v>
      </c>
      <c r="AH39" s="54">
        <f>IF(PLANEL_Pot_anual!AH23&lt;&gt;0,AH14/PLANEL_Pot_anual!AH23,0)</f>
        <v>0.99999999999999989</v>
      </c>
      <c r="AI39" s="54">
        <f>IF(PLANEL_Pot_anual!AI23&lt;&gt;0,AI14/PLANEL_Pot_anual!AI23,0)</f>
        <v>0.99999999999999989</v>
      </c>
      <c r="AJ39" s="54">
        <f>IF(PLANEL_Pot_anual!AJ23&lt;&gt;0,AJ14/PLANEL_Pot_anual!AJ23,0)</f>
        <v>1</v>
      </c>
      <c r="AK39" s="54">
        <f>IF(PLANEL_Pot_anual!AK23&lt;&gt;0,AK14/PLANEL_Pot_anual!AK23,0)</f>
        <v>0.99999999999999989</v>
      </c>
      <c r="AL39" s="54">
        <f>IF(PLANEL_Pot_anual!AL23&lt;&gt;0,AL14/PLANEL_Pot_anual!AL23,0)</f>
        <v>1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-463.25405500002671</v>
      </c>
      <c r="E40" s="28">
        <f t="shared" si="1"/>
        <v>3905.9865240000217</v>
      </c>
      <c r="F40" s="28">
        <f t="shared" si="1"/>
        <v>2125.7695309999835</v>
      </c>
      <c r="G40" s="28">
        <f t="shared" si="1"/>
        <v>5042.3956479999906</v>
      </c>
      <c r="H40" s="28">
        <f t="shared" si="1"/>
        <v>5090.4814630000037</v>
      </c>
      <c r="I40" s="28">
        <f t="shared" si="1"/>
        <v>5053.1916260000144</v>
      </c>
      <c r="J40" s="28">
        <f t="shared" si="1"/>
        <v>4481.6127239999769</v>
      </c>
      <c r="K40" s="28">
        <f t="shared" si="1"/>
        <v>4738.5653880000173</v>
      </c>
      <c r="L40" s="28">
        <f t="shared" si="1"/>
        <v>4872.5328739999968</v>
      </c>
      <c r="M40" s="28">
        <f t="shared" si="1"/>
        <v>5069.8420664999867</v>
      </c>
      <c r="N40" s="28">
        <f t="shared" si="1"/>
        <v>4403.0142555000202</v>
      </c>
      <c r="O40" s="28">
        <f t="shared" si="1"/>
        <v>4192.497459199978</v>
      </c>
      <c r="P40" s="28">
        <f t="shared" si="1"/>
        <v>4359.0496897999838</v>
      </c>
      <c r="Q40" s="28">
        <f t="shared" si="1"/>
        <v>4457.1814750000194</v>
      </c>
      <c r="R40" s="28">
        <f t="shared" si="1"/>
        <v>4592.7078790000232</v>
      </c>
      <c r="S40" s="28">
        <f t="shared" si="1"/>
        <v>4783.7307379999838</v>
      </c>
      <c r="T40" s="28">
        <f t="shared" si="1"/>
        <v>4824.3795030000329</v>
      </c>
      <c r="U40" s="28">
        <f t="shared" si="1"/>
        <v>4796.3006119999336</v>
      </c>
      <c r="V40" s="28">
        <f t="shared" si="1"/>
        <v>4972.625875000027</v>
      </c>
      <c r="W40" s="28">
        <f t="shared" si="1"/>
        <v>5123.648709000001</v>
      </c>
      <c r="X40" s="28">
        <f t="shared" si="1"/>
        <v>5447.9880239999911</v>
      </c>
      <c r="Y40" s="28">
        <f t="shared" si="1"/>
        <v>5401.2583350000205</v>
      </c>
      <c r="Z40" s="28">
        <f t="shared" si="1"/>
        <v>5546.4724099999876</v>
      </c>
      <c r="AA40" s="28">
        <f t="shared" si="1"/>
        <v>5381.0161100000259</v>
      </c>
      <c r="AB40" s="76">
        <f t="shared" si="1"/>
        <v>5369.4947749999701</v>
      </c>
      <c r="AC40" s="28">
        <f t="shared" si="1"/>
        <v>4760.844482000015</v>
      </c>
      <c r="AD40" s="28">
        <f t="shared" si="1"/>
        <v>4784.0551999999734</v>
      </c>
      <c r="AE40" s="28">
        <f t="shared" si="1"/>
        <v>4836.911332000047</v>
      </c>
      <c r="AF40" s="28">
        <f t="shared" si="1"/>
        <v>4966.3769979999342</v>
      </c>
      <c r="AG40" s="28">
        <f t="shared" si="1"/>
        <v>5052.7235890000302</v>
      </c>
      <c r="AH40" s="28">
        <f t="shared" si="1"/>
        <v>5122.9119340000325</v>
      </c>
      <c r="AI40" s="28">
        <f t="shared" si="1"/>
        <v>5116.4522869999637</v>
      </c>
      <c r="AJ40" s="28">
        <f t="shared" si="1"/>
        <v>5634.5877979999932</v>
      </c>
      <c r="AK40" s="28">
        <f t="shared" si="1"/>
        <v>5439.2537530000263</v>
      </c>
      <c r="AL40" s="28">
        <f t="shared" si="1"/>
        <v>4755.7418989999569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75</v>
      </c>
      <c r="D4" s="33" t="s">
        <v>76</v>
      </c>
      <c r="E4" s="33" t="s">
        <v>77</v>
      </c>
      <c r="F4" s="33" t="s">
        <v>78</v>
      </c>
      <c r="G4" s="33" t="s">
        <v>79</v>
      </c>
      <c r="H4" s="33" t="s">
        <v>76</v>
      </c>
      <c r="I4" s="33" t="s">
        <v>77</v>
      </c>
      <c r="J4" s="33" t="s">
        <v>78</v>
      </c>
      <c r="K4" s="33" t="s">
        <v>79</v>
      </c>
      <c r="L4" s="33" t="s">
        <v>76</v>
      </c>
      <c r="M4" s="33" t="s">
        <v>77</v>
      </c>
      <c r="N4" s="33" t="s">
        <v>78</v>
      </c>
      <c r="O4" s="33" t="s">
        <v>79</v>
      </c>
      <c r="P4" s="33" t="s">
        <v>76</v>
      </c>
      <c r="Q4" s="33" t="s">
        <v>77</v>
      </c>
      <c r="R4" s="33" t="s">
        <v>78</v>
      </c>
      <c r="S4" s="33" t="s">
        <v>79</v>
      </c>
      <c r="T4" s="33" t="s">
        <v>76</v>
      </c>
      <c r="U4" s="33" t="s">
        <v>77</v>
      </c>
      <c r="V4" s="33" t="s">
        <v>78</v>
      </c>
      <c r="W4" s="33" t="s">
        <v>79</v>
      </c>
      <c r="X4" s="33" t="s">
        <v>76</v>
      </c>
      <c r="Y4" s="33" t="s">
        <v>77</v>
      </c>
      <c r="Z4" s="33" t="s">
        <v>78</v>
      </c>
      <c r="AA4" s="33" t="s">
        <v>79</v>
      </c>
      <c r="AB4" s="33" t="s">
        <v>76</v>
      </c>
      <c r="AC4" s="33" t="s">
        <v>77</v>
      </c>
      <c r="AD4" s="33" t="s">
        <v>78</v>
      </c>
      <c r="AE4" s="33" t="s">
        <v>79</v>
      </c>
      <c r="AF4" s="33" t="s">
        <v>76</v>
      </c>
      <c r="AG4" s="33" t="s">
        <v>77</v>
      </c>
      <c r="AH4" s="33" t="s">
        <v>78</v>
      </c>
      <c r="AI4" s="33" t="s">
        <v>79</v>
      </c>
      <c r="AJ4" s="33" t="s">
        <v>76</v>
      </c>
      <c r="AK4" s="33" t="s">
        <v>77</v>
      </c>
      <c r="AL4" s="33" t="s">
        <v>78</v>
      </c>
      <c r="AM4" s="33" t="s">
        <v>79</v>
      </c>
      <c r="AN4" s="33" t="s">
        <v>76</v>
      </c>
      <c r="AO4" s="33" t="s">
        <v>77</v>
      </c>
      <c r="AP4" s="33" t="s">
        <v>78</v>
      </c>
      <c r="AQ4" s="33" t="s">
        <v>79</v>
      </c>
      <c r="AR4" s="33" t="s">
        <v>76</v>
      </c>
      <c r="AS4" s="33" t="s">
        <v>77</v>
      </c>
      <c r="AT4" s="33" t="s">
        <v>78</v>
      </c>
      <c r="AU4" s="33" t="s">
        <v>79</v>
      </c>
      <c r="AV4" s="33" t="s">
        <v>76</v>
      </c>
      <c r="AW4" s="33" t="s">
        <v>77</v>
      </c>
      <c r="AX4" s="33" t="s">
        <v>78</v>
      </c>
      <c r="AY4" s="33" t="s">
        <v>79</v>
      </c>
      <c r="AZ4" s="33" t="s">
        <v>76</v>
      </c>
      <c r="BA4" s="33" t="s">
        <v>77</v>
      </c>
      <c r="BB4" s="33" t="s">
        <v>78</v>
      </c>
      <c r="BC4" s="33" t="s">
        <v>79</v>
      </c>
      <c r="BD4" s="33" t="s">
        <v>76</v>
      </c>
      <c r="BE4" s="33" t="s">
        <v>77</v>
      </c>
      <c r="BF4" s="33" t="s">
        <v>78</v>
      </c>
      <c r="BG4" s="33" t="s">
        <v>79</v>
      </c>
      <c r="BH4" s="33" t="s">
        <v>76</v>
      </c>
      <c r="BI4" s="33" t="s">
        <v>77</v>
      </c>
      <c r="BJ4" s="33" t="s">
        <v>78</v>
      </c>
      <c r="BK4" s="33" t="s">
        <v>79</v>
      </c>
      <c r="BL4" s="33" t="s">
        <v>76</v>
      </c>
      <c r="BM4" s="33" t="s">
        <v>77</v>
      </c>
      <c r="BN4" s="33" t="s">
        <v>78</v>
      </c>
      <c r="BO4" s="33" t="s">
        <v>79</v>
      </c>
      <c r="BP4" s="33" t="s">
        <v>76</v>
      </c>
      <c r="BQ4" s="33" t="s">
        <v>77</v>
      </c>
      <c r="BR4" s="33" t="s">
        <v>78</v>
      </c>
      <c r="BS4" s="33" t="s">
        <v>79</v>
      </c>
      <c r="BT4" s="33" t="s">
        <v>76</v>
      </c>
      <c r="BU4" s="33" t="s">
        <v>77</v>
      </c>
      <c r="BV4" s="33" t="s">
        <v>78</v>
      </c>
      <c r="BW4" s="33" t="s">
        <v>79</v>
      </c>
      <c r="BX4" s="33" t="s">
        <v>76</v>
      </c>
      <c r="BY4" s="33" t="s">
        <v>77</v>
      </c>
      <c r="BZ4" s="33" t="s">
        <v>78</v>
      </c>
      <c r="CA4" s="33" t="s">
        <v>79</v>
      </c>
      <c r="CB4" s="33" t="s">
        <v>76</v>
      </c>
      <c r="CC4" s="33" t="s">
        <v>77</v>
      </c>
      <c r="CD4" s="33" t="s">
        <v>78</v>
      </c>
      <c r="CE4" s="33" t="s">
        <v>79</v>
      </c>
      <c r="CF4" s="33" t="s">
        <v>76</v>
      </c>
      <c r="CG4" s="33" t="s">
        <v>77</v>
      </c>
      <c r="CH4" s="33" t="s">
        <v>78</v>
      </c>
      <c r="CI4" s="33" t="s">
        <v>79</v>
      </c>
      <c r="CJ4" s="33" t="s">
        <v>76</v>
      </c>
      <c r="CK4" s="33" t="s">
        <v>77</v>
      </c>
      <c r="CL4" s="33" t="s">
        <v>78</v>
      </c>
      <c r="CM4" s="33" t="s">
        <v>79</v>
      </c>
      <c r="CN4" s="33" t="s">
        <v>76</v>
      </c>
      <c r="CO4" s="33" t="s">
        <v>77</v>
      </c>
      <c r="CP4" s="33" t="s">
        <v>78</v>
      </c>
      <c r="CQ4" s="33" t="s">
        <v>79</v>
      </c>
      <c r="CR4" s="33" t="s">
        <v>76</v>
      </c>
      <c r="CS4" s="33" t="s">
        <v>77</v>
      </c>
      <c r="CT4" s="33" t="s">
        <v>78</v>
      </c>
      <c r="CU4" s="33" t="s">
        <v>79</v>
      </c>
      <c r="CV4" s="33" t="s">
        <v>76</v>
      </c>
      <c r="CW4" s="33" t="s">
        <v>77</v>
      </c>
      <c r="CX4" s="33" t="s">
        <v>78</v>
      </c>
      <c r="CY4" s="33" t="s">
        <v>79</v>
      </c>
      <c r="CZ4" s="33" t="s">
        <v>76</v>
      </c>
      <c r="DA4" s="33" t="s">
        <v>77</v>
      </c>
      <c r="DB4" s="33" t="s">
        <v>78</v>
      </c>
      <c r="DC4" s="33" t="s">
        <v>79</v>
      </c>
      <c r="DD4" s="33" t="s">
        <v>76</v>
      </c>
      <c r="DE4" s="33" t="s">
        <v>77</v>
      </c>
      <c r="DF4" s="33" t="s">
        <v>78</v>
      </c>
      <c r="DG4" s="33" t="s">
        <v>79</v>
      </c>
      <c r="DH4" s="33" t="s">
        <v>76</v>
      </c>
      <c r="DI4" s="33" t="s">
        <v>77</v>
      </c>
      <c r="DJ4" s="33" t="s">
        <v>78</v>
      </c>
      <c r="DK4" s="33" t="s">
        <v>79</v>
      </c>
      <c r="DL4" s="33" t="s">
        <v>76</v>
      </c>
      <c r="DM4" s="33" t="s">
        <v>77</v>
      </c>
      <c r="DN4" s="33" t="s">
        <v>78</v>
      </c>
      <c r="DO4" s="33" t="s">
        <v>79</v>
      </c>
      <c r="DP4" s="33" t="s">
        <v>76</v>
      </c>
      <c r="DQ4" s="33" t="s">
        <v>77</v>
      </c>
      <c r="DR4" s="33" t="s">
        <v>78</v>
      </c>
      <c r="DS4" s="33" t="s">
        <v>79</v>
      </c>
      <c r="DT4" s="33" t="s">
        <v>76</v>
      </c>
      <c r="DU4" s="33" t="s">
        <v>77</v>
      </c>
      <c r="DV4" s="33" t="s">
        <v>78</v>
      </c>
      <c r="DW4" s="33" t="s">
        <v>79</v>
      </c>
      <c r="DX4" s="33" t="s">
        <v>76</v>
      </c>
      <c r="DY4" s="33" t="s">
        <v>77</v>
      </c>
      <c r="DZ4" s="33" t="s">
        <v>78</v>
      </c>
      <c r="EA4" s="33" t="s">
        <v>79</v>
      </c>
      <c r="EB4" s="33" t="s">
        <v>76</v>
      </c>
      <c r="EC4" s="33" t="s">
        <v>77</v>
      </c>
      <c r="ED4" s="33" t="s">
        <v>78</v>
      </c>
      <c r="EE4" s="33" t="s">
        <v>79</v>
      </c>
      <c r="EF4" s="33" t="s">
        <v>76</v>
      </c>
      <c r="EG4" s="33" t="s">
        <v>77</v>
      </c>
      <c r="EH4" s="33" t="s">
        <v>78</v>
      </c>
      <c r="EI4" s="33" t="s">
        <v>79</v>
      </c>
      <c r="EJ4" s="33" t="s">
        <v>76</v>
      </c>
      <c r="EK4" s="33" t="s">
        <v>77</v>
      </c>
      <c r="EL4" s="33" t="s">
        <v>78</v>
      </c>
      <c r="EM4" s="33" t="s">
        <v>79</v>
      </c>
      <c r="EN4" s="33" t="s">
        <v>76</v>
      </c>
      <c r="EO4" s="33" t="s">
        <v>77</v>
      </c>
      <c r="EP4" s="33" t="s">
        <v>78</v>
      </c>
      <c r="EQ4" s="33" t="s">
        <v>79</v>
      </c>
      <c r="ER4" s="33" t="s">
        <v>76</v>
      </c>
      <c r="ES4" s="33" t="s">
        <v>77</v>
      </c>
      <c r="ET4" s="33" t="s">
        <v>78</v>
      </c>
      <c r="EU4" s="33" t="s">
        <v>79</v>
      </c>
      <c r="EV4" s="33" t="s">
        <v>76</v>
      </c>
      <c r="EW4" s="33" t="s">
        <v>77</v>
      </c>
      <c r="EX4" s="33" t="s">
        <v>78</v>
      </c>
      <c r="EY4" s="33" t="s">
        <v>79</v>
      </c>
      <c r="EZ4" s="33" t="s">
        <v>76</v>
      </c>
      <c r="FA4" s="33" t="s">
        <v>77</v>
      </c>
      <c r="FB4" s="33" t="s">
        <v>78</v>
      </c>
      <c r="FC4" s="33" t="s">
        <v>79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36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374.93232790000002</v>
      </c>
      <c r="AW6" s="33">
        <v>3835.4966450000002</v>
      </c>
      <c r="AX6" s="33">
        <v>5248.4939780000004</v>
      </c>
      <c r="AY6" s="33">
        <v>3344.625857</v>
      </c>
      <c r="AZ6" s="33">
        <v>138.205701</v>
      </c>
      <c r="BA6" s="33">
        <v>1413.8218099999999</v>
      </c>
      <c r="BB6" s="33">
        <v>1934.6739009999999</v>
      </c>
      <c r="BC6" s="33">
        <v>1232.879447</v>
      </c>
      <c r="BD6" s="33">
        <v>138.205701</v>
      </c>
      <c r="BE6" s="33">
        <v>1413.8218099999999</v>
      </c>
      <c r="BF6" s="33">
        <v>1934.6739009999999</v>
      </c>
      <c r="BG6" s="33">
        <v>1232.879447</v>
      </c>
      <c r="BH6" s="33">
        <v>138.205701</v>
      </c>
      <c r="BI6" s="33">
        <v>1413.8218099999999</v>
      </c>
      <c r="BJ6" s="33">
        <v>1934.6739009999999</v>
      </c>
      <c r="BK6" s="33">
        <v>1232.879447</v>
      </c>
      <c r="BL6" s="33">
        <v>138.205701</v>
      </c>
      <c r="BM6" s="33">
        <v>1413.8218099999999</v>
      </c>
      <c r="BN6" s="33">
        <v>1934.6739009999999</v>
      </c>
      <c r="BO6" s="33">
        <v>1232.879447</v>
      </c>
      <c r="BP6" s="33">
        <v>138.205701</v>
      </c>
      <c r="BQ6" s="33">
        <v>1413.8218099999999</v>
      </c>
      <c r="BR6" s="33">
        <v>1934.6739009999999</v>
      </c>
      <c r="BS6" s="33">
        <v>1232.879447</v>
      </c>
      <c r="BT6" s="33">
        <v>138.205701</v>
      </c>
      <c r="BU6" s="33">
        <v>1413.8218099999999</v>
      </c>
      <c r="BV6" s="33">
        <v>1934.6739009999999</v>
      </c>
      <c r="BW6" s="33">
        <v>1232.879447</v>
      </c>
      <c r="BX6" s="33">
        <v>138.205701</v>
      </c>
      <c r="BY6" s="33">
        <v>1413.8218099999999</v>
      </c>
      <c r="BZ6" s="33">
        <v>1934.6739009999999</v>
      </c>
      <c r="CA6" s="33">
        <v>1232.879447</v>
      </c>
      <c r="CB6" s="33">
        <v>29.983282160000002</v>
      </c>
      <c r="CC6" s="33">
        <v>306.72409279999999</v>
      </c>
      <c r="CD6" s="33">
        <v>419.72127819999997</v>
      </c>
      <c r="CE6" s="33">
        <v>267.46922940000002</v>
      </c>
      <c r="CF6" s="33">
        <v>29.983282160000002</v>
      </c>
      <c r="CG6" s="33">
        <v>306.72409279999999</v>
      </c>
      <c r="CH6" s="33">
        <v>419.72127819999997</v>
      </c>
      <c r="CI6" s="33">
        <v>267.46922940000002</v>
      </c>
      <c r="CJ6" s="33">
        <v>29.983282160000002</v>
      </c>
      <c r="CK6" s="33">
        <v>306.72409279999999</v>
      </c>
      <c r="CL6" s="33">
        <v>419.72127819999997</v>
      </c>
      <c r="CM6" s="33">
        <v>267.46922940000002</v>
      </c>
      <c r="CN6" s="33">
        <v>29.983282160000002</v>
      </c>
      <c r="CO6" s="33">
        <v>306.72409279999999</v>
      </c>
      <c r="CP6" s="33">
        <v>419.72127819999997</v>
      </c>
      <c r="CQ6" s="33">
        <v>267.46922940000002</v>
      </c>
      <c r="CR6" s="33">
        <v>29.983282160000002</v>
      </c>
      <c r="CS6" s="33">
        <v>306.72409279999999</v>
      </c>
      <c r="CT6" s="33">
        <v>419.72127819999997</v>
      </c>
      <c r="CU6" s="33">
        <v>267.46922940000002</v>
      </c>
    </row>
    <row r="7" spans="1:159" x14ac:dyDescent="0.25">
      <c r="B7" s="33" t="s">
        <v>14</v>
      </c>
      <c r="C7" s="33" t="s">
        <v>37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38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39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40</v>
      </c>
    </row>
    <row r="11" spans="1:159" x14ac:dyDescent="0.25">
      <c r="B11" s="33" t="s">
        <v>14</v>
      </c>
      <c r="C11" s="33" t="s">
        <v>41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42</v>
      </c>
    </row>
    <row r="13" spans="1:159" x14ac:dyDescent="0.25">
      <c r="B13" s="33" t="s">
        <v>14</v>
      </c>
      <c r="C13" s="33" t="s">
        <v>43</v>
      </c>
    </row>
    <row r="14" spans="1:159" x14ac:dyDescent="0.25">
      <c r="B14" s="33" t="s">
        <v>14</v>
      </c>
      <c r="C14" s="33" t="s">
        <v>44</v>
      </c>
    </row>
    <row r="15" spans="1:159" x14ac:dyDescent="0.25">
      <c r="B15" s="33" t="s">
        <v>14</v>
      </c>
      <c r="C15" s="33" t="s">
        <v>45</v>
      </c>
    </row>
    <row r="16" spans="1:159" x14ac:dyDescent="0.25">
      <c r="B16" s="33" t="s">
        <v>14</v>
      </c>
      <c r="C16" s="33" t="s">
        <v>46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472.85223939999997</v>
      </c>
      <c r="AW17" s="33">
        <v>4837.2013900000002</v>
      </c>
      <c r="AX17" s="33">
        <v>6619.2268489999997</v>
      </c>
      <c r="AY17" s="33">
        <v>4218.1314039999997</v>
      </c>
      <c r="AZ17" s="33">
        <v>180.8036501</v>
      </c>
      <c r="BA17" s="33">
        <v>1849.591891</v>
      </c>
      <c r="BB17" s="33">
        <v>2530.9817210000001</v>
      </c>
      <c r="BC17" s="33">
        <v>1612.8792269999999</v>
      </c>
      <c r="BD17" s="33">
        <v>180.8036501</v>
      </c>
      <c r="BE17" s="33">
        <v>1849.591891</v>
      </c>
      <c r="BF17" s="33">
        <v>2530.9817210000001</v>
      </c>
      <c r="BG17" s="33">
        <v>1612.8792269999999</v>
      </c>
      <c r="BH17" s="33">
        <v>180.8036501</v>
      </c>
      <c r="BI17" s="33">
        <v>1849.591891</v>
      </c>
      <c r="BJ17" s="33">
        <v>2530.9817210000001</v>
      </c>
      <c r="BK17" s="33">
        <v>1612.8792269999999</v>
      </c>
      <c r="BL17" s="33">
        <v>180.8036501</v>
      </c>
      <c r="BM17" s="33">
        <v>1849.591891</v>
      </c>
      <c r="BN17" s="33">
        <v>2530.9817210000001</v>
      </c>
      <c r="BO17" s="33">
        <v>1612.8792269999999</v>
      </c>
      <c r="BP17" s="33">
        <v>180.8036501</v>
      </c>
      <c r="BQ17" s="33">
        <v>1849.591891</v>
      </c>
      <c r="BR17" s="33">
        <v>2530.9817210000001</v>
      </c>
      <c r="BS17" s="33">
        <v>1612.8792269999999</v>
      </c>
      <c r="BT17" s="33">
        <v>180.8036501</v>
      </c>
      <c r="BU17" s="33">
        <v>1849.591891</v>
      </c>
      <c r="BV17" s="33">
        <v>2530.9817210000001</v>
      </c>
      <c r="BW17" s="33">
        <v>1612.8792269999999</v>
      </c>
      <c r="BX17" s="33">
        <v>180.8036501</v>
      </c>
      <c r="BY17" s="33">
        <v>1849.591891</v>
      </c>
      <c r="BZ17" s="33">
        <v>2530.9817210000001</v>
      </c>
      <c r="CA17" s="33">
        <v>1612.8792269999999</v>
      </c>
      <c r="CB17" s="33">
        <v>45.11329697</v>
      </c>
      <c r="CC17" s="33">
        <v>461.5016799</v>
      </c>
      <c r="CD17" s="33">
        <v>631.51894319999997</v>
      </c>
      <c r="CE17" s="33">
        <v>402.43822239999997</v>
      </c>
      <c r="CF17" s="33">
        <v>45.11329697</v>
      </c>
      <c r="CG17" s="33">
        <v>461.5016799</v>
      </c>
      <c r="CH17" s="33">
        <v>631.51894319999997</v>
      </c>
      <c r="CI17" s="33">
        <v>402.43822239999997</v>
      </c>
      <c r="CJ17" s="33">
        <v>45.11329697</v>
      </c>
      <c r="CK17" s="33">
        <v>461.5016799</v>
      </c>
      <c r="CL17" s="33">
        <v>631.51894319999997</v>
      </c>
      <c r="CM17" s="33">
        <v>402.43822239999997</v>
      </c>
      <c r="CN17" s="33">
        <v>45.11329697</v>
      </c>
      <c r="CO17" s="33">
        <v>461.5016799</v>
      </c>
      <c r="CP17" s="33">
        <v>631.51894319999997</v>
      </c>
      <c r="CQ17" s="33">
        <v>402.43822239999997</v>
      </c>
      <c r="CR17" s="33">
        <v>45.11329697</v>
      </c>
      <c r="CS17" s="33">
        <v>461.5016799</v>
      </c>
      <c r="CT17" s="33">
        <v>631.51894319999997</v>
      </c>
      <c r="CU17" s="33">
        <v>402.43822239999997</v>
      </c>
      <c r="CV17" s="33">
        <v>0</v>
      </c>
      <c r="CW17" s="33">
        <v>0</v>
      </c>
      <c r="CX17" s="33">
        <v>0</v>
      </c>
      <c r="CY17" s="33">
        <v>0</v>
      </c>
      <c r="CZ17" s="33">
        <v>0</v>
      </c>
      <c r="DA17" s="33">
        <v>0</v>
      </c>
      <c r="DB17" s="33">
        <v>0</v>
      </c>
      <c r="DC17" s="33">
        <v>0</v>
      </c>
      <c r="DD17" s="33">
        <v>0</v>
      </c>
      <c r="DE17" s="33">
        <v>0</v>
      </c>
      <c r="DF17" s="33">
        <v>0</v>
      </c>
      <c r="DG17" s="33">
        <v>0</v>
      </c>
      <c r="DH17" s="33">
        <v>0</v>
      </c>
      <c r="DI17" s="33">
        <v>0</v>
      </c>
      <c r="DJ17" s="33">
        <v>0</v>
      </c>
      <c r="DK17" s="33">
        <v>0</v>
      </c>
      <c r="DL17" s="33">
        <v>0</v>
      </c>
      <c r="DM17" s="33">
        <v>0</v>
      </c>
      <c r="DN17" s="33">
        <v>0</v>
      </c>
      <c r="DO17" s="33">
        <v>0</v>
      </c>
      <c r="DP17" s="33">
        <v>0</v>
      </c>
      <c r="DQ17" s="33">
        <v>0</v>
      </c>
      <c r="DR17" s="33">
        <v>0</v>
      </c>
      <c r="DS17" s="33">
        <v>0</v>
      </c>
      <c r="DT17" s="33">
        <v>0</v>
      </c>
      <c r="DU17" s="33">
        <v>0</v>
      </c>
      <c r="DV17" s="33">
        <v>0</v>
      </c>
      <c r="DW17" s="33">
        <v>0</v>
      </c>
      <c r="DX17" s="33">
        <v>0</v>
      </c>
      <c r="DY17" s="33">
        <v>0</v>
      </c>
      <c r="DZ17" s="33">
        <v>0</v>
      </c>
      <c r="EA17" s="33">
        <v>0</v>
      </c>
      <c r="EB17" s="33">
        <v>0</v>
      </c>
      <c r="EC17" s="33">
        <v>0</v>
      </c>
      <c r="ED17" s="33">
        <v>0</v>
      </c>
      <c r="EE17" s="33">
        <v>0</v>
      </c>
      <c r="EF17" s="33">
        <v>0</v>
      </c>
      <c r="EG17" s="33">
        <v>0</v>
      </c>
      <c r="EH17" s="33">
        <v>0</v>
      </c>
      <c r="EI17" s="33">
        <v>0</v>
      </c>
      <c r="EJ17" s="33">
        <v>0</v>
      </c>
      <c r="EK17" s="33">
        <v>0</v>
      </c>
      <c r="EL17" s="33">
        <v>0</v>
      </c>
      <c r="EM17" s="33">
        <v>0</v>
      </c>
      <c r="EN17" s="33">
        <v>0</v>
      </c>
      <c r="EO17" s="33">
        <v>0</v>
      </c>
      <c r="EP17" s="33">
        <v>0</v>
      </c>
      <c r="EQ17" s="33">
        <v>0</v>
      </c>
      <c r="ER17" s="33">
        <v>0</v>
      </c>
      <c r="ES17" s="33">
        <v>0</v>
      </c>
      <c r="ET17" s="33">
        <v>0</v>
      </c>
      <c r="EU17" s="33">
        <v>0</v>
      </c>
      <c r="EV17" s="33">
        <v>0</v>
      </c>
      <c r="EW17" s="33">
        <v>0</v>
      </c>
      <c r="EX17" s="33">
        <v>0</v>
      </c>
      <c r="EY17" s="33">
        <v>0</v>
      </c>
      <c r="EZ17" s="33">
        <v>0</v>
      </c>
      <c r="FA17" s="33">
        <v>0</v>
      </c>
      <c r="FB17" s="33">
        <v>0</v>
      </c>
      <c r="FC17" s="33">
        <v>0</v>
      </c>
    </row>
    <row r="18" spans="2:159" x14ac:dyDescent="0.25">
      <c r="B18" s="33" t="s">
        <v>16</v>
      </c>
      <c r="C18" s="33" t="s">
        <v>36</v>
      </c>
    </row>
    <row r="19" spans="2:159" x14ac:dyDescent="0.25">
      <c r="B19" s="33" t="s">
        <v>16</v>
      </c>
      <c r="C19" s="33" t="s">
        <v>37</v>
      </c>
    </row>
    <row r="20" spans="2:159" x14ac:dyDescent="0.25">
      <c r="B20" s="33" t="s">
        <v>16</v>
      </c>
      <c r="C20" s="33" t="s">
        <v>38</v>
      </c>
    </row>
    <row r="21" spans="2:159" x14ac:dyDescent="0.25">
      <c r="B21" s="33" t="s">
        <v>16</v>
      </c>
      <c r="C21" s="33" t="s">
        <v>39</v>
      </c>
    </row>
    <row r="22" spans="2:159" x14ac:dyDescent="0.25">
      <c r="B22" s="33" t="s">
        <v>16</v>
      </c>
      <c r="C22" s="33" t="s">
        <v>40</v>
      </c>
    </row>
    <row r="23" spans="2:159" x14ac:dyDescent="0.25">
      <c r="B23" s="33" t="s">
        <v>16</v>
      </c>
      <c r="C23" s="33" t="s">
        <v>41</v>
      </c>
    </row>
    <row r="24" spans="2:159" x14ac:dyDescent="0.25">
      <c r="B24" s="33" t="s">
        <v>16</v>
      </c>
      <c r="C24" s="33" t="s">
        <v>42</v>
      </c>
    </row>
    <row r="25" spans="2:159" x14ac:dyDescent="0.25">
      <c r="B25" s="33" t="s">
        <v>16</v>
      </c>
      <c r="C25" s="33" t="s">
        <v>43</v>
      </c>
    </row>
    <row r="26" spans="2:159" x14ac:dyDescent="0.25">
      <c r="B26" s="33" t="s">
        <v>16</v>
      </c>
      <c r="C26" s="33" t="s">
        <v>44</v>
      </c>
    </row>
    <row r="27" spans="2:159" x14ac:dyDescent="0.25">
      <c r="B27" s="33" t="s">
        <v>16</v>
      </c>
      <c r="C27" s="33" t="s">
        <v>45</v>
      </c>
    </row>
    <row r="28" spans="2:159" x14ac:dyDescent="0.25">
      <c r="B28" s="33" t="s">
        <v>16</v>
      </c>
      <c r="C28" s="33" t="s">
        <v>46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36</v>
      </c>
    </row>
    <row r="31" spans="2:159" x14ac:dyDescent="0.25">
      <c r="B31" s="33" t="s">
        <v>17</v>
      </c>
      <c r="C31" s="33" t="s">
        <v>37</v>
      </c>
    </row>
    <row r="32" spans="2:159" x14ac:dyDescent="0.25">
      <c r="B32" s="33" t="s">
        <v>17</v>
      </c>
      <c r="C32" s="33" t="s">
        <v>38</v>
      </c>
      <c r="D32" s="33">
        <v>928.64131359999999</v>
      </c>
      <c r="E32" s="33">
        <v>928.64131359999999</v>
      </c>
      <c r="F32" s="33">
        <v>928.64131359999999</v>
      </c>
      <c r="G32" s="33">
        <v>928.64131359999999</v>
      </c>
      <c r="H32" s="33">
        <v>928.64131359999999</v>
      </c>
      <c r="I32" s="33">
        <v>928.64131359999999</v>
      </c>
      <c r="J32" s="33">
        <v>928.64131359999999</v>
      </c>
      <c r="K32" s="33">
        <v>928.64131359999999</v>
      </c>
      <c r="L32" s="33">
        <v>928.64131359999999</v>
      </c>
      <c r="M32" s="33">
        <v>928.64131359999999</v>
      </c>
      <c r="N32" s="33">
        <v>928.64131359999999</v>
      </c>
      <c r="O32" s="33">
        <v>928.64131359999999</v>
      </c>
      <c r="P32" s="33">
        <v>928.64131359999999</v>
      </c>
      <c r="Q32" s="33">
        <v>928.64131359999999</v>
      </c>
      <c r="R32" s="33">
        <v>928.64131359999999</v>
      </c>
      <c r="S32" s="33">
        <v>928.64131359999999</v>
      </c>
      <c r="T32" s="33">
        <v>928.64131359999999</v>
      </c>
      <c r="U32" s="33">
        <v>928.64131359999999</v>
      </c>
      <c r="V32" s="33">
        <v>928.64131359999999</v>
      </c>
      <c r="W32" s="33">
        <v>928.64131359999999</v>
      </c>
      <c r="X32" s="33">
        <v>928.64131359999999</v>
      </c>
      <c r="Y32" s="33">
        <v>928.64131359999999</v>
      </c>
      <c r="Z32" s="33">
        <v>928.64131359999999</v>
      </c>
      <c r="AA32" s="33">
        <v>928.64131359999999</v>
      </c>
      <c r="AB32" s="33">
        <v>928.64131359999999</v>
      </c>
      <c r="AC32" s="33">
        <v>928.64131359999999</v>
      </c>
      <c r="AD32" s="33">
        <v>587.76868960000002</v>
      </c>
      <c r="AE32" s="33">
        <v>928.64131359999999</v>
      </c>
      <c r="AF32" s="33">
        <v>928.64131359999999</v>
      </c>
      <c r="AG32" s="33">
        <v>928.64131359999999</v>
      </c>
      <c r="AH32" s="33">
        <v>928.64131359999999</v>
      </c>
      <c r="AI32" s="33">
        <v>928.64131359999999</v>
      </c>
      <c r="AJ32" s="33">
        <v>928.64131359999999</v>
      </c>
      <c r="AK32" s="33">
        <v>928.64131359999999</v>
      </c>
      <c r="AL32" s="33">
        <v>928.64131359999999</v>
      </c>
      <c r="AM32" s="33">
        <v>928.64131359999999</v>
      </c>
      <c r="AN32" s="33">
        <v>928.64131359999999</v>
      </c>
      <c r="AO32" s="33">
        <v>928.64131359999999</v>
      </c>
      <c r="AP32" s="33">
        <v>143.57478639999999</v>
      </c>
      <c r="AQ32" s="33">
        <v>928.64131359999999</v>
      </c>
      <c r="AR32" s="33">
        <v>928.64131359999999</v>
      </c>
      <c r="AS32" s="33">
        <v>928.64131359999999</v>
      </c>
      <c r="AU32" s="33">
        <v>928.64131359999999</v>
      </c>
      <c r="AV32" s="33">
        <v>928.64131359999999</v>
      </c>
      <c r="AW32" s="33">
        <v>928.64131359999999</v>
      </c>
      <c r="AX32" s="33">
        <v>928.64131359999999</v>
      </c>
      <c r="AY32" s="33">
        <v>928.64131359999999</v>
      </c>
      <c r="AZ32" s="33">
        <v>928.64131359999999</v>
      </c>
      <c r="BA32" s="33">
        <v>928.64131359999999</v>
      </c>
      <c r="BC32" s="33">
        <v>928.64131359999999</v>
      </c>
      <c r="BD32" s="33">
        <v>928.64131359999999</v>
      </c>
      <c r="BE32" s="33">
        <v>928.64131359999999</v>
      </c>
      <c r="BG32" s="33">
        <v>928.64131359999999</v>
      </c>
      <c r="BH32" s="33">
        <v>928.64131359999999</v>
      </c>
      <c r="BI32" s="33">
        <v>928.64131359999999</v>
      </c>
      <c r="BK32" s="33">
        <v>928.64131359999999</v>
      </c>
      <c r="BL32" s="33">
        <v>928.64131359999999</v>
      </c>
      <c r="BM32" s="33">
        <v>928.64131359999999</v>
      </c>
      <c r="BO32" s="33">
        <v>928.64131359999999</v>
      </c>
      <c r="BP32" s="33">
        <v>928.64131359999999</v>
      </c>
      <c r="BQ32" s="33">
        <v>928.64131359999999</v>
      </c>
      <c r="BR32" s="33">
        <v>375.32723650000003</v>
      </c>
      <c r="BS32" s="33">
        <v>928.64131359999999</v>
      </c>
      <c r="BT32" s="33">
        <v>928.64131359999999</v>
      </c>
      <c r="BU32" s="33">
        <v>928.64131359999999</v>
      </c>
      <c r="BV32" s="33">
        <v>928.64131359999999</v>
      </c>
      <c r="BW32" s="33">
        <v>928.64131359999999</v>
      </c>
      <c r="BX32" s="33">
        <v>928.64131359999999</v>
      </c>
      <c r="BY32" s="33">
        <v>928.64131359999999</v>
      </c>
      <c r="BZ32" s="33">
        <v>52.367183400000002</v>
      </c>
      <c r="CA32" s="33">
        <v>928.64131359999999</v>
      </c>
    </row>
    <row r="33" spans="2:159" x14ac:dyDescent="0.25">
      <c r="B33" s="33" t="s">
        <v>17</v>
      </c>
      <c r="C33" s="33" t="s">
        <v>39</v>
      </c>
      <c r="G33" s="33">
        <v>312.73459939999998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T33" s="33">
        <v>312.73459939999998</v>
      </c>
      <c r="U33" s="33">
        <v>312.73459939999998</v>
      </c>
      <c r="V33" s="33">
        <v>312.73459939999998</v>
      </c>
      <c r="W33" s="33">
        <v>312.73459939999998</v>
      </c>
      <c r="X33" s="33">
        <v>312.73459939999998</v>
      </c>
      <c r="Y33" s="33">
        <v>312.73459939999998</v>
      </c>
      <c r="Z33" s="33">
        <v>312.73459939999998</v>
      </c>
      <c r="AA33" s="33">
        <v>312.73459939999998</v>
      </c>
      <c r="AB33" s="33">
        <v>312.73459939999998</v>
      </c>
      <c r="AC33" s="33">
        <v>312.73459939999998</v>
      </c>
      <c r="AD33" s="33">
        <v>312.73459939999998</v>
      </c>
      <c r="AE33" s="33">
        <v>312.73459939999998</v>
      </c>
      <c r="AF33" s="33">
        <v>312.73459939999998</v>
      </c>
      <c r="AG33" s="33">
        <v>312.73459939999998</v>
      </c>
      <c r="AH33" s="33">
        <v>312.73459939999998</v>
      </c>
      <c r="AI33" s="33">
        <v>312.73459939999998</v>
      </c>
      <c r="AJ33" s="33">
        <v>312.73459939999998</v>
      </c>
      <c r="AK33" s="33">
        <v>312.73459939999998</v>
      </c>
      <c r="AL33" s="33">
        <v>312.73459939999998</v>
      </c>
      <c r="AM33" s="33">
        <v>312.73459939999998</v>
      </c>
      <c r="AN33" s="33">
        <v>312.73459939999998</v>
      </c>
      <c r="AO33" s="33">
        <v>312.73459939999998</v>
      </c>
      <c r="AP33" s="33">
        <v>312.73459939999998</v>
      </c>
      <c r="AQ33" s="33">
        <v>312.73459939999998</v>
      </c>
      <c r="AR33" s="33">
        <v>312.73459939999998</v>
      </c>
      <c r="AS33" s="33">
        <v>312.73459939999998</v>
      </c>
      <c r="AT33" s="33">
        <v>312.73459939999998</v>
      </c>
      <c r="AU33" s="33">
        <v>312.73459939999998</v>
      </c>
      <c r="AV33" s="33">
        <v>312.73459939999998</v>
      </c>
      <c r="AW33" s="33">
        <v>312.73459939999998</v>
      </c>
      <c r="AX33" s="33">
        <v>312.73459939999998</v>
      </c>
      <c r="AY33" s="33">
        <v>312.73459939999998</v>
      </c>
      <c r="AZ33" s="33">
        <v>312.73459939999998</v>
      </c>
      <c r="BA33" s="33">
        <v>312.73459939999998</v>
      </c>
      <c r="BB33" s="33">
        <v>312.73459939999998</v>
      </c>
      <c r="BC33" s="33">
        <v>312.73459939999998</v>
      </c>
      <c r="BD33" s="33">
        <v>312.73459939999998</v>
      </c>
      <c r="BE33" s="33">
        <v>312.73459939999998</v>
      </c>
      <c r="BF33" s="33">
        <v>312.73459939999998</v>
      </c>
      <c r="BG33" s="33">
        <v>312.73459939999998</v>
      </c>
      <c r="BH33" s="33">
        <v>312.73459939999998</v>
      </c>
      <c r="BI33" s="33">
        <v>312.73459939999998</v>
      </c>
      <c r="BJ33" s="33">
        <v>312.73459939999998</v>
      </c>
      <c r="BK33" s="33">
        <v>312.73459939999998</v>
      </c>
      <c r="BL33" s="33">
        <v>312.73459939999998</v>
      </c>
      <c r="BM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Q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U33" s="33">
        <v>312.73459939999998</v>
      </c>
      <c r="BV33" s="33">
        <v>312.73459939999998</v>
      </c>
      <c r="BW33" s="33">
        <v>312.73459939999998</v>
      </c>
      <c r="BX33" s="33">
        <v>312.73459939999998</v>
      </c>
      <c r="BY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40</v>
      </c>
    </row>
    <row r="35" spans="2:159" x14ac:dyDescent="0.25">
      <c r="B35" s="33" t="s">
        <v>17</v>
      </c>
      <c r="C35" s="33" t="s">
        <v>41</v>
      </c>
    </row>
    <row r="36" spans="2:159" x14ac:dyDescent="0.25">
      <c r="B36" s="33" t="s">
        <v>17</v>
      </c>
      <c r="C36" s="33" t="s">
        <v>42</v>
      </c>
    </row>
    <row r="37" spans="2:159" x14ac:dyDescent="0.25">
      <c r="B37" s="33" t="s">
        <v>17</v>
      </c>
      <c r="C37" s="33" t="s">
        <v>43</v>
      </c>
    </row>
    <row r="38" spans="2:159" x14ac:dyDescent="0.25">
      <c r="B38" s="33" t="s">
        <v>17</v>
      </c>
      <c r="C38" s="33" t="s">
        <v>44</v>
      </c>
    </row>
    <row r="39" spans="2:159" x14ac:dyDescent="0.25">
      <c r="B39" s="33" t="s">
        <v>17</v>
      </c>
      <c r="C39" s="33" t="s">
        <v>45</v>
      </c>
    </row>
    <row r="40" spans="2:159" x14ac:dyDescent="0.25">
      <c r="B40" s="33" t="s">
        <v>17</v>
      </c>
      <c r="C40" s="33" t="s">
        <v>46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928.64131359999999</v>
      </c>
      <c r="G41" s="33">
        <v>1241.3759130000001</v>
      </c>
      <c r="H41" s="33">
        <v>928.64131359999999</v>
      </c>
      <c r="I41" s="33">
        <v>928.64131359999999</v>
      </c>
      <c r="J41" s="33">
        <v>1241.3759130000001</v>
      </c>
      <c r="K41" s="33">
        <v>1241.3759130000001</v>
      </c>
      <c r="L41" s="33">
        <v>928.64131359999999</v>
      </c>
      <c r="M41" s="33">
        <v>928.64131359999999</v>
      </c>
      <c r="N41" s="33">
        <v>1241.3759130000001</v>
      </c>
      <c r="O41" s="33">
        <v>1241.3759130000001</v>
      </c>
      <c r="P41" s="33">
        <v>928.64131359999999</v>
      </c>
      <c r="Q41" s="33">
        <v>928.64131359999999</v>
      </c>
      <c r="R41" s="33">
        <v>1241.3759130000001</v>
      </c>
      <c r="S41" s="33">
        <v>1241.3759130000001</v>
      </c>
      <c r="T41" s="33">
        <v>1241.3759130000001</v>
      </c>
      <c r="U41" s="33">
        <v>1241.3759130000001</v>
      </c>
      <c r="V41" s="33">
        <v>1241.3759130000001</v>
      </c>
      <c r="W41" s="33">
        <v>1241.3759130000001</v>
      </c>
      <c r="X41" s="33">
        <v>1241.3759130000001</v>
      </c>
      <c r="Y41" s="33">
        <v>1241.3759130000001</v>
      </c>
      <c r="Z41" s="33">
        <v>1241.3759130000001</v>
      </c>
      <c r="AA41" s="33">
        <v>1241.3759130000001</v>
      </c>
      <c r="AB41" s="33">
        <v>1241.3759130000001</v>
      </c>
      <c r="AC41" s="33">
        <v>1241.3759130000001</v>
      </c>
      <c r="AD41" s="33">
        <v>900.503289</v>
      </c>
      <c r="AE41" s="33">
        <v>1241.3759130000001</v>
      </c>
      <c r="AF41" s="33">
        <v>1241.3759130000001</v>
      </c>
      <c r="AG41" s="33">
        <v>1241.3759130000001</v>
      </c>
      <c r="AH41" s="33">
        <v>1241.3759130000001</v>
      </c>
      <c r="AI41" s="33">
        <v>1241.3759130000001</v>
      </c>
      <c r="AJ41" s="33">
        <v>1241.3759130000001</v>
      </c>
      <c r="AK41" s="33">
        <v>1241.3759130000001</v>
      </c>
      <c r="AL41" s="33">
        <v>1241.3759130000001</v>
      </c>
      <c r="AM41" s="33">
        <v>1241.3759130000001</v>
      </c>
      <c r="AN41" s="33">
        <v>1241.3759130000001</v>
      </c>
      <c r="AO41" s="33">
        <v>1241.3759130000001</v>
      </c>
      <c r="AP41" s="33">
        <v>456.30938579999997</v>
      </c>
      <c r="AQ41" s="33">
        <v>1241.3759130000001</v>
      </c>
      <c r="AR41" s="33">
        <v>1241.3759130000001</v>
      </c>
      <c r="AS41" s="33">
        <v>1241.3759130000001</v>
      </c>
      <c r="AT41" s="33">
        <v>312.73459939999998</v>
      </c>
      <c r="AU41" s="33">
        <v>1241.3759130000001</v>
      </c>
      <c r="AV41" s="33">
        <v>1241.3759130000001</v>
      </c>
      <c r="AW41" s="33">
        <v>1241.3759130000001</v>
      </c>
      <c r="AX41" s="33">
        <v>1241.3759130000001</v>
      </c>
      <c r="AY41" s="33">
        <v>1241.3759130000001</v>
      </c>
      <c r="AZ41" s="33">
        <v>1241.3759130000001</v>
      </c>
      <c r="BA41" s="33">
        <v>1241.3759130000001</v>
      </c>
      <c r="BB41" s="33">
        <v>312.73459939999998</v>
      </c>
      <c r="BC41" s="33">
        <v>1241.3759130000001</v>
      </c>
      <c r="BD41" s="33">
        <v>1241.3759130000001</v>
      </c>
      <c r="BE41" s="33">
        <v>1241.3759130000001</v>
      </c>
      <c r="BF41" s="33">
        <v>312.73459939999998</v>
      </c>
      <c r="BG41" s="33">
        <v>1241.3759130000001</v>
      </c>
      <c r="BH41" s="33">
        <v>1241.3759130000001</v>
      </c>
      <c r="BI41" s="33">
        <v>1241.3759130000001</v>
      </c>
      <c r="BJ41" s="33">
        <v>312.73459939999998</v>
      </c>
      <c r="BK41" s="33">
        <v>1241.3759130000001</v>
      </c>
      <c r="BL41" s="33">
        <v>1241.3759130000001</v>
      </c>
      <c r="BM41" s="33">
        <v>1241.3759130000001</v>
      </c>
      <c r="BN41" s="33">
        <v>312.73459939999998</v>
      </c>
      <c r="BO41" s="33">
        <v>1241.3759130000001</v>
      </c>
      <c r="BP41" s="33">
        <v>1241.3759130000001</v>
      </c>
      <c r="BQ41" s="33">
        <v>1241.3759130000001</v>
      </c>
      <c r="BR41" s="33">
        <v>688.06183590000001</v>
      </c>
      <c r="BS41" s="33">
        <v>1241.3759130000001</v>
      </c>
      <c r="BT41" s="33">
        <v>1241.3759130000001</v>
      </c>
      <c r="BU41" s="33">
        <v>1241.3759130000001</v>
      </c>
      <c r="BV41" s="33">
        <v>1241.3759130000001</v>
      </c>
      <c r="BW41" s="33">
        <v>1241.3759130000001</v>
      </c>
      <c r="BX41" s="33">
        <v>1241.3759130000001</v>
      </c>
      <c r="BY41" s="33">
        <v>1241.3759130000001</v>
      </c>
      <c r="BZ41" s="33">
        <v>365.10178280000002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36</v>
      </c>
    </row>
    <row r="43" spans="2:159" x14ac:dyDescent="0.25">
      <c r="B43" s="33" t="s">
        <v>18</v>
      </c>
      <c r="C43" s="33" t="s">
        <v>37</v>
      </c>
    </row>
    <row r="44" spans="2:159" x14ac:dyDescent="0.25">
      <c r="B44" s="33" t="s">
        <v>18</v>
      </c>
      <c r="C44" s="33" t="s">
        <v>38</v>
      </c>
    </row>
    <row r="45" spans="2:159" x14ac:dyDescent="0.25">
      <c r="B45" s="33" t="s">
        <v>18</v>
      </c>
      <c r="C45" s="33" t="s">
        <v>39</v>
      </c>
    </row>
    <row r="46" spans="2:159" x14ac:dyDescent="0.25">
      <c r="B46" s="33" t="s">
        <v>18</v>
      </c>
      <c r="C46" s="33" t="s">
        <v>40</v>
      </c>
    </row>
    <row r="47" spans="2:159" x14ac:dyDescent="0.25">
      <c r="B47" s="33" t="s">
        <v>18</v>
      </c>
      <c r="C47" s="33" t="s">
        <v>41</v>
      </c>
    </row>
    <row r="48" spans="2:159" x14ac:dyDescent="0.25">
      <c r="B48" s="33" t="s">
        <v>18</v>
      </c>
      <c r="C48" s="33" t="s">
        <v>42</v>
      </c>
    </row>
    <row r="49" spans="2:159" x14ac:dyDescent="0.25">
      <c r="B49" s="33" t="s">
        <v>18</v>
      </c>
      <c r="C49" s="33" t="s">
        <v>43</v>
      </c>
    </row>
    <row r="50" spans="2:159" x14ac:dyDescent="0.25">
      <c r="B50" s="33" t="s">
        <v>18</v>
      </c>
      <c r="C50" s="33" t="s">
        <v>44</v>
      </c>
    </row>
    <row r="51" spans="2:159" x14ac:dyDescent="0.25">
      <c r="B51" s="33" t="s">
        <v>18</v>
      </c>
      <c r="C51" s="33" t="s">
        <v>45</v>
      </c>
    </row>
    <row r="52" spans="2:159" x14ac:dyDescent="0.25">
      <c r="B52" s="33" t="s">
        <v>18</v>
      </c>
      <c r="C52" s="33" t="s">
        <v>46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761</v>
      </c>
      <c r="C54" s="33" t="s">
        <v>36</v>
      </c>
    </row>
    <row r="55" spans="2:159" x14ac:dyDescent="0.25">
      <c r="B55" s="33" t="s">
        <v>761</v>
      </c>
      <c r="C55" s="33" t="s">
        <v>37</v>
      </c>
      <c r="D55" s="33">
        <v>1039.802942</v>
      </c>
      <c r="E55" s="33">
        <v>1039.802942</v>
      </c>
      <c r="F55" s="33">
        <v>1039.802942</v>
      </c>
      <c r="G55" s="33">
        <v>1039.802942</v>
      </c>
      <c r="H55" s="33">
        <v>1039.802942</v>
      </c>
      <c r="I55" s="33">
        <v>1039.802942</v>
      </c>
      <c r="J55" s="33">
        <v>1039.802942</v>
      </c>
      <c r="K55" s="33">
        <v>1039.802942</v>
      </c>
      <c r="L55" s="33">
        <v>1039.802942</v>
      </c>
      <c r="M55" s="33">
        <v>1039.802942</v>
      </c>
      <c r="N55" s="33">
        <v>1039.802942</v>
      </c>
      <c r="O55" s="33">
        <v>1039.802942</v>
      </c>
      <c r="P55" s="33">
        <v>1039.802942</v>
      </c>
      <c r="Q55" s="33">
        <v>1039.802942</v>
      </c>
      <c r="R55" s="33">
        <v>1039.802942</v>
      </c>
      <c r="S55" s="33">
        <v>1039.802942</v>
      </c>
      <c r="T55" s="33">
        <v>1039.802942</v>
      </c>
      <c r="U55" s="33">
        <v>1039.802942</v>
      </c>
      <c r="V55" s="33">
        <v>1037.094057</v>
      </c>
      <c r="W55" s="33">
        <v>1039.802942</v>
      </c>
      <c r="X55" s="33">
        <v>1039.802942</v>
      </c>
      <c r="Y55" s="33">
        <v>1039.802942</v>
      </c>
      <c r="Z55" s="33">
        <v>1037.094057</v>
      </c>
      <c r="AA55" s="33">
        <v>1039.802942</v>
      </c>
      <c r="AB55" s="33">
        <v>1039.802942</v>
      </c>
      <c r="AC55" s="33">
        <v>975.05550679999999</v>
      </c>
      <c r="AD55" s="33">
        <v>817.77388340000005</v>
      </c>
      <c r="AE55" s="33">
        <v>1039.802942</v>
      </c>
      <c r="AF55" s="33">
        <v>1363.609177</v>
      </c>
      <c r="AG55" s="33">
        <v>1298.861742</v>
      </c>
      <c r="AH55" s="33">
        <v>1298.861742</v>
      </c>
      <c r="AI55" s="33">
        <v>1363.609177</v>
      </c>
      <c r="AJ55" s="33">
        <v>1363.609177</v>
      </c>
      <c r="AK55" s="33">
        <v>1298.861742</v>
      </c>
      <c r="AL55" s="33">
        <v>1298.861742</v>
      </c>
      <c r="AM55" s="33">
        <v>1363.609177</v>
      </c>
      <c r="AN55" s="33">
        <v>1363.609177</v>
      </c>
      <c r="AO55" s="33">
        <v>1298.861742</v>
      </c>
      <c r="AP55" s="33">
        <v>1298.861742</v>
      </c>
      <c r="AQ55" s="33">
        <v>1363.609177</v>
      </c>
      <c r="AR55" s="33">
        <v>1363.609177</v>
      </c>
      <c r="AS55" s="33">
        <v>1298.861742</v>
      </c>
      <c r="AT55" s="33">
        <v>1298.861742</v>
      </c>
      <c r="AU55" s="33">
        <v>1363.609177</v>
      </c>
      <c r="AV55" s="33">
        <v>1363.609177</v>
      </c>
      <c r="AW55" s="33">
        <v>1298.861742</v>
      </c>
      <c r="AX55" s="33">
        <v>1298.861742</v>
      </c>
      <c r="AY55" s="33">
        <v>1363.609177</v>
      </c>
      <c r="AZ55" s="33">
        <v>1363.609177</v>
      </c>
      <c r="BA55" s="33">
        <v>1298.861742</v>
      </c>
      <c r="BB55" s="33">
        <v>1298.861742</v>
      </c>
      <c r="BC55" s="33">
        <v>1363.609177</v>
      </c>
      <c r="BD55" s="33">
        <v>1363.609177</v>
      </c>
      <c r="BE55" s="33">
        <v>1298.861742</v>
      </c>
      <c r="BF55" s="33">
        <v>1298.861742</v>
      </c>
      <c r="BG55" s="33">
        <v>1298.861742</v>
      </c>
      <c r="BH55" s="33">
        <v>1363.609177</v>
      </c>
      <c r="BI55" s="33">
        <v>1298.861742</v>
      </c>
      <c r="BJ55" s="33">
        <v>1298.861742</v>
      </c>
      <c r="BK55" s="33">
        <v>1298.861742</v>
      </c>
      <c r="BL55" s="33">
        <v>1363.609177</v>
      </c>
      <c r="BM55" s="33">
        <v>1298.861742</v>
      </c>
      <c r="BN55" s="33">
        <v>1298.861742</v>
      </c>
      <c r="BO55" s="33">
        <v>1298.861742</v>
      </c>
      <c r="BP55" s="33">
        <v>1363.609177</v>
      </c>
      <c r="BQ55" s="33">
        <v>1298.861742</v>
      </c>
      <c r="BR55" s="33">
        <v>1298.861742</v>
      </c>
      <c r="BS55" s="33">
        <v>1298.861742</v>
      </c>
      <c r="BT55" s="33">
        <v>389.50479200000001</v>
      </c>
      <c r="BU55" s="33">
        <v>389.50479200000001</v>
      </c>
      <c r="BV55" s="33">
        <v>389.50479200000001</v>
      </c>
      <c r="BW55" s="33">
        <v>389.50479200000001</v>
      </c>
      <c r="BX55" s="33">
        <v>389.50479200000001</v>
      </c>
      <c r="BY55" s="33">
        <v>389.50479200000001</v>
      </c>
      <c r="BZ55" s="33">
        <v>389.50479200000001</v>
      </c>
      <c r="CA55" s="33">
        <v>389.50479200000001</v>
      </c>
      <c r="CB55" s="33">
        <v>323.8062352</v>
      </c>
      <c r="CC55" s="33">
        <v>323.8062352</v>
      </c>
      <c r="CD55" s="33">
        <v>323.8062352</v>
      </c>
      <c r="CE55" s="33">
        <v>323.8062352</v>
      </c>
      <c r="CF55" s="33">
        <v>323.8062352</v>
      </c>
      <c r="CG55" s="33">
        <v>323.8062352</v>
      </c>
      <c r="CH55" s="33">
        <v>323.8062352</v>
      </c>
      <c r="CI55" s="33">
        <v>323.8062352</v>
      </c>
      <c r="CJ55" s="33">
        <v>323.8062352</v>
      </c>
      <c r="CK55" s="33">
        <v>323.8062352</v>
      </c>
      <c r="CL55" s="33">
        <v>323.8062352</v>
      </c>
      <c r="CM55" s="33">
        <v>323.8062352</v>
      </c>
      <c r="CN55" s="33">
        <v>323.8062352</v>
      </c>
      <c r="CO55" s="33">
        <v>323.8062352</v>
      </c>
      <c r="CP55" s="33">
        <v>323.8062352</v>
      </c>
      <c r="CQ55" s="33">
        <v>323.8062352</v>
      </c>
      <c r="CR55" s="33">
        <v>323.8062352</v>
      </c>
      <c r="CS55" s="33">
        <v>323.8062352</v>
      </c>
      <c r="CT55" s="33">
        <v>323.8062352</v>
      </c>
      <c r="CU55" s="33">
        <v>323.8062352</v>
      </c>
      <c r="CV55" s="33">
        <v>323.8062352</v>
      </c>
      <c r="CW55" s="33">
        <v>323.8062352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323.8062352</v>
      </c>
      <c r="DF55" s="33">
        <v>323.8062352</v>
      </c>
      <c r="DG55" s="33">
        <v>323.8062352</v>
      </c>
      <c r="DH55" s="33">
        <v>323.8062352</v>
      </c>
      <c r="DI55" s="33">
        <v>323.8062352</v>
      </c>
      <c r="DJ55" s="33">
        <v>323.8062352</v>
      </c>
      <c r="DK55" s="33">
        <v>323.8062352</v>
      </c>
      <c r="DL55" s="33">
        <v>323.8062352</v>
      </c>
      <c r="DM55" s="33">
        <v>323.8062352</v>
      </c>
      <c r="DN55" s="33">
        <v>323.8062352</v>
      </c>
      <c r="DO55" s="33">
        <v>323.8062352</v>
      </c>
      <c r="DP55" s="33">
        <v>323.8062352</v>
      </c>
      <c r="DQ55" s="33">
        <v>323.8062352</v>
      </c>
      <c r="DR55" s="33">
        <v>323.8062352</v>
      </c>
      <c r="DS55" s="33">
        <v>323.8062352</v>
      </c>
      <c r="DT55" s="33">
        <v>323.8062352</v>
      </c>
      <c r="DU55" s="33">
        <v>323.8062352</v>
      </c>
      <c r="DV55" s="33">
        <v>323.8062352</v>
      </c>
      <c r="DW55" s="33">
        <v>323.8062352</v>
      </c>
      <c r="DX55" s="33">
        <v>323.8062352</v>
      </c>
      <c r="DY55" s="33">
        <v>323.8062352</v>
      </c>
      <c r="DZ55" s="33">
        <v>323.8062352</v>
      </c>
      <c r="EA55" s="33">
        <v>323.8062352</v>
      </c>
      <c r="EB55" s="33">
        <v>323.8062352</v>
      </c>
      <c r="EC55" s="33">
        <v>323.8062352</v>
      </c>
      <c r="ED55" s="33">
        <v>170</v>
      </c>
      <c r="EE55" s="33">
        <v>323.8062352</v>
      </c>
    </row>
    <row r="56" spans="2:159" x14ac:dyDescent="0.25">
      <c r="B56" s="33" t="s">
        <v>761</v>
      </c>
      <c r="C56" s="33" t="s">
        <v>38</v>
      </c>
    </row>
    <row r="57" spans="2:159" x14ac:dyDescent="0.25">
      <c r="B57" s="33" t="s">
        <v>761</v>
      </c>
      <c r="C57" s="33" t="s">
        <v>39</v>
      </c>
    </row>
    <row r="58" spans="2:159" x14ac:dyDescent="0.25">
      <c r="B58" s="33" t="s">
        <v>761</v>
      </c>
      <c r="C58" s="33" t="s">
        <v>40</v>
      </c>
    </row>
    <row r="59" spans="2:159" x14ac:dyDescent="0.25">
      <c r="B59" s="33" t="s">
        <v>761</v>
      </c>
      <c r="C59" s="33" t="s">
        <v>41</v>
      </c>
    </row>
    <row r="60" spans="2:159" x14ac:dyDescent="0.25">
      <c r="B60" s="33" t="s">
        <v>761</v>
      </c>
      <c r="C60" s="33" t="s">
        <v>42</v>
      </c>
    </row>
    <row r="61" spans="2:159" x14ac:dyDescent="0.25">
      <c r="B61" s="33" t="s">
        <v>761</v>
      </c>
      <c r="C61" s="33" t="s">
        <v>43</v>
      </c>
    </row>
    <row r="62" spans="2:159" x14ac:dyDescent="0.25">
      <c r="B62" s="33" t="s">
        <v>761</v>
      </c>
      <c r="C62" s="33" t="s">
        <v>44</v>
      </c>
    </row>
    <row r="63" spans="2:159" x14ac:dyDescent="0.25">
      <c r="B63" s="33" t="s">
        <v>761</v>
      </c>
      <c r="C63" s="33" t="s">
        <v>45</v>
      </c>
    </row>
    <row r="64" spans="2:159" x14ac:dyDescent="0.25">
      <c r="B64" s="33" t="s">
        <v>761</v>
      </c>
      <c r="C64" s="33" t="s">
        <v>46</v>
      </c>
    </row>
    <row r="65" spans="2:159" x14ac:dyDescent="0.25">
      <c r="B65" s="33" t="s">
        <v>761</v>
      </c>
      <c r="C65" s="33" t="s">
        <v>15</v>
      </c>
      <c r="D65" s="33">
        <v>1039.802942</v>
      </c>
      <c r="E65" s="33">
        <v>1039.802942</v>
      </c>
      <c r="F65" s="33">
        <v>1039.802942</v>
      </c>
      <c r="G65" s="33">
        <v>1039.802942</v>
      </c>
      <c r="H65" s="33">
        <v>1039.802942</v>
      </c>
      <c r="I65" s="33">
        <v>1039.802942</v>
      </c>
      <c r="J65" s="33">
        <v>1039.802942</v>
      </c>
      <c r="K65" s="33">
        <v>1039.802942</v>
      </c>
      <c r="L65" s="33">
        <v>1039.802942</v>
      </c>
      <c r="M65" s="33">
        <v>1039.802942</v>
      </c>
      <c r="N65" s="33">
        <v>1039.802942</v>
      </c>
      <c r="O65" s="33">
        <v>1039.802942</v>
      </c>
      <c r="P65" s="33">
        <v>1039.802942</v>
      </c>
      <c r="Q65" s="33">
        <v>1039.802942</v>
      </c>
      <c r="R65" s="33">
        <v>1039.802942</v>
      </c>
      <c r="S65" s="33">
        <v>1039.802942</v>
      </c>
      <c r="T65" s="33">
        <v>1039.802942</v>
      </c>
      <c r="U65" s="33">
        <v>1039.802942</v>
      </c>
      <c r="V65" s="33">
        <v>1037.094057</v>
      </c>
      <c r="W65" s="33">
        <v>1039.802942</v>
      </c>
      <c r="X65" s="33">
        <v>1039.802942</v>
      </c>
      <c r="Y65" s="33">
        <v>1039.802942</v>
      </c>
      <c r="Z65" s="33">
        <v>1037.094057</v>
      </c>
      <c r="AA65" s="33">
        <v>1039.802942</v>
      </c>
      <c r="AB65" s="33">
        <v>1039.802942</v>
      </c>
      <c r="AC65" s="33">
        <v>975.05550679999999</v>
      </c>
      <c r="AD65" s="33">
        <v>817.77388340000005</v>
      </c>
      <c r="AE65" s="33">
        <v>1039.802942</v>
      </c>
      <c r="AF65" s="33">
        <v>1363.609177</v>
      </c>
      <c r="AG65" s="33">
        <v>1298.861742</v>
      </c>
      <c r="AH65" s="33">
        <v>1298.861742</v>
      </c>
      <c r="AI65" s="33">
        <v>1363.609177</v>
      </c>
      <c r="AJ65" s="33">
        <v>1363.609177</v>
      </c>
      <c r="AK65" s="33">
        <v>1298.861742</v>
      </c>
      <c r="AL65" s="33">
        <v>1298.861742</v>
      </c>
      <c r="AM65" s="33">
        <v>1363.609177</v>
      </c>
      <c r="AN65" s="33">
        <v>1363.609177</v>
      </c>
      <c r="AO65" s="33">
        <v>1298.861742</v>
      </c>
      <c r="AP65" s="33">
        <v>1298.861742</v>
      </c>
      <c r="AQ65" s="33">
        <v>1363.609177</v>
      </c>
      <c r="AR65" s="33">
        <v>1363.609177</v>
      </c>
      <c r="AS65" s="33">
        <v>1298.861742</v>
      </c>
      <c r="AT65" s="33">
        <v>1298.861742</v>
      </c>
      <c r="AU65" s="33">
        <v>1363.609177</v>
      </c>
      <c r="AV65" s="33">
        <v>1363.609177</v>
      </c>
      <c r="AW65" s="33">
        <v>1298.861742</v>
      </c>
      <c r="AX65" s="33">
        <v>1298.861742</v>
      </c>
      <c r="AY65" s="33">
        <v>1363.609177</v>
      </c>
      <c r="AZ65" s="33">
        <v>1363.609177</v>
      </c>
      <c r="BA65" s="33">
        <v>1298.861742</v>
      </c>
      <c r="BB65" s="33">
        <v>1298.861742</v>
      </c>
      <c r="BC65" s="33">
        <v>1363.609177</v>
      </c>
      <c r="BD65" s="33">
        <v>1363.609177</v>
      </c>
      <c r="BE65" s="33">
        <v>1298.861742</v>
      </c>
      <c r="BF65" s="33">
        <v>1298.861742</v>
      </c>
      <c r="BG65" s="33">
        <v>1298.861742</v>
      </c>
      <c r="BH65" s="33">
        <v>1363.609177</v>
      </c>
      <c r="BI65" s="33">
        <v>1298.861742</v>
      </c>
      <c r="BJ65" s="33">
        <v>1298.861742</v>
      </c>
      <c r="BK65" s="33">
        <v>1298.861742</v>
      </c>
      <c r="BL65" s="33">
        <v>1363.609177</v>
      </c>
      <c r="BM65" s="33">
        <v>1298.861742</v>
      </c>
      <c r="BN65" s="33">
        <v>1298.861742</v>
      </c>
      <c r="BO65" s="33">
        <v>1298.861742</v>
      </c>
      <c r="BP65" s="33">
        <v>1363.609177</v>
      </c>
      <c r="BQ65" s="33">
        <v>1298.861742</v>
      </c>
      <c r="BR65" s="33">
        <v>1298.861742</v>
      </c>
      <c r="BS65" s="33">
        <v>1298.861742</v>
      </c>
      <c r="BT65" s="33">
        <v>389.50479200000001</v>
      </c>
      <c r="BU65" s="33">
        <v>389.50479200000001</v>
      </c>
      <c r="BV65" s="33">
        <v>389.50479200000001</v>
      </c>
      <c r="BW65" s="33">
        <v>389.50479200000001</v>
      </c>
      <c r="BX65" s="33">
        <v>389.50479200000001</v>
      </c>
      <c r="BY65" s="33">
        <v>389.50479200000001</v>
      </c>
      <c r="BZ65" s="33">
        <v>389.50479200000001</v>
      </c>
      <c r="CA65" s="33">
        <v>389.50479200000001</v>
      </c>
      <c r="CB65" s="33">
        <v>323.8062352</v>
      </c>
      <c r="CC65" s="33">
        <v>323.8062352</v>
      </c>
      <c r="CD65" s="33">
        <v>323.8062352</v>
      </c>
      <c r="CE65" s="33">
        <v>323.8062352</v>
      </c>
      <c r="CF65" s="33">
        <v>323.8062352</v>
      </c>
      <c r="CG65" s="33">
        <v>323.8062352</v>
      </c>
      <c r="CH65" s="33">
        <v>323.8062352</v>
      </c>
      <c r="CI65" s="33">
        <v>323.8062352</v>
      </c>
      <c r="CJ65" s="33">
        <v>323.8062352</v>
      </c>
      <c r="CK65" s="33">
        <v>323.8062352</v>
      </c>
      <c r="CL65" s="33">
        <v>323.8062352</v>
      </c>
      <c r="CM65" s="33">
        <v>323.8062352</v>
      </c>
      <c r="CN65" s="33">
        <v>323.8062352</v>
      </c>
      <c r="CO65" s="33">
        <v>323.8062352</v>
      </c>
      <c r="CP65" s="33">
        <v>323.8062352</v>
      </c>
      <c r="CQ65" s="33">
        <v>323.8062352</v>
      </c>
      <c r="CR65" s="33">
        <v>323.8062352</v>
      </c>
      <c r="CS65" s="33">
        <v>323.8062352</v>
      </c>
      <c r="CT65" s="33">
        <v>323.8062352</v>
      </c>
      <c r="CU65" s="33">
        <v>323.8062352</v>
      </c>
      <c r="CV65" s="33">
        <v>323.8062352</v>
      </c>
      <c r="CW65" s="33">
        <v>323.8062352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323.8062352</v>
      </c>
      <c r="DF65" s="33">
        <v>323.8062352</v>
      </c>
      <c r="DG65" s="33">
        <v>323.8062352</v>
      </c>
      <c r="DH65" s="33">
        <v>323.8062352</v>
      </c>
      <c r="DI65" s="33">
        <v>323.8062352</v>
      </c>
      <c r="DJ65" s="33">
        <v>323.8062352</v>
      </c>
      <c r="DK65" s="33">
        <v>323.8062352</v>
      </c>
      <c r="DL65" s="33">
        <v>323.8062352</v>
      </c>
      <c r="DM65" s="33">
        <v>323.8062352</v>
      </c>
      <c r="DN65" s="33">
        <v>323.8062352</v>
      </c>
      <c r="DO65" s="33">
        <v>323.8062352</v>
      </c>
      <c r="DP65" s="33">
        <v>323.8062352</v>
      </c>
      <c r="DQ65" s="33">
        <v>323.8062352</v>
      </c>
      <c r="DR65" s="33">
        <v>323.8062352</v>
      </c>
      <c r="DS65" s="33">
        <v>323.8062352</v>
      </c>
      <c r="DT65" s="33">
        <v>323.8062352</v>
      </c>
      <c r="DU65" s="33">
        <v>323.8062352</v>
      </c>
      <c r="DV65" s="33">
        <v>323.8062352</v>
      </c>
      <c r="DW65" s="33">
        <v>323.8062352</v>
      </c>
      <c r="DX65" s="33">
        <v>323.8062352</v>
      </c>
      <c r="DY65" s="33">
        <v>323.8062352</v>
      </c>
      <c r="DZ65" s="33">
        <v>323.8062352</v>
      </c>
      <c r="EA65" s="33">
        <v>323.8062352</v>
      </c>
      <c r="EB65" s="33">
        <v>323.8062352</v>
      </c>
      <c r="EC65" s="33">
        <v>323.8062352</v>
      </c>
      <c r="ED65" s="33">
        <v>170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36</v>
      </c>
    </row>
    <row r="67" spans="2:159" x14ac:dyDescent="0.25">
      <c r="B67" s="33" t="s">
        <v>19</v>
      </c>
      <c r="C67" s="33" t="s">
        <v>37</v>
      </c>
    </row>
    <row r="68" spans="2:159" x14ac:dyDescent="0.25">
      <c r="B68" s="33" t="s">
        <v>19</v>
      </c>
      <c r="C68" s="33" t="s">
        <v>38</v>
      </c>
    </row>
    <row r="69" spans="2:159" x14ac:dyDescent="0.25">
      <c r="B69" s="33" t="s">
        <v>19</v>
      </c>
      <c r="C69" s="33" t="s">
        <v>39</v>
      </c>
    </row>
    <row r="70" spans="2:159" x14ac:dyDescent="0.25">
      <c r="B70" s="33" t="s">
        <v>19</v>
      </c>
      <c r="C70" s="33" t="s">
        <v>40</v>
      </c>
    </row>
    <row r="71" spans="2:159" x14ac:dyDescent="0.25">
      <c r="B71" s="33" t="s">
        <v>19</v>
      </c>
      <c r="C71" s="33" t="s">
        <v>41</v>
      </c>
    </row>
    <row r="72" spans="2:159" x14ac:dyDescent="0.25">
      <c r="B72" s="33" t="s">
        <v>19</v>
      </c>
      <c r="C72" s="33" t="s">
        <v>42</v>
      </c>
    </row>
    <row r="73" spans="2:159" x14ac:dyDescent="0.25">
      <c r="B73" s="33" t="s">
        <v>19</v>
      </c>
      <c r="C73" s="33" t="s">
        <v>43</v>
      </c>
    </row>
    <row r="74" spans="2:159" x14ac:dyDescent="0.25">
      <c r="B74" s="33" t="s">
        <v>19</v>
      </c>
      <c r="C74" s="33" t="s">
        <v>44</v>
      </c>
    </row>
    <row r="75" spans="2:159" x14ac:dyDescent="0.25">
      <c r="B75" s="33" t="s">
        <v>19</v>
      </c>
      <c r="C75" s="33" t="s">
        <v>45</v>
      </c>
    </row>
    <row r="76" spans="2:159" x14ac:dyDescent="0.25">
      <c r="B76" s="33" t="s">
        <v>19</v>
      </c>
      <c r="C76" s="33" t="s">
        <v>46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762</v>
      </c>
      <c r="C78" s="33" t="s">
        <v>36</v>
      </c>
    </row>
    <row r="79" spans="2:159" x14ac:dyDescent="0.25">
      <c r="B79" s="33" t="s">
        <v>762</v>
      </c>
      <c r="C79" s="33" t="s">
        <v>37</v>
      </c>
    </row>
    <row r="80" spans="2:159" x14ac:dyDescent="0.25">
      <c r="B80" s="33" t="s">
        <v>762</v>
      </c>
      <c r="C80" s="33" t="s">
        <v>38</v>
      </c>
    </row>
    <row r="81" spans="2:159" x14ac:dyDescent="0.25">
      <c r="B81" s="33" t="s">
        <v>762</v>
      </c>
      <c r="C81" s="33" t="s">
        <v>39</v>
      </c>
    </row>
    <row r="82" spans="2:159" x14ac:dyDescent="0.25">
      <c r="B82" s="33" t="s">
        <v>762</v>
      </c>
      <c r="C82" s="33" t="s">
        <v>40</v>
      </c>
    </row>
    <row r="83" spans="2:159" x14ac:dyDescent="0.25">
      <c r="B83" s="33" t="s">
        <v>762</v>
      </c>
      <c r="C83" s="33" t="s">
        <v>41</v>
      </c>
    </row>
    <row r="84" spans="2:159" x14ac:dyDescent="0.25">
      <c r="B84" s="33" t="s">
        <v>762</v>
      </c>
      <c r="C84" s="33" t="s">
        <v>42</v>
      </c>
    </row>
    <row r="85" spans="2:159" x14ac:dyDescent="0.25">
      <c r="B85" s="33" t="s">
        <v>762</v>
      </c>
      <c r="C85" s="33" t="s">
        <v>43</v>
      </c>
    </row>
    <row r="86" spans="2:159" x14ac:dyDescent="0.25">
      <c r="B86" s="33" t="s">
        <v>762</v>
      </c>
      <c r="C86" s="33" t="s">
        <v>44</v>
      </c>
    </row>
    <row r="87" spans="2:159" x14ac:dyDescent="0.25">
      <c r="B87" s="33" t="s">
        <v>762</v>
      </c>
      <c r="C87" s="33" t="s">
        <v>45</v>
      </c>
    </row>
    <row r="88" spans="2:159" x14ac:dyDescent="0.25">
      <c r="B88" s="33" t="s">
        <v>762</v>
      </c>
      <c r="C88" s="33" t="s">
        <v>46</v>
      </c>
    </row>
    <row r="89" spans="2:159" x14ac:dyDescent="0.25">
      <c r="B89" s="33" t="s">
        <v>762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673</v>
      </c>
      <c r="C90" s="33" t="s">
        <v>36</v>
      </c>
    </row>
    <row r="91" spans="2:159" x14ac:dyDescent="0.25">
      <c r="B91" s="33" t="s">
        <v>673</v>
      </c>
      <c r="C91" s="33" t="s">
        <v>37</v>
      </c>
    </row>
    <row r="92" spans="2:159" x14ac:dyDescent="0.25">
      <c r="B92" s="33" t="s">
        <v>673</v>
      </c>
      <c r="C92" s="33" t="s">
        <v>38</v>
      </c>
    </row>
    <row r="93" spans="2:159" x14ac:dyDescent="0.25">
      <c r="B93" s="33" t="s">
        <v>673</v>
      </c>
      <c r="C93" s="33" t="s">
        <v>39</v>
      </c>
    </row>
    <row r="94" spans="2:159" x14ac:dyDescent="0.25">
      <c r="B94" s="33" t="s">
        <v>673</v>
      </c>
      <c r="C94" s="33" t="s">
        <v>40</v>
      </c>
    </row>
    <row r="95" spans="2:159" x14ac:dyDescent="0.25">
      <c r="B95" s="33" t="s">
        <v>673</v>
      </c>
      <c r="C95" s="33" t="s">
        <v>41</v>
      </c>
    </row>
    <row r="96" spans="2:159" x14ac:dyDescent="0.25">
      <c r="B96" s="33" t="s">
        <v>673</v>
      </c>
      <c r="C96" s="33" t="s">
        <v>42</v>
      </c>
    </row>
    <row r="97" spans="2:159" x14ac:dyDescent="0.25">
      <c r="B97" s="33" t="s">
        <v>673</v>
      </c>
      <c r="C97" s="33" t="s">
        <v>43</v>
      </c>
    </row>
    <row r="98" spans="2:159" x14ac:dyDescent="0.25">
      <c r="B98" s="33" t="s">
        <v>673</v>
      </c>
      <c r="C98" s="33" t="s">
        <v>44</v>
      </c>
    </row>
    <row r="99" spans="2:159" x14ac:dyDescent="0.25">
      <c r="B99" s="33" t="s">
        <v>673</v>
      </c>
      <c r="C99" s="33" t="s">
        <v>45</v>
      </c>
    </row>
    <row r="100" spans="2:159" x14ac:dyDescent="0.25">
      <c r="B100" s="33" t="s">
        <v>673</v>
      </c>
      <c r="C100" s="33" t="s">
        <v>46</v>
      </c>
    </row>
    <row r="101" spans="2:159" x14ac:dyDescent="0.25">
      <c r="B101" s="33" t="s">
        <v>673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763</v>
      </c>
      <c r="C102" s="33" t="s">
        <v>36</v>
      </c>
      <c r="D102" s="33">
        <v>3264.0417040000002</v>
      </c>
      <c r="E102" s="33">
        <v>3264.0417040000002</v>
      </c>
      <c r="F102" s="33">
        <v>3264.0417040000002</v>
      </c>
      <c r="G102" s="33">
        <v>3264.0417040000002</v>
      </c>
      <c r="H102" s="33">
        <v>3264.0417040000002</v>
      </c>
      <c r="I102" s="33">
        <v>3264.0417040000002</v>
      </c>
      <c r="J102" s="33">
        <v>3264.0417040000002</v>
      </c>
      <c r="K102" s="33">
        <v>3264.0417040000002</v>
      </c>
      <c r="L102" s="33">
        <v>3264.0417040000002</v>
      </c>
      <c r="M102" s="33">
        <v>3264.0417040000002</v>
      </c>
      <c r="N102" s="33">
        <v>3010.485925</v>
      </c>
      <c r="O102" s="33">
        <v>3264.0417040000002</v>
      </c>
      <c r="P102" s="33">
        <v>3264.0417040000002</v>
      </c>
      <c r="Q102" s="33">
        <v>3264.0417040000002</v>
      </c>
      <c r="R102" s="33">
        <v>3264.0417040000002</v>
      </c>
      <c r="S102" s="33">
        <v>3264.0417040000002</v>
      </c>
      <c r="T102" s="33">
        <v>3264.0417040000002</v>
      </c>
      <c r="U102" s="33">
        <v>3264.0417040000002</v>
      </c>
      <c r="V102" s="33">
        <v>2928.7381949999999</v>
      </c>
      <c r="W102" s="33">
        <v>3264.0417040000002</v>
      </c>
      <c r="X102" s="33">
        <v>3264.0417040000002</v>
      </c>
      <c r="Y102" s="33">
        <v>3264.0417040000002</v>
      </c>
      <c r="Z102" s="33">
        <v>3010.485925</v>
      </c>
      <c r="AA102" s="33">
        <v>3264.0417040000002</v>
      </c>
      <c r="AB102" s="33">
        <v>3264.0417040000002</v>
      </c>
      <c r="AC102" s="33">
        <v>2214.4770480000002</v>
      </c>
      <c r="AD102" s="33">
        <v>1920.118025</v>
      </c>
      <c r="AE102" s="33">
        <v>3010.485925</v>
      </c>
      <c r="AF102" s="33">
        <v>3264.0417040000002</v>
      </c>
      <c r="AG102" s="33">
        <v>2214.4770480000002</v>
      </c>
      <c r="AH102" s="33">
        <v>2214.4770480000002</v>
      </c>
      <c r="AI102" s="33">
        <v>3264.0417040000002</v>
      </c>
      <c r="AJ102" s="33">
        <v>3264.0417040000002</v>
      </c>
      <c r="AK102" s="33">
        <v>2214.4770480000002</v>
      </c>
      <c r="AL102" s="33">
        <v>2214.4770480000002</v>
      </c>
      <c r="AM102" s="33">
        <v>3264.0417040000002</v>
      </c>
      <c r="AN102" s="33">
        <v>3264.0417040000002</v>
      </c>
      <c r="AO102" s="33">
        <v>2214.4770480000002</v>
      </c>
      <c r="AP102" s="33">
        <v>2214.4770480000002</v>
      </c>
      <c r="AQ102" s="33">
        <v>3264.0417040000002</v>
      </c>
      <c r="AR102" s="33">
        <v>3264.0417040000002</v>
      </c>
      <c r="AS102" s="33">
        <v>2214.4770480000002</v>
      </c>
      <c r="AT102" s="33">
        <v>2214.4770480000002</v>
      </c>
      <c r="AU102" s="33">
        <v>3264.0417040000002</v>
      </c>
      <c r="AV102" s="33">
        <v>3183.393959</v>
      </c>
      <c r="AW102" s="33">
        <v>2174.1531759999998</v>
      </c>
      <c r="AX102" s="33">
        <v>2174.1531759999998</v>
      </c>
      <c r="AY102" s="33">
        <v>3056.267014</v>
      </c>
      <c r="AZ102" s="33">
        <v>2881.3627719999999</v>
      </c>
      <c r="BA102" s="33">
        <v>1872.1219880000001</v>
      </c>
      <c r="BB102" s="33">
        <v>1872.1219880000001</v>
      </c>
      <c r="BC102" s="33">
        <v>2627.8069930000001</v>
      </c>
      <c r="BD102" s="33">
        <v>848.58369779999998</v>
      </c>
      <c r="BE102" s="33">
        <v>668.38513499999999</v>
      </c>
      <c r="BF102" s="33">
        <v>668.38513499999999</v>
      </c>
      <c r="BG102" s="33">
        <v>668.38513499999999</v>
      </c>
      <c r="BH102" s="33">
        <v>651.68203289999997</v>
      </c>
      <c r="BI102" s="33">
        <v>569.93430249999994</v>
      </c>
      <c r="BJ102" s="33">
        <v>569.93430249999994</v>
      </c>
      <c r="BK102" s="33">
        <v>569.93430249999994</v>
      </c>
      <c r="BL102" s="33">
        <v>651.68203289999997</v>
      </c>
      <c r="BM102" s="33">
        <v>569.93430249999994</v>
      </c>
      <c r="BN102" s="33">
        <v>569.93430249999994</v>
      </c>
      <c r="BO102" s="33">
        <v>569.93430249999994</v>
      </c>
      <c r="BP102" s="33">
        <v>651.68203289999997</v>
      </c>
      <c r="BQ102" s="33">
        <v>569.93430249999994</v>
      </c>
      <c r="BR102" s="33">
        <v>569.93430249999994</v>
      </c>
      <c r="BS102" s="33">
        <v>569.93430249999994</v>
      </c>
      <c r="BT102" s="33">
        <v>651.68203289999997</v>
      </c>
      <c r="BU102" s="33">
        <v>569.93430249999994</v>
      </c>
      <c r="BV102" s="33">
        <v>569.93430249999994</v>
      </c>
      <c r="BW102" s="33">
        <v>569.93430249999994</v>
      </c>
      <c r="BX102" s="33">
        <v>651.68203289999997</v>
      </c>
      <c r="BY102" s="33">
        <v>569.93430249999994</v>
      </c>
      <c r="BZ102" s="33">
        <v>569.93430249999994</v>
      </c>
      <c r="CA102" s="33">
        <v>569.93430249999994</v>
      </c>
      <c r="CB102" s="33">
        <v>488.1865722</v>
      </c>
      <c r="CC102" s="33">
        <v>488.1865722</v>
      </c>
      <c r="CD102" s="33">
        <v>413.02265169999998</v>
      </c>
      <c r="CE102" s="33">
        <v>488.1865722</v>
      </c>
      <c r="CF102" s="33">
        <v>488.1865722</v>
      </c>
      <c r="CG102" s="33">
        <v>488.1865722</v>
      </c>
      <c r="CH102" s="33">
        <v>411.22093460000002</v>
      </c>
      <c r="CI102" s="33">
        <v>488.1865722</v>
      </c>
      <c r="CJ102" s="33">
        <v>488.1865722</v>
      </c>
      <c r="CK102" s="33">
        <v>488.1865722</v>
      </c>
      <c r="CL102" s="33">
        <v>443.5837985</v>
      </c>
      <c r="CM102" s="33">
        <v>488.1865722</v>
      </c>
    </row>
    <row r="103" spans="2:159" x14ac:dyDescent="0.25">
      <c r="B103" s="33" t="s">
        <v>763</v>
      </c>
      <c r="C103" s="33" t="s">
        <v>37</v>
      </c>
      <c r="D103" s="33">
        <v>235.14937520000001</v>
      </c>
      <c r="E103" s="33">
        <v>235.14937520000001</v>
      </c>
      <c r="F103" s="33">
        <v>235.14937520000001</v>
      </c>
      <c r="G103" s="33">
        <v>235.14937520000001</v>
      </c>
      <c r="H103" s="33">
        <v>235.14937520000001</v>
      </c>
      <c r="I103" s="33">
        <v>235.14937520000001</v>
      </c>
      <c r="J103" s="33">
        <v>235.14937520000001</v>
      </c>
      <c r="K103" s="33">
        <v>235.14937520000001</v>
      </c>
      <c r="L103" s="33">
        <v>235.14937520000001</v>
      </c>
      <c r="M103" s="33">
        <v>235.14937520000001</v>
      </c>
      <c r="N103" s="33">
        <v>117.5746876</v>
      </c>
      <c r="O103" s="33">
        <v>235.14937520000001</v>
      </c>
      <c r="P103" s="33">
        <v>235.14937520000001</v>
      </c>
      <c r="Q103" s="33">
        <v>235.14937520000001</v>
      </c>
      <c r="R103" s="33">
        <v>235.14937520000001</v>
      </c>
      <c r="S103" s="33">
        <v>235.14937520000001</v>
      </c>
      <c r="T103" s="33">
        <v>235.14937520000001</v>
      </c>
      <c r="U103" s="33">
        <v>235.14937520000001</v>
      </c>
      <c r="V103" s="33">
        <v>117.5746876</v>
      </c>
      <c r="W103" s="33">
        <v>235.14937520000001</v>
      </c>
      <c r="X103" s="33">
        <v>235.14937520000001</v>
      </c>
      <c r="Y103" s="33">
        <v>235.14937520000001</v>
      </c>
      <c r="Z103" s="33">
        <v>117.5746876</v>
      </c>
      <c r="AA103" s="33">
        <v>235.14937520000001</v>
      </c>
      <c r="AB103" s="33">
        <v>2022.083975</v>
      </c>
      <c r="AC103" s="33">
        <v>419.00269309999999</v>
      </c>
      <c r="AD103" s="33">
        <v>117.5746876</v>
      </c>
      <c r="AE103" s="33">
        <v>1904.5092870000001</v>
      </c>
      <c r="AF103" s="33">
        <v>3551.5497260000002</v>
      </c>
      <c r="AG103" s="33">
        <v>1440.0211059999999</v>
      </c>
      <c r="AH103" s="33">
        <v>697.31733410000004</v>
      </c>
      <c r="AI103" s="33">
        <v>3433.975038</v>
      </c>
      <c r="AJ103" s="33">
        <v>3551.5497260000002</v>
      </c>
      <c r="AK103" s="33">
        <v>1471.024343</v>
      </c>
      <c r="AL103" s="33">
        <v>2650.3165039999999</v>
      </c>
      <c r="AM103" s="33">
        <v>3551.5497260000002</v>
      </c>
      <c r="AN103" s="33">
        <v>4502.4102119999998</v>
      </c>
      <c r="AO103" s="33">
        <v>2002.3747040000001</v>
      </c>
      <c r="AP103" s="33">
        <v>4069.8445280000001</v>
      </c>
      <c r="AQ103" s="33">
        <v>4502.4102119999998</v>
      </c>
      <c r="AR103" s="33">
        <v>6052.9122880000004</v>
      </c>
      <c r="AS103" s="33">
        <v>3610.4297959999999</v>
      </c>
      <c r="AT103" s="33">
        <v>5889.2905119999996</v>
      </c>
      <c r="AU103" s="33">
        <v>6052.9122880000004</v>
      </c>
      <c r="AV103" s="33">
        <v>6052.9122880000004</v>
      </c>
      <c r="AW103" s="33">
        <v>2237.294574</v>
      </c>
      <c r="AX103" s="33">
        <v>1718.8581119999999</v>
      </c>
      <c r="AY103" s="33">
        <v>6052.9122880000004</v>
      </c>
      <c r="AZ103" s="33">
        <v>7049.7030450000002</v>
      </c>
      <c r="BA103" s="33">
        <v>2979.175937</v>
      </c>
      <c r="BB103" s="33">
        <v>1931.412437</v>
      </c>
      <c r="BC103" s="33">
        <v>7049.7030450000002</v>
      </c>
      <c r="BD103" s="33">
        <v>7481.4964049999999</v>
      </c>
      <c r="BE103" s="33">
        <v>5129.7696230000001</v>
      </c>
      <c r="BF103" s="33">
        <v>3584.4967449999999</v>
      </c>
      <c r="BG103" s="33">
        <v>7481.4964049999999</v>
      </c>
      <c r="BH103" s="33">
        <v>7481.4964049999999</v>
      </c>
      <c r="BI103" s="33">
        <v>3673.7401789999999</v>
      </c>
      <c r="BJ103" s="33">
        <v>5512.8823819999998</v>
      </c>
      <c r="BK103" s="33">
        <v>7369.569958</v>
      </c>
      <c r="BL103" s="33">
        <v>7481.4964049999999</v>
      </c>
      <c r="BM103" s="33">
        <v>3793.861633</v>
      </c>
      <c r="BN103" s="33">
        <v>2602.6316109999998</v>
      </c>
      <c r="BO103" s="33">
        <v>7481.4964049999999</v>
      </c>
      <c r="BP103" s="33">
        <v>7481.4964049999999</v>
      </c>
      <c r="BQ103" s="33">
        <v>3282.5314659999999</v>
      </c>
      <c r="BR103" s="33">
        <v>1110.9123440000001</v>
      </c>
      <c r="BS103" s="33">
        <v>7481.4964049999999</v>
      </c>
      <c r="BT103" s="33">
        <v>7481.4964049999999</v>
      </c>
      <c r="BU103" s="33">
        <v>3338.4719089999999</v>
      </c>
      <c r="BV103" s="33">
        <v>800.85159150000004</v>
      </c>
      <c r="BW103" s="33">
        <v>7481.4964049999999</v>
      </c>
      <c r="BX103" s="33">
        <v>7481.4964049999999</v>
      </c>
      <c r="BY103" s="33">
        <v>2910.3828319999998</v>
      </c>
      <c r="BZ103" s="33">
        <v>223.4248144</v>
      </c>
      <c r="CA103" s="33">
        <v>5962.8567750000002</v>
      </c>
      <c r="CB103" s="33">
        <v>7481.4964049999999</v>
      </c>
      <c r="CC103" s="33">
        <v>1412.8744160000001</v>
      </c>
      <c r="CE103" s="33">
        <v>7000.7073979999996</v>
      </c>
      <c r="CF103" s="33">
        <v>7481.4964049999999</v>
      </c>
      <c r="CG103" s="33">
        <v>1440.141971</v>
      </c>
      <c r="CI103" s="33">
        <v>4835.4308289999999</v>
      </c>
      <c r="CJ103" s="33">
        <v>7481.4964049999999</v>
      </c>
      <c r="CK103" s="33">
        <v>920.46837189999997</v>
      </c>
      <c r="CM103" s="33">
        <v>5444.018505</v>
      </c>
      <c r="CN103" s="33">
        <v>7481.4964049999999</v>
      </c>
      <c r="CO103" s="33">
        <v>291.4478833</v>
      </c>
      <c r="CQ103" s="33">
        <v>6303.8336399999998</v>
      </c>
      <c r="CR103" s="33">
        <v>7481.4964049999999</v>
      </c>
      <c r="CU103" s="33">
        <v>5075.6133790000004</v>
      </c>
      <c r="CV103" s="33">
        <v>7481.4964049999999</v>
      </c>
      <c r="CY103" s="33">
        <v>5732.9610970000003</v>
      </c>
      <c r="CZ103" s="33">
        <v>7481.4964049999999</v>
      </c>
      <c r="DC103" s="33">
        <v>3340.30206</v>
      </c>
      <c r="DD103" s="33">
        <v>7481.4964049999999</v>
      </c>
      <c r="DG103" s="33">
        <v>3971.5815309999998</v>
      </c>
      <c r="DH103" s="33">
        <v>7481.4964049999999</v>
      </c>
      <c r="DK103" s="33">
        <v>226.50773760000001</v>
      </c>
      <c r="DL103" s="33">
        <v>7481.4964049999999</v>
      </c>
      <c r="DO103" s="33">
        <v>348.05990930000002</v>
      </c>
      <c r="DP103" s="33">
        <v>7481.4964049999999</v>
      </c>
      <c r="DS103" s="33">
        <v>801.66900650000002</v>
      </c>
      <c r="DT103" s="33">
        <v>7481.4964049999999</v>
      </c>
      <c r="DW103" s="33">
        <v>1553.2676799999999</v>
      </c>
      <c r="DX103" s="33">
        <v>7481.4964049999999</v>
      </c>
      <c r="EA103" s="33">
        <v>1283.5556999999999</v>
      </c>
      <c r="EB103" s="33">
        <v>7481.4964049999999</v>
      </c>
      <c r="EF103" s="33">
        <v>7481.4964049999999</v>
      </c>
      <c r="EJ103" s="33">
        <v>7481.4964049999999</v>
      </c>
      <c r="EN103" s="33">
        <v>7481.4964049999999</v>
      </c>
      <c r="ER103" s="33">
        <v>7481.4964049999999</v>
      </c>
      <c r="EV103" s="33">
        <v>7481.4964049999999</v>
      </c>
      <c r="EZ103" s="33">
        <v>7481.4964049999999</v>
      </c>
      <c r="FA103" s="33">
        <v>832.86112690000004</v>
      </c>
    </row>
    <row r="104" spans="2:159" x14ac:dyDescent="0.25">
      <c r="B104" s="33" t="s">
        <v>763</v>
      </c>
      <c r="C104" s="33" t="s">
        <v>38</v>
      </c>
      <c r="D104" s="33">
        <v>1346.3284799999999</v>
      </c>
      <c r="E104" s="33">
        <v>1346.3284799999999</v>
      </c>
      <c r="F104" s="33">
        <v>1346.3284799999999</v>
      </c>
      <c r="G104" s="33">
        <v>1346.3284799999999</v>
      </c>
      <c r="H104" s="33">
        <v>1346.3284799999999</v>
      </c>
      <c r="I104" s="33">
        <v>1346.3284799999999</v>
      </c>
      <c r="J104" s="33">
        <v>1346.3284799999999</v>
      </c>
      <c r="K104" s="33">
        <v>1346.3284799999999</v>
      </c>
      <c r="L104" s="33">
        <v>1346.3284799999999</v>
      </c>
      <c r="M104" s="33">
        <v>1346.3284799999999</v>
      </c>
      <c r="N104" s="33">
        <v>1346.3284799999999</v>
      </c>
      <c r="O104" s="33">
        <v>1346.3284799999999</v>
      </c>
      <c r="P104" s="33">
        <v>1346.3284799999999</v>
      </c>
      <c r="Q104" s="33">
        <v>1346.3284799999999</v>
      </c>
      <c r="R104" s="33">
        <v>1346.3284799999999</v>
      </c>
      <c r="S104" s="33">
        <v>1346.3284799999999</v>
      </c>
      <c r="T104" s="33">
        <v>1346.3284799999999</v>
      </c>
      <c r="U104" s="33">
        <v>1346.3284799999999</v>
      </c>
      <c r="V104" s="33">
        <v>1042.62321</v>
      </c>
      <c r="W104" s="33">
        <v>1346.3284799999999</v>
      </c>
      <c r="X104" s="33">
        <v>1346.3284799999999</v>
      </c>
      <c r="Y104" s="33">
        <v>1346.3284799999999</v>
      </c>
      <c r="Z104" s="33">
        <v>1277.6296259999999</v>
      </c>
      <c r="AA104" s="33">
        <v>1346.3284799999999</v>
      </c>
      <c r="AB104" s="33">
        <v>1372.4020800000001</v>
      </c>
      <c r="AC104" s="33">
        <v>1068.6968099999999</v>
      </c>
      <c r="AD104" s="33">
        <v>915.91553750000003</v>
      </c>
      <c r="AE104" s="33">
        <v>1372.4020800000001</v>
      </c>
      <c r="AF104" s="33">
        <v>1372.4020800000001</v>
      </c>
      <c r="AG104" s="33">
        <v>1068.6968099999999</v>
      </c>
      <c r="AH104" s="33">
        <v>1068.6968099999999</v>
      </c>
      <c r="AI104" s="33">
        <v>1372.4020800000001</v>
      </c>
      <c r="AJ104" s="33">
        <v>2542.816229</v>
      </c>
      <c r="AK104" s="33">
        <v>2239.1109590000001</v>
      </c>
      <c r="AL104" s="33">
        <v>2239.1109590000001</v>
      </c>
      <c r="AM104" s="33">
        <v>2542.816229</v>
      </c>
      <c r="AN104" s="33">
        <v>2542.816229</v>
      </c>
      <c r="AO104" s="33">
        <v>2239.1109590000001</v>
      </c>
      <c r="AP104" s="33">
        <v>2086.3296869999999</v>
      </c>
      <c r="AQ104" s="33">
        <v>2542.816229</v>
      </c>
      <c r="AR104" s="33">
        <v>2036.143464</v>
      </c>
      <c r="AS104" s="33">
        <v>1985.774576</v>
      </c>
      <c r="AT104" s="33">
        <v>1113.4040339999999</v>
      </c>
      <c r="AU104" s="33">
        <v>2036.143464</v>
      </c>
      <c r="AV104" s="33">
        <v>2036.143464</v>
      </c>
      <c r="AW104" s="33">
        <v>1985.774576</v>
      </c>
      <c r="AX104" s="33">
        <v>1985.774576</v>
      </c>
      <c r="AY104" s="33">
        <v>2036.143464</v>
      </c>
      <c r="AZ104" s="33">
        <v>1629.8431439999999</v>
      </c>
      <c r="BA104" s="33">
        <v>1629.8431439999999</v>
      </c>
      <c r="BB104" s="33">
        <v>910.25387450000005</v>
      </c>
      <c r="BC104" s="33">
        <v>1629.8431439999999</v>
      </c>
      <c r="BD104" s="33">
        <v>1196.4877489999999</v>
      </c>
      <c r="BE104" s="33">
        <v>1196.4877489999999</v>
      </c>
      <c r="BF104" s="33">
        <v>598.24387460000003</v>
      </c>
      <c r="BG104" s="33">
        <v>1196.4877489999999</v>
      </c>
      <c r="BH104" s="33">
        <v>1196.4877489999999</v>
      </c>
      <c r="BI104" s="33">
        <v>1196.4877489999999</v>
      </c>
      <c r="BJ104" s="33">
        <v>598.24387460000003</v>
      </c>
      <c r="BK104" s="33">
        <v>1196.4877489999999</v>
      </c>
      <c r="BL104" s="33">
        <v>1196.4877489999999</v>
      </c>
      <c r="BM104" s="33">
        <v>1196.4877489999999</v>
      </c>
      <c r="BN104" s="33">
        <v>598.24387460000003</v>
      </c>
      <c r="BO104" s="33">
        <v>1196.4877489999999</v>
      </c>
      <c r="BP104" s="33">
        <v>1196.4877489999999</v>
      </c>
      <c r="BQ104" s="33">
        <v>1196.4877489999999</v>
      </c>
      <c r="BR104" s="33">
        <v>1196.4877489999999</v>
      </c>
      <c r="BS104" s="33">
        <v>1196.4877489999999</v>
      </c>
      <c r="BT104" s="33">
        <v>1196.4877489999999</v>
      </c>
      <c r="BU104" s="33">
        <v>1196.4877489999999</v>
      </c>
      <c r="BV104" s="33">
        <v>1196.4877489999999</v>
      </c>
      <c r="BW104" s="33">
        <v>1196.4877489999999</v>
      </c>
      <c r="BX104" s="33">
        <v>1196.4877489999999</v>
      </c>
      <c r="BY104" s="33">
        <v>1196.4877489999999</v>
      </c>
      <c r="BZ104" s="33">
        <v>1196.4877489999999</v>
      </c>
      <c r="CA104" s="33">
        <v>1196.4877489999999</v>
      </c>
      <c r="CB104" s="33">
        <v>1196.4877489999999</v>
      </c>
      <c r="CC104" s="33">
        <v>1196.4877489999999</v>
      </c>
      <c r="CD104" s="33">
        <v>598.24387460000003</v>
      </c>
      <c r="CE104" s="33">
        <v>1196.4877489999999</v>
      </c>
      <c r="CF104" s="33">
        <v>1196.4877489999999</v>
      </c>
      <c r="CG104" s="33">
        <v>1196.4877489999999</v>
      </c>
      <c r="CH104" s="33">
        <v>598.24387460000003</v>
      </c>
      <c r="CI104" s="33">
        <v>1196.4877489999999</v>
      </c>
      <c r="CJ104" s="33">
        <v>1196.4877489999999</v>
      </c>
      <c r="CK104" s="33">
        <v>1196.4877489999999</v>
      </c>
      <c r="CL104" s="33">
        <v>598.24387460000003</v>
      </c>
      <c r="CM104" s="33">
        <v>1196.4877489999999</v>
      </c>
      <c r="CN104" s="33">
        <v>1196.4877489999999</v>
      </c>
      <c r="CO104" s="33">
        <v>1196.4877489999999</v>
      </c>
      <c r="CP104" s="33">
        <v>598.24387460000003</v>
      </c>
      <c r="CQ104" s="33">
        <v>1196.4877489999999</v>
      </c>
      <c r="CR104" s="33">
        <v>1196.4877489999999</v>
      </c>
      <c r="CS104" s="33">
        <v>1196.4877489999999</v>
      </c>
      <c r="CT104" s="33">
        <v>598.24387460000003</v>
      </c>
      <c r="CU104" s="33">
        <v>1196.4877489999999</v>
      </c>
      <c r="CV104" s="33">
        <v>1196.4877489999999</v>
      </c>
      <c r="CW104" s="33">
        <v>1196.4877489999999</v>
      </c>
      <c r="CX104" s="33">
        <v>598.24387460000003</v>
      </c>
      <c r="CY104" s="33">
        <v>1196.4877489999999</v>
      </c>
      <c r="CZ104" s="33">
        <v>1196.4877489999999</v>
      </c>
      <c r="DA104" s="33">
        <v>1196.4877489999999</v>
      </c>
      <c r="DB104" s="33">
        <v>598.24387460000003</v>
      </c>
      <c r="DC104" s="33">
        <v>1196.4877489999999</v>
      </c>
      <c r="DD104" s="33">
        <v>1196.4877489999999</v>
      </c>
      <c r="DE104" s="33">
        <v>1196.4877489999999</v>
      </c>
      <c r="DF104" s="33">
        <v>598.24387460000003</v>
      </c>
      <c r="DG104" s="33">
        <v>1196.4877489999999</v>
      </c>
      <c r="DH104" s="33">
        <v>1170.414149</v>
      </c>
      <c r="DI104" s="33">
        <v>1170.414149</v>
      </c>
      <c r="DJ104" s="33">
        <v>585.20707460000006</v>
      </c>
      <c r="DK104" s="33">
        <v>1170.414149</v>
      </c>
      <c r="DL104" s="33">
        <v>1170.414149</v>
      </c>
      <c r="DM104" s="33">
        <v>1170.414149</v>
      </c>
      <c r="DN104" s="33">
        <v>585.20707460000006</v>
      </c>
      <c r="DO104" s="33">
        <v>1170.414149</v>
      </c>
    </row>
    <row r="105" spans="2:159" x14ac:dyDescent="0.25">
      <c r="B105" s="33" t="s">
        <v>763</v>
      </c>
      <c r="C105" s="33" t="s">
        <v>39</v>
      </c>
      <c r="D105" s="33">
        <v>434.34207500000002</v>
      </c>
      <c r="E105" s="33">
        <v>434.34207500000002</v>
      </c>
      <c r="F105" s="33">
        <v>434.34207500000002</v>
      </c>
      <c r="G105" s="33">
        <v>556.39811120000002</v>
      </c>
      <c r="H105" s="33">
        <v>434.34207500000002</v>
      </c>
      <c r="I105" s="33">
        <v>434.34207500000002</v>
      </c>
      <c r="J105" s="33">
        <v>805.11576849999994</v>
      </c>
      <c r="K105" s="33">
        <v>868.68415000000005</v>
      </c>
      <c r="L105" s="33">
        <v>434.34207500000002</v>
      </c>
      <c r="M105" s="33">
        <v>434.34207500000002</v>
      </c>
      <c r="N105" s="33">
        <v>777.36109060000001</v>
      </c>
      <c r="O105" s="33">
        <v>868.68415000000005</v>
      </c>
      <c r="P105" s="33">
        <v>434.34207500000002</v>
      </c>
      <c r="Q105" s="33">
        <v>434.34207500000002</v>
      </c>
      <c r="R105" s="33">
        <v>868.68415000000005</v>
      </c>
      <c r="S105" s="33">
        <v>868.68415000000005</v>
      </c>
      <c r="T105" s="33">
        <v>1369.6372739999999</v>
      </c>
      <c r="U105" s="33">
        <v>1369.6372739999999</v>
      </c>
      <c r="V105" s="33">
        <v>1369.6372739999999</v>
      </c>
      <c r="W105" s="33">
        <v>1369.6372739999999</v>
      </c>
      <c r="X105" s="33">
        <v>1369.6372739999999</v>
      </c>
      <c r="Y105" s="33">
        <v>1369.6372739999999</v>
      </c>
      <c r="Z105" s="33">
        <v>1369.6372739999999</v>
      </c>
      <c r="AA105" s="33">
        <v>1369.6372739999999</v>
      </c>
      <c r="AB105" s="33">
        <v>1369.6372739999999</v>
      </c>
      <c r="AC105" s="33">
        <v>1287.286689</v>
      </c>
      <c r="AD105" s="33">
        <v>961.44780660000004</v>
      </c>
      <c r="AE105" s="33">
        <v>1369.6372739999999</v>
      </c>
      <c r="AF105" s="33">
        <v>1369.6372739999999</v>
      </c>
      <c r="AG105" s="33">
        <v>1287.286689</v>
      </c>
      <c r="AH105" s="33">
        <v>1287.286689</v>
      </c>
      <c r="AI105" s="33">
        <v>1369.6372739999999</v>
      </c>
      <c r="AJ105" s="33">
        <v>1374.172959</v>
      </c>
      <c r="AK105" s="33">
        <v>1289.786689</v>
      </c>
      <c r="AL105" s="33">
        <v>1289.786689</v>
      </c>
      <c r="AM105" s="33">
        <v>1374.172959</v>
      </c>
      <c r="AN105" s="33">
        <v>1374.172959</v>
      </c>
      <c r="AO105" s="33">
        <v>1289.786689</v>
      </c>
      <c r="AP105" s="33">
        <v>1289.786689</v>
      </c>
      <c r="AQ105" s="33">
        <v>1374.172959</v>
      </c>
      <c r="AR105" s="33">
        <v>1374.172959</v>
      </c>
      <c r="AS105" s="33">
        <v>1289.786689</v>
      </c>
      <c r="AT105" s="33">
        <v>1289.786689</v>
      </c>
      <c r="AU105" s="33">
        <v>1374.172959</v>
      </c>
      <c r="AV105" s="33">
        <v>1374.172959</v>
      </c>
      <c r="AW105" s="33">
        <v>1289.786689</v>
      </c>
      <c r="AX105" s="33">
        <v>1289.786689</v>
      </c>
      <c r="AY105" s="33">
        <v>1374.172959</v>
      </c>
      <c r="AZ105" s="33">
        <v>1661.874274</v>
      </c>
      <c r="BA105" s="33">
        <v>1433.637346</v>
      </c>
      <c r="BB105" s="33">
        <v>1433.637346</v>
      </c>
      <c r="BC105" s="33">
        <v>1661.874274</v>
      </c>
      <c r="BD105" s="33">
        <v>1661.874274</v>
      </c>
      <c r="BE105" s="33">
        <v>1433.637346</v>
      </c>
      <c r="BF105" s="33">
        <v>1433.637346</v>
      </c>
      <c r="BG105" s="33">
        <v>1433.637346</v>
      </c>
      <c r="BH105" s="33">
        <v>1661.874274</v>
      </c>
      <c r="BI105" s="33">
        <v>1433.637346</v>
      </c>
      <c r="BJ105" s="33">
        <v>1433.637346</v>
      </c>
      <c r="BK105" s="33">
        <v>1433.637346</v>
      </c>
      <c r="BL105" s="33">
        <v>1661.874274</v>
      </c>
      <c r="BM105" s="33">
        <v>1433.637346</v>
      </c>
      <c r="BN105" s="33">
        <v>1433.637346</v>
      </c>
      <c r="BO105" s="33">
        <v>1433.637346</v>
      </c>
      <c r="BP105" s="33">
        <v>1497.173102</v>
      </c>
      <c r="BQ105" s="33">
        <v>1351.28676</v>
      </c>
      <c r="BR105" s="33">
        <v>1351.28676</v>
      </c>
      <c r="BS105" s="33">
        <v>1351.28676</v>
      </c>
      <c r="BT105" s="33">
        <v>1497.173102</v>
      </c>
      <c r="BU105" s="33">
        <v>1351.28676</v>
      </c>
      <c r="BV105" s="33">
        <v>1351.28676</v>
      </c>
      <c r="BW105" s="33">
        <v>1351.28676</v>
      </c>
      <c r="BX105" s="33">
        <v>1497.173102</v>
      </c>
      <c r="BY105" s="33">
        <v>1351.28676</v>
      </c>
      <c r="BZ105" s="33">
        <v>1351.28676</v>
      </c>
      <c r="CA105" s="33">
        <v>1351.28676</v>
      </c>
      <c r="CB105" s="33">
        <v>793.1901239</v>
      </c>
      <c r="CC105" s="33">
        <v>647.30378159999998</v>
      </c>
      <c r="CD105" s="33">
        <v>647.30378159999998</v>
      </c>
      <c r="CE105" s="33">
        <v>647.30378159999998</v>
      </c>
      <c r="CF105" s="33">
        <v>793.1901239</v>
      </c>
      <c r="CG105" s="33">
        <v>647.30378159999998</v>
      </c>
      <c r="CH105" s="33">
        <v>647.30378159999998</v>
      </c>
      <c r="CI105" s="33">
        <v>647.30378159999998</v>
      </c>
      <c r="CJ105" s="33">
        <v>793.1901239</v>
      </c>
      <c r="CK105" s="33">
        <v>647.30378159999998</v>
      </c>
      <c r="CL105" s="33">
        <v>647.30378159999998</v>
      </c>
      <c r="CM105" s="33">
        <v>647.30378159999998</v>
      </c>
      <c r="CN105" s="33">
        <v>292.23699950000002</v>
      </c>
      <c r="CO105" s="33">
        <v>146.35065729999999</v>
      </c>
      <c r="CP105" s="33">
        <v>146.35065729999999</v>
      </c>
      <c r="CQ105" s="33">
        <v>146.35065729999999</v>
      </c>
      <c r="CR105" s="33">
        <v>292.23699950000002</v>
      </c>
      <c r="CS105" s="33">
        <v>146.35065729999999</v>
      </c>
      <c r="CT105" s="33">
        <v>146.35065729999999</v>
      </c>
      <c r="CU105" s="33">
        <v>146.35065729999999</v>
      </c>
      <c r="CV105" s="33">
        <v>292.23699950000002</v>
      </c>
      <c r="CW105" s="33">
        <v>146.35065729999999</v>
      </c>
      <c r="CX105" s="33">
        <v>146.35065729999999</v>
      </c>
      <c r="CY105" s="33">
        <v>146.35065729999999</v>
      </c>
      <c r="CZ105" s="33">
        <v>292.23699950000002</v>
      </c>
      <c r="DA105" s="33">
        <v>146.35065729999999</v>
      </c>
      <c r="DB105" s="33">
        <v>146.35065729999999</v>
      </c>
      <c r="DC105" s="33">
        <v>146.35065729999999</v>
      </c>
      <c r="DD105" s="33">
        <v>292.23699950000002</v>
      </c>
      <c r="DE105" s="33">
        <v>146.35065729999999</v>
      </c>
      <c r="DF105" s="33">
        <v>146.35065729999999</v>
      </c>
      <c r="DG105" s="33">
        <v>146.35065729999999</v>
      </c>
      <c r="DH105" s="33">
        <v>292.23699950000002</v>
      </c>
      <c r="DI105" s="33">
        <v>146.35065729999999</v>
      </c>
      <c r="DJ105" s="33">
        <v>146.35065729999999</v>
      </c>
      <c r="DK105" s="33">
        <v>146.35065729999999</v>
      </c>
      <c r="DL105" s="33">
        <v>292.23699950000002</v>
      </c>
      <c r="DM105" s="33">
        <v>146.35065729999999</v>
      </c>
      <c r="DN105" s="33">
        <v>146.35065729999999</v>
      </c>
      <c r="DO105" s="33">
        <v>146.35065729999999</v>
      </c>
      <c r="DP105" s="33">
        <v>287.70131450000002</v>
      </c>
      <c r="DQ105" s="33">
        <v>143.85065729999999</v>
      </c>
      <c r="DR105" s="33">
        <v>143.85065729999999</v>
      </c>
      <c r="DS105" s="33">
        <v>143.85065729999999</v>
      </c>
      <c r="DT105" s="33">
        <v>287.70131450000002</v>
      </c>
      <c r="DU105" s="33">
        <v>143.85065729999999</v>
      </c>
      <c r="DV105" s="33">
        <v>143.85065729999999</v>
      </c>
      <c r="DW105" s="33">
        <v>143.85065729999999</v>
      </c>
      <c r="DX105" s="33">
        <v>287.70131450000002</v>
      </c>
      <c r="DY105" s="33">
        <v>143.85065729999999</v>
      </c>
      <c r="DZ105" s="33">
        <v>143.85065729999999</v>
      </c>
      <c r="EA105" s="33">
        <v>143.85065729999999</v>
      </c>
      <c r="EB105" s="33">
        <v>287.70131450000002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763</v>
      </c>
      <c r="C106" s="33" t="s">
        <v>40</v>
      </c>
    </row>
    <row r="107" spans="2:159" x14ac:dyDescent="0.25">
      <c r="B107" s="33" t="s">
        <v>763</v>
      </c>
      <c r="C107" s="33" t="s">
        <v>41</v>
      </c>
    </row>
    <row r="108" spans="2:159" x14ac:dyDescent="0.25">
      <c r="B108" s="33" t="s">
        <v>763</v>
      </c>
      <c r="C108" s="33" t="s">
        <v>42</v>
      </c>
      <c r="D108" s="33">
        <v>321.92980679999999</v>
      </c>
      <c r="E108" s="33">
        <v>321.92980679999999</v>
      </c>
      <c r="F108" s="33">
        <v>289.46374150000003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321.92980679999999</v>
      </c>
      <c r="M108" s="33">
        <v>321.92980679999999</v>
      </c>
      <c r="N108" s="33">
        <v>321.92980679999999</v>
      </c>
      <c r="O108" s="33">
        <v>321.92980679999999</v>
      </c>
      <c r="P108" s="33">
        <v>321.92980679999999</v>
      </c>
      <c r="Q108" s="33">
        <v>321.92980679999999</v>
      </c>
      <c r="R108" s="33">
        <v>321.92980679999999</v>
      </c>
      <c r="S108" s="33">
        <v>321.92980679999999</v>
      </c>
      <c r="T108" s="33">
        <v>844.36501850000002</v>
      </c>
      <c r="U108" s="33">
        <v>844.36501850000002</v>
      </c>
      <c r="V108" s="33">
        <v>844.36501850000002</v>
      </c>
      <c r="W108" s="33">
        <v>844.36501850000002</v>
      </c>
      <c r="X108" s="33">
        <v>844.36501850000002</v>
      </c>
      <c r="Y108" s="33">
        <v>844.36501850000002</v>
      </c>
      <c r="Z108" s="33">
        <v>844.36501850000002</v>
      </c>
      <c r="AA108" s="33">
        <v>844.36501850000002</v>
      </c>
      <c r="AB108" s="33">
        <v>844.36501850000002</v>
      </c>
      <c r="AC108" s="33">
        <v>844.36501850000002</v>
      </c>
      <c r="AD108" s="33">
        <v>844.36501850000002</v>
      </c>
      <c r="AE108" s="33">
        <v>844.36501850000002</v>
      </c>
      <c r="AF108" s="33">
        <v>844.36501850000002</v>
      </c>
      <c r="AG108" s="33">
        <v>844.36501850000002</v>
      </c>
      <c r="AH108" s="33">
        <v>844.36501850000002</v>
      </c>
      <c r="AI108" s="33">
        <v>844.36501850000002</v>
      </c>
      <c r="AJ108" s="33">
        <v>844.36501850000002</v>
      </c>
      <c r="AK108" s="33">
        <v>844.36501850000002</v>
      </c>
      <c r="AL108" s="33">
        <v>844.36501850000002</v>
      </c>
      <c r="AM108" s="33">
        <v>844.36501850000002</v>
      </c>
      <c r="AN108" s="33">
        <v>844.36501850000002</v>
      </c>
      <c r="AO108" s="33">
        <v>844.36501850000002</v>
      </c>
      <c r="AP108" s="33">
        <v>844.36501850000002</v>
      </c>
      <c r="AQ108" s="33">
        <v>844.36501850000002</v>
      </c>
      <c r="AR108" s="33">
        <v>923.50260660000004</v>
      </c>
      <c r="AS108" s="33">
        <v>923.50260660000004</v>
      </c>
      <c r="AT108" s="33">
        <v>923.50260660000004</v>
      </c>
      <c r="AU108" s="33">
        <v>923.50260660000004</v>
      </c>
      <c r="AV108" s="33">
        <v>923.50260660000004</v>
      </c>
      <c r="AW108" s="33">
        <v>923.50260660000004</v>
      </c>
      <c r="AX108" s="33">
        <v>923.50260660000004</v>
      </c>
      <c r="AY108" s="33">
        <v>923.50260660000004</v>
      </c>
      <c r="AZ108" s="33">
        <v>1028.844355</v>
      </c>
      <c r="BA108" s="33">
        <v>844.36501850000002</v>
      </c>
      <c r="BB108" s="33">
        <v>1028.844355</v>
      </c>
      <c r="BC108" s="33">
        <v>1028.844355</v>
      </c>
      <c r="BD108" s="33">
        <v>2710.5442499999999</v>
      </c>
      <c r="BE108" s="33">
        <v>844.36501850000002</v>
      </c>
      <c r="BF108" s="33">
        <v>1129.1710210000001</v>
      </c>
      <c r="BG108" s="33">
        <v>2710.5442499999999</v>
      </c>
      <c r="BH108" s="33">
        <v>2846.6448129999999</v>
      </c>
      <c r="BI108" s="33">
        <v>1215.2861889999999</v>
      </c>
      <c r="BJ108" s="33">
        <v>844.36501850000002</v>
      </c>
      <c r="BK108" s="33">
        <v>2846.6448129999999</v>
      </c>
      <c r="BL108" s="33">
        <v>2846.6448129999999</v>
      </c>
      <c r="BM108" s="33">
        <v>844.36501850000002</v>
      </c>
      <c r="BN108" s="33">
        <v>1247.2415470000001</v>
      </c>
      <c r="BO108" s="33">
        <v>2846.6448129999999</v>
      </c>
      <c r="BP108" s="33">
        <v>2846.6448129999999</v>
      </c>
      <c r="BQ108" s="33">
        <v>1333.5811590000001</v>
      </c>
      <c r="BR108" s="33">
        <v>1309.100152</v>
      </c>
      <c r="BS108" s="33">
        <v>2430.2084519999999</v>
      </c>
      <c r="BT108" s="33">
        <v>2846.6448129999999</v>
      </c>
      <c r="BU108" s="33">
        <v>844.36501850000002</v>
      </c>
      <c r="BV108" s="33">
        <v>844.36501850000002</v>
      </c>
      <c r="BW108" s="33">
        <v>1450.452912</v>
      </c>
      <c r="BX108" s="33">
        <v>2846.6448129999999</v>
      </c>
      <c r="BY108" s="33">
        <v>844.36501850000002</v>
      </c>
      <c r="BZ108" s="33">
        <v>844.36501850000002</v>
      </c>
      <c r="CA108" s="33">
        <v>2846.6448129999999</v>
      </c>
      <c r="CB108" s="33">
        <v>2524.7150059999999</v>
      </c>
      <c r="CC108" s="33">
        <v>1073.327992</v>
      </c>
      <c r="CD108" s="33">
        <v>522.43521169999997</v>
      </c>
      <c r="CE108" s="33">
        <v>522.43521169999997</v>
      </c>
      <c r="CF108" s="33">
        <v>2524.7150059999999</v>
      </c>
      <c r="CG108" s="33">
        <v>522.43521169999997</v>
      </c>
      <c r="CH108" s="33">
        <v>522.43521169999997</v>
      </c>
      <c r="CI108" s="33">
        <v>2524.7150059999999</v>
      </c>
      <c r="CJ108" s="33">
        <v>2524.7150059999999</v>
      </c>
      <c r="CK108" s="33">
        <v>522.43521169999997</v>
      </c>
      <c r="CL108" s="33">
        <v>522.43521169999997</v>
      </c>
      <c r="CM108" s="33">
        <v>1422.29069</v>
      </c>
      <c r="CN108" s="33">
        <v>2524.7150059999999</v>
      </c>
      <c r="CO108" s="33">
        <v>522.43521169999997</v>
      </c>
      <c r="CP108" s="33">
        <v>522.43521169999997</v>
      </c>
      <c r="CQ108" s="33">
        <v>522.43521169999997</v>
      </c>
      <c r="CR108" s="33">
        <v>2524.7150059999999</v>
      </c>
      <c r="CS108" s="33">
        <v>522.43521169999997</v>
      </c>
      <c r="CT108" s="33">
        <v>522.43521169999997</v>
      </c>
      <c r="CU108" s="33">
        <v>634.39035550000006</v>
      </c>
      <c r="CV108" s="33">
        <v>2524.7150059999999</v>
      </c>
      <c r="CW108" s="33">
        <v>522.43521169999997</v>
      </c>
      <c r="CX108" s="33">
        <v>522.43521169999997</v>
      </c>
      <c r="CY108" s="33">
        <v>1529.311283</v>
      </c>
      <c r="CZ108" s="33">
        <v>2002.279794</v>
      </c>
      <c r="DC108" s="33">
        <v>893.52051849999998</v>
      </c>
      <c r="DD108" s="33">
        <v>2002.279794</v>
      </c>
      <c r="DG108" s="33">
        <v>1007.699821</v>
      </c>
      <c r="DH108" s="33">
        <v>2002.279794</v>
      </c>
      <c r="DK108" s="33">
        <v>1665.235111</v>
      </c>
      <c r="DL108" s="33">
        <v>2002.279794</v>
      </c>
      <c r="DO108" s="33">
        <v>1915.199576</v>
      </c>
      <c r="DP108" s="33">
        <v>2002.279794</v>
      </c>
      <c r="DS108" s="33">
        <v>1914.93373</v>
      </c>
      <c r="DT108" s="33">
        <v>2002.279794</v>
      </c>
      <c r="DW108" s="33">
        <v>534.24446139999998</v>
      </c>
      <c r="DX108" s="33">
        <v>2002.279794</v>
      </c>
      <c r="EB108" s="33">
        <v>2002.279794</v>
      </c>
      <c r="EE108" s="33">
        <v>886.43504289999998</v>
      </c>
      <c r="EF108" s="33">
        <v>2002.279794</v>
      </c>
      <c r="EJ108" s="33">
        <v>2002.279794</v>
      </c>
      <c r="EN108" s="33">
        <v>2002.279794</v>
      </c>
      <c r="ER108" s="33">
        <v>2002.279794</v>
      </c>
      <c r="EV108" s="33">
        <v>2002.279794</v>
      </c>
      <c r="EZ108" s="33">
        <v>2002.279794</v>
      </c>
    </row>
    <row r="109" spans="2:159" x14ac:dyDescent="0.25">
      <c r="B109" s="33" t="s">
        <v>763</v>
      </c>
      <c r="C109" s="33" t="s">
        <v>43</v>
      </c>
    </row>
    <row r="110" spans="2:159" x14ac:dyDescent="0.25">
      <c r="B110" s="33" t="s">
        <v>763</v>
      </c>
      <c r="C110" s="33" t="s">
        <v>44</v>
      </c>
    </row>
    <row r="111" spans="2:159" x14ac:dyDescent="0.25">
      <c r="B111" s="33" t="s">
        <v>763</v>
      </c>
      <c r="C111" s="33" t="s">
        <v>45</v>
      </c>
    </row>
    <row r="112" spans="2:159" x14ac:dyDescent="0.25">
      <c r="B112" s="33" t="s">
        <v>763</v>
      </c>
      <c r="C112" s="33" t="s">
        <v>46</v>
      </c>
    </row>
    <row r="113" spans="2:159" x14ac:dyDescent="0.25">
      <c r="B113" s="33" t="s">
        <v>763</v>
      </c>
      <c r="C113" s="33" t="s">
        <v>15</v>
      </c>
      <c r="D113" s="33">
        <v>5601.7914410000003</v>
      </c>
      <c r="E113" s="33">
        <v>5601.7914410000003</v>
      </c>
      <c r="F113" s="33">
        <v>5569.3253750000003</v>
      </c>
      <c r="G113" s="33">
        <v>5723.8474770000003</v>
      </c>
      <c r="H113" s="33">
        <v>5569.3164299999999</v>
      </c>
      <c r="I113" s="33">
        <v>5569.3164299999999</v>
      </c>
      <c r="J113" s="33">
        <v>5972.5651340000004</v>
      </c>
      <c r="K113" s="33">
        <v>6036.1335159999999</v>
      </c>
      <c r="L113" s="33">
        <v>5601.7914410000003</v>
      </c>
      <c r="M113" s="33">
        <v>5601.7914410000003</v>
      </c>
      <c r="N113" s="33">
        <v>5573.6799899999996</v>
      </c>
      <c r="O113" s="33">
        <v>6036.1335159999999</v>
      </c>
      <c r="P113" s="33">
        <v>5601.7914410000003</v>
      </c>
      <c r="Q113" s="33">
        <v>5601.7914410000003</v>
      </c>
      <c r="R113" s="33">
        <v>6036.1335159999999</v>
      </c>
      <c r="S113" s="33">
        <v>6036.1335159999999</v>
      </c>
      <c r="T113" s="33">
        <v>7059.5218519999999</v>
      </c>
      <c r="U113" s="33">
        <v>7059.5218519999999</v>
      </c>
      <c r="V113" s="33">
        <v>6302.9383850000004</v>
      </c>
      <c r="W113" s="33">
        <v>7059.5218519999999</v>
      </c>
      <c r="X113" s="33">
        <v>7059.5218519999999</v>
      </c>
      <c r="Y113" s="33">
        <v>7059.5218519999999</v>
      </c>
      <c r="Z113" s="33">
        <v>6619.692532</v>
      </c>
      <c r="AA113" s="33">
        <v>7059.5218519999999</v>
      </c>
      <c r="AB113" s="33">
        <v>8872.5300509999997</v>
      </c>
      <c r="AC113" s="33">
        <v>5833.8282579999996</v>
      </c>
      <c r="AD113" s="33">
        <v>4759.4210750000002</v>
      </c>
      <c r="AE113" s="33">
        <v>8501.3995849999992</v>
      </c>
      <c r="AF113" s="33">
        <v>10401.995800000001</v>
      </c>
      <c r="AG113" s="33">
        <v>6854.8466699999999</v>
      </c>
      <c r="AH113" s="33">
        <v>6112.1428990000004</v>
      </c>
      <c r="AI113" s="33">
        <v>10284.421109999999</v>
      </c>
      <c r="AJ113" s="33">
        <v>11576.94564</v>
      </c>
      <c r="AK113" s="33">
        <v>8058.7640570000003</v>
      </c>
      <c r="AL113" s="33">
        <v>9238.0562169999994</v>
      </c>
      <c r="AM113" s="33">
        <v>11576.94564</v>
      </c>
      <c r="AN113" s="33">
        <v>12527.806119999999</v>
      </c>
      <c r="AO113" s="33">
        <v>8590.1144170000007</v>
      </c>
      <c r="AP113" s="33">
        <v>10504.802970000001</v>
      </c>
      <c r="AQ113" s="33">
        <v>12527.806119999999</v>
      </c>
      <c r="AR113" s="33">
        <v>13650.773020000001</v>
      </c>
      <c r="AS113" s="33">
        <v>10023.97071</v>
      </c>
      <c r="AT113" s="33">
        <v>11430.46089</v>
      </c>
      <c r="AU113" s="33">
        <v>13650.773020000001</v>
      </c>
      <c r="AV113" s="33">
        <v>13570.12528</v>
      </c>
      <c r="AW113" s="33">
        <v>8610.5116199999993</v>
      </c>
      <c r="AX113" s="33">
        <v>8092.075159</v>
      </c>
      <c r="AY113" s="33">
        <v>13442.99833</v>
      </c>
      <c r="AZ113" s="33">
        <v>14251.62759</v>
      </c>
      <c r="BA113" s="33">
        <v>8759.1434329999993</v>
      </c>
      <c r="BB113" s="33">
        <v>7176.27</v>
      </c>
      <c r="BC113" s="33">
        <v>13998.071809999999</v>
      </c>
      <c r="BD113" s="33">
        <v>13898.98638</v>
      </c>
      <c r="BE113" s="33">
        <v>9272.6448710000004</v>
      </c>
      <c r="BF113" s="33">
        <v>7413.9341210000002</v>
      </c>
      <c r="BG113" s="33">
        <v>13490.55089</v>
      </c>
      <c r="BH113" s="33">
        <v>13838.18527</v>
      </c>
      <c r="BI113" s="33">
        <v>8089.0857649999998</v>
      </c>
      <c r="BJ113" s="33">
        <v>8959.0629229999995</v>
      </c>
      <c r="BK113" s="33">
        <v>13416.274170000001</v>
      </c>
      <c r="BL113" s="33">
        <v>13838.18527</v>
      </c>
      <c r="BM113" s="33">
        <v>7838.2860490000003</v>
      </c>
      <c r="BN113" s="33">
        <v>6451.6886800000002</v>
      </c>
      <c r="BO113" s="33">
        <v>13528.20062</v>
      </c>
      <c r="BP113" s="33">
        <v>13673.4841</v>
      </c>
      <c r="BQ113" s="33">
        <v>7733.8214369999996</v>
      </c>
      <c r="BR113" s="33">
        <v>5537.7213080000001</v>
      </c>
      <c r="BS113" s="33">
        <v>13029.41367</v>
      </c>
      <c r="BT113" s="33">
        <v>13673.4841</v>
      </c>
      <c r="BU113" s="33">
        <v>7300.5457390000001</v>
      </c>
      <c r="BV113" s="33">
        <v>4762.9254209999999</v>
      </c>
      <c r="BW113" s="33">
        <v>12049.65813</v>
      </c>
      <c r="BX113" s="33">
        <v>13673.4841</v>
      </c>
      <c r="BY113" s="33">
        <v>6872.4566619999996</v>
      </c>
      <c r="BZ113" s="33">
        <v>4185.4986440000002</v>
      </c>
      <c r="CA113" s="33">
        <v>11927.2104</v>
      </c>
      <c r="CB113" s="33">
        <v>12484.075860000001</v>
      </c>
      <c r="CC113" s="33">
        <v>4818.1805109999996</v>
      </c>
      <c r="CD113" s="33">
        <v>2181.0055200000002</v>
      </c>
      <c r="CE113" s="33">
        <v>9855.1207130000003</v>
      </c>
      <c r="CF113" s="33">
        <v>12484.075860000001</v>
      </c>
      <c r="CG113" s="33">
        <v>4294.5552859999998</v>
      </c>
      <c r="CH113" s="33">
        <v>2179.203802</v>
      </c>
      <c r="CI113" s="33">
        <v>9692.1239380000006</v>
      </c>
      <c r="CJ113" s="33">
        <v>12484.075860000001</v>
      </c>
      <c r="CK113" s="33">
        <v>3774.8816870000001</v>
      </c>
      <c r="CL113" s="33">
        <v>2211.5666660000002</v>
      </c>
      <c r="CM113" s="33">
        <v>9198.2872970000008</v>
      </c>
      <c r="CN113" s="33">
        <v>11494.936159999999</v>
      </c>
      <c r="CO113" s="33">
        <v>2156.721501</v>
      </c>
      <c r="CP113" s="33">
        <v>1267.0297439999999</v>
      </c>
      <c r="CQ113" s="33">
        <v>8169.107258</v>
      </c>
      <c r="CR113" s="33">
        <v>11494.936159999999</v>
      </c>
      <c r="CS113" s="33">
        <v>1865.2736179999999</v>
      </c>
      <c r="CT113" s="33">
        <v>1267.0297439999999</v>
      </c>
      <c r="CU113" s="33">
        <v>7052.8421410000001</v>
      </c>
      <c r="CV113" s="33">
        <v>11494.936159999999</v>
      </c>
      <c r="CW113" s="33">
        <v>1865.2736179999999</v>
      </c>
      <c r="CX113" s="33">
        <v>1267.0297439999999</v>
      </c>
      <c r="CY113" s="33">
        <v>8605.1107859999993</v>
      </c>
      <c r="CZ113" s="33">
        <v>10972.50095</v>
      </c>
      <c r="DA113" s="33">
        <v>1342.8384060000001</v>
      </c>
      <c r="DB113" s="33">
        <v>744.59453180000003</v>
      </c>
      <c r="DC113" s="33">
        <v>5576.6609850000004</v>
      </c>
      <c r="DD113" s="33">
        <v>10972.50095</v>
      </c>
      <c r="DE113" s="33">
        <v>1342.8384060000001</v>
      </c>
      <c r="DF113" s="33">
        <v>744.59453180000003</v>
      </c>
      <c r="DG113" s="33">
        <v>6322.1197590000002</v>
      </c>
      <c r="DH113" s="33">
        <v>10946.42735</v>
      </c>
      <c r="DI113" s="33">
        <v>1316.7648059999999</v>
      </c>
      <c r="DJ113" s="33">
        <v>731.55773180000006</v>
      </c>
      <c r="DK113" s="33">
        <v>3208.5076549999999</v>
      </c>
      <c r="DL113" s="33">
        <v>10946.42735</v>
      </c>
      <c r="DM113" s="33">
        <v>1316.7648059999999</v>
      </c>
      <c r="DN113" s="33">
        <v>731.55773180000006</v>
      </c>
      <c r="DO113" s="33">
        <v>3580.0242920000001</v>
      </c>
      <c r="DP113" s="33">
        <v>9771.4775140000002</v>
      </c>
      <c r="DQ113" s="33">
        <v>143.85065729999999</v>
      </c>
      <c r="DR113" s="33">
        <v>143.85065729999999</v>
      </c>
      <c r="DS113" s="33">
        <v>2860.4533940000001</v>
      </c>
      <c r="DT113" s="33">
        <v>9771.4775140000002</v>
      </c>
      <c r="DU113" s="33">
        <v>143.85065729999999</v>
      </c>
      <c r="DV113" s="33">
        <v>143.85065729999999</v>
      </c>
      <c r="DW113" s="33">
        <v>2231.362799</v>
      </c>
      <c r="DX113" s="33">
        <v>9771.4775140000002</v>
      </c>
      <c r="DY113" s="33">
        <v>143.85065729999999</v>
      </c>
      <c r="DZ113" s="33">
        <v>143.85065729999999</v>
      </c>
      <c r="EA113" s="33">
        <v>1427.4063570000001</v>
      </c>
      <c r="EB113" s="33">
        <v>9771.4775140000002</v>
      </c>
      <c r="EC113" s="33">
        <v>143.85065729999999</v>
      </c>
      <c r="ED113" s="33">
        <v>143.85065729999999</v>
      </c>
      <c r="EE113" s="33">
        <v>1030.2856999999999</v>
      </c>
      <c r="EF113" s="33">
        <v>9483.7761989999999</v>
      </c>
      <c r="EG113" s="33">
        <v>0</v>
      </c>
      <c r="EH113" s="33">
        <v>0</v>
      </c>
      <c r="EI113" s="33">
        <v>0</v>
      </c>
      <c r="EJ113" s="33">
        <v>9483.7761989999999</v>
      </c>
      <c r="EK113" s="33">
        <v>0</v>
      </c>
      <c r="EL113" s="33">
        <v>0</v>
      </c>
      <c r="EM113" s="33">
        <v>0</v>
      </c>
      <c r="EN113" s="33">
        <v>9483.7761989999999</v>
      </c>
      <c r="EO113" s="33">
        <v>0</v>
      </c>
      <c r="EP113" s="33">
        <v>0</v>
      </c>
      <c r="EQ113" s="33">
        <v>0</v>
      </c>
      <c r="ER113" s="33">
        <v>9483.7761989999999</v>
      </c>
      <c r="ES113" s="33">
        <v>0</v>
      </c>
      <c r="ET113" s="33">
        <v>0</v>
      </c>
      <c r="EU113" s="33">
        <v>0</v>
      </c>
      <c r="EV113" s="33">
        <v>9483.7761989999999</v>
      </c>
      <c r="EW113" s="33">
        <v>0</v>
      </c>
      <c r="EX113" s="33">
        <v>0</v>
      </c>
      <c r="EY113" s="33">
        <v>0</v>
      </c>
      <c r="EZ113" s="33">
        <v>9483.7761989999999</v>
      </c>
      <c r="FA113" s="33">
        <v>832.86112690000004</v>
      </c>
      <c r="FB113" s="33">
        <v>0</v>
      </c>
      <c r="FC113" s="33">
        <v>0</v>
      </c>
    </row>
    <row r="114" spans="2:159" x14ac:dyDescent="0.25">
      <c r="B114" s="33" t="s">
        <v>764</v>
      </c>
      <c r="C114" s="33" t="s">
        <v>36</v>
      </c>
    </row>
    <row r="115" spans="2:159" x14ac:dyDescent="0.25">
      <c r="B115" s="33" t="s">
        <v>764</v>
      </c>
      <c r="C115" s="33" t="s">
        <v>37</v>
      </c>
    </row>
    <row r="116" spans="2:159" x14ac:dyDescent="0.25">
      <c r="B116" s="33" t="s">
        <v>764</v>
      </c>
      <c r="C116" s="33" t="s">
        <v>38</v>
      </c>
    </row>
    <row r="117" spans="2:159" x14ac:dyDescent="0.25">
      <c r="B117" s="33" t="s">
        <v>764</v>
      </c>
      <c r="C117" s="33" t="s">
        <v>39</v>
      </c>
    </row>
    <row r="118" spans="2:159" x14ac:dyDescent="0.25">
      <c r="B118" s="33" t="s">
        <v>764</v>
      </c>
      <c r="C118" s="33" t="s">
        <v>40</v>
      </c>
    </row>
    <row r="119" spans="2:159" x14ac:dyDescent="0.25">
      <c r="B119" s="33" t="s">
        <v>764</v>
      </c>
      <c r="C119" s="33" t="s">
        <v>41</v>
      </c>
    </row>
    <row r="120" spans="2:159" x14ac:dyDescent="0.25">
      <c r="B120" s="33" t="s">
        <v>764</v>
      </c>
      <c r="C120" s="33" t="s">
        <v>42</v>
      </c>
    </row>
    <row r="121" spans="2:159" x14ac:dyDescent="0.25">
      <c r="B121" s="33" t="s">
        <v>764</v>
      </c>
      <c r="C121" s="33" t="s">
        <v>43</v>
      </c>
    </row>
    <row r="122" spans="2:159" x14ac:dyDescent="0.25">
      <c r="B122" s="33" t="s">
        <v>764</v>
      </c>
      <c r="C122" s="33" t="s">
        <v>44</v>
      </c>
    </row>
    <row r="123" spans="2:159" x14ac:dyDescent="0.25">
      <c r="B123" s="33" t="s">
        <v>764</v>
      </c>
      <c r="C123" s="33" t="s">
        <v>45</v>
      </c>
    </row>
    <row r="124" spans="2:159" x14ac:dyDescent="0.25">
      <c r="B124" s="33" t="s">
        <v>764</v>
      </c>
      <c r="C124" s="33" t="s">
        <v>46</v>
      </c>
    </row>
    <row r="125" spans="2:159" x14ac:dyDescent="0.25">
      <c r="B125" s="33" t="s">
        <v>764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765</v>
      </c>
      <c r="C126" s="33" t="s">
        <v>36</v>
      </c>
      <c r="CB126" s="33">
        <v>56.901687109999997</v>
      </c>
      <c r="CC126" s="33">
        <v>56.901687109999997</v>
      </c>
      <c r="CD126" s="33">
        <v>56.901687109999997</v>
      </c>
      <c r="CE126" s="33">
        <v>56.901687109999997</v>
      </c>
      <c r="CF126" s="33">
        <v>56.901687109999997</v>
      </c>
      <c r="CG126" s="33">
        <v>56.901687109999997</v>
      </c>
      <c r="CH126" s="33">
        <v>56.901687109999997</v>
      </c>
      <c r="CI126" s="33">
        <v>56.901687109999997</v>
      </c>
      <c r="CJ126" s="33">
        <v>56.901687109999997</v>
      </c>
      <c r="CK126" s="33">
        <v>56.901687109999997</v>
      </c>
      <c r="CL126" s="33">
        <v>56.901687109999997</v>
      </c>
      <c r="CM126" s="33">
        <v>56.901687109999997</v>
      </c>
      <c r="CN126" s="33">
        <v>56.901687109999997</v>
      </c>
      <c r="CO126" s="33">
        <v>56.901687109999997</v>
      </c>
      <c r="CP126" s="33">
        <v>56.901687109999997</v>
      </c>
      <c r="CQ126" s="33">
        <v>56.901687109999997</v>
      </c>
      <c r="CR126" s="33">
        <v>56.901687109999997</v>
      </c>
      <c r="CS126" s="33">
        <v>56.901687109999997</v>
      </c>
      <c r="CT126" s="33">
        <v>56.901687109999997</v>
      </c>
      <c r="CU126" s="33">
        <v>56.901687109999997</v>
      </c>
      <c r="CV126" s="33">
        <v>723.55261700000005</v>
      </c>
      <c r="CW126" s="33">
        <v>723.55261700000005</v>
      </c>
      <c r="CX126" s="33">
        <v>723.55261700000005</v>
      </c>
      <c r="CY126" s="33">
        <v>723.55261700000005</v>
      </c>
      <c r="CZ126" s="33">
        <v>1372.3015109999999</v>
      </c>
      <c r="DA126" s="33">
        <v>1372.3015109999999</v>
      </c>
      <c r="DB126" s="33">
        <v>1372.3015109999999</v>
      </c>
      <c r="DC126" s="33">
        <v>1372.3015109999999</v>
      </c>
      <c r="DD126" s="33">
        <v>2151.5396479999999</v>
      </c>
      <c r="DE126" s="33">
        <v>2151.5396479999999</v>
      </c>
      <c r="DF126" s="33">
        <v>2151.5396479999999</v>
      </c>
      <c r="DG126" s="33">
        <v>2151.5396479999999</v>
      </c>
      <c r="DH126" s="33">
        <v>2151.5396479999999</v>
      </c>
      <c r="DI126" s="33">
        <v>2151.5396479999999</v>
      </c>
      <c r="DJ126" s="33">
        <v>2151.5396479999999</v>
      </c>
      <c r="DK126" s="33">
        <v>2151.5396479999999</v>
      </c>
      <c r="DL126" s="33">
        <v>2151.5396479999999</v>
      </c>
      <c r="DM126" s="33">
        <v>2151.5396479999999</v>
      </c>
      <c r="DN126" s="33">
        <v>2151.5396479999999</v>
      </c>
      <c r="DO126" s="33">
        <v>2151.5396479999999</v>
      </c>
      <c r="DP126" s="33">
        <v>2151.5396479999999</v>
      </c>
      <c r="DQ126" s="33">
        <v>2151.5396479999999</v>
      </c>
      <c r="DR126" s="33">
        <v>1531.782213</v>
      </c>
      <c r="DS126" s="33">
        <v>2151.5396479999999</v>
      </c>
      <c r="DT126" s="33">
        <v>2151.5396479999999</v>
      </c>
      <c r="DU126" s="33">
        <v>2151.5396479999999</v>
      </c>
      <c r="DV126" s="33">
        <v>507.0679963</v>
      </c>
      <c r="DW126" s="33">
        <v>2151.5396479999999</v>
      </c>
      <c r="DX126" s="33">
        <v>2151.5396479999999</v>
      </c>
      <c r="DY126" s="33">
        <v>2151.5396479999999</v>
      </c>
      <c r="EA126" s="33">
        <v>2151.5396479999999</v>
      </c>
      <c r="EB126" s="33">
        <v>2151.5396479999999</v>
      </c>
      <c r="EC126" s="33">
        <v>2151.5396479999999</v>
      </c>
      <c r="EE126" s="33">
        <v>2151.5396479999999</v>
      </c>
      <c r="EF126" s="33">
        <v>2151.5396479999999</v>
      </c>
      <c r="EG126" s="33">
        <v>2151.5396479999999</v>
      </c>
      <c r="EI126" s="33">
        <v>2151.5396479999999</v>
      </c>
      <c r="EJ126" s="33">
        <v>2151.5396479999999</v>
      </c>
      <c r="EK126" s="33">
        <v>2151.5396479999999</v>
      </c>
      <c r="EM126" s="33">
        <v>2151.5396479999999</v>
      </c>
      <c r="EN126" s="33">
        <v>2151.5396479999999</v>
      </c>
      <c r="EO126" s="33">
        <v>2151.5396479999999</v>
      </c>
      <c r="EQ126" s="33">
        <v>2151.5396479999999</v>
      </c>
      <c r="ER126" s="33">
        <v>2151.5396479999999</v>
      </c>
      <c r="ES126" s="33">
        <v>2151.5396479999999</v>
      </c>
      <c r="EU126" s="33">
        <v>2151.5396479999999</v>
      </c>
      <c r="EV126" s="33">
        <v>2151.5396479999999</v>
      </c>
      <c r="EW126" s="33">
        <v>1270.970055</v>
      </c>
      <c r="EY126" s="33">
        <v>2151.5396479999999</v>
      </c>
      <c r="EZ126" s="33">
        <v>2151.5396479999999</v>
      </c>
      <c r="FA126" s="33">
        <v>1093.395816</v>
      </c>
      <c r="FC126" s="33">
        <v>2151.5396479999999</v>
      </c>
    </row>
    <row r="127" spans="2:159" x14ac:dyDescent="0.25">
      <c r="B127" s="33" t="s">
        <v>765</v>
      </c>
      <c r="C127" s="33" t="s">
        <v>37</v>
      </c>
    </row>
    <row r="128" spans="2:159" x14ac:dyDescent="0.25">
      <c r="B128" s="33" t="s">
        <v>765</v>
      </c>
      <c r="C128" s="33" t="s">
        <v>38</v>
      </c>
    </row>
    <row r="129" spans="2:159" x14ac:dyDescent="0.25">
      <c r="B129" s="33" t="s">
        <v>765</v>
      </c>
      <c r="C129" s="33" t="s">
        <v>39</v>
      </c>
    </row>
    <row r="130" spans="2:159" x14ac:dyDescent="0.25">
      <c r="B130" s="33" t="s">
        <v>765</v>
      </c>
      <c r="C130" s="33" t="s">
        <v>40</v>
      </c>
    </row>
    <row r="131" spans="2:159" x14ac:dyDescent="0.25">
      <c r="B131" s="33" t="s">
        <v>765</v>
      </c>
      <c r="C131" s="33" t="s">
        <v>41</v>
      </c>
    </row>
    <row r="132" spans="2:159" x14ac:dyDescent="0.25">
      <c r="B132" s="33" t="s">
        <v>765</v>
      </c>
      <c r="C132" s="33" t="s">
        <v>42</v>
      </c>
    </row>
    <row r="133" spans="2:159" x14ac:dyDescent="0.25">
      <c r="B133" s="33" t="s">
        <v>765</v>
      </c>
      <c r="C133" s="33" t="s">
        <v>43</v>
      </c>
    </row>
    <row r="134" spans="2:159" x14ac:dyDescent="0.25">
      <c r="B134" s="33" t="s">
        <v>765</v>
      </c>
      <c r="C134" s="33" t="s">
        <v>44</v>
      </c>
    </row>
    <row r="135" spans="2:159" x14ac:dyDescent="0.25">
      <c r="B135" s="33" t="s">
        <v>765</v>
      </c>
      <c r="C135" s="33" t="s">
        <v>45</v>
      </c>
    </row>
    <row r="136" spans="2:159" x14ac:dyDescent="0.25">
      <c r="B136" s="33" t="s">
        <v>765</v>
      </c>
      <c r="C136" s="33" t="s">
        <v>46</v>
      </c>
    </row>
    <row r="137" spans="2:159" x14ac:dyDescent="0.25">
      <c r="B137" s="33" t="s">
        <v>765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56.901687109999997</v>
      </c>
      <c r="CC137" s="33">
        <v>56.901687109999997</v>
      </c>
      <c r="CD137" s="33">
        <v>56.901687109999997</v>
      </c>
      <c r="CE137" s="33">
        <v>56.901687109999997</v>
      </c>
      <c r="CF137" s="33">
        <v>56.901687109999997</v>
      </c>
      <c r="CG137" s="33">
        <v>56.901687109999997</v>
      </c>
      <c r="CH137" s="33">
        <v>56.901687109999997</v>
      </c>
      <c r="CI137" s="33">
        <v>56.901687109999997</v>
      </c>
      <c r="CJ137" s="33">
        <v>56.901687109999997</v>
      </c>
      <c r="CK137" s="33">
        <v>56.901687109999997</v>
      </c>
      <c r="CL137" s="33">
        <v>56.901687109999997</v>
      </c>
      <c r="CM137" s="33">
        <v>56.901687109999997</v>
      </c>
      <c r="CN137" s="33">
        <v>56.901687109999997</v>
      </c>
      <c r="CO137" s="33">
        <v>56.901687109999997</v>
      </c>
      <c r="CP137" s="33">
        <v>56.901687109999997</v>
      </c>
      <c r="CQ137" s="33">
        <v>56.901687109999997</v>
      </c>
      <c r="CR137" s="33">
        <v>56.901687109999997</v>
      </c>
      <c r="CS137" s="33">
        <v>56.901687109999997</v>
      </c>
      <c r="CT137" s="33">
        <v>56.901687109999997</v>
      </c>
      <c r="CU137" s="33">
        <v>56.901687109999997</v>
      </c>
      <c r="CV137" s="33">
        <v>723.55261700000005</v>
      </c>
      <c r="CW137" s="33">
        <v>723.55261700000005</v>
      </c>
      <c r="CX137" s="33">
        <v>723.55261700000005</v>
      </c>
      <c r="CY137" s="33">
        <v>723.55261700000005</v>
      </c>
      <c r="CZ137" s="33">
        <v>1372.3015109999999</v>
      </c>
      <c r="DA137" s="33">
        <v>1372.3015109999999</v>
      </c>
      <c r="DB137" s="33">
        <v>1372.3015109999999</v>
      </c>
      <c r="DC137" s="33">
        <v>1372.3015109999999</v>
      </c>
      <c r="DD137" s="33">
        <v>2151.5396479999999</v>
      </c>
      <c r="DE137" s="33">
        <v>2151.5396479999999</v>
      </c>
      <c r="DF137" s="33">
        <v>2151.5396479999999</v>
      </c>
      <c r="DG137" s="33">
        <v>2151.5396479999999</v>
      </c>
      <c r="DH137" s="33">
        <v>2151.5396479999999</v>
      </c>
      <c r="DI137" s="33">
        <v>2151.5396479999999</v>
      </c>
      <c r="DJ137" s="33">
        <v>2151.5396479999999</v>
      </c>
      <c r="DK137" s="33">
        <v>2151.5396479999999</v>
      </c>
      <c r="DL137" s="33">
        <v>2151.5396479999999</v>
      </c>
      <c r="DM137" s="33">
        <v>2151.5396479999999</v>
      </c>
      <c r="DN137" s="33">
        <v>2151.5396479999999</v>
      </c>
      <c r="DO137" s="33">
        <v>2151.5396479999999</v>
      </c>
      <c r="DP137" s="33">
        <v>2151.5396479999999</v>
      </c>
      <c r="DQ137" s="33">
        <v>2151.5396479999999</v>
      </c>
      <c r="DR137" s="33">
        <v>1531.782213</v>
      </c>
      <c r="DS137" s="33">
        <v>2151.5396479999999</v>
      </c>
      <c r="DT137" s="33">
        <v>2151.5396479999999</v>
      </c>
      <c r="DU137" s="33">
        <v>2151.5396479999999</v>
      </c>
      <c r="DV137" s="33">
        <v>507.0679963</v>
      </c>
      <c r="DW137" s="33">
        <v>2151.5396479999999</v>
      </c>
      <c r="DX137" s="33">
        <v>2151.5396479999999</v>
      </c>
      <c r="DY137" s="33">
        <v>2151.5396479999999</v>
      </c>
      <c r="DZ137" s="33">
        <v>0</v>
      </c>
      <c r="EA137" s="33">
        <v>2151.5396479999999</v>
      </c>
      <c r="EB137" s="33">
        <v>2151.5396479999999</v>
      </c>
      <c r="EC137" s="33">
        <v>2151.5396479999999</v>
      </c>
      <c r="ED137" s="33">
        <v>0</v>
      </c>
      <c r="EE137" s="33">
        <v>2151.5396479999999</v>
      </c>
      <c r="EF137" s="33">
        <v>2151.5396479999999</v>
      </c>
      <c r="EG137" s="33">
        <v>2151.5396479999999</v>
      </c>
      <c r="EH137" s="33">
        <v>0</v>
      </c>
      <c r="EI137" s="33">
        <v>2151.5396479999999</v>
      </c>
      <c r="EJ137" s="33">
        <v>2151.5396479999999</v>
      </c>
      <c r="EK137" s="33">
        <v>2151.5396479999999</v>
      </c>
      <c r="EL137" s="33">
        <v>0</v>
      </c>
      <c r="EM137" s="33">
        <v>2151.5396479999999</v>
      </c>
      <c r="EN137" s="33">
        <v>2151.5396479999999</v>
      </c>
      <c r="EO137" s="33">
        <v>2151.5396479999999</v>
      </c>
      <c r="EP137" s="33">
        <v>0</v>
      </c>
      <c r="EQ137" s="33">
        <v>2151.5396479999999</v>
      </c>
      <c r="ER137" s="33">
        <v>2151.5396479999999</v>
      </c>
      <c r="ES137" s="33">
        <v>2151.5396479999999</v>
      </c>
      <c r="ET137" s="33">
        <v>0</v>
      </c>
      <c r="EU137" s="33">
        <v>2151.5396479999999</v>
      </c>
      <c r="EV137" s="33">
        <v>2151.5396479999999</v>
      </c>
      <c r="EW137" s="33">
        <v>1270.970055</v>
      </c>
      <c r="EX137" s="33">
        <v>0</v>
      </c>
      <c r="EY137" s="33">
        <v>2151.5396479999999</v>
      </c>
      <c r="EZ137" s="33">
        <v>2151.5396479999999</v>
      </c>
      <c r="FA137" s="33">
        <v>1093.395816</v>
      </c>
      <c r="FB137" s="33">
        <v>0</v>
      </c>
      <c r="FC137" s="33">
        <v>2151.5396479999999</v>
      </c>
    </row>
    <row r="138" spans="2:159" x14ac:dyDescent="0.25">
      <c r="B138" s="33" t="s">
        <v>766</v>
      </c>
      <c r="C138" s="33" t="s">
        <v>36</v>
      </c>
      <c r="D138" s="33">
        <v>2165.053848</v>
      </c>
      <c r="E138" s="33">
        <v>2165.053848</v>
      </c>
      <c r="F138" s="33">
        <v>2165.053848</v>
      </c>
      <c r="G138" s="33">
        <v>2165.053848</v>
      </c>
      <c r="H138" s="33">
        <v>2165.053848</v>
      </c>
      <c r="I138" s="33">
        <v>2165.053848</v>
      </c>
      <c r="J138" s="33">
        <v>2165.053848</v>
      </c>
      <c r="K138" s="33">
        <v>2165.053848</v>
      </c>
      <c r="L138" s="33">
        <v>2165.053848</v>
      </c>
      <c r="M138" s="33">
        <v>2165.053848</v>
      </c>
      <c r="N138" s="33">
        <v>2046.023846</v>
      </c>
      <c r="O138" s="33">
        <v>2165.053848</v>
      </c>
      <c r="P138" s="33">
        <v>2165.053848</v>
      </c>
      <c r="Q138" s="33">
        <v>2165.053848</v>
      </c>
      <c r="R138" s="33">
        <v>2165.053848</v>
      </c>
      <c r="S138" s="33">
        <v>2165.053848</v>
      </c>
      <c r="T138" s="33">
        <v>2165.053848</v>
      </c>
      <c r="U138" s="33">
        <v>2165.053848</v>
      </c>
      <c r="V138" s="33">
        <v>1026.6634979999999</v>
      </c>
      <c r="W138" s="33">
        <v>2165.053848</v>
      </c>
      <c r="X138" s="33">
        <v>2165.053848</v>
      </c>
      <c r="Y138" s="33">
        <v>2165.053848</v>
      </c>
      <c r="Z138" s="33">
        <v>1303.748288</v>
      </c>
      <c r="AA138" s="33">
        <v>2165.053848</v>
      </c>
      <c r="AB138" s="33">
        <v>2165.053848</v>
      </c>
      <c r="AC138" s="33">
        <v>660.05310999999995</v>
      </c>
      <c r="AD138" s="33">
        <v>82.258750000000006</v>
      </c>
      <c r="AE138" s="33">
        <v>1531.8290300000001</v>
      </c>
      <c r="AF138" s="33">
        <v>2165.053848</v>
      </c>
      <c r="AG138" s="33">
        <v>660.05310999999995</v>
      </c>
      <c r="AH138" s="33">
        <v>660.05310999999995</v>
      </c>
      <c r="AI138" s="33">
        <v>2165.053848</v>
      </c>
      <c r="AJ138" s="33">
        <v>2165.053848</v>
      </c>
      <c r="AK138" s="33">
        <v>660.05310999999995</v>
      </c>
      <c r="AL138" s="33">
        <v>660.05310999999995</v>
      </c>
      <c r="AM138" s="33">
        <v>2165.053848</v>
      </c>
      <c r="AN138" s="33">
        <v>2165.053848</v>
      </c>
      <c r="AO138" s="33">
        <v>660.05310999999995</v>
      </c>
      <c r="AP138" s="33">
        <v>660.05310999999995</v>
      </c>
      <c r="AQ138" s="33">
        <v>2165.053848</v>
      </c>
      <c r="AR138" s="33">
        <v>2165.053848</v>
      </c>
      <c r="AS138" s="33">
        <v>660.05310999999995</v>
      </c>
      <c r="AT138" s="33">
        <v>660.05310999999995</v>
      </c>
      <c r="AU138" s="33">
        <v>2165.053848</v>
      </c>
      <c r="AV138" s="33">
        <v>1961.8043869999999</v>
      </c>
      <c r="AW138" s="33">
        <v>660.05310999999995</v>
      </c>
      <c r="AX138" s="33">
        <v>660.05310999999995</v>
      </c>
      <c r="AY138" s="33">
        <v>1961.8043869999999</v>
      </c>
      <c r="AZ138" s="33">
        <v>1625.662765</v>
      </c>
      <c r="BA138" s="33">
        <v>660.05310999999995</v>
      </c>
      <c r="BB138" s="33">
        <v>660.05310999999995</v>
      </c>
      <c r="BC138" s="33">
        <v>764.35720500000002</v>
      </c>
      <c r="BD138" s="33">
        <v>1274.58242</v>
      </c>
      <c r="BE138" s="33">
        <v>413.27686</v>
      </c>
      <c r="BF138" s="33">
        <v>413.27686</v>
      </c>
      <c r="BG138" s="33">
        <v>413.27686</v>
      </c>
      <c r="BH138" s="33">
        <v>413.27686</v>
      </c>
      <c r="BI138" s="33">
        <v>413.27686</v>
      </c>
      <c r="BJ138" s="33">
        <v>413.27686</v>
      </c>
      <c r="BK138" s="33">
        <v>413.27686</v>
      </c>
      <c r="BL138" s="33">
        <v>413.27686</v>
      </c>
      <c r="BM138" s="33">
        <v>413.27686</v>
      </c>
      <c r="BN138" s="33">
        <v>413.27686</v>
      </c>
      <c r="BO138" s="33">
        <v>413.27686</v>
      </c>
      <c r="BP138" s="33">
        <v>413.27686</v>
      </c>
      <c r="BQ138" s="33">
        <v>413.27686</v>
      </c>
      <c r="BR138" s="33">
        <v>413.27686</v>
      </c>
      <c r="BS138" s="33">
        <v>413.27686</v>
      </c>
      <c r="BT138" s="33">
        <v>413.27686</v>
      </c>
      <c r="BU138" s="33">
        <v>413.27686</v>
      </c>
      <c r="BV138" s="33">
        <v>413.27686</v>
      </c>
      <c r="BW138" s="33">
        <v>413.27686</v>
      </c>
      <c r="BX138" s="33">
        <v>413.27686</v>
      </c>
      <c r="BY138" s="33">
        <v>413.27686</v>
      </c>
      <c r="BZ138" s="33">
        <v>413.27686</v>
      </c>
      <c r="CA138" s="33">
        <v>413.27686</v>
      </c>
    </row>
    <row r="139" spans="2:159" x14ac:dyDescent="0.25">
      <c r="B139" s="33" t="s">
        <v>766</v>
      </c>
      <c r="C139" s="33" t="s">
        <v>37</v>
      </c>
    </row>
    <row r="140" spans="2:159" x14ac:dyDescent="0.25">
      <c r="B140" s="33" t="s">
        <v>766</v>
      </c>
      <c r="C140" s="33" t="s">
        <v>38</v>
      </c>
      <c r="D140" s="33">
        <v>167.60135880000001</v>
      </c>
      <c r="E140" s="33">
        <v>167.60135880000001</v>
      </c>
      <c r="F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J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N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R140" s="33">
        <v>167.60135880000001</v>
      </c>
      <c r="S140" s="33">
        <v>167.60135880000001</v>
      </c>
      <c r="T140" s="33">
        <v>167.60135880000001</v>
      </c>
      <c r="U140" s="33">
        <v>167.60135880000001</v>
      </c>
      <c r="V140" s="33">
        <v>167.60135880000001</v>
      </c>
      <c r="W140" s="33">
        <v>167.60135880000001</v>
      </c>
      <c r="X140" s="33">
        <v>167.60135880000001</v>
      </c>
      <c r="Y140" s="33">
        <v>167.60135880000001</v>
      </c>
      <c r="Z140" s="33">
        <v>167.60135880000001</v>
      </c>
      <c r="AA140" s="33">
        <v>167.60135880000001</v>
      </c>
      <c r="AB140" s="33">
        <v>167.60135880000001</v>
      </c>
      <c r="AE140" s="33">
        <v>167.60135880000001</v>
      </c>
      <c r="AF140" s="33">
        <v>167.60135880000001</v>
      </c>
      <c r="AI140" s="33">
        <v>167.60135880000001</v>
      </c>
      <c r="AJ140" s="33">
        <v>167.60135880000001</v>
      </c>
      <c r="AM140" s="33">
        <v>167.60135880000001</v>
      </c>
      <c r="AN140" s="33">
        <v>167.60135880000001</v>
      </c>
      <c r="AQ140" s="33">
        <v>167.60135880000001</v>
      </c>
      <c r="AR140" s="33">
        <v>167.60135880000001</v>
      </c>
      <c r="AU140" s="33">
        <v>167.60135880000001</v>
      </c>
      <c r="AV140" s="33">
        <v>167.60135880000001</v>
      </c>
      <c r="AY140" s="33">
        <v>167.60135880000001</v>
      </c>
      <c r="AZ140" s="33">
        <v>167.60135880000001</v>
      </c>
      <c r="BC140" s="33">
        <v>167.60135880000001</v>
      </c>
    </row>
    <row r="141" spans="2:159" x14ac:dyDescent="0.25">
      <c r="B141" s="33" t="s">
        <v>766</v>
      </c>
      <c r="C141" s="33" t="s">
        <v>39</v>
      </c>
    </row>
    <row r="142" spans="2:159" x14ac:dyDescent="0.25">
      <c r="B142" s="33" t="s">
        <v>766</v>
      </c>
      <c r="C142" s="33" t="s">
        <v>40</v>
      </c>
    </row>
    <row r="143" spans="2:159" x14ac:dyDescent="0.25">
      <c r="B143" s="33" t="s">
        <v>766</v>
      </c>
      <c r="C143" s="33" t="s">
        <v>41</v>
      </c>
    </row>
    <row r="144" spans="2:159" x14ac:dyDescent="0.25">
      <c r="B144" s="33" t="s">
        <v>766</v>
      </c>
      <c r="C144" s="33" t="s">
        <v>42</v>
      </c>
    </row>
    <row r="145" spans="2:159" x14ac:dyDescent="0.25">
      <c r="B145" s="33" t="s">
        <v>766</v>
      </c>
      <c r="C145" s="33" t="s">
        <v>43</v>
      </c>
    </row>
    <row r="146" spans="2:159" x14ac:dyDescent="0.25">
      <c r="B146" s="33" t="s">
        <v>766</v>
      </c>
      <c r="C146" s="33" t="s">
        <v>44</v>
      </c>
    </row>
    <row r="147" spans="2:159" x14ac:dyDescent="0.25">
      <c r="B147" s="33" t="s">
        <v>766</v>
      </c>
      <c r="C147" s="33" t="s">
        <v>45</v>
      </c>
    </row>
    <row r="148" spans="2:159" x14ac:dyDescent="0.25">
      <c r="B148" s="33" t="s">
        <v>766</v>
      </c>
      <c r="C148" s="33" t="s">
        <v>46</v>
      </c>
    </row>
    <row r="149" spans="2:159" x14ac:dyDescent="0.25">
      <c r="B149" s="33" t="s">
        <v>766</v>
      </c>
      <c r="C149" s="33" t="s">
        <v>15</v>
      </c>
      <c r="D149" s="33">
        <v>2332.6552069999998</v>
      </c>
      <c r="E149" s="33">
        <v>2332.6552069999998</v>
      </c>
      <c r="F149" s="33">
        <v>2332.6552069999998</v>
      </c>
      <c r="G149" s="33">
        <v>2332.6552069999998</v>
      </c>
      <c r="H149" s="33">
        <v>2332.6552069999998</v>
      </c>
      <c r="I149" s="33">
        <v>2332.6552069999998</v>
      </c>
      <c r="J149" s="33">
        <v>2332.6552069999998</v>
      </c>
      <c r="K149" s="33">
        <v>2332.6552069999998</v>
      </c>
      <c r="L149" s="33">
        <v>2332.6552069999998</v>
      </c>
      <c r="M149" s="33">
        <v>2332.6552069999998</v>
      </c>
      <c r="N149" s="33">
        <v>2213.6252039999999</v>
      </c>
      <c r="O149" s="33">
        <v>2332.6552069999998</v>
      </c>
      <c r="P149" s="33">
        <v>2332.6552069999998</v>
      </c>
      <c r="Q149" s="33">
        <v>2332.6552069999998</v>
      </c>
      <c r="R149" s="33">
        <v>2332.6552069999998</v>
      </c>
      <c r="S149" s="33">
        <v>2332.6552069999998</v>
      </c>
      <c r="T149" s="33">
        <v>2332.6552069999998</v>
      </c>
      <c r="U149" s="33">
        <v>2332.6552069999998</v>
      </c>
      <c r="V149" s="33">
        <v>1194.264856</v>
      </c>
      <c r="W149" s="33">
        <v>2332.6552069999998</v>
      </c>
      <c r="X149" s="33">
        <v>2332.6552069999998</v>
      </c>
      <c r="Y149" s="33">
        <v>2332.6552069999998</v>
      </c>
      <c r="Z149" s="33">
        <v>1471.349647</v>
      </c>
      <c r="AA149" s="33">
        <v>2332.6552069999998</v>
      </c>
      <c r="AB149" s="33">
        <v>2332.6552069999998</v>
      </c>
      <c r="AC149" s="33">
        <v>660.05310999999995</v>
      </c>
      <c r="AD149" s="33">
        <v>82.258750000000006</v>
      </c>
      <c r="AE149" s="33">
        <v>1699.4303890000001</v>
      </c>
      <c r="AF149" s="33">
        <v>2332.6552069999998</v>
      </c>
      <c r="AG149" s="33">
        <v>660.05310999999995</v>
      </c>
      <c r="AH149" s="33">
        <v>660.05310999999995</v>
      </c>
      <c r="AI149" s="33">
        <v>2332.6552069999998</v>
      </c>
      <c r="AJ149" s="33">
        <v>2332.6552069999998</v>
      </c>
      <c r="AK149" s="33">
        <v>660.05310999999995</v>
      </c>
      <c r="AL149" s="33">
        <v>660.05310999999995</v>
      </c>
      <c r="AM149" s="33">
        <v>2332.6552069999998</v>
      </c>
      <c r="AN149" s="33">
        <v>2332.6552069999998</v>
      </c>
      <c r="AO149" s="33">
        <v>660.05310999999995</v>
      </c>
      <c r="AP149" s="33">
        <v>660.05310999999995</v>
      </c>
      <c r="AQ149" s="33">
        <v>2332.6552069999998</v>
      </c>
      <c r="AR149" s="33">
        <v>2332.6552069999998</v>
      </c>
      <c r="AS149" s="33">
        <v>660.05310999999995</v>
      </c>
      <c r="AT149" s="33">
        <v>660.05310999999995</v>
      </c>
      <c r="AU149" s="33">
        <v>2332.6552069999998</v>
      </c>
      <c r="AV149" s="33">
        <v>2129.405745</v>
      </c>
      <c r="AW149" s="33">
        <v>660.05310999999995</v>
      </c>
      <c r="AX149" s="33">
        <v>660.05310999999995</v>
      </c>
      <c r="AY149" s="33">
        <v>2129.405745</v>
      </c>
      <c r="AZ149" s="33">
        <v>1793.264124</v>
      </c>
      <c r="BA149" s="33">
        <v>660.05310999999995</v>
      </c>
      <c r="BB149" s="33">
        <v>660.05310999999995</v>
      </c>
      <c r="BC149" s="33">
        <v>931.95856379999998</v>
      </c>
      <c r="BD149" s="33">
        <v>1274.58242</v>
      </c>
      <c r="BE149" s="33">
        <v>413.27686</v>
      </c>
      <c r="BF149" s="33">
        <v>413.27686</v>
      </c>
      <c r="BG149" s="33">
        <v>413.27686</v>
      </c>
      <c r="BH149" s="33">
        <v>413.27686</v>
      </c>
      <c r="BI149" s="33">
        <v>413.27686</v>
      </c>
      <c r="BJ149" s="33">
        <v>413.27686</v>
      </c>
      <c r="BK149" s="33">
        <v>413.27686</v>
      </c>
      <c r="BL149" s="33">
        <v>413.27686</v>
      </c>
      <c r="BM149" s="33">
        <v>413.27686</v>
      </c>
      <c r="BN149" s="33">
        <v>413.27686</v>
      </c>
      <c r="BO149" s="33">
        <v>413.27686</v>
      </c>
      <c r="BP149" s="33">
        <v>413.27686</v>
      </c>
      <c r="BQ149" s="33">
        <v>413.27686</v>
      </c>
      <c r="BR149" s="33">
        <v>413.27686</v>
      </c>
      <c r="BS149" s="33">
        <v>413.27686</v>
      </c>
      <c r="BT149" s="33">
        <v>413.27686</v>
      </c>
      <c r="BU149" s="33">
        <v>413.27686</v>
      </c>
      <c r="BV149" s="33">
        <v>413.27686</v>
      </c>
      <c r="BW149" s="33">
        <v>413.27686</v>
      </c>
      <c r="BX149" s="33">
        <v>413.27686</v>
      </c>
      <c r="BY149" s="33">
        <v>413.27686</v>
      </c>
      <c r="BZ149" s="33">
        <v>413.27686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21</v>
      </c>
      <c r="C150" s="33" t="s">
        <v>36</v>
      </c>
      <c r="D150" s="33">
        <v>1769.944133</v>
      </c>
      <c r="E150" s="33">
        <v>1769.944133</v>
      </c>
      <c r="F150" s="33">
        <v>1769.944133</v>
      </c>
      <c r="G150" s="33">
        <v>1769.944133</v>
      </c>
      <c r="H150" s="33">
        <v>1769.944133</v>
      </c>
      <c r="I150" s="33">
        <v>1769.944133</v>
      </c>
      <c r="J150" s="33">
        <v>1769.944133</v>
      </c>
      <c r="K150" s="33">
        <v>1769.944133</v>
      </c>
      <c r="L150" s="33">
        <v>1769.944133</v>
      </c>
      <c r="M150" s="33">
        <v>1769.944133</v>
      </c>
      <c r="N150" s="33">
        <v>1769.944133</v>
      </c>
      <c r="O150" s="33">
        <v>1769.944133</v>
      </c>
      <c r="P150" s="33">
        <v>1769.944133</v>
      </c>
      <c r="Q150" s="33">
        <v>1769.944133</v>
      </c>
      <c r="R150" s="33">
        <v>1769.944133</v>
      </c>
      <c r="S150" s="33">
        <v>1769.944133</v>
      </c>
      <c r="T150" s="33">
        <v>1769.944133</v>
      </c>
      <c r="U150" s="33">
        <v>1769.944133</v>
      </c>
      <c r="V150" s="33">
        <v>1769.944133</v>
      </c>
      <c r="W150" s="33">
        <v>1769.944133</v>
      </c>
      <c r="X150" s="33">
        <v>1769.944133</v>
      </c>
      <c r="Y150" s="33">
        <v>1769.944133</v>
      </c>
      <c r="Z150" s="33">
        <v>1769.944133</v>
      </c>
      <c r="AA150" s="33">
        <v>1769.944133</v>
      </c>
      <c r="AB150" s="33">
        <v>1769.944133</v>
      </c>
      <c r="AC150" s="33">
        <v>1769.944133</v>
      </c>
      <c r="AD150" s="33">
        <v>1769.944133</v>
      </c>
      <c r="AE150" s="33">
        <v>1769.944133</v>
      </c>
      <c r="AF150" s="33">
        <v>1769.944133</v>
      </c>
      <c r="AG150" s="33">
        <v>1769.944133</v>
      </c>
      <c r="AH150" s="33">
        <v>1769.944133</v>
      </c>
      <c r="AI150" s="33">
        <v>1769.944133</v>
      </c>
      <c r="AJ150" s="33">
        <v>1769.944133</v>
      </c>
      <c r="AK150" s="33">
        <v>1769.944133</v>
      </c>
      <c r="AL150" s="33">
        <v>1769.944133</v>
      </c>
      <c r="AM150" s="33">
        <v>1769.944133</v>
      </c>
      <c r="AN150" s="33">
        <v>1769.944133</v>
      </c>
      <c r="AO150" s="33">
        <v>1769.944133</v>
      </c>
      <c r="AP150" s="33">
        <v>1769.944133</v>
      </c>
      <c r="AQ150" s="33">
        <v>1769.944133</v>
      </c>
      <c r="AR150" s="33">
        <v>1769.944133</v>
      </c>
      <c r="AS150" s="33">
        <v>1769.944133</v>
      </c>
      <c r="AT150" s="33">
        <v>1769.944133</v>
      </c>
      <c r="AU150" s="33">
        <v>1769.944133</v>
      </c>
      <c r="AV150" s="33">
        <v>1769.944133</v>
      </c>
      <c r="AW150" s="33">
        <v>1769.944133</v>
      </c>
      <c r="AX150" s="33">
        <v>1769.944133</v>
      </c>
      <c r="AY150" s="33">
        <v>1769.944133</v>
      </c>
      <c r="AZ150" s="33">
        <v>1769.944133</v>
      </c>
      <c r="BA150" s="33">
        <v>1769.944133</v>
      </c>
      <c r="BB150" s="33">
        <v>1769.944133</v>
      </c>
      <c r="BC150" s="33">
        <v>1769.944133</v>
      </c>
      <c r="BD150" s="33">
        <v>1769.944133</v>
      </c>
      <c r="BE150" s="33">
        <v>1769.944133</v>
      </c>
      <c r="BF150" s="33">
        <v>1769.944133</v>
      </c>
      <c r="BG150" s="33">
        <v>1769.944133</v>
      </c>
      <c r="BH150" s="33">
        <v>3052.6641730000001</v>
      </c>
      <c r="BI150" s="33">
        <v>3052.6641730000001</v>
      </c>
      <c r="BJ150" s="33">
        <v>3052.6641730000001</v>
      </c>
      <c r="BK150" s="33">
        <v>3052.6641730000001</v>
      </c>
      <c r="BL150" s="33">
        <v>3052.6641730000001</v>
      </c>
      <c r="BM150" s="33">
        <v>3052.6641730000001</v>
      </c>
      <c r="BN150" s="33">
        <v>3052.6641730000001</v>
      </c>
      <c r="BO150" s="33">
        <v>3052.6641730000001</v>
      </c>
      <c r="BP150" s="33">
        <v>3052.6641730000001</v>
      </c>
      <c r="BQ150" s="33">
        <v>3052.6641730000001</v>
      </c>
      <c r="BR150" s="33">
        <v>3052.6641730000001</v>
      </c>
      <c r="BS150" s="33">
        <v>3052.6641730000001</v>
      </c>
      <c r="BT150" s="33">
        <v>3052.6641730000001</v>
      </c>
      <c r="BU150" s="33">
        <v>3052.6641730000001</v>
      </c>
      <c r="BV150" s="33">
        <v>3052.6641730000001</v>
      </c>
      <c r="BW150" s="33">
        <v>3052.6641730000001</v>
      </c>
      <c r="BX150" s="33">
        <v>3052.6641730000001</v>
      </c>
      <c r="BY150" s="33">
        <v>3052.6641730000001</v>
      </c>
      <c r="BZ150" s="33">
        <v>3052.6641730000001</v>
      </c>
      <c r="CA150" s="33">
        <v>3052.6641730000001</v>
      </c>
      <c r="CB150" s="33">
        <v>3052.6641730000001</v>
      </c>
      <c r="CC150" s="33">
        <v>3052.6641730000001</v>
      </c>
      <c r="CD150" s="33">
        <v>3052.6641730000001</v>
      </c>
      <c r="CE150" s="33">
        <v>3052.6641730000001</v>
      </c>
      <c r="CF150" s="33">
        <v>3052.6641730000001</v>
      </c>
      <c r="CG150" s="33">
        <v>3052.6641730000001</v>
      </c>
      <c r="CH150" s="33">
        <v>3052.6641730000001</v>
      </c>
      <c r="CI150" s="33">
        <v>3052.6641730000001</v>
      </c>
      <c r="CJ150" s="33">
        <v>3052.6641730000001</v>
      </c>
      <c r="CK150" s="33">
        <v>3052.6641730000001</v>
      </c>
      <c r="CL150" s="33">
        <v>3052.6641730000001</v>
      </c>
      <c r="CM150" s="33">
        <v>3052.6641730000001</v>
      </c>
      <c r="CN150" s="33">
        <v>3052.6641730000001</v>
      </c>
      <c r="CO150" s="33">
        <v>3052.6641730000001</v>
      </c>
      <c r="CP150" s="33">
        <v>3052.6641730000001</v>
      </c>
      <c r="CQ150" s="33">
        <v>3052.6641730000001</v>
      </c>
      <c r="CR150" s="33">
        <v>3052.6641730000001</v>
      </c>
      <c r="CS150" s="33">
        <v>3052.6641730000001</v>
      </c>
      <c r="CT150" s="33">
        <v>3052.6641730000001</v>
      </c>
      <c r="CU150" s="33">
        <v>3052.6641730000001</v>
      </c>
      <c r="CV150" s="33">
        <v>3052.6641730000001</v>
      </c>
      <c r="CW150" s="33">
        <v>3052.6641730000001</v>
      </c>
      <c r="CX150" s="33">
        <v>3052.6641730000001</v>
      </c>
      <c r="CY150" s="33">
        <v>3052.6641730000001</v>
      </c>
      <c r="CZ150" s="33">
        <v>3052.6641730000001</v>
      </c>
      <c r="DA150" s="33">
        <v>3052.6641730000001</v>
      </c>
      <c r="DB150" s="33">
        <v>3052.6641730000001</v>
      </c>
      <c r="DC150" s="33">
        <v>3052.6641730000001</v>
      </c>
      <c r="DD150" s="33">
        <v>3052.6641730000001</v>
      </c>
      <c r="DE150" s="33">
        <v>3052.6641730000001</v>
      </c>
      <c r="DF150" s="33">
        <v>3052.6641730000001</v>
      </c>
      <c r="DG150" s="33">
        <v>3052.6641730000001</v>
      </c>
      <c r="DH150" s="33">
        <v>3052.6641730000001</v>
      </c>
      <c r="DI150" s="33">
        <v>3052.6641730000001</v>
      </c>
      <c r="DJ150" s="33">
        <v>3052.6641730000001</v>
      </c>
      <c r="DK150" s="33">
        <v>3052.6641730000001</v>
      </c>
      <c r="DL150" s="33">
        <v>3052.6641730000001</v>
      </c>
      <c r="DM150" s="33">
        <v>3052.6641730000001</v>
      </c>
      <c r="DN150" s="33">
        <v>3052.6641730000001</v>
      </c>
      <c r="DO150" s="33">
        <v>3052.6641730000001</v>
      </c>
      <c r="DP150" s="33">
        <v>3052.6641730000001</v>
      </c>
      <c r="DQ150" s="33">
        <v>3052.6641730000001</v>
      </c>
      <c r="DR150" s="33">
        <v>3052.6641730000001</v>
      </c>
      <c r="DS150" s="33">
        <v>3052.6641730000001</v>
      </c>
      <c r="DT150" s="33">
        <v>3052.6641730000001</v>
      </c>
      <c r="DU150" s="33">
        <v>3052.6641730000001</v>
      </c>
      <c r="DV150" s="33">
        <v>3052.6641730000001</v>
      </c>
      <c r="DW150" s="33">
        <v>3052.6641730000001</v>
      </c>
      <c r="DX150" s="33">
        <v>3052.6641730000001</v>
      </c>
      <c r="DY150" s="33">
        <v>3052.6641730000001</v>
      </c>
      <c r="DZ150" s="33">
        <v>3052.6641730000001</v>
      </c>
      <c r="EA150" s="33">
        <v>3052.6641730000001</v>
      </c>
      <c r="EB150" s="33">
        <v>3052.6641730000001</v>
      </c>
      <c r="EC150" s="33">
        <v>3052.6641730000001</v>
      </c>
      <c r="ED150" s="33">
        <v>2872.5200399999999</v>
      </c>
      <c r="EE150" s="33">
        <v>3052.6641730000001</v>
      </c>
      <c r="EF150" s="33">
        <v>3052.6641730000001</v>
      </c>
      <c r="EG150" s="33">
        <v>3052.6641730000001</v>
      </c>
      <c r="EH150" s="33">
        <v>2872.5200399999999</v>
      </c>
      <c r="EI150" s="33">
        <v>3052.6641730000001</v>
      </c>
      <c r="EJ150" s="33">
        <v>3052.6641730000001</v>
      </c>
      <c r="EK150" s="33">
        <v>3052.6641730000001</v>
      </c>
      <c r="EL150" s="33">
        <v>2872.5200399999999</v>
      </c>
      <c r="EM150" s="33">
        <v>3052.6641730000001</v>
      </c>
      <c r="EN150" s="33">
        <v>3052.6641730000001</v>
      </c>
      <c r="EO150" s="33">
        <v>3052.6641730000001</v>
      </c>
      <c r="EP150" s="33">
        <v>2872.5200399999999</v>
      </c>
      <c r="EQ150" s="33">
        <v>3052.6641730000001</v>
      </c>
      <c r="ER150" s="33">
        <v>3052.6641730000001</v>
      </c>
      <c r="ES150" s="33">
        <v>3052.6641730000001</v>
      </c>
      <c r="ET150" s="33">
        <v>2872.5200399999999</v>
      </c>
      <c r="EU150" s="33">
        <v>3052.6641730000001</v>
      </c>
      <c r="EV150" s="33">
        <v>3052.6641730000001</v>
      </c>
      <c r="EW150" s="33">
        <v>3052.6641730000001</v>
      </c>
      <c r="EX150" s="33">
        <v>2872.5200399999999</v>
      </c>
      <c r="EY150" s="33">
        <v>3052.6641730000001</v>
      </c>
      <c r="EZ150" s="33">
        <v>3052.6641730000001</v>
      </c>
      <c r="FA150" s="33">
        <v>3052.6641730000001</v>
      </c>
      <c r="FB150" s="33">
        <v>2872.5200399999999</v>
      </c>
      <c r="FC150" s="33">
        <v>3052.6641730000001</v>
      </c>
    </row>
    <row r="151" spans="2:159" x14ac:dyDescent="0.25">
      <c r="B151" s="33" t="s">
        <v>21</v>
      </c>
      <c r="C151" s="33" t="s">
        <v>37</v>
      </c>
    </row>
    <row r="152" spans="2:159" x14ac:dyDescent="0.25">
      <c r="B152" s="33" t="s">
        <v>21</v>
      </c>
      <c r="C152" s="33" t="s">
        <v>38</v>
      </c>
    </row>
    <row r="153" spans="2:159" x14ac:dyDescent="0.25">
      <c r="B153" s="33" t="s">
        <v>21</v>
      </c>
      <c r="C153" s="33" t="s">
        <v>39</v>
      </c>
    </row>
    <row r="154" spans="2:159" x14ac:dyDescent="0.25">
      <c r="B154" s="33" t="s">
        <v>21</v>
      </c>
      <c r="C154" s="33" t="s">
        <v>40</v>
      </c>
    </row>
    <row r="155" spans="2:159" x14ac:dyDescent="0.25">
      <c r="B155" s="33" t="s">
        <v>21</v>
      </c>
      <c r="C155" s="33" t="s">
        <v>41</v>
      </c>
    </row>
    <row r="156" spans="2:159" x14ac:dyDescent="0.25">
      <c r="B156" s="33" t="s">
        <v>21</v>
      </c>
      <c r="C156" s="33" t="s">
        <v>42</v>
      </c>
    </row>
    <row r="157" spans="2:159" x14ac:dyDescent="0.25">
      <c r="B157" s="33" t="s">
        <v>21</v>
      </c>
      <c r="C157" s="33" t="s">
        <v>43</v>
      </c>
    </row>
    <row r="158" spans="2:159" x14ac:dyDescent="0.25">
      <c r="B158" s="33" t="s">
        <v>21</v>
      </c>
      <c r="C158" s="33" t="s">
        <v>44</v>
      </c>
    </row>
    <row r="159" spans="2:159" x14ac:dyDescent="0.25">
      <c r="B159" s="33" t="s">
        <v>21</v>
      </c>
      <c r="C159" s="33" t="s">
        <v>45</v>
      </c>
    </row>
    <row r="160" spans="2:159" x14ac:dyDescent="0.25">
      <c r="B160" s="33" t="s">
        <v>21</v>
      </c>
      <c r="C160" s="33" t="s">
        <v>46</v>
      </c>
    </row>
    <row r="161" spans="2:159" x14ac:dyDescent="0.25">
      <c r="B161" s="33" t="s">
        <v>21</v>
      </c>
      <c r="C161" s="33" t="s">
        <v>15</v>
      </c>
      <c r="D161" s="33">
        <v>1769.944133</v>
      </c>
      <c r="E161" s="33">
        <v>1769.944133</v>
      </c>
      <c r="F161" s="33">
        <v>1769.944133</v>
      </c>
      <c r="G161" s="33">
        <v>1769.944133</v>
      </c>
      <c r="H161" s="33">
        <v>1769.944133</v>
      </c>
      <c r="I161" s="33">
        <v>1769.944133</v>
      </c>
      <c r="J161" s="33">
        <v>1769.944133</v>
      </c>
      <c r="K161" s="33">
        <v>1769.944133</v>
      </c>
      <c r="L161" s="33">
        <v>1769.944133</v>
      </c>
      <c r="M161" s="33">
        <v>1769.944133</v>
      </c>
      <c r="N161" s="33">
        <v>1769.944133</v>
      </c>
      <c r="O161" s="33">
        <v>1769.944133</v>
      </c>
      <c r="P161" s="33">
        <v>1769.944133</v>
      </c>
      <c r="Q161" s="33">
        <v>1769.944133</v>
      </c>
      <c r="R161" s="33">
        <v>1769.944133</v>
      </c>
      <c r="S161" s="33">
        <v>1769.944133</v>
      </c>
      <c r="T161" s="33">
        <v>1769.944133</v>
      </c>
      <c r="U161" s="33">
        <v>1769.944133</v>
      </c>
      <c r="V161" s="33">
        <v>1769.944133</v>
      </c>
      <c r="W161" s="33">
        <v>1769.944133</v>
      </c>
      <c r="X161" s="33">
        <v>1769.944133</v>
      </c>
      <c r="Y161" s="33">
        <v>1769.944133</v>
      </c>
      <c r="Z161" s="33">
        <v>1769.944133</v>
      </c>
      <c r="AA161" s="33">
        <v>1769.944133</v>
      </c>
      <c r="AB161" s="33">
        <v>1769.944133</v>
      </c>
      <c r="AC161" s="33">
        <v>1769.944133</v>
      </c>
      <c r="AD161" s="33">
        <v>1769.944133</v>
      </c>
      <c r="AE161" s="33">
        <v>1769.944133</v>
      </c>
      <c r="AF161" s="33">
        <v>1769.944133</v>
      </c>
      <c r="AG161" s="33">
        <v>1769.944133</v>
      </c>
      <c r="AH161" s="33">
        <v>1769.944133</v>
      </c>
      <c r="AI161" s="33">
        <v>1769.944133</v>
      </c>
      <c r="AJ161" s="33">
        <v>1769.944133</v>
      </c>
      <c r="AK161" s="33">
        <v>1769.944133</v>
      </c>
      <c r="AL161" s="33">
        <v>1769.944133</v>
      </c>
      <c r="AM161" s="33">
        <v>1769.944133</v>
      </c>
      <c r="AN161" s="33">
        <v>1769.944133</v>
      </c>
      <c r="AO161" s="33">
        <v>1769.944133</v>
      </c>
      <c r="AP161" s="33">
        <v>1769.944133</v>
      </c>
      <c r="AQ161" s="33">
        <v>1769.944133</v>
      </c>
      <c r="AR161" s="33">
        <v>1769.944133</v>
      </c>
      <c r="AS161" s="33">
        <v>1769.944133</v>
      </c>
      <c r="AT161" s="33">
        <v>1769.944133</v>
      </c>
      <c r="AU161" s="33">
        <v>1769.944133</v>
      </c>
      <c r="AV161" s="33">
        <v>1769.944133</v>
      </c>
      <c r="AW161" s="33">
        <v>1769.944133</v>
      </c>
      <c r="AX161" s="33">
        <v>1769.944133</v>
      </c>
      <c r="AY161" s="33">
        <v>1769.944133</v>
      </c>
      <c r="AZ161" s="33">
        <v>1769.944133</v>
      </c>
      <c r="BA161" s="33">
        <v>1769.944133</v>
      </c>
      <c r="BB161" s="33">
        <v>1769.944133</v>
      </c>
      <c r="BC161" s="33">
        <v>1769.944133</v>
      </c>
      <c r="BD161" s="33">
        <v>1769.944133</v>
      </c>
      <c r="BE161" s="33">
        <v>1769.944133</v>
      </c>
      <c r="BF161" s="33">
        <v>1769.944133</v>
      </c>
      <c r="BG161" s="33">
        <v>1769.944133</v>
      </c>
      <c r="BH161" s="33">
        <v>3052.6641730000001</v>
      </c>
      <c r="BI161" s="33">
        <v>3052.6641730000001</v>
      </c>
      <c r="BJ161" s="33">
        <v>3052.6641730000001</v>
      </c>
      <c r="BK161" s="33">
        <v>3052.6641730000001</v>
      </c>
      <c r="BL161" s="33">
        <v>3052.6641730000001</v>
      </c>
      <c r="BM161" s="33">
        <v>3052.6641730000001</v>
      </c>
      <c r="BN161" s="33">
        <v>3052.6641730000001</v>
      </c>
      <c r="BO161" s="33">
        <v>3052.6641730000001</v>
      </c>
      <c r="BP161" s="33">
        <v>3052.6641730000001</v>
      </c>
      <c r="BQ161" s="33">
        <v>3052.6641730000001</v>
      </c>
      <c r="BR161" s="33">
        <v>3052.6641730000001</v>
      </c>
      <c r="BS161" s="33">
        <v>3052.6641730000001</v>
      </c>
      <c r="BT161" s="33">
        <v>3052.6641730000001</v>
      </c>
      <c r="BU161" s="33">
        <v>3052.6641730000001</v>
      </c>
      <c r="BV161" s="33">
        <v>3052.6641730000001</v>
      </c>
      <c r="BW161" s="33">
        <v>3052.6641730000001</v>
      </c>
      <c r="BX161" s="33">
        <v>3052.6641730000001</v>
      </c>
      <c r="BY161" s="33">
        <v>3052.6641730000001</v>
      </c>
      <c r="BZ161" s="33">
        <v>3052.6641730000001</v>
      </c>
      <c r="CA161" s="33">
        <v>3052.6641730000001</v>
      </c>
      <c r="CB161" s="33">
        <v>3052.6641730000001</v>
      </c>
      <c r="CC161" s="33">
        <v>3052.6641730000001</v>
      </c>
      <c r="CD161" s="33">
        <v>3052.6641730000001</v>
      </c>
      <c r="CE161" s="33">
        <v>3052.6641730000001</v>
      </c>
      <c r="CF161" s="33">
        <v>3052.6641730000001</v>
      </c>
      <c r="CG161" s="33">
        <v>3052.6641730000001</v>
      </c>
      <c r="CH161" s="33">
        <v>3052.6641730000001</v>
      </c>
      <c r="CI161" s="33">
        <v>3052.6641730000001</v>
      </c>
      <c r="CJ161" s="33">
        <v>3052.6641730000001</v>
      </c>
      <c r="CK161" s="33">
        <v>3052.6641730000001</v>
      </c>
      <c r="CL161" s="33">
        <v>3052.6641730000001</v>
      </c>
      <c r="CM161" s="33">
        <v>3052.6641730000001</v>
      </c>
      <c r="CN161" s="33">
        <v>3052.6641730000001</v>
      </c>
      <c r="CO161" s="33">
        <v>3052.6641730000001</v>
      </c>
      <c r="CP161" s="33">
        <v>3052.6641730000001</v>
      </c>
      <c r="CQ161" s="33">
        <v>3052.6641730000001</v>
      </c>
      <c r="CR161" s="33">
        <v>3052.6641730000001</v>
      </c>
      <c r="CS161" s="33">
        <v>3052.6641730000001</v>
      </c>
      <c r="CT161" s="33">
        <v>3052.6641730000001</v>
      </c>
      <c r="CU161" s="33">
        <v>3052.6641730000001</v>
      </c>
      <c r="CV161" s="33">
        <v>3052.6641730000001</v>
      </c>
      <c r="CW161" s="33">
        <v>3052.6641730000001</v>
      </c>
      <c r="CX161" s="33">
        <v>3052.6641730000001</v>
      </c>
      <c r="CY161" s="33">
        <v>3052.6641730000001</v>
      </c>
      <c r="CZ161" s="33">
        <v>3052.6641730000001</v>
      </c>
      <c r="DA161" s="33">
        <v>3052.6641730000001</v>
      </c>
      <c r="DB161" s="33">
        <v>3052.6641730000001</v>
      </c>
      <c r="DC161" s="33">
        <v>3052.6641730000001</v>
      </c>
      <c r="DD161" s="33">
        <v>3052.6641730000001</v>
      </c>
      <c r="DE161" s="33">
        <v>3052.6641730000001</v>
      </c>
      <c r="DF161" s="33">
        <v>3052.6641730000001</v>
      </c>
      <c r="DG161" s="33">
        <v>3052.6641730000001</v>
      </c>
      <c r="DH161" s="33">
        <v>3052.6641730000001</v>
      </c>
      <c r="DI161" s="33">
        <v>3052.6641730000001</v>
      </c>
      <c r="DJ161" s="33">
        <v>3052.6641730000001</v>
      </c>
      <c r="DK161" s="33">
        <v>3052.6641730000001</v>
      </c>
      <c r="DL161" s="33">
        <v>3052.6641730000001</v>
      </c>
      <c r="DM161" s="33">
        <v>3052.6641730000001</v>
      </c>
      <c r="DN161" s="33">
        <v>3052.6641730000001</v>
      </c>
      <c r="DO161" s="33">
        <v>3052.6641730000001</v>
      </c>
      <c r="DP161" s="33">
        <v>3052.6641730000001</v>
      </c>
      <c r="DQ161" s="33">
        <v>3052.6641730000001</v>
      </c>
      <c r="DR161" s="33">
        <v>3052.6641730000001</v>
      </c>
      <c r="DS161" s="33">
        <v>3052.6641730000001</v>
      </c>
      <c r="DT161" s="33">
        <v>3052.6641730000001</v>
      </c>
      <c r="DU161" s="33">
        <v>3052.6641730000001</v>
      </c>
      <c r="DV161" s="33">
        <v>3052.6641730000001</v>
      </c>
      <c r="DW161" s="33">
        <v>3052.6641730000001</v>
      </c>
      <c r="DX161" s="33">
        <v>3052.6641730000001</v>
      </c>
      <c r="DY161" s="33">
        <v>3052.6641730000001</v>
      </c>
      <c r="DZ161" s="33">
        <v>3052.6641730000001</v>
      </c>
      <c r="EA161" s="33">
        <v>3052.6641730000001</v>
      </c>
      <c r="EB161" s="33">
        <v>3052.6641730000001</v>
      </c>
      <c r="EC161" s="33">
        <v>3052.6641730000001</v>
      </c>
      <c r="ED161" s="33">
        <v>2872.5200399999999</v>
      </c>
      <c r="EE161" s="33">
        <v>3052.6641730000001</v>
      </c>
      <c r="EF161" s="33">
        <v>3052.6641730000001</v>
      </c>
      <c r="EG161" s="33">
        <v>3052.6641730000001</v>
      </c>
      <c r="EH161" s="33">
        <v>2872.5200399999999</v>
      </c>
      <c r="EI161" s="33">
        <v>3052.6641730000001</v>
      </c>
      <c r="EJ161" s="33">
        <v>3052.6641730000001</v>
      </c>
      <c r="EK161" s="33">
        <v>3052.6641730000001</v>
      </c>
      <c r="EL161" s="33">
        <v>2872.5200399999999</v>
      </c>
      <c r="EM161" s="33">
        <v>3052.6641730000001</v>
      </c>
      <c r="EN161" s="33">
        <v>3052.6641730000001</v>
      </c>
      <c r="EO161" s="33">
        <v>3052.6641730000001</v>
      </c>
      <c r="EP161" s="33">
        <v>2872.5200399999999</v>
      </c>
      <c r="EQ161" s="33">
        <v>3052.6641730000001</v>
      </c>
      <c r="ER161" s="33">
        <v>3052.6641730000001</v>
      </c>
      <c r="ES161" s="33">
        <v>3052.6641730000001</v>
      </c>
      <c r="ET161" s="33">
        <v>2872.5200399999999</v>
      </c>
      <c r="EU161" s="33">
        <v>3052.6641730000001</v>
      </c>
      <c r="EV161" s="33">
        <v>3052.6641730000001</v>
      </c>
      <c r="EW161" s="33">
        <v>3052.6641730000001</v>
      </c>
      <c r="EX161" s="33">
        <v>2872.5200399999999</v>
      </c>
      <c r="EY161" s="33">
        <v>3052.6641730000001</v>
      </c>
      <c r="EZ161" s="33">
        <v>3052.6641730000001</v>
      </c>
      <c r="FA161" s="33">
        <v>3052.6641730000001</v>
      </c>
      <c r="FB161" s="33">
        <v>2872.5200399999999</v>
      </c>
      <c r="FC161" s="33">
        <v>3052.6641730000001</v>
      </c>
    </row>
    <row r="162" spans="2:159" x14ac:dyDescent="0.25">
      <c r="B162" s="33" t="s">
        <v>22</v>
      </c>
      <c r="C162" s="33" t="s">
        <v>36</v>
      </c>
      <c r="D162" s="33">
        <v>235.94893389999999</v>
      </c>
      <c r="E162" s="33">
        <v>235.94893389999999</v>
      </c>
      <c r="F162" s="33">
        <v>235.94893389999999</v>
      </c>
      <c r="G162" s="33">
        <v>235.94893389999999</v>
      </c>
      <c r="H162" s="33">
        <v>235.94893389999999</v>
      </c>
      <c r="I162" s="33">
        <v>235.94893389999999</v>
      </c>
      <c r="J162" s="33">
        <v>235.94893389999999</v>
      </c>
      <c r="K162" s="33">
        <v>235.94893389999999</v>
      </c>
      <c r="L162" s="33">
        <v>235.94893389999999</v>
      </c>
      <c r="M162" s="33">
        <v>235.94893389999999</v>
      </c>
      <c r="N162" s="33">
        <v>160.9453895</v>
      </c>
      <c r="O162" s="33">
        <v>235.94893389999999</v>
      </c>
      <c r="P162" s="33">
        <v>235.94893389999999</v>
      </c>
      <c r="Q162" s="33">
        <v>235.94893389999999</v>
      </c>
      <c r="R162" s="33">
        <v>235.94893389999999</v>
      </c>
      <c r="S162" s="33">
        <v>235.94893389999999</v>
      </c>
      <c r="T162" s="33">
        <v>235.94893389999999</v>
      </c>
      <c r="U162" s="33">
        <v>235.94893389999999</v>
      </c>
      <c r="W162" s="33">
        <v>235.94893389999999</v>
      </c>
      <c r="X162" s="33">
        <v>235.94893389999999</v>
      </c>
      <c r="Y162" s="33">
        <v>235.94893389999999</v>
      </c>
      <c r="Z162" s="33">
        <v>160.9453895</v>
      </c>
      <c r="AA162" s="33">
        <v>235.94893389999999</v>
      </c>
      <c r="AB162" s="33">
        <v>235.94893389999999</v>
      </c>
      <c r="AE162" s="33">
        <v>160.9453895</v>
      </c>
      <c r="AF162" s="33">
        <v>235.94893389999999</v>
      </c>
      <c r="AI162" s="33">
        <v>160.9453895</v>
      </c>
      <c r="AJ162" s="33">
        <v>235.94893389999999</v>
      </c>
      <c r="AM162" s="33">
        <v>235.94893389999999</v>
      </c>
      <c r="AN162" s="33">
        <v>235.94893389999999</v>
      </c>
      <c r="AQ162" s="33">
        <v>235.94893389999999</v>
      </c>
      <c r="AR162" s="33">
        <v>235.94893389999999</v>
      </c>
      <c r="AU162" s="33">
        <v>235.94893389999999</v>
      </c>
      <c r="AV162" s="33">
        <v>235.94893389999999</v>
      </c>
      <c r="AY162" s="33">
        <v>160.9453895</v>
      </c>
      <c r="AZ162" s="33">
        <v>235.94893389999999</v>
      </c>
      <c r="BC162" s="33">
        <v>160.9453895</v>
      </c>
      <c r="BD162" s="33">
        <v>75.003544340000005</v>
      </c>
      <c r="BH162" s="33">
        <v>75.003544340000005</v>
      </c>
    </row>
    <row r="163" spans="2:159" x14ac:dyDescent="0.25">
      <c r="B163" s="33" t="s">
        <v>22</v>
      </c>
      <c r="C163" s="33" t="s">
        <v>37</v>
      </c>
    </row>
    <row r="164" spans="2:159" x14ac:dyDescent="0.25">
      <c r="B164" s="33" t="s">
        <v>22</v>
      </c>
      <c r="C164" s="33" t="s">
        <v>38</v>
      </c>
      <c r="D164" s="33">
        <v>1821.150828</v>
      </c>
      <c r="E164" s="33">
        <v>1821.150828</v>
      </c>
      <c r="F164" s="33">
        <v>1428.294488</v>
      </c>
      <c r="G164" s="33">
        <v>1821.150828</v>
      </c>
      <c r="H164" s="33">
        <v>1821.150828</v>
      </c>
      <c r="I164" s="33">
        <v>1821.150828</v>
      </c>
      <c r="J164" s="33">
        <v>1821.150828</v>
      </c>
      <c r="K164" s="33">
        <v>1821.150828</v>
      </c>
      <c r="L164" s="33">
        <v>1821.150828</v>
      </c>
      <c r="M164" s="33">
        <v>1821.150828</v>
      </c>
      <c r="N164" s="33">
        <v>1039.6902279999999</v>
      </c>
      <c r="O164" s="33">
        <v>1821.150828</v>
      </c>
      <c r="P164" s="33">
        <v>1821.150828</v>
      </c>
      <c r="Q164" s="33">
        <v>1821.150828</v>
      </c>
      <c r="R164" s="33">
        <v>1687.4246330000001</v>
      </c>
      <c r="S164" s="33">
        <v>1821.150828</v>
      </c>
      <c r="T164" s="33">
        <v>1821.150828</v>
      </c>
      <c r="U164" s="33">
        <v>1559.322367</v>
      </c>
      <c r="W164" s="33">
        <v>1821.150828</v>
      </c>
      <c r="X164" s="33">
        <v>1821.150828</v>
      </c>
      <c r="Y164" s="33">
        <v>1821.150828</v>
      </c>
      <c r="Z164" s="33">
        <v>27.09295084</v>
      </c>
      <c r="AA164" s="33">
        <v>1821.150828</v>
      </c>
      <c r="AB164" s="33">
        <v>1821.150828</v>
      </c>
      <c r="AE164" s="33">
        <v>1039.6902279999999</v>
      </c>
      <c r="AF164" s="33">
        <v>1821.150828</v>
      </c>
      <c r="AI164" s="33">
        <v>1171.6044440000001</v>
      </c>
      <c r="AJ164" s="33">
        <v>1821.150828</v>
      </c>
      <c r="AM164" s="33">
        <v>1821.150828</v>
      </c>
      <c r="AN164" s="33">
        <v>1821.150828</v>
      </c>
      <c r="AQ164" s="33">
        <v>1757.2037769999999</v>
      </c>
      <c r="AR164" s="33">
        <v>1821.150828</v>
      </c>
      <c r="AU164" s="33">
        <v>1232.005551</v>
      </c>
      <c r="AV164" s="33">
        <v>1821.150828</v>
      </c>
      <c r="AY164" s="33">
        <v>1171.6044440000001</v>
      </c>
      <c r="AZ164" s="33">
        <v>1423.896735</v>
      </c>
      <c r="BC164" s="33">
        <v>564.7487539</v>
      </c>
      <c r="BD164" s="33">
        <v>537.26652279999996</v>
      </c>
      <c r="BH164" s="33">
        <v>510.17357190000001</v>
      </c>
      <c r="BL164" s="33">
        <v>172.3377988</v>
      </c>
    </row>
    <row r="165" spans="2:159" x14ac:dyDescent="0.25">
      <c r="B165" s="33" t="s">
        <v>22</v>
      </c>
      <c r="C165" s="33" t="s">
        <v>39</v>
      </c>
      <c r="K165" s="33">
        <v>311.41720959999998</v>
      </c>
      <c r="O165" s="33">
        <v>311.41720959999998</v>
      </c>
      <c r="R165" s="33">
        <v>137.47865419999999</v>
      </c>
      <c r="S165" s="33">
        <v>311.41720959999998</v>
      </c>
      <c r="T165" s="33">
        <v>311.41720959999998</v>
      </c>
      <c r="U165" s="33">
        <v>157.20025709999999</v>
      </c>
      <c r="W165" s="33">
        <v>311.41720959999998</v>
      </c>
      <c r="X165" s="33">
        <v>311.41720959999998</v>
      </c>
      <c r="Y165" s="33">
        <v>311.41720959999998</v>
      </c>
      <c r="AA165" s="33">
        <v>311.41720959999998</v>
      </c>
      <c r="AB165" s="33">
        <v>311.41720959999998</v>
      </c>
      <c r="AE165" s="33">
        <v>157.20025709999999</v>
      </c>
      <c r="AF165" s="33">
        <v>311.41720959999998</v>
      </c>
      <c r="AI165" s="33">
        <v>157.20025709999999</v>
      </c>
      <c r="AJ165" s="33">
        <v>311.41720959999998</v>
      </c>
      <c r="AM165" s="33">
        <v>311.41720959999998</v>
      </c>
      <c r="AN165" s="33">
        <v>311.41720959999998</v>
      </c>
      <c r="AQ165" s="33">
        <v>311.41720959999998</v>
      </c>
      <c r="AR165" s="33">
        <v>311.41720959999998</v>
      </c>
      <c r="AU165" s="33">
        <v>311.41720959999998</v>
      </c>
      <c r="AV165" s="33">
        <v>311.41720959999998</v>
      </c>
      <c r="AY165" s="33">
        <v>157.20025709999999</v>
      </c>
      <c r="AZ165" s="33">
        <v>311.41720959999998</v>
      </c>
    </row>
    <row r="166" spans="2:159" x14ac:dyDescent="0.25">
      <c r="B166" s="33" t="s">
        <v>22</v>
      </c>
      <c r="C166" s="33" t="s">
        <v>40</v>
      </c>
    </row>
    <row r="167" spans="2:159" x14ac:dyDescent="0.25">
      <c r="B167" s="33" t="s">
        <v>22</v>
      </c>
      <c r="C167" s="33" t="s">
        <v>41</v>
      </c>
      <c r="W167" s="33">
        <v>305.29236479999997</v>
      </c>
      <c r="Y167" s="33">
        <v>152.47043959999999</v>
      </c>
      <c r="AA167" s="33">
        <v>305.29236479999997</v>
      </c>
      <c r="AB167" s="33">
        <v>305.29236479999997</v>
      </c>
      <c r="AF167" s="33">
        <v>305.29236479999997</v>
      </c>
      <c r="AJ167" s="33">
        <v>305.29236479999997</v>
      </c>
      <c r="AM167" s="33">
        <v>305.29236479999997</v>
      </c>
      <c r="AN167" s="33">
        <v>305.29236479999997</v>
      </c>
      <c r="AQ167" s="33">
        <v>305.29236479999997</v>
      </c>
      <c r="AR167" s="33">
        <v>305.29236479999997</v>
      </c>
      <c r="AU167" s="33">
        <v>305.29236479999997</v>
      </c>
      <c r="AV167" s="33">
        <v>305.29236479999997</v>
      </c>
      <c r="AZ167" s="33">
        <v>305.29236479999997</v>
      </c>
      <c r="BD167" s="33">
        <v>305.29236479999997</v>
      </c>
      <c r="BH167" s="33">
        <v>305.29236479999997</v>
      </c>
    </row>
    <row r="168" spans="2:159" x14ac:dyDescent="0.25">
      <c r="B168" s="33" t="s">
        <v>22</v>
      </c>
      <c r="C168" s="33" t="s">
        <v>42</v>
      </c>
      <c r="K168" s="33">
        <v>97.704767700000005</v>
      </c>
      <c r="O168" s="33">
        <v>97.704767700000005</v>
      </c>
      <c r="S168" s="33">
        <v>97.704767700000005</v>
      </c>
      <c r="T168" s="33">
        <v>97.704767700000005</v>
      </c>
      <c r="W168" s="33">
        <v>97.704767700000005</v>
      </c>
      <c r="X168" s="33">
        <v>97.704767700000005</v>
      </c>
      <c r="Y168" s="33">
        <v>50.846988469999999</v>
      </c>
      <c r="AA168" s="33">
        <v>97.704767700000005</v>
      </c>
      <c r="AB168" s="33">
        <v>97.704767700000005</v>
      </c>
      <c r="AF168" s="33">
        <v>97.704767700000005</v>
      </c>
      <c r="AJ168" s="33">
        <v>97.704767700000005</v>
      </c>
      <c r="AM168" s="33">
        <v>97.704767700000005</v>
      </c>
      <c r="AN168" s="33">
        <v>97.704767700000005</v>
      </c>
      <c r="AR168" s="33">
        <v>97.704767700000005</v>
      </c>
      <c r="AU168" s="33">
        <v>97.704767700000005</v>
      </c>
      <c r="AV168" s="33">
        <v>97.704767700000005</v>
      </c>
      <c r="AZ168" s="33">
        <v>97.704767700000005</v>
      </c>
      <c r="BD168" s="33">
        <v>97.704767700000005</v>
      </c>
      <c r="BH168" s="33">
        <v>97.704767700000005</v>
      </c>
    </row>
    <row r="169" spans="2:159" x14ac:dyDescent="0.25">
      <c r="B169" s="33" t="s">
        <v>22</v>
      </c>
      <c r="C169" s="33" t="s">
        <v>43</v>
      </c>
    </row>
    <row r="170" spans="2:159" x14ac:dyDescent="0.25">
      <c r="B170" s="33" t="s">
        <v>22</v>
      </c>
      <c r="C170" s="33" t="s">
        <v>44</v>
      </c>
    </row>
    <row r="171" spans="2:159" x14ac:dyDescent="0.25">
      <c r="B171" s="33" t="s">
        <v>22</v>
      </c>
      <c r="C171" s="33" t="s">
        <v>45</v>
      </c>
    </row>
    <row r="172" spans="2:159" x14ac:dyDescent="0.25">
      <c r="B172" s="33" t="s">
        <v>22</v>
      </c>
      <c r="C172" s="33" t="s">
        <v>46</v>
      </c>
    </row>
    <row r="173" spans="2:159" x14ac:dyDescent="0.25">
      <c r="B173" s="33" t="s">
        <v>22</v>
      </c>
      <c r="C173" s="33" t="s">
        <v>15</v>
      </c>
      <c r="D173" s="33">
        <v>2057.0997619999998</v>
      </c>
      <c r="E173" s="33">
        <v>2057.0997619999998</v>
      </c>
      <c r="F173" s="33">
        <v>1664.243422</v>
      </c>
      <c r="G173" s="33">
        <v>2057.0997619999998</v>
      </c>
      <c r="H173" s="33">
        <v>2057.0997619999998</v>
      </c>
      <c r="I173" s="33">
        <v>2057.0997619999998</v>
      </c>
      <c r="J173" s="33">
        <v>2057.0997619999998</v>
      </c>
      <c r="K173" s="33">
        <v>2466.2217390000001</v>
      </c>
      <c r="L173" s="33">
        <v>2057.0997619999998</v>
      </c>
      <c r="M173" s="33">
        <v>2057.0997619999998</v>
      </c>
      <c r="N173" s="33">
        <v>1200.6356169999999</v>
      </c>
      <c r="O173" s="33">
        <v>2466.2217390000001</v>
      </c>
      <c r="P173" s="33">
        <v>2057.0997619999998</v>
      </c>
      <c r="Q173" s="33">
        <v>2057.0997619999998</v>
      </c>
      <c r="R173" s="33">
        <v>2060.8522210000001</v>
      </c>
      <c r="S173" s="33">
        <v>2466.2217390000001</v>
      </c>
      <c r="T173" s="33">
        <v>2466.2217390000001</v>
      </c>
      <c r="U173" s="33">
        <v>1952.471558</v>
      </c>
      <c r="V173" s="33">
        <v>0</v>
      </c>
      <c r="W173" s="33">
        <v>2771.5141039999999</v>
      </c>
      <c r="X173" s="33">
        <v>2466.2217390000001</v>
      </c>
      <c r="Y173" s="33">
        <v>2571.8343989999998</v>
      </c>
      <c r="Z173" s="33">
        <v>188.03834040000001</v>
      </c>
      <c r="AA173" s="33">
        <v>2771.5141039999999</v>
      </c>
      <c r="AB173" s="33">
        <v>2771.5141039999999</v>
      </c>
      <c r="AC173" s="33">
        <v>0</v>
      </c>
      <c r="AD173" s="33">
        <v>0</v>
      </c>
      <c r="AE173" s="33">
        <v>1357.8358740000001</v>
      </c>
      <c r="AF173" s="33">
        <v>2771.5141039999999</v>
      </c>
      <c r="AG173" s="33">
        <v>0</v>
      </c>
      <c r="AH173" s="33">
        <v>0</v>
      </c>
      <c r="AI173" s="33">
        <v>1489.7500910000001</v>
      </c>
      <c r="AJ173" s="33">
        <v>2771.5141039999999</v>
      </c>
      <c r="AK173" s="33">
        <v>0</v>
      </c>
      <c r="AL173" s="33">
        <v>0</v>
      </c>
      <c r="AM173" s="33">
        <v>2771.5141039999999</v>
      </c>
      <c r="AN173" s="33">
        <v>2771.5141039999999</v>
      </c>
      <c r="AO173" s="33">
        <v>0</v>
      </c>
      <c r="AP173" s="33">
        <v>0</v>
      </c>
      <c r="AQ173" s="33">
        <v>2609.862286</v>
      </c>
      <c r="AR173" s="33">
        <v>2771.5141039999999</v>
      </c>
      <c r="AS173" s="33">
        <v>0</v>
      </c>
      <c r="AT173" s="33">
        <v>0</v>
      </c>
      <c r="AU173" s="33">
        <v>2182.3688269999998</v>
      </c>
      <c r="AV173" s="33">
        <v>2771.5141039999999</v>
      </c>
      <c r="AW173" s="33">
        <v>0</v>
      </c>
      <c r="AX173" s="33">
        <v>0</v>
      </c>
      <c r="AY173" s="33">
        <v>1489.7500910000001</v>
      </c>
      <c r="AZ173" s="33">
        <v>2374.2600109999998</v>
      </c>
      <c r="BA173" s="33">
        <v>0</v>
      </c>
      <c r="BB173" s="33">
        <v>0</v>
      </c>
      <c r="BC173" s="33">
        <v>725.6941435</v>
      </c>
      <c r="BD173" s="33">
        <v>1015.2672</v>
      </c>
      <c r="BE173" s="33">
        <v>0</v>
      </c>
      <c r="BF173" s="33">
        <v>0</v>
      </c>
      <c r="BG173" s="33">
        <v>0</v>
      </c>
      <c r="BH173" s="33">
        <v>988.17424879999999</v>
      </c>
      <c r="BI173" s="33">
        <v>0</v>
      </c>
      <c r="BJ173" s="33">
        <v>0</v>
      </c>
      <c r="BK173" s="33">
        <v>0</v>
      </c>
      <c r="BL173" s="33">
        <v>172.3377988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23</v>
      </c>
      <c r="C174" s="33" t="s">
        <v>36</v>
      </c>
      <c r="D174" s="33">
        <v>305.65718070000003</v>
      </c>
      <c r="E174" s="33">
        <v>305.65718070000003</v>
      </c>
      <c r="F174" s="33">
        <v>188.07100399999999</v>
      </c>
      <c r="G174" s="33">
        <v>305.65718070000003</v>
      </c>
      <c r="H174" s="33">
        <v>305.65718070000003</v>
      </c>
      <c r="I174" s="33">
        <v>305.65718070000003</v>
      </c>
      <c r="J174" s="33">
        <v>305.65718070000003</v>
      </c>
      <c r="K174" s="33">
        <v>305.65718070000003</v>
      </c>
      <c r="L174" s="33">
        <v>305.65718070000003</v>
      </c>
      <c r="M174" s="33">
        <v>305.65718070000003</v>
      </c>
      <c r="O174" s="33">
        <v>305.65718070000003</v>
      </c>
      <c r="P174" s="33">
        <v>305.65718070000003</v>
      </c>
      <c r="Q174" s="33">
        <v>305.65718070000003</v>
      </c>
      <c r="R174" s="33">
        <v>240.9132171</v>
      </c>
      <c r="S174" s="33">
        <v>305.65718070000003</v>
      </c>
      <c r="T174" s="33">
        <v>305.65718070000003</v>
      </c>
      <c r="U174" s="33">
        <v>188.07100399999999</v>
      </c>
      <c r="W174" s="33">
        <v>305.65718070000003</v>
      </c>
      <c r="X174" s="33">
        <v>305.65718070000003</v>
      </c>
      <c r="Y174" s="33">
        <v>305.65718070000003</v>
      </c>
      <c r="AA174" s="33">
        <v>305.65718070000003</v>
      </c>
      <c r="AB174" s="33">
        <v>305.65718070000003</v>
      </c>
      <c r="AF174" s="33">
        <v>305.65718070000003</v>
      </c>
      <c r="AI174" s="33">
        <v>92.101969089999997</v>
      </c>
      <c r="AJ174" s="33">
        <v>305.65718070000003</v>
      </c>
      <c r="AM174" s="33">
        <v>305.65718070000003</v>
      </c>
      <c r="AN174" s="33">
        <v>305.65718070000003</v>
      </c>
      <c r="AQ174" s="33">
        <v>305.65718070000003</v>
      </c>
      <c r="AR174" s="33">
        <v>305.65718070000003</v>
      </c>
      <c r="AU174" s="33">
        <v>305.65718070000003</v>
      </c>
      <c r="AV174" s="33">
        <v>273.21461240000002</v>
      </c>
      <c r="AY174" s="33">
        <v>92.101969089999997</v>
      </c>
      <c r="AZ174" s="33">
        <v>128.96998869999999</v>
      </c>
      <c r="BD174" s="33">
        <v>128.96998869999999</v>
      </c>
      <c r="BH174" s="33">
        <v>11.383812000000001</v>
      </c>
    </row>
    <row r="175" spans="2:159" x14ac:dyDescent="0.25">
      <c r="B175" s="33" t="s">
        <v>23</v>
      </c>
      <c r="C175" s="33" t="s">
        <v>37</v>
      </c>
    </row>
    <row r="176" spans="2:159" x14ac:dyDescent="0.25">
      <c r="B176" s="33" t="s">
        <v>23</v>
      </c>
      <c r="C176" s="33" t="s">
        <v>38</v>
      </c>
      <c r="D176" s="33">
        <v>418.69022510000002</v>
      </c>
      <c r="E176" s="33">
        <v>418.69022510000002</v>
      </c>
      <c r="F176" s="33">
        <v>319.7881946</v>
      </c>
      <c r="G176" s="33">
        <v>418.69022510000002</v>
      </c>
      <c r="H176" s="33">
        <v>418.69022510000002</v>
      </c>
      <c r="I176" s="33">
        <v>418.69022510000002</v>
      </c>
      <c r="J176" s="33">
        <v>418.69022510000002</v>
      </c>
      <c r="K176" s="33">
        <v>418.69022510000002</v>
      </c>
      <c r="L176" s="33">
        <v>418.69022510000002</v>
      </c>
      <c r="M176" s="33">
        <v>418.69022510000002</v>
      </c>
      <c r="N176" s="33">
        <v>7.5442441499999999</v>
      </c>
      <c r="O176" s="33">
        <v>418.69022510000002</v>
      </c>
      <c r="P176" s="33">
        <v>418.69022510000002</v>
      </c>
      <c r="Q176" s="33">
        <v>418.69022510000002</v>
      </c>
      <c r="R176" s="33">
        <v>403.37528759999998</v>
      </c>
      <c r="S176" s="33">
        <v>418.69022510000002</v>
      </c>
      <c r="T176" s="33">
        <v>418.69022510000002</v>
      </c>
      <c r="U176" s="33">
        <v>319.7881946</v>
      </c>
      <c r="W176" s="33">
        <v>418.69022510000002</v>
      </c>
      <c r="X176" s="33">
        <v>418.69022510000002</v>
      </c>
      <c r="Y176" s="33">
        <v>403.37528759999998</v>
      </c>
      <c r="AA176" s="33">
        <v>418.69022510000002</v>
      </c>
      <c r="AB176" s="33">
        <v>418.69022510000002</v>
      </c>
      <c r="AE176" s="33">
        <v>7.5442441499999999</v>
      </c>
      <c r="AF176" s="33">
        <v>418.69022510000002</v>
      </c>
      <c r="AI176" s="33">
        <v>25.661586010000001</v>
      </c>
      <c r="AJ176" s="33">
        <v>418.69022510000002</v>
      </c>
      <c r="AM176" s="33">
        <v>418.69022510000002</v>
      </c>
      <c r="AN176" s="33">
        <v>418.69022510000002</v>
      </c>
      <c r="AQ176" s="33">
        <v>403.37528759999998</v>
      </c>
      <c r="AR176" s="33">
        <v>418.69022510000002</v>
      </c>
      <c r="AU176" s="33">
        <v>319.7881946</v>
      </c>
      <c r="AV176" s="33">
        <v>332.8961281</v>
      </c>
    </row>
    <row r="177" spans="2:159" x14ac:dyDescent="0.25">
      <c r="B177" s="33" t="s">
        <v>23</v>
      </c>
      <c r="C177" s="33" t="s">
        <v>39</v>
      </c>
    </row>
    <row r="178" spans="2:159" x14ac:dyDescent="0.25">
      <c r="B178" s="33" t="s">
        <v>23</v>
      </c>
      <c r="C178" s="33" t="s">
        <v>40</v>
      </c>
    </row>
    <row r="179" spans="2:159" x14ac:dyDescent="0.25">
      <c r="B179" s="33" t="s">
        <v>23</v>
      </c>
      <c r="C179" s="33" t="s">
        <v>41</v>
      </c>
    </row>
    <row r="180" spans="2:159" x14ac:dyDescent="0.25">
      <c r="B180" s="33" t="s">
        <v>23</v>
      </c>
      <c r="C180" s="33" t="s">
        <v>42</v>
      </c>
    </row>
    <row r="181" spans="2:159" x14ac:dyDescent="0.25">
      <c r="B181" s="33" t="s">
        <v>23</v>
      </c>
      <c r="C181" s="33" t="s">
        <v>43</v>
      </c>
    </row>
    <row r="182" spans="2:159" x14ac:dyDescent="0.25">
      <c r="B182" s="33" t="s">
        <v>23</v>
      </c>
      <c r="C182" s="33" t="s">
        <v>44</v>
      </c>
    </row>
    <row r="183" spans="2:159" x14ac:dyDescent="0.25">
      <c r="B183" s="33" t="s">
        <v>23</v>
      </c>
      <c r="C183" s="33" t="s">
        <v>45</v>
      </c>
    </row>
    <row r="184" spans="2:159" x14ac:dyDescent="0.25">
      <c r="B184" s="33" t="s">
        <v>23</v>
      </c>
      <c r="C184" s="33" t="s">
        <v>46</v>
      </c>
    </row>
    <row r="185" spans="2:159" x14ac:dyDescent="0.25">
      <c r="B185" s="33" t="s">
        <v>23</v>
      </c>
      <c r="C185" s="33" t="s">
        <v>15</v>
      </c>
      <c r="D185" s="33">
        <v>724.34740580000005</v>
      </c>
      <c r="E185" s="33">
        <v>724.34740580000005</v>
      </c>
      <c r="F185" s="33">
        <v>507.85919849999999</v>
      </c>
      <c r="G185" s="33">
        <v>724.34740580000005</v>
      </c>
      <c r="H185" s="33">
        <v>724.34740580000005</v>
      </c>
      <c r="I185" s="33">
        <v>724.34740580000005</v>
      </c>
      <c r="J185" s="33">
        <v>724.34740580000005</v>
      </c>
      <c r="K185" s="33">
        <v>724.34740580000005</v>
      </c>
      <c r="L185" s="33">
        <v>724.34740580000005</v>
      </c>
      <c r="M185" s="33">
        <v>724.34740580000005</v>
      </c>
      <c r="N185" s="33">
        <v>7.5442441499999999</v>
      </c>
      <c r="O185" s="33">
        <v>724.34740580000005</v>
      </c>
      <c r="P185" s="33">
        <v>724.34740580000005</v>
      </c>
      <c r="Q185" s="33">
        <v>724.34740580000005</v>
      </c>
      <c r="R185" s="33">
        <v>644.28850460000001</v>
      </c>
      <c r="S185" s="33">
        <v>724.34740580000005</v>
      </c>
      <c r="T185" s="33">
        <v>724.34740580000005</v>
      </c>
      <c r="U185" s="33">
        <v>507.85919849999999</v>
      </c>
      <c r="V185" s="33">
        <v>0</v>
      </c>
      <c r="W185" s="33">
        <v>724.34740580000005</v>
      </c>
      <c r="X185" s="33">
        <v>724.34740580000005</v>
      </c>
      <c r="Y185" s="33">
        <v>709.03246830000001</v>
      </c>
      <c r="Z185" s="33">
        <v>0</v>
      </c>
      <c r="AA185" s="33">
        <v>724.34740580000005</v>
      </c>
      <c r="AB185" s="33">
        <v>724.34740580000005</v>
      </c>
      <c r="AC185" s="33">
        <v>0</v>
      </c>
      <c r="AD185" s="33">
        <v>0</v>
      </c>
      <c r="AE185" s="33">
        <v>7.5442441499999999</v>
      </c>
      <c r="AF185" s="33">
        <v>724.34740580000005</v>
      </c>
      <c r="AG185" s="33">
        <v>0</v>
      </c>
      <c r="AH185" s="33">
        <v>0</v>
      </c>
      <c r="AI185" s="33">
        <v>117.7635551</v>
      </c>
      <c r="AJ185" s="33">
        <v>724.34740580000005</v>
      </c>
      <c r="AK185" s="33">
        <v>0</v>
      </c>
      <c r="AL185" s="33">
        <v>0</v>
      </c>
      <c r="AM185" s="33">
        <v>724.34740580000005</v>
      </c>
      <c r="AN185" s="33">
        <v>724.34740580000005</v>
      </c>
      <c r="AO185" s="33">
        <v>0</v>
      </c>
      <c r="AP185" s="33">
        <v>0</v>
      </c>
      <c r="AQ185" s="33">
        <v>709.03246830000001</v>
      </c>
      <c r="AR185" s="33">
        <v>724.34740580000005</v>
      </c>
      <c r="AS185" s="33">
        <v>0</v>
      </c>
      <c r="AT185" s="33">
        <v>0</v>
      </c>
      <c r="AU185" s="33">
        <v>625.44537519999994</v>
      </c>
      <c r="AV185" s="33">
        <v>606.11074050000002</v>
      </c>
      <c r="AW185" s="33">
        <v>0</v>
      </c>
      <c r="AX185" s="33">
        <v>0</v>
      </c>
      <c r="AY185" s="33">
        <v>92.101969089999997</v>
      </c>
      <c r="AZ185" s="33">
        <v>128.96998869999999</v>
      </c>
      <c r="BA185" s="33">
        <v>0</v>
      </c>
      <c r="BB185" s="33">
        <v>0</v>
      </c>
      <c r="BC185" s="33">
        <v>0</v>
      </c>
      <c r="BD185" s="33">
        <v>128.96998869999999</v>
      </c>
      <c r="BE185" s="33">
        <v>0</v>
      </c>
      <c r="BF185" s="33">
        <v>0</v>
      </c>
      <c r="BG185" s="33">
        <v>0</v>
      </c>
      <c r="BH185" s="33">
        <v>11.383812000000001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691</v>
      </c>
      <c r="C186" s="33" t="s">
        <v>36</v>
      </c>
    </row>
    <row r="187" spans="2:159" x14ac:dyDescent="0.25">
      <c r="B187" s="33" t="s">
        <v>691</v>
      </c>
      <c r="C187" s="33" t="s">
        <v>37</v>
      </c>
    </row>
    <row r="188" spans="2:159" x14ac:dyDescent="0.25">
      <c r="B188" s="33" t="s">
        <v>691</v>
      </c>
      <c r="C188" s="33" t="s">
        <v>38</v>
      </c>
    </row>
    <row r="189" spans="2:159" x14ac:dyDescent="0.25">
      <c r="B189" s="33" t="s">
        <v>691</v>
      </c>
      <c r="C189" s="33" t="s">
        <v>39</v>
      </c>
    </row>
    <row r="190" spans="2:159" x14ac:dyDescent="0.25">
      <c r="B190" s="33" t="s">
        <v>691</v>
      </c>
      <c r="C190" s="33" t="s">
        <v>40</v>
      </c>
    </row>
    <row r="191" spans="2:159" x14ac:dyDescent="0.25">
      <c r="B191" s="33" t="s">
        <v>691</v>
      </c>
      <c r="C191" s="33" t="s">
        <v>41</v>
      </c>
    </row>
    <row r="192" spans="2:159" x14ac:dyDescent="0.25">
      <c r="B192" s="33" t="s">
        <v>691</v>
      </c>
      <c r="C192" s="33" t="s">
        <v>42</v>
      </c>
    </row>
    <row r="193" spans="2:159" x14ac:dyDescent="0.25">
      <c r="B193" s="33" t="s">
        <v>691</v>
      </c>
      <c r="C193" s="33" t="s">
        <v>43</v>
      </c>
    </row>
    <row r="194" spans="2:159" x14ac:dyDescent="0.25">
      <c r="B194" s="33" t="s">
        <v>691</v>
      </c>
      <c r="C194" s="33" t="s">
        <v>44</v>
      </c>
    </row>
    <row r="195" spans="2:159" x14ac:dyDescent="0.25">
      <c r="B195" s="33" t="s">
        <v>691</v>
      </c>
      <c r="C195" s="33" t="s">
        <v>45</v>
      </c>
    </row>
    <row r="196" spans="2:159" x14ac:dyDescent="0.25">
      <c r="B196" s="33" t="s">
        <v>691</v>
      </c>
      <c r="C196" s="33" t="s">
        <v>46</v>
      </c>
    </row>
    <row r="197" spans="2:159" x14ac:dyDescent="0.25">
      <c r="B197" s="33" t="s">
        <v>691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692</v>
      </c>
      <c r="C198" s="33" t="s">
        <v>36</v>
      </c>
    </row>
    <row r="199" spans="2:159" x14ac:dyDescent="0.25">
      <c r="B199" s="33" t="s">
        <v>692</v>
      </c>
      <c r="C199" s="33" t="s">
        <v>37</v>
      </c>
    </row>
    <row r="200" spans="2:159" x14ac:dyDescent="0.25">
      <c r="B200" s="33" t="s">
        <v>692</v>
      </c>
      <c r="C200" s="33" t="s">
        <v>38</v>
      </c>
    </row>
    <row r="201" spans="2:159" x14ac:dyDescent="0.25">
      <c r="B201" s="33" t="s">
        <v>692</v>
      </c>
      <c r="C201" s="33" t="s">
        <v>39</v>
      </c>
    </row>
    <row r="202" spans="2:159" x14ac:dyDescent="0.25">
      <c r="B202" s="33" t="s">
        <v>692</v>
      </c>
      <c r="C202" s="33" t="s">
        <v>40</v>
      </c>
    </row>
    <row r="203" spans="2:159" x14ac:dyDescent="0.25">
      <c r="B203" s="33" t="s">
        <v>692</v>
      </c>
      <c r="C203" s="33" t="s">
        <v>41</v>
      </c>
    </row>
    <row r="204" spans="2:159" x14ac:dyDescent="0.25">
      <c r="B204" s="33" t="s">
        <v>692</v>
      </c>
      <c r="C204" s="33" t="s">
        <v>42</v>
      </c>
    </row>
    <row r="205" spans="2:159" x14ac:dyDescent="0.25">
      <c r="B205" s="33" t="s">
        <v>692</v>
      </c>
      <c r="C205" s="33" t="s">
        <v>43</v>
      </c>
    </row>
    <row r="206" spans="2:159" x14ac:dyDescent="0.25">
      <c r="B206" s="33" t="s">
        <v>692</v>
      </c>
      <c r="C206" s="33" t="s">
        <v>44</v>
      </c>
    </row>
    <row r="207" spans="2:159" x14ac:dyDescent="0.25">
      <c r="B207" s="33" t="s">
        <v>692</v>
      </c>
      <c r="C207" s="33" t="s">
        <v>45</v>
      </c>
    </row>
    <row r="208" spans="2:159" x14ac:dyDescent="0.25">
      <c r="B208" s="33" t="s">
        <v>692</v>
      </c>
      <c r="C208" s="33" t="s">
        <v>46</v>
      </c>
    </row>
    <row r="209" spans="2:159" x14ac:dyDescent="0.25">
      <c r="B209" s="33" t="s">
        <v>692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693</v>
      </c>
      <c r="C210" s="33" t="s">
        <v>36</v>
      </c>
    </row>
    <row r="211" spans="2:159" x14ac:dyDescent="0.25">
      <c r="B211" s="33" t="s">
        <v>693</v>
      </c>
      <c r="C211" s="33" t="s">
        <v>37</v>
      </c>
    </row>
    <row r="212" spans="2:159" x14ac:dyDescent="0.25">
      <c r="B212" s="33" t="s">
        <v>693</v>
      </c>
      <c r="C212" s="33" t="s">
        <v>38</v>
      </c>
    </row>
    <row r="213" spans="2:159" x14ac:dyDescent="0.25">
      <c r="B213" s="33" t="s">
        <v>693</v>
      </c>
      <c r="C213" s="33" t="s">
        <v>39</v>
      </c>
    </row>
    <row r="214" spans="2:159" x14ac:dyDescent="0.25">
      <c r="B214" s="33" t="s">
        <v>693</v>
      </c>
      <c r="C214" s="33" t="s">
        <v>40</v>
      </c>
    </row>
    <row r="215" spans="2:159" x14ac:dyDescent="0.25">
      <c r="B215" s="33" t="s">
        <v>693</v>
      </c>
      <c r="C215" s="33" t="s">
        <v>41</v>
      </c>
    </row>
    <row r="216" spans="2:159" x14ac:dyDescent="0.25">
      <c r="B216" s="33" t="s">
        <v>693</v>
      </c>
      <c r="C216" s="33" t="s">
        <v>42</v>
      </c>
    </row>
    <row r="217" spans="2:159" x14ac:dyDescent="0.25">
      <c r="B217" s="33" t="s">
        <v>693</v>
      </c>
      <c r="C217" s="33" t="s">
        <v>43</v>
      </c>
    </row>
    <row r="218" spans="2:159" x14ac:dyDescent="0.25">
      <c r="B218" s="33" t="s">
        <v>693</v>
      </c>
      <c r="C218" s="33" t="s">
        <v>44</v>
      </c>
    </row>
    <row r="219" spans="2:159" x14ac:dyDescent="0.25">
      <c r="B219" s="33" t="s">
        <v>693</v>
      </c>
      <c r="C219" s="33" t="s">
        <v>45</v>
      </c>
    </row>
    <row r="220" spans="2:159" x14ac:dyDescent="0.25">
      <c r="B220" s="33" t="s">
        <v>693</v>
      </c>
      <c r="C220" s="33" t="s">
        <v>46</v>
      </c>
    </row>
    <row r="221" spans="2:159" x14ac:dyDescent="0.25">
      <c r="B221" s="33" t="s">
        <v>693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24</v>
      </c>
      <c r="C222" s="33" t="s">
        <v>36</v>
      </c>
    </row>
    <row r="223" spans="2:159" x14ac:dyDescent="0.25">
      <c r="B223" s="33" t="s">
        <v>24</v>
      </c>
      <c r="C223" s="33" t="s">
        <v>37</v>
      </c>
    </row>
    <row r="224" spans="2:159" x14ac:dyDescent="0.25">
      <c r="B224" s="33" t="s">
        <v>24</v>
      </c>
      <c r="C224" s="33" t="s">
        <v>38</v>
      </c>
    </row>
    <row r="225" spans="2:159" x14ac:dyDescent="0.25">
      <c r="B225" s="33" t="s">
        <v>24</v>
      </c>
      <c r="C225" s="33" t="s">
        <v>39</v>
      </c>
    </row>
    <row r="226" spans="2:159" x14ac:dyDescent="0.25">
      <c r="B226" s="33" t="s">
        <v>24</v>
      </c>
      <c r="C226" s="33" t="s">
        <v>40</v>
      </c>
    </row>
    <row r="227" spans="2:159" x14ac:dyDescent="0.25">
      <c r="B227" s="33" t="s">
        <v>24</v>
      </c>
      <c r="C227" s="33" t="s">
        <v>41</v>
      </c>
    </row>
    <row r="228" spans="2:159" x14ac:dyDescent="0.25">
      <c r="B228" s="33" t="s">
        <v>24</v>
      </c>
      <c r="C228" s="33" t="s">
        <v>42</v>
      </c>
    </row>
    <row r="229" spans="2:159" x14ac:dyDescent="0.25">
      <c r="B229" s="33" t="s">
        <v>24</v>
      </c>
      <c r="C229" s="33" t="s">
        <v>43</v>
      </c>
    </row>
    <row r="230" spans="2:159" x14ac:dyDescent="0.25">
      <c r="B230" s="33" t="s">
        <v>24</v>
      </c>
      <c r="C230" s="33" t="s">
        <v>44</v>
      </c>
    </row>
    <row r="231" spans="2:159" x14ac:dyDescent="0.25">
      <c r="B231" s="33" t="s">
        <v>24</v>
      </c>
      <c r="C231" s="33" t="s">
        <v>45</v>
      </c>
    </row>
    <row r="232" spans="2:159" x14ac:dyDescent="0.25">
      <c r="B232" s="33" t="s">
        <v>24</v>
      </c>
      <c r="C232" s="33" t="s">
        <v>46</v>
      </c>
    </row>
    <row r="233" spans="2:159" x14ac:dyDescent="0.25">
      <c r="B233" s="33" t="s">
        <v>24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36</v>
      </c>
      <c r="D234" s="33">
        <v>15979.21552</v>
      </c>
      <c r="E234" s="33">
        <v>13177.02449</v>
      </c>
      <c r="F234" s="33">
        <v>15304.57021</v>
      </c>
      <c r="G234" s="33">
        <v>15144.54802</v>
      </c>
      <c r="H234" s="33">
        <v>15979.21552</v>
      </c>
      <c r="I234" s="33">
        <v>13177.02449</v>
      </c>
      <c r="J234" s="33">
        <v>15304.57021</v>
      </c>
      <c r="K234" s="33">
        <v>15144.54802</v>
      </c>
      <c r="L234" s="33">
        <v>15979.21552</v>
      </c>
      <c r="M234" s="33">
        <v>13177.02449</v>
      </c>
      <c r="N234" s="33">
        <v>15304.57021</v>
      </c>
      <c r="O234" s="33">
        <v>15144.54802</v>
      </c>
      <c r="P234" s="33">
        <v>15979.21552</v>
      </c>
      <c r="Q234" s="33">
        <v>13177.02449</v>
      </c>
      <c r="R234" s="33">
        <v>15304.57021</v>
      </c>
      <c r="S234" s="33">
        <v>15144.54802</v>
      </c>
      <c r="T234" s="33">
        <v>15979.21552</v>
      </c>
      <c r="U234" s="33">
        <v>13177.02449</v>
      </c>
      <c r="V234" s="33">
        <v>15304.57021</v>
      </c>
      <c r="W234" s="33">
        <v>15144.54802</v>
      </c>
      <c r="X234" s="33">
        <v>15979.21552</v>
      </c>
      <c r="Y234" s="33">
        <v>13177.02449</v>
      </c>
      <c r="Z234" s="33">
        <v>15304.57021</v>
      </c>
      <c r="AA234" s="33">
        <v>15144.54802</v>
      </c>
      <c r="AB234" s="33">
        <v>16090.129650000001</v>
      </c>
      <c r="AC234" s="33">
        <v>13309.46451</v>
      </c>
      <c r="AD234" s="33">
        <v>15490.964540000001</v>
      </c>
      <c r="AE234" s="33">
        <v>15304.06033</v>
      </c>
      <c r="AF234" s="33">
        <v>16186.28429</v>
      </c>
      <c r="AG234" s="33">
        <v>13380.495730000001</v>
      </c>
      <c r="AH234" s="33">
        <v>15526.98749</v>
      </c>
      <c r="AI234" s="33">
        <v>15372.34319</v>
      </c>
      <c r="AJ234" s="33">
        <v>16186.28429</v>
      </c>
      <c r="AK234" s="33">
        <v>13380.495730000001</v>
      </c>
      <c r="AL234" s="33">
        <v>15526.98749</v>
      </c>
      <c r="AM234" s="33">
        <v>15372.34319</v>
      </c>
      <c r="AN234" s="33">
        <v>16186.28429</v>
      </c>
      <c r="AO234" s="33">
        <v>13380.495730000001</v>
      </c>
      <c r="AP234" s="33">
        <v>15526.98749</v>
      </c>
      <c r="AQ234" s="33">
        <v>15372.34319</v>
      </c>
      <c r="AR234" s="33">
        <v>16186.28429</v>
      </c>
      <c r="AS234" s="33">
        <v>13380.495730000001</v>
      </c>
      <c r="AT234" s="33">
        <v>15526.98749</v>
      </c>
      <c r="AU234" s="33">
        <v>15372.34319</v>
      </c>
      <c r="AV234" s="33">
        <v>16186.28429</v>
      </c>
      <c r="AW234" s="33">
        <v>13380.495730000001</v>
      </c>
      <c r="AX234" s="33">
        <v>15526.98749</v>
      </c>
      <c r="AY234" s="33">
        <v>15372.34319</v>
      </c>
      <c r="AZ234" s="33">
        <v>16186.28429</v>
      </c>
      <c r="BA234" s="33">
        <v>13380.495730000001</v>
      </c>
      <c r="BB234" s="33">
        <v>15526.98749</v>
      </c>
      <c r="BC234" s="33">
        <v>15372.34319</v>
      </c>
      <c r="BD234" s="33">
        <v>16186.28429</v>
      </c>
      <c r="BE234" s="33">
        <v>13380.495730000001</v>
      </c>
      <c r="BF234" s="33">
        <v>15526.98749</v>
      </c>
      <c r="BG234" s="33">
        <v>15372.34319</v>
      </c>
      <c r="BH234" s="33">
        <v>16186.28429</v>
      </c>
      <c r="BI234" s="33">
        <v>13380.495730000001</v>
      </c>
      <c r="BJ234" s="33">
        <v>15526.98749</v>
      </c>
      <c r="BK234" s="33">
        <v>15372.34319</v>
      </c>
      <c r="BL234" s="33">
        <v>16186.28429</v>
      </c>
      <c r="BM234" s="33">
        <v>13380.495730000001</v>
      </c>
      <c r="BN234" s="33">
        <v>15526.98749</v>
      </c>
      <c r="BO234" s="33">
        <v>15372.34319</v>
      </c>
      <c r="BP234" s="33">
        <v>16430.067129999999</v>
      </c>
      <c r="BQ234" s="33">
        <v>13555.26778</v>
      </c>
      <c r="BR234" s="33">
        <v>15638.774160000001</v>
      </c>
      <c r="BS234" s="33">
        <v>15552.173059999999</v>
      </c>
      <c r="BT234" s="33">
        <v>16675.501329999999</v>
      </c>
      <c r="BU234" s="33">
        <v>13755.187320000001</v>
      </c>
      <c r="BV234" s="33">
        <v>15759.121730000001</v>
      </c>
      <c r="BW234" s="33">
        <v>15724.16937</v>
      </c>
      <c r="BX234" s="33">
        <v>16675.501329999999</v>
      </c>
      <c r="BY234" s="33">
        <v>13755.187320000001</v>
      </c>
      <c r="BZ234" s="33">
        <v>15759.121730000001</v>
      </c>
      <c r="CA234" s="33">
        <v>15724.16937</v>
      </c>
      <c r="CB234" s="33">
        <v>16675.501329999999</v>
      </c>
      <c r="CC234" s="33">
        <v>13755.187320000001</v>
      </c>
      <c r="CD234" s="33">
        <v>15759.121730000001</v>
      </c>
      <c r="CE234" s="33">
        <v>15724.16937</v>
      </c>
      <c r="CF234" s="33">
        <v>16675.501329999999</v>
      </c>
      <c r="CG234" s="33">
        <v>13755.187320000001</v>
      </c>
      <c r="CH234" s="33">
        <v>15759.121730000001</v>
      </c>
      <c r="CI234" s="33">
        <v>15724.16937</v>
      </c>
      <c r="CJ234" s="33">
        <v>16675.501329999999</v>
      </c>
      <c r="CK234" s="33">
        <v>13755.187320000001</v>
      </c>
      <c r="CL234" s="33">
        <v>15759.121730000001</v>
      </c>
      <c r="CM234" s="33">
        <v>15724.16937</v>
      </c>
      <c r="CN234" s="33">
        <v>16675.501329999999</v>
      </c>
      <c r="CO234" s="33">
        <v>13755.187320000001</v>
      </c>
      <c r="CP234" s="33">
        <v>15759.121730000001</v>
      </c>
      <c r="CQ234" s="33">
        <v>15724.16937</v>
      </c>
      <c r="CR234" s="33">
        <v>16675.501329999999</v>
      </c>
      <c r="CS234" s="33">
        <v>13755.187320000001</v>
      </c>
      <c r="CT234" s="33">
        <v>15759.121730000001</v>
      </c>
      <c r="CU234" s="33">
        <v>15724.16937</v>
      </c>
      <c r="CV234" s="33">
        <v>16675.501329999999</v>
      </c>
      <c r="CW234" s="33">
        <v>13755.187320000001</v>
      </c>
      <c r="CX234" s="33">
        <v>15759.121730000001</v>
      </c>
      <c r="CY234" s="33">
        <v>15724.16937</v>
      </c>
      <c r="CZ234" s="33">
        <v>16675.501329999999</v>
      </c>
      <c r="DA234" s="33">
        <v>13755.187320000001</v>
      </c>
      <c r="DB234" s="33">
        <v>15759.121730000001</v>
      </c>
      <c r="DC234" s="33">
        <v>15724.16937</v>
      </c>
      <c r="DD234" s="33">
        <v>16675.501329999999</v>
      </c>
      <c r="DE234" s="33">
        <v>13755.187320000001</v>
      </c>
      <c r="DF234" s="33">
        <v>15759.121730000001</v>
      </c>
      <c r="DG234" s="33">
        <v>15724.16937</v>
      </c>
      <c r="DH234" s="33">
        <v>16675.501329999999</v>
      </c>
      <c r="DI234" s="33">
        <v>13755.187320000001</v>
      </c>
      <c r="DJ234" s="33">
        <v>15759.121730000001</v>
      </c>
      <c r="DK234" s="33">
        <v>15724.16937</v>
      </c>
      <c r="DL234" s="33">
        <v>16675.501329999999</v>
      </c>
      <c r="DM234" s="33">
        <v>13755.187320000001</v>
      </c>
      <c r="DN234" s="33">
        <v>15759.121730000001</v>
      </c>
      <c r="DO234" s="33">
        <v>15724.16937</v>
      </c>
      <c r="DP234" s="33">
        <v>16675.501329999999</v>
      </c>
      <c r="DQ234" s="33">
        <v>13755.187320000001</v>
      </c>
      <c r="DR234" s="33">
        <v>15759.121730000001</v>
      </c>
      <c r="DS234" s="33">
        <v>15724.16937</v>
      </c>
      <c r="DT234" s="33">
        <v>16675.501329999999</v>
      </c>
      <c r="DU234" s="33">
        <v>13755.187320000001</v>
      </c>
      <c r="DV234" s="33">
        <v>15759.121730000001</v>
      </c>
      <c r="DW234" s="33">
        <v>15724.16937</v>
      </c>
      <c r="DX234" s="33">
        <v>16675.501329999999</v>
      </c>
      <c r="DY234" s="33">
        <v>13755.187320000001</v>
      </c>
      <c r="DZ234" s="33">
        <v>15759.121730000001</v>
      </c>
      <c r="EA234" s="33">
        <v>15724.16937</v>
      </c>
      <c r="EB234" s="33">
        <v>16675.501329999999</v>
      </c>
      <c r="EC234" s="33">
        <v>13755.187320000001</v>
      </c>
      <c r="ED234" s="33">
        <v>15759.121730000001</v>
      </c>
      <c r="EE234" s="33">
        <v>15724.16937</v>
      </c>
      <c r="EF234" s="33">
        <v>16675.501329999999</v>
      </c>
      <c r="EG234" s="33">
        <v>13755.187320000001</v>
      </c>
      <c r="EH234" s="33">
        <v>15631.552729999999</v>
      </c>
      <c r="EI234" s="33">
        <v>15724.16937</v>
      </c>
      <c r="EJ234" s="33">
        <v>16675.501329999999</v>
      </c>
      <c r="EK234" s="33">
        <v>13755.187320000001</v>
      </c>
      <c r="EL234" s="33">
        <v>15699.27536</v>
      </c>
      <c r="EM234" s="33">
        <v>15724.16937</v>
      </c>
      <c r="EN234" s="33">
        <v>16675.501329999999</v>
      </c>
      <c r="EO234" s="33">
        <v>13755.187320000001</v>
      </c>
      <c r="EP234" s="33">
        <v>15534.97035</v>
      </c>
      <c r="EQ234" s="33">
        <v>15724.16937</v>
      </c>
      <c r="ER234" s="33">
        <v>16675.501329999999</v>
      </c>
      <c r="ES234" s="33">
        <v>13755.187320000001</v>
      </c>
      <c r="ET234" s="33">
        <v>13805.824500000001</v>
      </c>
      <c r="EU234" s="33">
        <v>15724.16937</v>
      </c>
      <c r="EV234" s="33">
        <v>16675.501329999999</v>
      </c>
      <c r="EW234" s="33">
        <v>13755.187320000001</v>
      </c>
      <c r="EX234" s="33">
        <v>15576.12544</v>
      </c>
      <c r="EY234" s="33">
        <v>15724.16937</v>
      </c>
      <c r="EZ234" s="33">
        <v>16675.501329999999</v>
      </c>
      <c r="FA234" s="33">
        <v>13755.187320000001</v>
      </c>
      <c r="FB234" s="33">
        <v>14872.010270000001</v>
      </c>
      <c r="FC234" s="33">
        <v>15724.16937</v>
      </c>
    </row>
    <row r="235" spans="2:159" x14ac:dyDescent="0.25">
      <c r="B235" s="33" t="s">
        <v>1</v>
      </c>
      <c r="C235" s="33" t="s">
        <v>37</v>
      </c>
      <c r="D235" s="33">
        <v>4496.9201650000005</v>
      </c>
      <c r="E235" s="33">
        <v>5656.4864980000002</v>
      </c>
      <c r="F235" s="33">
        <v>8467.335889</v>
      </c>
      <c r="G235" s="33">
        <v>7717.9796180000003</v>
      </c>
      <c r="H235" s="33">
        <v>4496.9201650000005</v>
      </c>
      <c r="I235" s="33">
        <v>5656.4864980000002</v>
      </c>
      <c r="J235" s="33">
        <v>8467.335889</v>
      </c>
      <c r="K235" s="33">
        <v>7717.9796180000003</v>
      </c>
      <c r="L235" s="33">
        <v>4496.9201650000005</v>
      </c>
      <c r="M235" s="33">
        <v>5656.4864980000002</v>
      </c>
      <c r="N235" s="33">
        <v>8467.335889</v>
      </c>
      <c r="O235" s="33">
        <v>7717.9796180000003</v>
      </c>
      <c r="P235" s="33">
        <v>4496.9201650000005</v>
      </c>
      <c r="Q235" s="33">
        <v>5656.4864980000002</v>
      </c>
      <c r="R235" s="33">
        <v>8467.335889</v>
      </c>
      <c r="S235" s="33">
        <v>7717.9796180000003</v>
      </c>
      <c r="T235" s="33">
        <v>4496.9201650000005</v>
      </c>
      <c r="U235" s="33">
        <v>5656.4864980000002</v>
      </c>
      <c r="V235" s="33">
        <v>8467.335889</v>
      </c>
      <c r="W235" s="33">
        <v>7717.9796180000003</v>
      </c>
      <c r="X235" s="33">
        <v>4496.9201650000005</v>
      </c>
      <c r="Y235" s="33">
        <v>5656.4864980000002</v>
      </c>
      <c r="Z235" s="33">
        <v>8467.335889</v>
      </c>
      <c r="AA235" s="33">
        <v>7717.9796180000003</v>
      </c>
      <c r="AB235" s="33">
        <v>4496.9201650000005</v>
      </c>
      <c r="AC235" s="33">
        <v>5656.4864980000002</v>
      </c>
      <c r="AD235" s="33">
        <v>8467.335889</v>
      </c>
      <c r="AE235" s="33">
        <v>7717.9796180000003</v>
      </c>
      <c r="AF235" s="33">
        <v>4649.2139740000002</v>
      </c>
      <c r="AG235" s="33">
        <v>5827.2472120000002</v>
      </c>
      <c r="AH235" s="33">
        <v>8688.4779729999991</v>
      </c>
      <c r="AI235" s="33">
        <v>7947.8365830000002</v>
      </c>
      <c r="AJ235" s="33">
        <v>4649.2139740000002</v>
      </c>
      <c r="AK235" s="33">
        <v>5827.2472120000002</v>
      </c>
      <c r="AL235" s="33">
        <v>8688.4779729999991</v>
      </c>
      <c r="AM235" s="33">
        <v>7947.8365830000002</v>
      </c>
      <c r="AN235" s="33">
        <v>4649.2139740000002</v>
      </c>
      <c r="AO235" s="33">
        <v>5827.2472120000002</v>
      </c>
      <c r="AP235" s="33">
        <v>8688.4779729999991</v>
      </c>
      <c r="AQ235" s="33">
        <v>7947.8365830000002</v>
      </c>
      <c r="AR235" s="33">
        <v>4712.2482600000003</v>
      </c>
      <c r="AS235" s="33">
        <v>5892.4141170000003</v>
      </c>
      <c r="AT235" s="33">
        <v>8775.005056</v>
      </c>
      <c r="AU235" s="33">
        <v>8028.1994400000003</v>
      </c>
      <c r="AV235" s="33">
        <v>4855.2392120000004</v>
      </c>
      <c r="AW235" s="33">
        <v>6032.8962600000004</v>
      </c>
      <c r="AX235" s="33">
        <v>8903.0525560000005</v>
      </c>
      <c r="AY235" s="33">
        <v>8182.5402729999996</v>
      </c>
      <c r="AZ235" s="33">
        <v>4910.8482599999998</v>
      </c>
      <c r="BA235" s="33">
        <v>6091.1734029999998</v>
      </c>
      <c r="BB235" s="33">
        <v>8956.3729729999995</v>
      </c>
      <c r="BC235" s="33">
        <v>8243.8842609999992</v>
      </c>
      <c r="BD235" s="33">
        <v>4961.0863550000004</v>
      </c>
      <c r="BE235" s="33">
        <v>6144.4166759999998</v>
      </c>
      <c r="BF235" s="33">
        <v>9004.7900559999998</v>
      </c>
      <c r="BG235" s="33">
        <v>8299.9624160000003</v>
      </c>
      <c r="BH235" s="33">
        <v>4961.0863550000004</v>
      </c>
      <c r="BI235" s="33">
        <v>6144.4166759999998</v>
      </c>
      <c r="BJ235" s="33">
        <v>9004.7900559999998</v>
      </c>
      <c r="BK235" s="33">
        <v>8299.9624160000003</v>
      </c>
      <c r="BL235" s="33">
        <v>4961.0863550000004</v>
      </c>
      <c r="BM235" s="33">
        <v>6144.4166759999998</v>
      </c>
      <c r="BN235" s="33">
        <v>9004.7900559999998</v>
      </c>
      <c r="BO235" s="33">
        <v>8299.9624160000003</v>
      </c>
      <c r="BP235" s="33">
        <v>5354.9013210000003</v>
      </c>
      <c r="BQ235" s="33">
        <v>6577.937242</v>
      </c>
      <c r="BR235" s="33">
        <v>9523.5805029999992</v>
      </c>
      <c r="BS235" s="33">
        <v>8796.485874</v>
      </c>
      <c r="BT235" s="33">
        <v>5608.5406409999996</v>
      </c>
      <c r="BU235" s="33">
        <v>6859.9914980000003</v>
      </c>
      <c r="BV235" s="33">
        <v>9799.4138060000005</v>
      </c>
      <c r="BW235" s="33">
        <v>9108.2558680000002</v>
      </c>
      <c r="BX235" s="33">
        <v>5608.5406409999996</v>
      </c>
      <c r="BY235" s="33">
        <v>6859.9914980000003</v>
      </c>
      <c r="BZ235" s="33">
        <v>9799.4138060000005</v>
      </c>
      <c r="CA235" s="33">
        <v>9108.2558680000002</v>
      </c>
      <c r="CB235" s="33">
        <v>5608.5406409999996</v>
      </c>
      <c r="CC235" s="33">
        <v>6859.9914980000003</v>
      </c>
      <c r="CD235" s="33">
        <v>9799.4138060000005</v>
      </c>
      <c r="CE235" s="33">
        <v>9108.2558680000002</v>
      </c>
      <c r="CF235" s="33">
        <v>5608.5406409999996</v>
      </c>
      <c r="CG235" s="33">
        <v>6859.9914980000003</v>
      </c>
      <c r="CH235" s="33">
        <v>9799.4138060000005</v>
      </c>
      <c r="CI235" s="33">
        <v>9108.2558680000002</v>
      </c>
      <c r="CJ235" s="33">
        <v>5608.5406409999996</v>
      </c>
      <c r="CK235" s="33">
        <v>6859.9914980000003</v>
      </c>
      <c r="CL235" s="33">
        <v>9799.4138060000005</v>
      </c>
      <c r="CM235" s="33">
        <v>9108.2558680000002</v>
      </c>
      <c r="CN235" s="33">
        <v>5608.5406409999996</v>
      </c>
      <c r="CO235" s="33">
        <v>6859.9914980000003</v>
      </c>
      <c r="CP235" s="33">
        <v>9799.4138060000005</v>
      </c>
      <c r="CQ235" s="33">
        <v>9108.2558680000002</v>
      </c>
      <c r="CR235" s="33">
        <v>5608.5406409999996</v>
      </c>
      <c r="CS235" s="33">
        <v>6859.9914980000003</v>
      </c>
      <c r="CT235" s="33">
        <v>9799.4138060000005</v>
      </c>
      <c r="CU235" s="33">
        <v>9108.2558680000002</v>
      </c>
      <c r="CV235" s="33">
        <v>5608.5406409999996</v>
      </c>
      <c r="CW235" s="33">
        <v>6859.9914980000003</v>
      </c>
      <c r="CX235" s="33">
        <v>9799.4138060000005</v>
      </c>
      <c r="CY235" s="33">
        <v>9108.2558680000002</v>
      </c>
      <c r="CZ235" s="33">
        <v>5608.5406409999996</v>
      </c>
      <c r="DA235" s="33">
        <v>6859.9914980000003</v>
      </c>
      <c r="DB235" s="33">
        <v>9799.4138060000005</v>
      </c>
      <c r="DC235" s="33">
        <v>9108.2558680000002</v>
      </c>
      <c r="DD235" s="33">
        <v>5608.5406409999996</v>
      </c>
      <c r="DE235" s="33">
        <v>6859.9914980000003</v>
      </c>
      <c r="DF235" s="33">
        <v>9799.4138060000005</v>
      </c>
      <c r="DG235" s="33">
        <v>9108.2558680000002</v>
      </c>
      <c r="DH235" s="33">
        <v>5608.5406409999996</v>
      </c>
      <c r="DI235" s="33">
        <v>6859.9914980000003</v>
      </c>
      <c r="DJ235" s="33">
        <v>9799.4138060000005</v>
      </c>
      <c r="DK235" s="33">
        <v>9108.2558680000002</v>
      </c>
      <c r="DL235" s="33">
        <v>5608.5406409999996</v>
      </c>
      <c r="DM235" s="33">
        <v>6859.9914980000003</v>
      </c>
      <c r="DN235" s="33">
        <v>9799.4138060000005</v>
      </c>
      <c r="DO235" s="33">
        <v>9108.2558680000002</v>
      </c>
      <c r="DP235" s="33">
        <v>5608.5406409999996</v>
      </c>
      <c r="DQ235" s="33">
        <v>6859.9914980000003</v>
      </c>
      <c r="DR235" s="33">
        <v>9799.4138060000005</v>
      </c>
      <c r="DS235" s="33">
        <v>9108.2558680000002</v>
      </c>
      <c r="DT235" s="33">
        <v>5608.5406409999996</v>
      </c>
      <c r="DU235" s="33">
        <v>6859.9914980000003</v>
      </c>
      <c r="DV235" s="33">
        <v>9799.4138060000005</v>
      </c>
      <c r="DW235" s="33">
        <v>9108.2558680000002</v>
      </c>
      <c r="DX235" s="33">
        <v>5608.5406409999996</v>
      </c>
      <c r="DY235" s="33">
        <v>6859.9914980000003</v>
      </c>
      <c r="DZ235" s="33">
        <v>9799.4138060000005</v>
      </c>
      <c r="EA235" s="33">
        <v>9108.2558680000002</v>
      </c>
      <c r="EB235" s="33">
        <v>5608.5406409999996</v>
      </c>
      <c r="EC235" s="33">
        <v>6859.9914980000003</v>
      </c>
      <c r="ED235" s="33">
        <v>9799.4138060000005</v>
      </c>
      <c r="EE235" s="33">
        <v>9108.2558680000002</v>
      </c>
      <c r="EF235" s="33">
        <v>5608.5406409999996</v>
      </c>
      <c r="EG235" s="33">
        <v>6859.9914980000003</v>
      </c>
      <c r="EH235" s="33">
        <v>9799.4138060000005</v>
      </c>
      <c r="EI235" s="33">
        <v>9108.2558680000002</v>
      </c>
      <c r="EJ235" s="33">
        <v>5608.5406409999996</v>
      </c>
      <c r="EK235" s="33">
        <v>6859.9914980000003</v>
      </c>
      <c r="EL235" s="33">
        <v>9799.4138060000005</v>
      </c>
      <c r="EM235" s="33">
        <v>9108.2558680000002</v>
      </c>
      <c r="EN235" s="33">
        <v>5608.5406409999996</v>
      </c>
      <c r="EO235" s="33">
        <v>6859.9914980000003</v>
      </c>
      <c r="EP235" s="33">
        <v>8775.005056</v>
      </c>
      <c r="EQ235" s="33">
        <v>9108.2558680000002</v>
      </c>
      <c r="ER235" s="33">
        <v>5608.5406409999996</v>
      </c>
      <c r="ES235" s="33">
        <v>6859.9914980000003</v>
      </c>
      <c r="ET235" s="33">
        <v>9574.6788059999999</v>
      </c>
      <c r="EU235" s="33">
        <v>9108.2558680000002</v>
      </c>
      <c r="EV235" s="33">
        <v>5608.5406409999996</v>
      </c>
      <c r="EW235" s="33">
        <v>6859.9914980000003</v>
      </c>
      <c r="EX235" s="33">
        <v>9528.2771389999998</v>
      </c>
      <c r="EY235" s="33">
        <v>9108.2558680000002</v>
      </c>
      <c r="EZ235" s="33">
        <v>5608.5406409999996</v>
      </c>
      <c r="FA235" s="33">
        <v>6859.9914980000003</v>
      </c>
      <c r="FB235" s="33">
        <v>8775.005056</v>
      </c>
      <c r="FC235" s="33">
        <v>9108.2558680000002</v>
      </c>
    </row>
    <row r="236" spans="2:159" x14ac:dyDescent="0.25">
      <c r="B236" s="33" t="s">
        <v>1</v>
      </c>
      <c r="C236" s="33" t="s">
        <v>38</v>
      </c>
      <c r="D236" s="33">
        <v>2506.1036469999999</v>
      </c>
      <c r="E236" s="33">
        <v>3000.6432140000002</v>
      </c>
      <c r="F236" s="33">
        <v>4107.463358</v>
      </c>
      <c r="G236" s="33">
        <v>2983.3107970000001</v>
      </c>
      <c r="H236" s="33">
        <v>2506.1036469999999</v>
      </c>
      <c r="I236" s="33">
        <v>3000.6432140000002</v>
      </c>
      <c r="J236" s="33">
        <v>4107.463358</v>
      </c>
      <c r="K236" s="33">
        <v>2983.3107970000001</v>
      </c>
      <c r="L236" s="33">
        <v>2506.1036469999999</v>
      </c>
      <c r="M236" s="33">
        <v>3000.6432140000002</v>
      </c>
      <c r="N236" s="33">
        <v>4107.463358</v>
      </c>
      <c r="O236" s="33">
        <v>2983.3107970000001</v>
      </c>
      <c r="P236" s="33">
        <v>2506.1036469999999</v>
      </c>
      <c r="Q236" s="33">
        <v>3000.6432140000002</v>
      </c>
      <c r="R236" s="33">
        <v>4107.463358</v>
      </c>
      <c r="S236" s="33">
        <v>2983.3107970000001</v>
      </c>
      <c r="T236" s="33">
        <v>2506.1036469999999</v>
      </c>
      <c r="U236" s="33">
        <v>3000.6432140000002</v>
      </c>
      <c r="V236" s="33">
        <v>4107.463358</v>
      </c>
      <c r="W236" s="33">
        <v>2983.3107970000001</v>
      </c>
      <c r="X236" s="33">
        <v>2506.1036469999999</v>
      </c>
      <c r="Y236" s="33">
        <v>3000.6432140000002</v>
      </c>
      <c r="Z236" s="33">
        <v>4107.463358</v>
      </c>
      <c r="AA236" s="33">
        <v>2983.3107970000001</v>
      </c>
      <c r="AB236" s="33">
        <v>2506.1036469999999</v>
      </c>
      <c r="AC236" s="33">
        <v>3000.6432140000002</v>
      </c>
      <c r="AD236" s="33">
        <v>4107.463358</v>
      </c>
      <c r="AE236" s="33">
        <v>2983.3107970000001</v>
      </c>
      <c r="AF236" s="33">
        <v>2506.1036469999999</v>
      </c>
      <c r="AG236" s="33">
        <v>3000.6432140000002</v>
      </c>
      <c r="AH236" s="33">
        <v>4107.463358</v>
      </c>
      <c r="AI236" s="33">
        <v>2983.3107970000001</v>
      </c>
      <c r="AJ236" s="33">
        <v>2506.1036469999999</v>
      </c>
      <c r="AK236" s="33">
        <v>3000.6432140000002</v>
      </c>
      <c r="AL236" s="33">
        <v>4107.463358</v>
      </c>
      <c r="AM236" s="33">
        <v>2983.3107970000001</v>
      </c>
      <c r="AN236" s="33">
        <v>2506.1036469999999</v>
      </c>
      <c r="AO236" s="33">
        <v>3000.6432140000002</v>
      </c>
      <c r="AP236" s="33">
        <v>4107.463358</v>
      </c>
      <c r="AQ236" s="33">
        <v>2983.3107970000001</v>
      </c>
      <c r="AR236" s="33">
        <v>2506.1036469999999</v>
      </c>
      <c r="AS236" s="33">
        <v>3000.6432140000002</v>
      </c>
      <c r="AT236" s="33">
        <v>4012.5244389999998</v>
      </c>
      <c r="AU236" s="33">
        <v>2983.3107970000001</v>
      </c>
      <c r="AV236" s="33">
        <v>2506.1036469999999</v>
      </c>
      <c r="AW236" s="33">
        <v>3000.6432140000002</v>
      </c>
      <c r="AX236" s="33">
        <v>4107.463358</v>
      </c>
      <c r="AY236" s="33">
        <v>2983.3107970000001</v>
      </c>
      <c r="AZ236" s="33">
        <v>2506.1036469999999</v>
      </c>
      <c r="BA236" s="33">
        <v>3000.6432140000002</v>
      </c>
      <c r="BB236" s="33">
        <v>4107.463358</v>
      </c>
      <c r="BC236" s="33">
        <v>2983.3107970000001</v>
      </c>
      <c r="BD236" s="33">
        <v>2506.1036469999999</v>
      </c>
      <c r="BE236" s="33">
        <v>3000.6432140000002</v>
      </c>
      <c r="BF236" s="33">
        <v>1467.753258</v>
      </c>
      <c r="BG236" s="33">
        <v>2983.3107970000001</v>
      </c>
      <c r="BH236" s="33">
        <v>2506.1036469999999</v>
      </c>
      <c r="BI236" s="33">
        <v>3000.6432140000002</v>
      </c>
      <c r="BJ236" s="33">
        <v>2120.1502300000002</v>
      </c>
      <c r="BK236" s="33">
        <v>2983.3107970000001</v>
      </c>
      <c r="BL236" s="33">
        <v>2506.1036469999999</v>
      </c>
      <c r="BM236" s="33">
        <v>3000.6432140000002</v>
      </c>
      <c r="BN236" s="33">
        <v>3704.6552200000001</v>
      </c>
      <c r="BO236" s="33">
        <v>2983.3107970000001</v>
      </c>
      <c r="BP236" s="33">
        <v>2506.1036469999999</v>
      </c>
      <c r="BQ236" s="33">
        <v>3000.6432140000002</v>
      </c>
      <c r="BR236" s="33">
        <v>4107.463358</v>
      </c>
      <c r="BS236" s="33">
        <v>2983.3107970000001</v>
      </c>
      <c r="BT236" s="33">
        <v>2506.1036469999999</v>
      </c>
      <c r="BU236" s="33">
        <v>3000.6432140000002</v>
      </c>
      <c r="BV236" s="33">
        <v>4107.463358</v>
      </c>
      <c r="BW236" s="33">
        <v>2983.3107970000001</v>
      </c>
      <c r="BX236" s="33">
        <v>2506.1036469999999</v>
      </c>
      <c r="BY236" s="33">
        <v>3000.6432140000002</v>
      </c>
      <c r="BZ236" s="33">
        <v>4107.463358</v>
      </c>
      <c r="CA236" s="33">
        <v>2983.3107970000001</v>
      </c>
      <c r="CB236" s="33">
        <v>2506.1036469999999</v>
      </c>
      <c r="CC236" s="33">
        <v>3000.6432140000002</v>
      </c>
      <c r="CD236" s="33">
        <v>3411.6680759999999</v>
      </c>
      <c r="CE236" s="33">
        <v>2983.3107970000001</v>
      </c>
      <c r="CF236" s="33">
        <v>2506.1036469999999</v>
      </c>
      <c r="CG236" s="33">
        <v>3000.6432140000002</v>
      </c>
      <c r="CH236" s="33">
        <v>2418.6172729999998</v>
      </c>
      <c r="CI236" s="33">
        <v>2983.3107970000001</v>
      </c>
      <c r="CJ236" s="33">
        <v>2506.1036469999999</v>
      </c>
      <c r="CK236" s="33">
        <v>3000.6432140000002</v>
      </c>
      <c r="CL236" s="33">
        <v>1401.303236</v>
      </c>
      <c r="CM236" s="33">
        <v>2983.3107970000001</v>
      </c>
      <c r="CN236" s="33">
        <v>2506.1036469999999</v>
      </c>
      <c r="CO236" s="33">
        <v>3000.6432140000002</v>
      </c>
      <c r="CP236" s="33">
        <v>718.82077379999998</v>
      </c>
      <c r="CQ236" s="33">
        <v>2983.3107970000001</v>
      </c>
      <c r="CR236" s="33">
        <v>2506.1036469999999</v>
      </c>
      <c r="CS236" s="33">
        <v>3000.6432140000002</v>
      </c>
      <c r="CU236" s="33">
        <v>2983.3107970000001</v>
      </c>
      <c r="CV236" s="33">
        <v>2506.1036469999999</v>
      </c>
      <c r="CW236" s="33">
        <v>3000.6432140000002</v>
      </c>
      <c r="CY236" s="33">
        <v>2983.3107970000001</v>
      </c>
      <c r="CZ236" s="33">
        <v>2506.1036469999999</v>
      </c>
      <c r="DA236" s="33">
        <v>3000.6432140000002</v>
      </c>
      <c r="DC236" s="33">
        <v>2983.3107970000001</v>
      </c>
      <c r="DD236" s="33">
        <v>2506.1036469999999</v>
      </c>
      <c r="DE236" s="33">
        <v>3000.6432140000002</v>
      </c>
      <c r="DG236" s="33">
        <v>2983.3107970000001</v>
      </c>
      <c r="DH236" s="33">
        <v>2506.1036469999999</v>
      </c>
      <c r="DI236" s="33">
        <v>3000.6432140000002</v>
      </c>
      <c r="DK236" s="33">
        <v>2983.3107970000001</v>
      </c>
      <c r="DL236" s="33">
        <v>2506.1036469999999</v>
      </c>
      <c r="DM236" s="33">
        <v>3000.6432140000002</v>
      </c>
      <c r="DO236" s="33">
        <v>2983.3107970000001</v>
      </c>
      <c r="DP236" s="33">
        <v>2506.1036469999999</v>
      </c>
      <c r="DQ236" s="33">
        <v>3000.6432140000002</v>
      </c>
      <c r="DS236" s="33">
        <v>2983.3107970000001</v>
      </c>
      <c r="DT236" s="33">
        <v>2506.1036469999999</v>
      </c>
      <c r="DU236" s="33">
        <v>3000.6432140000002</v>
      </c>
      <c r="DW236" s="33">
        <v>2983.3107970000001</v>
      </c>
      <c r="DX236" s="33">
        <v>2506.1036469999999</v>
      </c>
      <c r="DY236" s="33">
        <v>3000.6432140000002</v>
      </c>
      <c r="EA236" s="33">
        <v>2983.3107970000001</v>
      </c>
      <c r="EB236" s="33">
        <v>2506.1036469999999</v>
      </c>
      <c r="EC236" s="33">
        <v>3000.6432140000002</v>
      </c>
      <c r="EE236" s="33">
        <v>2983.3107970000001</v>
      </c>
      <c r="EF236" s="33">
        <v>2506.1036469999999</v>
      </c>
      <c r="EG236" s="33">
        <v>3000.6432140000002</v>
      </c>
      <c r="EI236" s="33">
        <v>2983.3107970000001</v>
      </c>
      <c r="EJ236" s="33">
        <v>2506.1036469999999</v>
      </c>
      <c r="EK236" s="33">
        <v>3000.6432140000002</v>
      </c>
      <c r="EM236" s="33">
        <v>2983.3107970000001</v>
      </c>
      <c r="EN236" s="33">
        <v>2506.1036469999999</v>
      </c>
      <c r="EO236" s="33">
        <v>3000.6432140000002</v>
      </c>
      <c r="EQ236" s="33">
        <v>2983.3107970000001</v>
      </c>
      <c r="ER236" s="33">
        <v>2506.1036469999999</v>
      </c>
      <c r="ES236" s="33">
        <v>3000.6432140000002</v>
      </c>
      <c r="EU236" s="33">
        <v>2983.3107970000001</v>
      </c>
      <c r="EV236" s="33">
        <v>2506.1036469999999</v>
      </c>
      <c r="EW236" s="33">
        <v>3000.6432140000002</v>
      </c>
      <c r="EY236" s="33">
        <v>2983.3107970000001</v>
      </c>
      <c r="EZ236" s="33">
        <v>2506.1036469999999</v>
      </c>
      <c r="FA236" s="33">
        <v>3000.6432140000002</v>
      </c>
      <c r="FC236" s="33">
        <v>2983.3107970000001</v>
      </c>
    </row>
    <row r="237" spans="2:159" x14ac:dyDescent="0.25">
      <c r="B237" s="33" t="s">
        <v>1</v>
      </c>
      <c r="C237" s="33" t="s">
        <v>39</v>
      </c>
      <c r="D237" s="33">
        <v>3209.0881880000002</v>
      </c>
      <c r="E237" s="33">
        <v>3092.1464820000001</v>
      </c>
      <c r="F237" s="33">
        <v>2327.9492270000001</v>
      </c>
      <c r="G237" s="33">
        <v>1975.5350860000001</v>
      </c>
      <c r="H237" s="33">
        <v>3942.8923679999998</v>
      </c>
      <c r="I237" s="33">
        <v>4069.9583379999999</v>
      </c>
      <c r="J237" s="33">
        <v>2327.9492270000001</v>
      </c>
      <c r="K237" s="33">
        <v>1975.5350860000001</v>
      </c>
      <c r="L237" s="33">
        <v>3942.8923679999998</v>
      </c>
      <c r="M237" s="33">
        <v>3815.3343220000002</v>
      </c>
      <c r="N237" s="33">
        <v>2327.9492270000001</v>
      </c>
      <c r="O237" s="33">
        <v>1975.5350860000001</v>
      </c>
      <c r="P237" s="33">
        <v>3830.06801</v>
      </c>
      <c r="Q237" s="33">
        <v>4038.6226339999998</v>
      </c>
      <c r="R237" s="33">
        <v>2327.9492270000001</v>
      </c>
      <c r="S237" s="33">
        <v>1975.5350860000001</v>
      </c>
      <c r="T237" s="33">
        <v>3942.8923679999998</v>
      </c>
      <c r="U237" s="33">
        <v>4534.0702799999999</v>
      </c>
      <c r="V237" s="33">
        <v>2327.9492270000001</v>
      </c>
      <c r="W237" s="33">
        <v>1975.5350860000001</v>
      </c>
      <c r="X237" s="33">
        <v>3942.8923679999998</v>
      </c>
      <c r="Y237" s="33">
        <v>4534.0702799999999</v>
      </c>
      <c r="Z237" s="33">
        <v>2327.9492270000001</v>
      </c>
      <c r="AA237" s="33">
        <v>1975.5350860000001</v>
      </c>
      <c r="AB237" s="33">
        <v>5448.2907180000002</v>
      </c>
      <c r="AC237" s="33">
        <v>6172.8832739999998</v>
      </c>
      <c r="AD237" s="33">
        <v>2516.2607159999998</v>
      </c>
      <c r="AE237" s="33">
        <v>2200.8089930000001</v>
      </c>
      <c r="AF237" s="33">
        <v>7280.3205950000001</v>
      </c>
      <c r="AG237" s="33">
        <v>8167.2752350000001</v>
      </c>
      <c r="AH237" s="33">
        <v>2745.430805</v>
      </c>
      <c r="AI237" s="33">
        <v>2474.9613650000001</v>
      </c>
      <c r="AJ237" s="33">
        <v>8810.9628790000006</v>
      </c>
      <c r="AK237" s="33">
        <v>9833.5693850000007</v>
      </c>
      <c r="AL237" s="33">
        <v>2936.9000780000001</v>
      </c>
      <c r="AM237" s="33">
        <v>2704.0128759999998</v>
      </c>
      <c r="AN237" s="33">
        <v>8810.9628790000006</v>
      </c>
      <c r="AO237" s="33">
        <v>9833.5693850000007</v>
      </c>
      <c r="AP237" s="33">
        <v>2936.9000780000001</v>
      </c>
      <c r="AQ237" s="33">
        <v>2704.0128759999998</v>
      </c>
      <c r="AR237" s="33">
        <v>8810.9628790000006</v>
      </c>
      <c r="AS237" s="33">
        <v>9833.5693850000007</v>
      </c>
      <c r="AT237" s="33">
        <v>2936.9000780000001</v>
      </c>
      <c r="AU237" s="33">
        <v>2704.0128759999998</v>
      </c>
      <c r="AV237" s="33">
        <v>8810.9628790000006</v>
      </c>
      <c r="AW237" s="33">
        <v>9833.5693850000007</v>
      </c>
      <c r="AX237" s="33">
        <v>2936.9000780000001</v>
      </c>
      <c r="AY237" s="33">
        <v>2704.0128759999998</v>
      </c>
      <c r="AZ237" s="33">
        <v>8810.9628790000006</v>
      </c>
      <c r="BA237" s="33">
        <v>9833.5693850000007</v>
      </c>
      <c r="BB237" s="33">
        <v>2936.9000780000001</v>
      </c>
      <c r="BC237" s="33">
        <v>2704.0128759999998</v>
      </c>
      <c r="BD237" s="33">
        <v>8810.9628790000006</v>
      </c>
      <c r="BE237" s="33">
        <v>9833.5693850000007</v>
      </c>
      <c r="BF237" s="33">
        <v>2936.9000780000001</v>
      </c>
      <c r="BG237" s="33">
        <v>2704.0128759999998</v>
      </c>
      <c r="BH237" s="33">
        <v>8810.9628790000006</v>
      </c>
      <c r="BI237" s="33">
        <v>9833.5693850000007</v>
      </c>
      <c r="BJ237" s="33">
        <v>2936.9000780000001</v>
      </c>
      <c r="BK237" s="33">
        <v>2704.0128759999998</v>
      </c>
      <c r="BL237" s="33">
        <v>8810.9628790000006</v>
      </c>
      <c r="BM237" s="33">
        <v>9833.5693850000007</v>
      </c>
      <c r="BN237" s="33">
        <v>2936.9000780000001</v>
      </c>
      <c r="BO237" s="33">
        <v>2704.0128759999998</v>
      </c>
      <c r="BP237" s="33">
        <v>8810.9628790000006</v>
      </c>
      <c r="BQ237" s="33">
        <v>9833.5693850000007</v>
      </c>
      <c r="BR237" s="33">
        <v>2936.9000780000001</v>
      </c>
      <c r="BS237" s="33">
        <v>2704.0128759999998</v>
      </c>
      <c r="BT237" s="33">
        <v>8810.9628790000006</v>
      </c>
      <c r="BU237" s="33">
        <v>9833.5693850000007</v>
      </c>
      <c r="BV237" s="33">
        <v>2936.9000780000001</v>
      </c>
      <c r="BW237" s="33">
        <v>2704.0128759999998</v>
      </c>
      <c r="BX237" s="33">
        <v>8810.9628790000006</v>
      </c>
      <c r="BY237" s="33">
        <v>9833.5693850000007</v>
      </c>
      <c r="BZ237" s="33">
        <v>2936.9000780000001</v>
      </c>
      <c r="CA237" s="33">
        <v>2704.0128759999998</v>
      </c>
      <c r="CB237" s="33">
        <v>8810.9628790000006</v>
      </c>
      <c r="CC237" s="33">
        <v>9833.5693850000007</v>
      </c>
      <c r="CD237" s="33">
        <v>2936.9000780000001</v>
      </c>
      <c r="CE237" s="33">
        <v>2704.0128759999998</v>
      </c>
      <c r="CF237" s="33">
        <v>8810.9628790000006</v>
      </c>
      <c r="CG237" s="33">
        <v>9833.5693850000007</v>
      </c>
      <c r="CH237" s="33">
        <v>2936.9000780000001</v>
      </c>
      <c r="CI237" s="33">
        <v>2704.0128759999998</v>
      </c>
      <c r="CJ237" s="33">
        <v>8810.9628790000006</v>
      </c>
      <c r="CK237" s="33">
        <v>9833.5693850000007</v>
      </c>
      <c r="CL237" s="33">
        <v>2936.9000780000001</v>
      </c>
      <c r="CM237" s="33">
        <v>2704.0128759999998</v>
      </c>
      <c r="CN237" s="33">
        <v>8810.9628790000006</v>
      </c>
      <c r="CO237" s="33">
        <v>9833.5693850000007</v>
      </c>
      <c r="CP237" s="33">
        <v>2936.9000780000001</v>
      </c>
      <c r="CQ237" s="33">
        <v>2704.0128759999998</v>
      </c>
      <c r="CR237" s="33">
        <v>8810.9628790000006</v>
      </c>
      <c r="CS237" s="33">
        <v>9833.5693850000007</v>
      </c>
      <c r="CT237" s="33">
        <v>2936.9000780000001</v>
      </c>
      <c r="CU237" s="33">
        <v>2704.0128759999998</v>
      </c>
      <c r="CV237" s="33">
        <v>8810.9628790000006</v>
      </c>
      <c r="CW237" s="33">
        <v>9833.5693850000007</v>
      </c>
      <c r="CX237" s="33">
        <v>2936.9000780000001</v>
      </c>
      <c r="CY237" s="33">
        <v>2704.0128759999998</v>
      </c>
      <c r="CZ237" s="33">
        <v>8810.9628790000006</v>
      </c>
      <c r="DA237" s="33">
        <v>9833.5693850000007</v>
      </c>
      <c r="DB237" s="33">
        <v>2936.9000780000001</v>
      </c>
      <c r="DC237" s="33">
        <v>2704.0128759999998</v>
      </c>
      <c r="DD237" s="33">
        <v>8810.9628790000006</v>
      </c>
      <c r="DE237" s="33">
        <v>9833.5693850000007</v>
      </c>
      <c r="DF237" s="33">
        <v>2936.9000780000001</v>
      </c>
      <c r="DG237" s="33">
        <v>2704.0128759999998</v>
      </c>
      <c r="DH237" s="33">
        <v>8810.9628790000006</v>
      </c>
      <c r="DI237" s="33">
        <v>9833.5693850000007</v>
      </c>
      <c r="DJ237" s="33">
        <v>2936.9000780000001</v>
      </c>
      <c r="DK237" s="33">
        <v>2704.0128759999998</v>
      </c>
      <c r="DL237" s="33">
        <v>8810.9628790000006</v>
      </c>
      <c r="DM237" s="33">
        <v>9833.5693850000007</v>
      </c>
      <c r="DN237" s="33">
        <v>2936.9000780000001</v>
      </c>
      <c r="DO237" s="33">
        <v>2704.0128759999998</v>
      </c>
      <c r="DP237" s="33">
        <v>8810.9628790000006</v>
      </c>
      <c r="DQ237" s="33">
        <v>9833.5693850000007</v>
      </c>
      <c r="DR237" s="33">
        <v>2936.9000780000001</v>
      </c>
      <c r="DS237" s="33">
        <v>2704.0128759999998</v>
      </c>
      <c r="DT237" s="33">
        <v>8810.9628790000006</v>
      </c>
      <c r="DU237" s="33">
        <v>9833.5693850000007</v>
      </c>
      <c r="DV237" s="33">
        <v>2936.9000780000001</v>
      </c>
      <c r="DW237" s="33">
        <v>2704.0128759999998</v>
      </c>
      <c r="DX237" s="33">
        <v>8810.9628790000006</v>
      </c>
      <c r="DY237" s="33">
        <v>9833.5693850000007</v>
      </c>
      <c r="DZ237" s="33">
        <v>2936.9000780000001</v>
      </c>
      <c r="EA237" s="33">
        <v>2704.0128759999998</v>
      </c>
      <c r="EB237" s="33">
        <v>8810.9628790000006</v>
      </c>
      <c r="EC237" s="33">
        <v>9833.5693850000007</v>
      </c>
      <c r="ED237" s="33">
        <v>2936.9000780000001</v>
      </c>
      <c r="EE237" s="33">
        <v>2704.0128759999998</v>
      </c>
      <c r="EF237" s="33">
        <v>8810.9628790000006</v>
      </c>
      <c r="EG237" s="33">
        <v>9833.5693850000007</v>
      </c>
      <c r="EH237" s="33">
        <v>2936.9000780000001</v>
      </c>
      <c r="EI237" s="33">
        <v>2704.0128759999998</v>
      </c>
      <c r="EJ237" s="33">
        <v>8810.9628790000006</v>
      </c>
      <c r="EK237" s="33">
        <v>9833.5693850000007</v>
      </c>
      <c r="EL237" s="33">
        <v>2936.9000780000001</v>
      </c>
      <c r="EM237" s="33">
        <v>2704.0128759999998</v>
      </c>
      <c r="EN237" s="33">
        <v>8810.9628790000006</v>
      </c>
      <c r="EO237" s="33">
        <v>9833.5693850000007</v>
      </c>
      <c r="EP237" s="33">
        <v>2418.8320939999999</v>
      </c>
      <c r="EQ237" s="33">
        <v>2704.0128759999998</v>
      </c>
      <c r="ER237" s="33">
        <v>8810.9628790000006</v>
      </c>
      <c r="ES237" s="33">
        <v>9833.5693850000007</v>
      </c>
      <c r="ET237" s="33">
        <v>2936.9000780000001</v>
      </c>
      <c r="EU237" s="33">
        <v>2704.0128759999998</v>
      </c>
      <c r="EV237" s="33">
        <v>8810.9628790000006</v>
      </c>
      <c r="EW237" s="33">
        <v>9833.5693850000007</v>
      </c>
      <c r="EY237" s="33">
        <v>2704.0128759999998</v>
      </c>
      <c r="EZ237" s="33">
        <v>8810.9628790000006</v>
      </c>
      <c r="FA237" s="33">
        <v>9833.5693850000007</v>
      </c>
      <c r="FC237" s="33">
        <v>2704.0128759999998</v>
      </c>
    </row>
    <row r="238" spans="2:159" x14ac:dyDescent="0.25">
      <c r="B238" s="33" t="s">
        <v>1</v>
      </c>
      <c r="C238" s="33" t="s">
        <v>40</v>
      </c>
      <c r="D238" s="33">
        <v>7801.7042860000001</v>
      </c>
      <c r="E238" s="33">
        <v>7273.9891669999997</v>
      </c>
      <c r="F238" s="33">
        <v>6993.13375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6993.13375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6993.13375</v>
      </c>
      <c r="W238" s="33">
        <v>7052.958095</v>
      </c>
      <c r="X238" s="33">
        <v>7801.7042860000001</v>
      </c>
      <c r="Y238" s="33">
        <v>7273.9891669999997</v>
      </c>
      <c r="Z238" s="33">
        <v>6993.13375</v>
      </c>
      <c r="AA238" s="33">
        <v>7052.958095</v>
      </c>
      <c r="AB238" s="33">
        <v>7801.7042860000001</v>
      </c>
      <c r="AC238" s="33">
        <v>7273.9891669999997</v>
      </c>
      <c r="AD238" s="33">
        <v>6993.13375</v>
      </c>
      <c r="AE238" s="33">
        <v>7052.958095</v>
      </c>
      <c r="AF238" s="33">
        <v>7801.7042860000001</v>
      </c>
      <c r="AG238" s="33">
        <v>7273.9891669999997</v>
      </c>
      <c r="AH238" s="33">
        <v>6993.13375</v>
      </c>
      <c r="AI238" s="33">
        <v>7052.958095</v>
      </c>
      <c r="AJ238" s="33">
        <v>7801.7042860000001</v>
      </c>
      <c r="AK238" s="33">
        <v>7273.9891669999997</v>
      </c>
      <c r="AL238" s="33">
        <v>6993.13375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41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2208.1665849999999</v>
      </c>
      <c r="U239" s="33">
        <v>2197.528069</v>
      </c>
      <c r="V239" s="33">
        <v>574.89272229999995</v>
      </c>
      <c r="W239" s="33">
        <v>671.04039799999998</v>
      </c>
      <c r="X239" s="33">
        <v>2184.4639160000002</v>
      </c>
      <c r="Y239" s="33">
        <v>2197.528069</v>
      </c>
      <c r="Z239" s="33">
        <v>574.89272229999995</v>
      </c>
      <c r="AA239" s="33">
        <v>671.04039799999998</v>
      </c>
      <c r="AB239" s="33">
        <v>4252.2994619999999</v>
      </c>
      <c r="AC239" s="33">
        <v>4106.5730469999999</v>
      </c>
      <c r="AD239" s="33">
        <v>1372.5962669999999</v>
      </c>
      <c r="AE239" s="33">
        <v>1671.0517500000001</v>
      </c>
      <c r="AF239" s="33">
        <v>4252.2994619999999</v>
      </c>
      <c r="AG239" s="33">
        <v>4106.5730469999999</v>
      </c>
      <c r="AH239" s="33">
        <v>1372.5962669999999</v>
      </c>
      <c r="AI239" s="33">
        <v>1671.0517500000001</v>
      </c>
      <c r="AJ239" s="33">
        <v>4252.2994619999999</v>
      </c>
      <c r="AK239" s="33">
        <v>4106.5730469999999</v>
      </c>
      <c r="AL239" s="33">
        <v>1372.5962669999999</v>
      </c>
      <c r="AM239" s="33">
        <v>1671.0517500000001</v>
      </c>
      <c r="AN239" s="33">
        <v>4252.2994619999999</v>
      </c>
      <c r="AO239" s="33">
        <v>4106.5730469999999</v>
      </c>
      <c r="AP239" s="33">
        <v>1372.5962669999999</v>
      </c>
      <c r="AQ239" s="33">
        <v>1671.0517500000001</v>
      </c>
      <c r="AR239" s="33">
        <v>4252.2994619999999</v>
      </c>
      <c r="AS239" s="33">
        <v>4106.5730469999999</v>
      </c>
      <c r="AT239" s="33">
        <v>1372.5962669999999</v>
      </c>
      <c r="AU239" s="33">
        <v>1671.0517500000001</v>
      </c>
      <c r="AV239" s="33">
        <v>4252.2994619999999</v>
      </c>
      <c r="AW239" s="33">
        <v>4106.5730469999999</v>
      </c>
      <c r="AX239" s="33">
        <v>1372.5962669999999</v>
      </c>
      <c r="AY239" s="33">
        <v>1671.0517500000001</v>
      </c>
      <c r="AZ239" s="33">
        <v>4252.2994619999999</v>
      </c>
      <c r="BA239" s="33">
        <v>4106.5730469999999</v>
      </c>
      <c r="BB239" s="33">
        <v>1372.5962669999999</v>
      </c>
      <c r="BC239" s="33">
        <v>1671.0517500000001</v>
      </c>
      <c r="BD239" s="33">
        <v>4252.2994619999999</v>
      </c>
      <c r="BE239" s="33">
        <v>4106.5730469999999</v>
      </c>
      <c r="BF239" s="33">
        <v>1372.5962669999999</v>
      </c>
      <c r="BG239" s="33">
        <v>1671.0517500000001</v>
      </c>
      <c r="BH239" s="33">
        <v>4252.2994619999999</v>
      </c>
      <c r="BI239" s="33">
        <v>4106.5730469999999</v>
      </c>
      <c r="BJ239" s="33">
        <v>1372.5962669999999</v>
      </c>
      <c r="BK239" s="33">
        <v>1671.0517500000001</v>
      </c>
      <c r="BL239" s="33">
        <v>4252.2994619999999</v>
      </c>
      <c r="BM239" s="33">
        <v>4106.5730469999999</v>
      </c>
      <c r="BN239" s="33">
        <v>1372.5962669999999</v>
      </c>
      <c r="BO239" s="33">
        <v>1671.0517500000001</v>
      </c>
      <c r="BP239" s="33">
        <v>4252.2994619999999</v>
      </c>
      <c r="BQ239" s="33">
        <v>4106.5730469999999</v>
      </c>
      <c r="BR239" s="33">
        <v>1372.5962669999999</v>
      </c>
      <c r="BS239" s="33">
        <v>1671.0517500000001</v>
      </c>
      <c r="BT239" s="33">
        <v>4252.2994619999999</v>
      </c>
      <c r="BU239" s="33">
        <v>4106.5730469999999</v>
      </c>
      <c r="BV239" s="33">
        <v>1372.5962669999999</v>
      </c>
      <c r="BW239" s="33">
        <v>1671.0517500000001</v>
      </c>
      <c r="BX239" s="33">
        <v>4252.2994619999999</v>
      </c>
      <c r="BY239" s="33">
        <v>4106.5730469999999</v>
      </c>
      <c r="BZ239" s="33">
        <v>1372.5962669999999</v>
      </c>
      <c r="CA239" s="33">
        <v>1671.0517500000001</v>
      </c>
      <c r="CB239" s="33">
        <v>4252.2994619999999</v>
      </c>
      <c r="CC239" s="33">
        <v>4106.5730469999999</v>
      </c>
      <c r="CD239" s="33">
        <v>1372.5962669999999</v>
      </c>
      <c r="CE239" s="33">
        <v>1671.0517500000001</v>
      </c>
      <c r="CF239" s="33">
        <v>4252.2994619999999</v>
      </c>
      <c r="CG239" s="33">
        <v>4106.5730469999999</v>
      </c>
      <c r="CH239" s="33">
        <v>1372.5962669999999</v>
      </c>
      <c r="CI239" s="33">
        <v>1671.0517500000001</v>
      </c>
      <c r="CJ239" s="33">
        <v>4252.2994619999999</v>
      </c>
      <c r="CK239" s="33">
        <v>4106.5730469999999</v>
      </c>
      <c r="CL239" s="33">
        <v>1372.5962669999999</v>
      </c>
      <c r="CM239" s="33">
        <v>1671.0517500000001</v>
      </c>
      <c r="CN239" s="33">
        <v>4252.2994619999999</v>
      </c>
      <c r="CO239" s="33">
        <v>4106.5730469999999</v>
      </c>
      <c r="CP239" s="33">
        <v>1372.5962669999999</v>
      </c>
      <c r="CQ239" s="33">
        <v>1671.0517500000001</v>
      </c>
      <c r="CR239" s="33">
        <v>4252.2994619999999</v>
      </c>
      <c r="CS239" s="33">
        <v>4106.5730469999999</v>
      </c>
      <c r="CT239" s="33">
        <v>1372.5962669999999</v>
      </c>
      <c r="CU239" s="33">
        <v>1671.0517500000001</v>
      </c>
      <c r="CV239" s="33">
        <v>4252.2994619999999</v>
      </c>
      <c r="CW239" s="33">
        <v>4106.5730469999999</v>
      </c>
      <c r="CX239" s="33">
        <v>1372.5962669999999</v>
      </c>
      <c r="CY239" s="33">
        <v>1671.0517500000001</v>
      </c>
      <c r="CZ239" s="33">
        <v>4252.2994619999999</v>
      </c>
      <c r="DA239" s="33">
        <v>4106.5730469999999</v>
      </c>
      <c r="DB239" s="33">
        <v>1372.5962669999999</v>
      </c>
      <c r="DC239" s="33">
        <v>1671.0517500000001</v>
      </c>
      <c r="DD239" s="33">
        <v>4252.2994619999999</v>
      </c>
      <c r="DE239" s="33">
        <v>4106.5730469999999</v>
      </c>
      <c r="DF239" s="33">
        <v>1372.5962669999999</v>
      </c>
      <c r="DG239" s="33">
        <v>1671.0517500000001</v>
      </c>
      <c r="DH239" s="33">
        <v>4252.2994619999999</v>
      </c>
      <c r="DI239" s="33">
        <v>4106.5730469999999</v>
      </c>
      <c r="DJ239" s="33">
        <v>1372.5962669999999</v>
      </c>
      <c r="DK239" s="33">
        <v>1671.0517500000001</v>
      </c>
      <c r="DL239" s="33">
        <v>4252.2994619999999</v>
      </c>
      <c r="DM239" s="33">
        <v>4106.5730469999999</v>
      </c>
      <c r="DN239" s="33">
        <v>1372.5962669999999</v>
      </c>
      <c r="DO239" s="33">
        <v>1671.0517500000001</v>
      </c>
      <c r="DP239" s="33">
        <v>4252.2994619999999</v>
      </c>
      <c r="DQ239" s="33">
        <v>4106.5730469999999</v>
      </c>
      <c r="DR239" s="33">
        <v>1372.5962669999999</v>
      </c>
      <c r="DS239" s="33">
        <v>1671.0517500000001</v>
      </c>
      <c r="DT239" s="33">
        <v>4252.2994619999999</v>
      </c>
      <c r="DU239" s="33">
        <v>4106.5730469999999</v>
      </c>
      <c r="DV239" s="33">
        <v>1372.5962669999999</v>
      </c>
      <c r="DW239" s="33">
        <v>1671.0517500000001</v>
      </c>
      <c r="DX239" s="33">
        <v>4252.2994619999999</v>
      </c>
      <c r="DY239" s="33">
        <v>4106.5730469999999</v>
      </c>
      <c r="DZ239" s="33">
        <v>1372.5962669999999</v>
      </c>
      <c r="EA239" s="33">
        <v>1671.0517500000001</v>
      </c>
      <c r="EB239" s="33">
        <v>4252.2994619999999</v>
      </c>
      <c r="EC239" s="33">
        <v>4106.5730469999999</v>
      </c>
      <c r="ED239" s="33">
        <v>1372.5962669999999</v>
      </c>
      <c r="EE239" s="33">
        <v>1671.0517500000001</v>
      </c>
      <c r="EF239" s="33">
        <v>4252.2994619999999</v>
      </c>
      <c r="EG239" s="33">
        <v>4106.5730469999999</v>
      </c>
      <c r="EH239" s="33">
        <v>1372.5962669999999</v>
      </c>
      <c r="EI239" s="33">
        <v>1671.0517500000001</v>
      </c>
      <c r="EJ239" s="33">
        <v>4252.2994619999999</v>
      </c>
      <c r="EK239" s="33">
        <v>4106.5730469999999</v>
      </c>
      <c r="EL239" s="33">
        <v>200.7128434</v>
      </c>
      <c r="EM239" s="33">
        <v>1671.0517500000001</v>
      </c>
      <c r="EN239" s="33">
        <v>4252.2994619999999</v>
      </c>
      <c r="EO239" s="33">
        <v>4106.5730469999999</v>
      </c>
      <c r="EP239" s="33">
        <v>1372.5962669999999</v>
      </c>
      <c r="EQ239" s="33">
        <v>1671.0517500000001</v>
      </c>
      <c r="ER239" s="33">
        <v>4252.2994619999999</v>
      </c>
      <c r="ES239" s="33">
        <v>4106.5730469999999</v>
      </c>
      <c r="ET239" s="33">
        <v>214.54484769999999</v>
      </c>
      <c r="EU239" s="33">
        <v>1671.0517500000001</v>
      </c>
      <c r="EV239" s="33">
        <v>4252.2994619999999</v>
      </c>
      <c r="EW239" s="33">
        <v>4106.5730469999999</v>
      </c>
      <c r="EX239" s="33">
        <v>234.5630104</v>
      </c>
      <c r="EY239" s="33">
        <v>1671.0517500000001</v>
      </c>
      <c r="EZ239" s="33">
        <v>4252.2994619999999</v>
      </c>
      <c r="FA239" s="33">
        <v>4106.5730469999999</v>
      </c>
      <c r="FB239" s="33">
        <v>253.79372090000001</v>
      </c>
      <c r="FC239" s="33">
        <v>1671.0517500000001</v>
      </c>
    </row>
    <row r="240" spans="2:159" x14ac:dyDescent="0.25">
      <c r="B240" s="33" t="s">
        <v>1</v>
      </c>
      <c r="C240" s="33" t="s">
        <v>42</v>
      </c>
      <c r="D240" s="33">
        <v>101.4122192</v>
      </c>
      <c r="E240" s="33">
        <v>188.92549769999999</v>
      </c>
      <c r="F240" s="33">
        <v>128.33607699999999</v>
      </c>
      <c r="G240" s="33">
        <v>102.64523869999999</v>
      </c>
      <c r="J240" s="33">
        <v>176.95954939999999</v>
      </c>
      <c r="K240" s="33">
        <v>102.64523869999999</v>
      </c>
      <c r="L240" s="33">
        <v>101.4122192</v>
      </c>
      <c r="M240" s="33">
        <v>188.92549769999999</v>
      </c>
      <c r="N240" s="33">
        <v>176.95954939999999</v>
      </c>
      <c r="O240" s="33">
        <v>102.64523869999999</v>
      </c>
      <c r="P240" s="33">
        <v>101.4122192</v>
      </c>
      <c r="Q240" s="33">
        <v>188.92549769999999</v>
      </c>
      <c r="R240" s="33">
        <v>176.95954939999999</v>
      </c>
      <c r="S240" s="33">
        <v>102.64523869999999</v>
      </c>
      <c r="T240" s="33">
        <v>101.4122192</v>
      </c>
      <c r="U240" s="33">
        <v>188.92549769999999</v>
      </c>
      <c r="V240" s="33">
        <v>176.95954939999999</v>
      </c>
      <c r="W240" s="33">
        <v>102.64523869999999</v>
      </c>
      <c r="X240" s="33">
        <v>101.4122192</v>
      </c>
      <c r="Y240" s="33">
        <v>188.92549769999999</v>
      </c>
      <c r="Z240" s="33">
        <v>176.95954939999999</v>
      </c>
      <c r="AA240" s="33">
        <v>102.64523869999999</v>
      </c>
      <c r="AB240" s="33">
        <v>101.4122192</v>
      </c>
      <c r="AC240" s="33">
        <v>188.92549769999999</v>
      </c>
      <c r="AD240" s="33">
        <v>176.95954939999999</v>
      </c>
      <c r="AE240" s="33">
        <v>102.64523869999999</v>
      </c>
      <c r="AF240" s="33">
        <v>435.79520839999998</v>
      </c>
      <c r="AG240" s="33">
        <v>459.58046880000001</v>
      </c>
      <c r="AH240" s="33">
        <v>529.33793179999998</v>
      </c>
      <c r="AI240" s="33">
        <v>442.5223135</v>
      </c>
      <c r="AJ240" s="33">
        <v>435.79520839999998</v>
      </c>
      <c r="AK240" s="33">
        <v>459.58046880000001</v>
      </c>
      <c r="AL240" s="33">
        <v>529.33793179999998</v>
      </c>
      <c r="AM240" s="33">
        <v>442.5223135</v>
      </c>
      <c r="AN240" s="33">
        <v>435.79520839999998</v>
      </c>
      <c r="AO240" s="33">
        <v>459.58046880000001</v>
      </c>
      <c r="AP240" s="33">
        <v>529.33793179999998</v>
      </c>
      <c r="AQ240" s="33">
        <v>442.5223135</v>
      </c>
      <c r="AR240" s="33">
        <v>435.79520839999998</v>
      </c>
      <c r="AS240" s="33">
        <v>459.58046880000001</v>
      </c>
      <c r="AT240" s="33">
        <v>529.33793179999998</v>
      </c>
      <c r="AU240" s="33">
        <v>442.5223135</v>
      </c>
      <c r="AV240" s="33">
        <v>435.79520839999998</v>
      </c>
      <c r="AW240" s="33">
        <v>459.58046880000001</v>
      </c>
      <c r="AX240" s="33">
        <v>529.33793179999998</v>
      </c>
      <c r="AY240" s="33">
        <v>442.5223135</v>
      </c>
      <c r="AZ240" s="33">
        <v>435.79520839999998</v>
      </c>
      <c r="BA240" s="33">
        <v>459.58046880000001</v>
      </c>
      <c r="BB240" s="33">
        <v>529.33793179999998</v>
      </c>
      <c r="BC240" s="33">
        <v>442.5223135</v>
      </c>
      <c r="BD240" s="33">
        <v>435.79520839999998</v>
      </c>
      <c r="BE240" s="33">
        <v>459.58046880000001</v>
      </c>
      <c r="BF240" s="33">
        <v>529.33793179999998</v>
      </c>
      <c r="BG240" s="33">
        <v>442.5223135</v>
      </c>
      <c r="BH240" s="33">
        <v>435.79520839999998</v>
      </c>
      <c r="BI240" s="33">
        <v>459.58046880000001</v>
      </c>
      <c r="BJ240" s="33">
        <v>529.33793179999998</v>
      </c>
      <c r="BK240" s="33">
        <v>442.5223135</v>
      </c>
      <c r="BL240" s="33">
        <v>435.79520839999998</v>
      </c>
      <c r="BM240" s="33">
        <v>459.58046880000001</v>
      </c>
      <c r="BN240" s="33">
        <v>529.33793179999998</v>
      </c>
      <c r="BO240" s="33">
        <v>442.5223135</v>
      </c>
      <c r="BP240" s="33">
        <v>435.79520839999998</v>
      </c>
      <c r="BQ240" s="33">
        <v>459.58046880000001</v>
      </c>
      <c r="BR240" s="33">
        <v>529.33793179999998</v>
      </c>
      <c r="BS240" s="33">
        <v>442.5223135</v>
      </c>
      <c r="BT240" s="33">
        <v>435.79520839999998</v>
      </c>
      <c r="BU240" s="33">
        <v>459.58046880000001</v>
      </c>
      <c r="BV240" s="33">
        <v>529.33793179999998</v>
      </c>
      <c r="BW240" s="33">
        <v>442.5223135</v>
      </c>
      <c r="BX240" s="33">
        <v>435.79520839999998</v>
      </c>
      <c r="BY240" s="33">
        <v>459.58046880000001</v>
      </c>
      <c r="BZ240" s="33">
        <v>529.33793179999998</v>
      </c>
      <c r="CA240" s="33">
        <v>442.5223135</v>
      </c>
      <c r="CB240" s="33">
        <v>435.79520839999998</v>
      </c>
      <c r="CC240" s="33">
        <v>459.58046880000001</v>
      </c>
      <c r="CD240" s="33">
        <v>529.33793179999998</v>
      </c>
      <c r="CE240" s="33">
        <v>442.5223135</v>
      </c>
      <c r="CF240" s="33">
        <v>435.79520839999998</v>
      </c>
      <c r="CG240" s="33">
        <v>459.58046880000001</v>
      </c>
      <c r="CH240" s="33">
        <v>529.33793179999998</v>
      </c>
      <c r="CI240" s="33">
        <v>442.5223135</v>
      </c>
      <c r="CJ240" s="33">
        <v>435.79520839999998</v>
      </c>
      <c r="CK240" s="33">
        <v>459.58046880000001</v>
      </c>
      <c r="CL240" s="33">
        <v>529.33793179999998</v>
      </c>
      <c r="CM240" s="33">
        <v>442.5223135</v>
      </c>
      <c r="CN240" s="33">
        <v>435.79520839999998</v>
      </c>
      <c r="CO240" s="33">
        <v>459.58046880000001</v>
      </c>
      <c r="CP240" s="33">
        <v>529.33793179999998</v>
      </c>
      <c r="CQ240" s="33">
        <v>442.5223135</v>
      </c>
      <c r="CR240" s="33">
        <v>435.79520839999998</v>
      </c>
      <c r="CS240" s="33">
        <v>459.58046880000001</v>
      </c>
      <c r="CT240" s="33">
        <v>529.33793179999998</v>
      </c>
      <c r="CU240" s="33">
        <v>442.5223135</v>
      </c>
      <c r="CV240" s="33">
        <v>435.79520839999998</v>
      </c>
      <c r="CW240" s="33">
        <v>459.58046880000001</v>
      </c>
      <c r="CX240" s="33">
        <v>529.33793179999998</v>
      </c>
      <c r="CY240" s="33">
        <v>442.5223135</v>
      </c>
      <c r="CZ240" s="33">
        <v>435.79520839999998</v>
      </c>
      <c r="DA240" s="33">
        <v>459.58046880000001</v>
      </c>
      <c r="DB240" s="33">
        <v>529.33793179999998</v>
      </c>
      <c r="DC240" s="33">
        <v>442.5223135</v>
      </c>
      <c r="DD240" s="33">
        <v>435.79520839999998</v>
      </c>
      <c r="DE240" s="33">
        <v>459.58046880000001</v>
      </c>
      <c r="DF240" s="33">
        <v>529.33793179999998</v>
      </c>
      <c r="DG240" s="33">
        <v>442.5223135</v>
      </c>
      <c r="DH240" s="33">
        <v>435.79520839999998</v>
      </c>
      <c r="DI240" s="33">
        <v>459.58046880000001</v>
      </c>
      <c r="DJ240" s="33">
        <v>529.33793179999998</v>
      </c>
      <c r="DK240" s="33">
        <v>442.5223135</v>
      </c>
      <c r="DL240" s="33">
        <v>435.79520839999998</v>
      </c>
      <c r="DM240" s="33">
        <v>459.58046880000001</v>
      </c>
      <c r="DN240" s="33">
        <v>529.33793179999998</v>
      </c>
      <c r="DO240" s="33">
        <v>442.5223135</v>
      </c>
      <c r="DP240" s="33">
        <v>435.79520839999998</v>
      </c>
      <c r="DQ240" s="33">
        <v>459.58046880000001</v>
      </c>
      <c r="DR240" s="33">
        <v>529.33793179999998</v>
      </c>
      <c r="DS240" s="33">
        <v>442.5223135</v>
      </c>
      <c r="DT240" s="33">
        <v>435.79520839999998</v>
      </c>
      <c r="DU240" s="33">
        <v>459.58046880000001</v>
      </c>
      <c r="DV240" s="33">
        <v>529.33793179999998</v>
      </c>
      <c r="DW240" s="33">
        <v>442.5223135</v>
      </c>
      <c r="DX240" s="33">
        <v>435.79520839999998</v>
      </c>
      <c r="DY240" s="33">
        <v>459.58046880000001</v>
      </c>
      <c r="DZ240" s="33">
        <v>529.33793179999998</v>
      </c>
      <c r="EA240" s="33">
        <v>442.5223135</v>
      </c>
      <c r="EB240" s="33">
        <v>435.79520839999998</v>
      </c>
      <c r="EC240" s="33">
        <v>459.58046880000001</v>
      </c>
      <c r="ED240" s="33">
        <v>529.33793179999998</v>
      </c>
      <c r="EE240" s="33">
        <v>442.5223135</v>
      </c>
      <c r="EF240" s="33">
        <v>435.79520839999998</v>
      </c>
      <c r="EG240" s="33">
        <v>459.58046880000001</v>
      </c>
      <c r="EH240" s="33">
        <v>529.33793179999998</v>
      </c>
      <c r="EI240" s="33">
        <v>442.5223135</v>
      </c>
      <c r="EJ240" s="33">
        <v>435.79520839999998</v>
      </c>
      <c r="EK240" s="33">
        <v>459.58046880000001</v>
      </c>
      <c r="EL240" s="33">
        <v>529.33793179999998</v>
      </c>
      <c r="EM240" s="33">
        <v>442.5223135</v>
      </c>
      <c r="EN240" s="33">
        <v>435.79520839999998</v>
      </c>
      <c r="EO240" s="33">
        <v>459.58046880000001</v>
      </c>
      <c r="EP240" s="33">
        <v>529.33793179999998</v>
      </c>
      <c r="EQ240" s="33">
        <v>442.5223135</v>
      </c>
      <c r="ER240" s="33">
        <v>435.79520839999998</v>
      </c>
      <c r="ES240" s="33">
        <v>459.58046880000001</v>
      </c>
      <c r="ET240" s="33">
        <v>529.33793179999998</v>
      </c>
      <c r="EU240" s="33">
        <v>442.5223135</v>
      </c>
      <c r="EV240" s="33">
        <v>435.79520839999998</v>
      </c>
      <c r="EW240" s="33">
        <v>459.58046880000001</v>
      </c>
      <c r="EX240" s="33">
        <v>529.33793179999998</v>
      </c>
      <c r="EY240" s="33">
        <v>442.5223135</v>
      </c>
      <c r="EZ240" s="33">
        <v>435.79520839999998</v>
      </c>
      <c r="FA240" s="33">
        <v>459.58046880000001</v>
      </c>
      <c r="FB240" s="33">
        <v>529.33793179999998</v>
      </c>
      <c r="FC240" s="33">
        <v>442.5223135</v>
      </c>
    </row>
    <row r="241" spans="2:159" x14ac:dyDescent="0.25">
      <c r="B241" s="33" t="s">
        <v>1</v>
      </c>
      <c r="C241" s="33" t="s">
        <v>43</v>
      </c>
    </row>
    <row r="242" spans="2:159" x14ac:dyDescent="0.25">
      <c r="B242" s="33" t="s">
        <v>1</v>
      </c>
      <c r="C242" s="33" t="s">
        <v>44</v>
      </c>
      <c r="AB242" s="33">
        <v>945.5431304</v>
      </c>
      <c r="AC242" s="33">
        <v>945.5431304</v>
      </c>
      <c r="AD242" s="33">
        <v>494.8456205</v>
      </c>
      <c r="AE242" s="33">
        <v>862.19803579999996</v>
      </c>
      <c r="AF242" s="33">
        <v>945.5431304</v>
      </c>
      <c r="AG242" s="33">
        <v>944.40742179999995</v>
      </c>
      <c r="AH242" s="33">
        <v>539.90753489999997</v>
      </c>
      <c r="AI242" s="33">
        <v>913.80375140000001</v>
      </c>
      <c r="AJ242" s="33">
        <v>1859.021921</v>
      </c>
      <c r="AK242" s="33">
        <v>1466.5918750000001</v>
      </c>
      <c r="AL242" s="33">
        <v>610.39716139999996</v>
      </c>
      <c r="AM242" s="33">
        <v>1017.280398</v>
      </c>
      <c r="AN242" s="33">
        <v>1859.021921</v>
      </c>
      <c r="AO242" s="33">
        <v>1466.5918750000001</v>
      </c>
      <c r="AP242" s="33">
        <v>610.39716139999996</v>
      </c>
      <c r="AQ242" s="33">
        <v>1017.280398</v>
      </c>
      <c r="AR242" s="33">
        <v>1859.021921</v>
      </c>
      <c r="AS242" s="33">
        <v>1466.5918750000001</v>
      </c>
      <c r="AT242" s="33">
        <v>610.39716139999996</v>
      </c>
      <c r="AU242" s="33">
        <v>1017.280398</v>
      </c>
      <c r="AV242" s="33">
        <v>1859.021921</v>
      </c>
      <c r="AW242" s="33">
        <v>1466.5918750000001</v>
      </c>
      <c r="AX242" s="33">
        <v>610.39716139999996</v>
      </c>
      <c r="AY242" s="33">
        <v>1017.280398</v>
      </c>
      <c r="AZ242" s="33">
        <v>1859.021921</v>
      </c>
      <c r="BA242" s="33">
        <v>1466.5918750000001</v>
      </c>
      <c r="BB242" s="33">
        <v>610.39716139999996</v>
      </c>
      <c r="BC242" s="33">
        <v>1017.280398</v>
      </c>
      <c r="BD242" s="33">
        <v>1859.021921</v>
      </c>
      <c r="BE242" s="33">
        <v>1466.5918750000001</v>
      </c>
      <c r="BF242" s="33">
        <v>610.39716139999996</v>
      </c>
      <c r="BG242" s="33">
        <v>1017.280398</v>
      </c>
      <c r="BH242" s="33">
        <v>1859.021921</v>
      </c>
      <c r="BI242" s="33">
        <v>1466.5918750000001</v>
      </c>
      <c r="BJ242" s="33">
        <v>610.39716139999996</v>
      </c>
      <c r="BK242" s="33">
        <v>1017.280398</v>
      </c>
      <c r="BL242" s="33">
        <v>1859.021921</v>
      </c>
      <c r="BM242" s="33">
        <v>1466.5918750000001</v>
      </c>
      <c r="BN242" s="33">
        <v>610.39716139999996</v>
      </c>
      <c r="BO242" s="33">
        <v>1017.280398</v>
      </c>
      <c r="BP242" s="33">
        <v>1859.021921</v>
      </c>
      <c r="BQ242" s="33">
        <v>1466.5918750000001</v>
      </c>
      <c r="BR242" s="33">
        <v>610.39716139999996</v>
      </c>
      <c r="BS242" s="33">
        <v>1017.280398</v>
      </c>
      <c r="BT242" s="33">
        <v>1928.6291670000001</v>
      </c>
      <c r="BU242" s="33">
        <v>1499.324668</v>
      </c>
      <c r="BV242" s="33">
        <v>618.12394380000001</v>
      </c>
      <c r="BW242" s="33">
        <v>1050.4364660000001</v>
      </c>
      <c r="BX242" s="33">
        <v>1928.6291670000001</v>
      </c>
      <c r="BY242" s="33">
        <v>1499.324668</v>
      </c>
      <c r="BZ242" s="33">
        <v>618.12394380000001</v>
      </c>
      <c r="CA242" s="33">
        <v>1050.4364660000001</v>
      </c>
      <c r="CB242" s="33">
        <v>1928.6291670000001</v>
      </c>
      <c r="CC242" s="33">
        <v>1499.324668</v>
      </c>
      <c r="CD242" s="33">
        <v>618.12394380000001</v>
      </c>
      <c r="CE242" s="33">
        <v>1050.4364660000001</v>
      </c>
      <c r="CF242" s="33">
        <v>1928.6291670000001</v>
      </c>
      <c r="CG242" s="33">
        <v>1499.324668</v>
      </c>
      <c r="CH242" s="33">
        <v>618.12394380000001</v>
      </c>
      <c r="CI242" s="33">
        <v>1050.4364660000001</v>
      </c>
      <c r="CJ242" s="33">
        <v>1928.6291670000001</v>
      </c>
      <c r="CK242" s="33">
        <v>1499.324668</v>
      </c>
      <c r="CL242" s="33">
        <v>618.12394380000001</v>
      </c>
      <c r="CM242" s="33">
        <v>1050.4364660000001</v>
      </c>
      <c r="CN242" s="33">
        <v>1928.6291670000001</v>
      </c>
      <c r="CO242" s="33">
        <v>1499.324668</v>
      </c>
      <c r="CP242" s="33">
        <v>618.12394380000001</v>
      </c>
      <c r="CQ242" s="33">
        <v>1050.4364660000001</v>
      </c>
      <c r="CR242" s="33">
        <v>1928.6291670000001</v>
      </c>
      <c r="CS242" s="33">
        <v>1499.324668</v>
      </c>
      <c r="CT242" s="33">
        <v>618.12394380000001</v>
      </c>
      <c r="CU242" s="33">
        <v>1050.4364660000001</v>
      </c>
      <c r="CV242" s="33">
        <v>1928.6291670000001</v>
      </c>
      <c r="CW242" s="33">
        <v>1499.324668</v>
      </c>
      <c r="CX242" s="33">
        <v>618.12394380000001</v>
      </c>
      <c r="CY242" s="33">
        <v>1050.4364660000001</v>
      </c>
      <c r="CZ242" s="33">
        <v>1928.6291670000001</v>
      </c>
      <c r="DA242" s="33">
        <v>1499.324668</v>
      </c>
      <c r="DB242" s="33">
        <v>618.12394380000001</v>
      </c>
      <c r="DC242" s="33">
        <v>1050.4364660000001</v>
      </c>
      <c r="DD242" s="33">
        <v>1928.6291670000001</v>
      </c>
      <c r="DE242" s="33">
        <v>1499.324668</v>
      </c>
      <c r="DF242" s="33">
        <v>618.12394380000001</v>
      </c>
      <c r="DG242" s="33">
        <v>1050.4364660000001</v>
      </c>
      <c r="DH242" s="33">
        <v>1928.6291670000001</v>
      </c>
      <c r="DI242" s="33">
        <v>1499.324668</v>
      </c>
      <c r="DJ242" s="33">
        <v>618.12394380000001</v>
      </c>
      <c r="DK242" s="33">
        <v>1050.4364660000001</v>
      </c>
      <c r="DL242" s="33">
        <v>1928.6291670000001</v>
      </c>
      <c r="DM242" s="33">
        <v>1499.324668</v>
      </c>
      <c r="DN242" s="33">
        <v>618.12394380000001</v>
      </c>
      <c r="DO242" s="33">
        <v>1050.4364660000001</v>
      </c>
      <c r="DP242" s="33">
        <v>1928.6291670000001</v>
      </c>
      <c r="DQ242" s="33">
        <v>1499.324668</v>
      </c>
      <c r="DR242" s="33">
        <v>618.12394380000001</v>
      </c>
      <c r="DS242" s="33">
        <v>1050.4364660000001</v>
      </c>
      <c r="DT242" s="33">
        <v>1928.6291670000001</v>
      </c>
      <c r="DU242" s="33">
        <v>1499.324668</v>
      </c>
      <c r="DV242" s="33">
        <v>618.12394380000001</v>
      </c>
      <c r="DW242" s="33">
        <v>1050.4364660000001</v>
      </c>
      <c r="DX242" s="33">
        <v>1928.6291670000001</v>
      </c>
      <c r="DY242" s="33">
        <v>1499.324668</v>
      </c>
      <c r="DZ242" s="33">
        <v>618.12394380000001</v>
      </c>
      <c r="EA242" s="33">
        <v>1050.4364660000001</v>
      </c>
      <c r="EB242" s="33">
        <v>1928.6291670000001</v>
      </c>
      <c r="EC242" s="33">
        <v>1499.324668</v>
      </c>
      <c r="ED242" s="33">
        <v>618.12394380000001</v>
      </c>
      <c r="EE242" s="33">
        <v>1050.4364660000001</v>
      </c>
      <c r="EF242" s="33">
        <v>1928.6291670000001</v>
      </c>
      <c r="EG242" s="33">
        <v>1499.324668</v>
      </c>
      <c r="EH242" s="33">
        <v>610.39716139999996</v>
      </c>
      <c r="EI242" s="33">
        <v>1050.4364660000001</v>
      </c>
      <c r="EJ242" s="33">
        <v>1928.6291670000001</v>
      </c>
      <c r="EK242" s="33">
        <v>1499.324668</v>
      </c>
      <c r="EL242" s="33">
        <v>231.1832904</v>
      </c>
      <c r="EM242" s="33">
        <v>1050.4364660000001</v>
      </c>
      <c r="EN242" s="33">
        <v>1928.6291670000001</v>
      </c>
      <c r="EO242" s="33">
        <v>1499.324668</v>
      </c>
      <c r="EQ242" s="33">
        <v>1050.4364660000001</v>
      </c>
      <c r="ER242" s="33">
        <v>1928.6291670000001</v>
      </c>
      <c r="ES242" s="33">
        <v>1499.324668</v>
      </c>
      <c r="EU242" s="33">
        <v>1050.4364660000001</v>
      </c>
      <c r="EV242" s="33">
        <v>1928.6291670000001</v>
      </c>
      <c r="EW242" s="33">
        <v>1499.324668</v>
      </c>
      <c r="EX242" s="33">
        <v>7.7267823379999996</v>
      </c>
      <c r="EY242" s="33">
        <v>1050.4364660000001</v>
      </c>
      <c r="EZ242" s="33">
        <v>1928.6291670000001</v>
      </c>
      <c r="FA242" s="33">
        <v>1499.324668</v>
      </c>
      <c r="FC242" s="33">
        <v>1050.4364660000001</v>
      </c>
    </row>
    <row r="243" spans="2:159" x14ac:dyDescent="0.25">
      <c r="B243" s="33" t="s">
        <v>1</v>
      </c>
      <c r="C243" s="33" t="s">
        <v>45</v>
      </c>
    </row>
    <row r="244" spans="2:159" x14ac:dyDescent="0.25">
      <c r="B244" s="33" t="s">
        <v>1</v>
      </c>
      <c r="C244" s="33" t="s">
        <v>46</v>
      </c>
    </row>
    <row r="245" spans="2:159" x14ac:dyDescent="0.25">
      <c r="B245" s="33" t="s">
        <v>1</v>
      </c>
      <c r="C245" s="33" t="s">
        <v>15</v>
      </c>
      <c r="D245" s="33">
        <v>34564.122109999997</v>
      </c>
      <c r="E245" s="33">
        <v>32859.277520000003</v>
      </c>
      <c r="F245" s="33">
        <v>37810.454389999999</v>
      </c>
      <c r="G245" s="33">
        <v>35456.171820000003</v>
      </c>
      <c r="H245" s="33">
        <v>35229.724800000004</v>
      </c>
      <c r="I245" s="33">
        <v>33681.401769999997</v>
      </c>
      <c r="J245" s="33">
        <v>37893.136250000003</v>
      </c>
      <c r="K245" s="33">
        <v>35490.055489999999</v>
      </c>
      <c r="L245" s="33">
        <v>35358.147010000001</v>
      </c>
      <c r="M245" s="33">
        <v>33642.735330000003</v>
      </c>
      <c r="N245" s="33">
        <v>37377.411990000001</v>
      </c>
      <c r="O245" s="33">
        <v>35517.61277</v>
      </c>
      <c r="P245" s="33">
        <v>35203.288679999998</v>
      </c>
      <c r="Q245" s="33">
        <v>33823.955300000001</v>
      </c>
      <c r="R245" s="33">
        <v>37877.728840000003</v>
      </c>
      <c r="S245" s="33">
        <v>35474.72711</v>
      </c>
      <c r="T245" s="33">
        <v>37036.414790000003</v>
      </c>
      <c r="U245" s="33">
        <v>36028.66721</v>
      </c>
      <c r="V245" s="33">
        <v>37952.304709999997</v>
      </c>
      <c r="W245" s="33">
        <v>35648.017249999997</v>
      </c>
      <c r="X245" s="33">
        <v>37012.71213</v>
      </c>
      <c r="Y245" s="33">
        <v>36028.66721</v>
      </c>
      <c r="Z245" s="33">
        <v>37952.304709999997</v>
      </c>
      <c r="AA245" s="33">
        <v>35648.017249999997</v>
      </c>
      <c r="AB245" s="33">
        <v>41642.403270000003</v>
      </c>
      <c r="AC245" s="33">
        <v>40654.50834</v>
      </c>
      <c r="AD245" s="33">
        <v>39619.559690000002</v>
      </c>
      <c r="AE245" s="33">
        <v>37895.012860000003</v>
      </c>
      <c r="AF245" s="33">
        <v>44057.264600000002</v>
      </c>
      <c r="AG245" s="33">
        <v>43160.211499999998</v>
      </c>
      <c r="AH245" s="33">
        <v>40503.33511</v>
      </c>
      <c r="AI245" s="33">
        <v>38858.787839999997</v>
      </c>
      <c r="AJ245" s="33">
        <v>46501.385670000003</v>
      </c>
      <c r="AK245" s="33">
        <v>45348.6901</v>
      </c>
      <c r="AL245" s="33">
        <v>40765.294009999998</v>
      </c>
      <c r="AM245" s="33">
        <v>39191.315999999999</v>
      </c>
      <c r="AN245" s="33">
        <v>46501.385670000003</v>
      </c>
      <c r="AO245" s="33">
        <v>45348.6901</v>
      </c>
      <c r="AP245" s="33">
        <v>40765.294009999998</v>
      </c>
      <c r="AQ245" s="33">
        <v>39191.315999999999</v>
      </c>
      <c r="AR245" s="33">
        <v>46564.419959999999</v>
      </c>
      <c r="AS245" s="33">
        <v>45413.85701</v>
      </c>
      <c r="AT245" s="33">
        <v>40756.882169999997</v>
      </c>
      <c r="AU245" s="33">
        <v>39271.67886</v>
      </c>
      <c r="AV245" s="33">
        <v>46707.410909999999</v>
      </c>
      <c r="AW245" s="33">
        <v>45554.33915</v>
      </c>
      <c r="AX245" s="33">
        <v>40979.868589999998</v>
      </c>
      <c r="AY245" s="33">
        <v>39426.019690000001</v>
      </c>
      <c r="AZ245" s="33">
        <v>46763.019959999998</v>
      </c>
      <c r="BA245" s="33">
        <v>45612.616289999998</v>
      </c>
      <c r="BB245" s="33">
        <v>41033.189010000002</v>
      </c>
      <c r="BC245" s="33">
        <v>39487.363680000002</v>
      </c>
      <c r="BD245" s="33">
        <v>46813.258049999997</v>
      </c>
      <c r="BE245" s="33">
        <v>45665.859570000001</v>
      </c>
      <c r="BF245" s="33">
        <v>38441.895989999997</v>
      </c>
      <c r="BG245" s="33">
        <v>39543.441830000003</v>
      </c>
      <c r="BH245" s="33">
        <v>46813.258049999997</v>
      </c>
      <c r="BI245" s="33">
        <v>45665.859570000001</v>
      </c>
      <c r="BJ245" s="33">
        <v>39094.292959999999</v>
      </c>
      <c r="BK245" s="33">
        <v>39543.441830000003</v>
      </c>
      <c r="BL245" s="33">
        <v>46813.258049999997</v>
      </c>
      <c r="BM245" s="33">
        <v>45665.859570000001</v>
      </c>
      <c r="BN245" s="33">
        <v>40678.79795</v>
      </c>
      <c r="BO245" s="33">
        <v>39543.441830000003</v>
      </c>
      <c r="BP245" s="33">
        <v>47450.855860000003</v>
      </c>
      <c r="BQ245" s="33">
        <v>46274.152179999997</v>
      </c>
      <c r="BR245" s="33">
        <v>41712.183210000003</v>
      </c>
      <c r="BS245" s="33">
        <v>40219.795160000001</v>
      </c>
      <c r="BT245" s="33">
        <v>48019.536619999999</v>
      </c>
      <c r="BU245" s="33">
        <v>46788.858760000003</v>
      </c>
      <c r="BV245" s="33">
        <v>42116.09087</v>
      </c>
      <c r="BW245" s="33">
        <v>40736.717530000002</v>
      </c>
      <c r="BX245" s="33">
        <v>48019.536619999999</v>
      </c>
      <c r="BY245" s="33">
        <v>46788.858760000003</v>
      </c>
      <c r="BZ245" s="33">
        <v>42116.09087</v>
      </c>
      <c r="CA245" s="33">
        <v>40736.717530000002</v>
      </c>
      <c r="CB245" s="33">
        <v>48019.536619999999</v>
      </c>
      <c r="CC245" s="33">
        <v>46788.858760000003</v>
      </c>
      <c r="CD245" s="33">
        <v>41420.295590000002</v>
      </c>
      <c r="CE245" s="33">
        <v>40736.717530000002</v>
      </c>
      <c r="CF245" s="33">
        <v>48019.536619999999</v>
      </c>
      <c r="CG245" s="33">
        <v>46788.858760000003</v>
      </c>
      <c r="CH245" s="33">
        <v>40427.244780000001</v>
      </c>
      <c r="CI245" s="33">
        <v>40736.717530000002</v>
      </c>
      <c r="CJ245" s="33">
        <v>48019.536619999999</v>
      </c>
      <c r="CK245" s="33">
        <v>46788.858760000003</v>
      </c>
      <c r="CL245" s="33">
        <v>39409.93075</v>
      </c>
      <c r="CM245" s="33">
        <v>40736.717530000002</v>
      </c>
      <c r="CN245" s="33">
        <v>48019.536619999999</v>
      </c>
      <c r="CO245" s="33">
        <v>46788.858760000003</v>
      </c>
      <c r="CP245" s="33">
        <v>38727.448279999997</v>
      </c>
      <c r="CQ245" s="33">
        <v>40736.717530000002</v>
      </c>
      <c r="CR245" s="33">
        <v>48019.536619999999</v>
      </c>
      <c r="CS245" s="33">
        <v>46788.858760000003</v>
      </c>
      <c r="CT245" s="33">
        <v>38008.627509999998</v>
      </c>
      <c r="CU245" s="33">
        <v>40736.717530000002</v>
      </c>
      <c r="CV245" s="33">
        <v>48019.536619999999</v>
      </c>
      <c r="CW245" s="33">
        <v>46788.858760000003</v>
      </c>
      <c r="CX245" s="33">
        <v>38008.627509999998</v>
      </c>
      <c r="CY245" s="33">
        <v>40736.717530000002</v>
      </c>
      <c r="CZ245" s="33">
        <v>48019.536619999999</v>
      </c>
      <c r="DA245" s="33">
        <v>46788.858760000003</v>
      </c>
      <c r="DB245" s="33">
        <v>38008.627509999998</v>
      </c>
      <c r="DC245" s="33">
        <v>40736.717530000002</v>
      </c>
      <c r="DD245" s="33">
        <v>48019.536619999999</v>
      </c>
      <c r="DE245" s="33">
        <v>46788.858760000003</v>
      </c>
      <c r="DF245" s="33">
        <v>38008.627509999998</v>
      </c>
      <c r="DG245" s="33">
        <v>40736.717530000002</v>
      </c>
      <c r="DH245" s="33">
        <v>48019.536619999999</v>
      </c>
      <c r="DI245" s="33">
        <v>46788.858760000003</v>
      </c>
      <c r="DJ245" s="33">
        <v>38008.627509999998</v>
      </c>
      <c r="DK245" s="33">
        <v>40736.717530000002</v>
      </c>
      <c r="DL245" s="33">
        <v>48019.536619999999</v>
      </c>
      <c r="DM245" s="33">
        <v>46788.858760000003</v>
      </c>
      <c r="DN245" s="33">
        <v>38008.627509999998</v>
      </c>
      <c r="DO245" s="33">
        <v>40736.717530000002</v>
      </c>
      <c r="DP245" s="33">
        <v>48019.536619999999</v>
      </c>
      <c r="DQ245" s="33">
        <v>46788.858760000003</v>
      </c>
      <c r="DR245" s="33">
        <v>38008.627509999998</v>
      </c>
      <c r="DS245" s="33">
        <v>40736.717530000002</v>
      </c>
      <c r="DT245" s="33">
        <v>48019.536619999999</v>
      </c>
      <c r="DU245" s="33">
        <v>46788.858760000003</v>
      </c>
      <c r="DV245" s="33">
        <v>38008.627509999998</v>
      </c>
      <c r="DW245" s="33">
        <v>40736.717530000002</v>
      </c>
      <c r="DX245" s="33">
        <v>48019.536619999999</v>
      </c>
      <c r="DY245" s="33">
        <v>46788.858760000003</v>
      </c>
      <c r="DZ245" s="33">
        <v>38008.627509999998</v>
      </c>
      <c r="EA245" s="33">
        <v>40736.717530000002</v>
      </c>
      <c r="EB245" s="33">
        <v>48019.536619999999</v>
      </c>
      <c r="EC245" s="33">
        <v>46788.858760000003</v>
      </c>
      <c r="ED245" s="33">
        <v>38008.627509999998</v>
      </c>
      <c r="EE245" s="33">
        <v>40736.717530000002</v>
      </c>
      <c r="EF245" s="33">
        <v>48019.536619999999</v>
      </c>
      <c r="EG245" s="33">
        <v>46788.858760000003</v>
      </c>
      <c r="EH245" s="33">
        <v>37873.331720000002</v>
      </c>
      <c r="EI245" s="33">
        <v>40736.717530000002</v>
      </c>
      <c r="EJ245" s="33">
        <v>48019.536619999999</v>
      </c>
      <c r="EK245" s="33">
        <v>46788.858760000003</v>
      </c>
      <c r="EL245" s="33">
        <v>36389.957060000001</v>
      </c>
      <c r="EM245" s="33">
        <v>40736.717530000002</v>
      </c>
      <c r="EN245" s="33">
        <v>48019.536619999999</v>
      </c>
      <c r="EO245" s="33">
        <v>46788.858760000003</v>
      </c>
      <c r="EP245" s="33">
        <v>35623.87545</v>
      </c>
      <c r="EQ245" s="33">
        <v>40736.717530000002</v>
      </c>
      <c r="ER245" s="33">
        <v>48019.536619999999</v>
      </c>
      <c r="ES245" s="33">
        <v>46788.858760000003</v>
      </c>
      <c r="ET245" s="33">
        <v>34054.419909999997</v>
      </c>
      <c r="EU245" s="33">
        <v>40736.717530000002</v>
      </c>
      <c r="EV245" s="33">
        <v>48019.536619999999</v>
      </c>
      <c r="EW245" s="33">
        <v>46788.858760000003</v>
      </c>
      <c r="EX245" s="33">
        <v>32869.164049999999</v>
      </c>
      <c r="EY245" s="33">
        <v>40736.717530000002</v>
      </c>
      <c r="EZ245" s="33">
        <v>48019.536619999999</v>
      </c>
      <c r="FA245" s="33">
        <v>46788.858760000003</v>
      </c>
      <c r="FB245" s="33">
        <v>31423.280719999999</v>
      </c>
      <c r="FC245" s="33">
        <v>40736.717530000002</v>
      </c>
    </row>
    <row r="246" spans="2:159" x14ac:dyDescent="0.25">
      <c r="B246" s="33" t="s">
        <v>25</v>
      </c>
      <c r="C246" s="33" t="s">
        <v>36</v>
      </c>
      <c r="D246" s="33">
        <v>71.670055320000003</v>
      </c>
      <c r="E246" s="33">
        <v>62.959892930000002</v>
      </c>
      <c r="F246" s="33">
        <v>47.806715240000003</v>
      </c>
      <c r="G246" s="33">
        <v>56.609521090000001</v>
      </c>
      <c r="H246" s="33">
        <v>71.670055320000003</v>
      </c>
      <c r="I246" s="33">
        <v>62.959892930000002</v>
      </c>
      <c r="J246" s="33">
        <v>47.806715240000003</v>
      </c>
      <c r="K246" s="33">
        <v>56.609521090000001</v>
      </c>
      <c r="L246" s="33">
        <v>71.670055320000003</v>
      </c>
      <c r="M246" s="33">
        <v>62.959892930000002</v>
      </c>
      <c r="N246" s="33">
        <v>47.806715240000003</v>
      </c>
      <c r="O246" s="33">
        <v>56.609521090000001</v>
      </c>
      <c r="P246" s="33">
        <v>71.670055320000003</v>
      </c>
      <c r="Q246" s="33">
        <v>62.959892930000002</v>
      </c>
      <c r="R246" s="33">
        <v>47.806715240000003</v>
      </c>
      <c r="S246" s="33">
        <v>56.609521090000001</v>
      </c>
      <c r="T246" s="33">
        <v>128.72253230000001</v>
      </c>
      <c r="U246" s="33">
        <v>116.74729809999999</v>
      </c>
      <c r="V246" s="33">
        <v>84.747619900000004</v>
      </c>
      <c r="W246" s="33">
        <v>101.1281901</v>
      </c>
      <c r="X246" s="33">
        <v>132.56663219999999</v>
      </c>
      <c r="Y246" s="33">
        <v>120.37140290000001</v>
      </c>
      <c r="Z246" s="33">
        <v>87.236635860000007</v>
      </c>
      <c r="AA246" s="33">
        <v>104.1277831</v>
      </c>
      <c r="AB246" s="33">
        <v>157.4990669</v>
      </c>
      <c r="AC246" s="33">
        <v>145.10460810000001</v>
      </c>
      <c r="AD246" s="33">
        <v>116.09070939999999</v>
      </c>
      <c r="AE246" s="33">
        <v>131.52500710000001</v>
      </c>
      <c r="AF246" s="33">
        <v>169.10067369999999</v>
      </c>
      <c r="AG246" s="33">
        <v>156.61350909999999</v>
      </c>
      <c r="AH246" s="33">
        <v>129.51714050000001</v>
      </c>
      <c r="AI246" s="33">
        <v>144.2735342</v>
      </c>
      <c r="AJ246" s="33">
        <v>169.53755000000001</v>
      </c>
      <c r="AK246" s="33">
        <v>157.02538329999999</v>
      </c>
      <c r="AL246" s="33">
        <v>129.80001350000001</v>
      </c>
      <c r="AM246" s="33">
        <v>144.61443349999999</v>
      </c>
      <c r="AN246" s="33">
        <v>1736.1539760000001</v>
      </c>
      <c r="AO246" s="33">
        <v>1633.9854889999999</v>
      </c>
      <c r="AP246" s="33">
        <v>1144.1683820000001</v>
      </c>
      <c r="AQ246" s="33">
        <v>1367.062289</v>
      </c>
      <c r="AR246" s="33">
        <v>1736.1539760000001</v>
      </c>
      <c r="AS246" s="33">
        <v>1633.9854889999999</v>
      </c>
      <c r="AT246" s="33">
        <v>1144.1683820000001</v>
      </c>
      <c r="AU246" s="33">
        <v>1367.062289</v>
      </c>
      <c r="AV246" s="33">
        <v>1736.1539760000001</v>
      </c>
      <c r="AW246" s="33">
        <v>1633.9854889999999</v>
      </c>
      <c r="AX246" s="33">
        <v>1144.1683820000001</v>
      </c>
      <c r="AY246" s="33">
        <v>1367.062289</v>
      </c>
      <c r="AZ246" s="33">
        <v>1736.1539760000001</v>
      </c>
      <c r="BA246" s="33">
        <v>1633.9854889999999</v>
      </c>
      <c r="BB246" s="33">
        <v>1144.1683820000001</v>
      </c>
      <c r="BC246" s="33">
        <v>1367.062289</v>
      </c>
      <c r="BD246" s="33">
        <v>1736.1539760000001</v>
      </c>
      <c r="BE246" s="33">
        <v>1633.9854889999999</v>
      </c>
      <c r="BF246" s="33">
        <v>1144.1683820000001</v>
      </c>
      <c r="BG246" s="33">
        <v>1367.062289</v>
      </c>
      <c r="BH246" s="33">
        <v>1736.1539760000001</v>
      </c>
      <c r="BI246" s="33">
        <v>1633.9854889999999</v>
      </c>
      <c r="BJ246" s="33">
        <v>1144.1683820000001</v>
      </c>
      <c r="BK246" s="33">
        <v>1367.062289</v>
      </c>
      <c r="BL246" s="33">
        <v>1736.1539760000001</v>
      </c>
      <c r="BM246" s="33">
        <v>1633.9854889999999</v>
      </c>
      <c r="BN246" s="33">
        <v>1144.1683820000001</v>
      </c>
      <c r="BO246" s="33">
        <v>1367.062289</v>
      </c>
      <c r="BP246" s="33">
        <v>1736.1539760000001</v>
      </c>
      <c r="BQ246" s="33">
        <v>1633.9854889999999</v>
      </c>
      <c r="BR246" s="33">
        <v>1144.1683820000001</v>
      </c>
      <c r="BS246" s="33">
        <v>1367.062289</v>
      </c>
      <c r="BT246" s="33">
        <v>3210.2407859999998</v>
      </c>
      <c r="BU246" s="33">
        <v>3096.2932000000001</v>
      </c>
      <c r="BV246" s="33">
        <v>2850.1152630000001</v>
      </c>
      <c r="BW246" s="33">
        <v>2986.8754739999999</v>
      </c>
      <c r="BX246" s="33">
        <v>3210.2407859999998</v>
      </c>
      <c r="BY246" s="33">
        <v>3096.2932000000001</v>
      </c>
      <c r="BZ246" s="33">
        <v>2850.1152630000001</v>
      </c>
      <c r="CA246" s="33">
        <v>2986.8754739999999</v>
      </c>
      <c r="CB246" s="33">
        <v>3210.2407859999998</v>
      </c>
      <c r="CC246" s="33">
        <v>3096.2932000000001</v>
      </c>
      <c r="CD246" s="33">
        <v>2850.1152630000001</v>
      </c>
      <c r="CE246" s="33">
        <v>2986.8754739999999</v>
      </c>
      <c r="CF246" s="33">
        <v>3210.2407859999998</v>
      </c>
      <c r="CG246" s="33">
        <v>3096.2932000000001</v>
      </c>
      <c r="CH246" s="33">
        <v>2850.1152630000001</v>
      </c>
      <c r="CI246" s="33">
        <v>2986.8754739999999</v>
      </c>
      <c r="CJ246" s="33">
        <v>3210.2407859999998</v>
      </c>
      <c r="CK246" s="33">
        <v>3096.2932000000001</v>
      </c>
      <c r="CL246" s="33">
        <v>2850.1152630000001</v>
      </c>
      <c r="CM246" s="33">
        <v>2986.8754739999999</v>
      </c>
      <c r="CN246" s="33">
        <v>3210.2407859999998</v>
      </c>
      <c r="CO246" s="33">
        <v>3096.2932000000001</v>
      </c>
      <c r="CP246" s="33">
        <v>2850.1152630000001</v>
      </c>
      <c r="CQ246" s="33">
        <v>2986.8754739999999</v>
      </c>
      <c r="CR246" s="33">
        <v>3210.2407859999998</v>
      </c>
      <c r="CS246" s="33">
        <v>3096.2932000000001</v>
      </c>
      <c r="CT246" s="33">
        <v>2850.1152630000001</v>
      </c>
      <c r="CU246" s="33">
        <v>2986.8754739999999</v>
      </c>
      <c r="CV246" s="33">
        <v>3210.2407859999998</v>
      </c>
      <c r="CW246" s="33">
        <v>3096.2932000000001</v>
      </c>
      <c r="CX246" s="33">
        <v>2850.1152630000001</v>
      </c>
      <c r="CY246" s="33">
        <v>2986.8754739999999</v>
      </c>
      <c r="CZ246" s="33">
        <v>3210.2407859999998</v>
      </c>
      <c r="DA246" s="33">
        <v>3096.2932000000001</v>
      </c>
      <c r="DB246" s="33">
        <v>2850.1152630000001</v>
      </c>
      <c r="DC246" s="33">
        <v>2986.8754739999999</v>
      </c>
      <c r="DD246" s="33">
        <v>3210.2407859999998</v>
      </c>
      <c r="DE246" s="33">
        <v>3096.2932000000001</v>
      </c>
      <c r="DF246" s="33">
        <v>2850.1152630000001</v>
      </c>
      <c r="DG246" s="33">
        <v>2986.8754739999999</v>
      </c>
      <c r="DH246" s="33">
        <v>3210.2407859999998</v>
      </c>
      <c r="DI246" s="33">
        <v>3096.2932000000001</v>
      </c>
      <c r="DJ246" s="33">
        <v>2850.1152630000001</v>
      </c>
      <c r="DK246" s="33">
        <v>2986.8754739999999</v>
      </c>
      <c r="DL246" s="33">
        <v>3210.2407859999998</v>
      </c>
      <c r="DM246" s="33">
        <v>3096.2932000000001</v>
      </c>
      <c r="DN246" s="33">
        <v>2850.1152630000001</v>
      </c>
      <c r="DO246" s="33">
        <v>2986.8754739999999</v>
      </c>
      <c r="DP246" s="33">
        <v>3210.2407859999998</v>
      </c>
      <c r="DQ246" s="33">
        <v>3096.2932000000001</v>
      </c>
      <c r="DR246" s="33">
        <v>2850.1152630000001</v>
      </c>
      <c r="DS246" s="33">
        <v>2986.8754739999999</v>
      </c>
      <c r="DT246" s="33">
        <v>3210.2407859999998</v>
      </c>
      <c r="DU246" s="33">
        <v>3096.2932000000001</v>
      </c>
      <c r="DV246" s="33">
        <v>2850.1152630000001</v>
      </c>
      <c r="DW246" s="33">
        <v>2986.8754739999999</v>
      </c>
      <c r="DX246" s="33">
        <v>3210.2407859999998</v>
      </c>
      <c r="DY246" s="33">
        <v>3096.2932000000001</v>
      </c>
      <c r="DZ246" s="33">
        <v>2850.1152630000001</v>
      </c>
      <c r="EA246" s="33">
        <v>2986.8754739999999</v>
      </c>
      <c r="EB246" s="33">
        <v>3210.2407859999998</v>
      </c>
      <c r="EC246" s="33">
        <v>3096.2932000000001</v>
      </c>
      <c r="ED246" s="33">
        <v>2324.023404</v>
      </c>
      <c r="EE246" s="33">
        <v>2986.8754739999999</v>
      </c>
      <c r="EF246" s="33">
        <v>3210.2407859999998</v>
      </c>
      <c r="EG246" s="33">
        <v>3096.2932000000001</v>
      </c>
      <c r="EH246" s="33">
        <v>580.42689689999997</v>
      </c>
      <c r="EI246" s="33">
        <v>2986.8754739999999</v>
      </c>
      <c r="EJ246" s="33">
        <v>3210.2407859999998</v>
      </c>
      <c r="EK246" s="33">
        <v>3096.2932000000001</v>
      </c>
      <c r="EL246" s="33">
        <v>1144.1683820000001</v>
      </c>
      <c r="EM246" s="33">
        <v>2986.8754739999999</v>
      </c>
      <c r="EN246" s="33">
        <v>3210.2407859999998</v>
      </c>
      <c r="EO246" s="33">
        <v>3096.2932000000001</v>
      </c>
      <c r="EP246" s="33">
        <v>129.80001350000001</v>
      </c>
      <c r="EQ246" s="33">
        <v>2986.8754739999999</v>
      </c>
      <c r="ER246" s="33">
        <v>3210.2407859999998</v>
      </c>
      <c r="ES246" s="33">
        <v>3096.2932000000001</v>
      </c>
      <c r="ET246" s="33">
        <v>81.993298260000003</v>
      </c>
      <c r="EU246" s="33">
        <v>2986.8754739999999</v>
      </c>
      <c r="EV246" s="33">
        <v>3210.2407859999998</v>
      </c>
      <c r="EW246" s="33">
        <v>3096.2932000000001</v>
      </c>
      <c r="EX246" s="33">
        <v>416.89949419999999</v>
      </c>
      <c r="EY246" s="33">
        <v>2986.8754739999999</v>
      </c>
      <c r="EZ246" s="33">
        <v>3210.2407859999998</v>
      </c>
      <c r="FA246" s="33">
        <v>3096.2932000000001</v>
      </c>
      <c r="FB246" s="33">
        <v>81.993298260000003</v>
      </c>
      <c r="FC246" s="33">
        <v>2986.8754739999999</v>
      </c>
    </row>
    <row r="247" spans="2:159" x14ac:dyDescent="0.25">
      <c r="B247" s="33" t="s">
        <v>25</v>
      </c>
      <c r="C247" s="33" t="s">
        <v>37</v>
      </c>
      <c r="D247" s="33">
        <v>54.322406319999999</v>
      </c>
      <c r="E247" s="33">
        <v>56.96736567</v>
      </c>
      <c r="F247" s="33">
        <v>24.221244380000002</v>
      </c>
      <c r="G247" s="33">
        <v>29.710185939999999</v>
      </c>
      <c r="H247" s="33">
        <v>54.322406319999999</v>
      </c>
      <c r="I247" s="33">
        <v>56.96736567</v>
      </c>
      <c r="J247" s="33">
        <v>24.221244380000002</v>
      </c>
      <c r="K247" s="33">
        <v>29.710185939999999</v>
      </c>
      <c r="L247" s="33">
        <v>54.322406319999999</v>
      </c>
      <c r="M247" s="33">
        <v>56.96736567</v>
      </c>
      <c r="N247" s="33">
        <v>24.221244380000002</v>
      </c>
      <c r="O247" s="33">
        <v>29.710185939999999</v>
      </c>
      <c r="P247" s="33">
        <v>54.83515448</v>
      </c>
      <c r="Q247" s="33">
        <v>57.47601658</v>
      </c>
      <c r="R247" s="33">
        <v>24.814643029999999</v>
      </c>
      <c r="S247" s="33">
        <v>30.273623740000001</v>
      </c>
      <c r="T247" s="33">
        <v>114.0993981</v>
      </c>
      <c r="U247" s="33">
        <v>116.2666928</v>
      </c>
      <c r="V247" s="33">
        <v>93.400597959999999</v>
      </c>
      <c r="W247" s="33">
        <v>95.396656199999995</v>
      </c>
      <c r="X247" s="33">
        <v>139.0323549</v>
      </c>
      <c r="Y247" s="33">
        <v>141.00041590000001</v>
      </c>
      <c r="Z247" s="33">
        <v>122.2552757</v>
      </c>
      <c r="AA247" s="33">
        <v>122.79445389999999</v>
      </c>
      <c r="AB247" s="33">
        <v>217.7515665</v>
      </c>
      <c r="AC247" s="33">
        <v>215.21458419999999</v>
      </c>
      <c r="AD247" s="33">
        <v>173.22517300000001</v>
      </c>
      <c r="AE247" s="33">
        <v>184.2199119</v>
      </c>
      <c r="AF247" s="33">
        <v>266.75666039999999</v>
      </c>
      <c r="AG247" s="33">
        <v>261.41515220000002</v>
      </c>
      <c r="AH247" s="33">
        <v>204.95547809999999</v>
      </c>
      <c r="AI247" s="33">
        <v>222.4591202</v>
      </c>
      <c r="AJ247" s="33">
        <v>270.72045170000001</v>
      </c>
      <c r="AK247" s="33">
        <v>265.6845874</v>
      </c>
      <c r="AL247" s="33">
        <v>209.95218539999999</v>
      </c>
      <c r="AM247" s="33">
        <v>226.81825889999999</v>
      </c>
      <c r="AN247" s="33">
        <v>270.72045170000001</v>
      </c>
      <c r="AO247" s="33">
        <v>265.6845874</v>
      </c>
      <c r="AP247" s="33">
        <v>209.95218539999999</v>
      </c>
      <c r="AQ247" s="33">
        <v>226.81825889999999</v>
      </c>
      <c r="AR247" s="33">
        <v>270.72045170000001</v>
      </c>
      <c r="AS247" s="33">
        <v>265.6845874</v>
      </c>
      <c r="AT247" s="33">
        <v>209.95218539999999</v>
      </c>
      <c r="AU247" s="33">
        <v>226.81825889999999</v>
      </c>
      <c r="AV247" s="33">
        <v>270.72045170000001</v>
      </c>
      <c r="AW247" s="33">
        <v>265.6845874</v>
      </c>
      <c r="AX247" s="33">
        <v>209.95218539999999</v>
      </c>
      <c r="AY247" s="33">
        <v>226.81825889999999</v>
      </c>
      <c r="AZ247" s="33">
        <v>270.72045170000001</v>
      </c>
      <c r="BA247" s="33">
        <v>265.6845874</v>
      </c>
      <c r="BB247" s="33">
        <v>209.95218539999999</v>
      </c>
      <c r="BC247" s="33">
        <v>226.81825889999999</v>
      </c>
      <c r="BD247" s="33">
        <v>270.72045170000001</v>
      </c>
      <c r="BE247" s="33">
        <v>265.6845874</v>
      </c>
      <c r="BF247" s="33">
        <v>209.95218539999999</v>
      </c>
      <c r="BG247" s="33">
        <v>226.81825889999999</v>
      </c>
      <c r="BH247" s="33">
        <v>270.72045170000001</v>
      </c>
      <c r="BI247" s="33">
        <v>265.6845874</v>
      </c>
      <c r="BJ247" s="33">
        <v>209.95218539999999</v>
      </c>
      <c r="BK247" s="33">
        <v>226.81825889999999</v>
      </c>
      <c r="BL247" s="33">
        <v>270.72045170000001</v>
      </c>
      <c r="BM247" s="33">
        <v>265.6845874</v>
      </c>
      <c r="BN247" s="33">
        <v>209.95218539999999</v>
      </c>
      <c r="BO247" s="33">
        <v>226.81825889999999</v>
      </c>
      <c r="BP247" s="33">
        <v>270.72045170000001</v>
      </c>
      <c r="BQ247" s="33">
        <v>265.6845874</v>
      </c>
      <c r="BR247" s="33">
        <v>209.95218539999999</v>
      </c>
      <c r="BS247" s="33">
        <v>226.81825889999999</v>
      </c>
      <c r="BT247" s="33">
        <v>270.72045170000001</v>
      </c>
      <c r="BU247" s="33">
        <v>265.6845874</v>
      </c>
      <c r="BV247" s="33">
        <v>209.95218539999999</v>
      </c>
      <c r="BW247" s="33">
        <v>226.81825889999999</v>
      </c>
      <c r="BX247" s="33">
        <v>270.72045170000001</v>
      </c>
      <c r="BY247" s="33">
        <v>265.6845874</v>
      </c>
      <c r="BZ247" s="33">
        <v>209.95218539999999</v>
      </c>
      <c r="CA247" s="33">
        <v>226.81825889999999</v>
      </c>
      <c r="CB247" s="33">
        <v>270.72045170000001</v>
      </c>
      <c r="CC247" s="33">
        <v>265.6845874</v>
      </c>
      <c r="CD247" s="33">
        <v>209.95218539999999</v>
      </c>
      <c r="CE247" s="33">
        <v>226.81825889999999</v>
      </c>
      <c r="CF247" s="33">
        <v>270.72045170000001</v>
      </c>
      <c r="CG247" s="33">
        <v>265.6845874</v>
      </c>
      <c r="CH247" s="33">
        <v>209.95218539999999</v>
      </c>
      <c r="CI247" s="33">
        <v>226.81825889999999</v>
      </c>
      <c r="CJ247" s="33">
        <v>270.72045170000001</v>
      </c>
      <c r="CK247" s="33">
        <v>265.6845874</v>
      </c>
      <c r="CL247" s="33">
        <v>209.95218539999999</v>
      </c>
      <c r="CM247" s="33">
        <v>226.81825889999999</v>
      </c>
      <c r="CN247" s="33">
        <v>270.72045170000001</v>
      </c>
      <c r="CO247" s="33">
        <v>265.6845874</v>
      </c>
      <c r="CP247" s="33">
        <v>209.95218539999999</v>
      </c>
      <c r="CQ247" s="33">
        <v>226.81825889999999</v>
      </c>
      <c r="CR247" s="33">
        <v>270.72045170000001</v>
      </c>
      <c r="CS247" s="33">
        <v>265.6845874</v>
      </c>
      <c r="CT247" s="33">
        <v>209.95218539999999</v>
      </c>
      <c r="CU247" s="33">
        <v>226.81825889999999</v>
      </c>
      <c r="CV247" s="33">
        <v>270.72045170000001</v>
      </c>
      <c r="CW247" s="33">
        <v>265.6845874</v>
      </c>
      <c r="CX247" s="33">
        <v>209.95218539999999</v>
      </c>
      <c r="CY247" s="33">
        <v>226.81825889999999</v>
      </c>
      <c r="CZ247" s="33">
        <v>270.72045170000001</v>
      </c>
      <c r="DA247" s="33">
        <v>265.6845874</v>
      </c>
      <c r="DB247" s="33">
        <v>209.95218539999999</v>
      </c>
      <c r="DC247" s="33">
        <v>226.81825889999999</v>
      </c>
      <c r="DD247" s="33">
        <v>270.72045170000001</v>
      </c>
      <c r="DE247" s="33">
        <v>265.6845874</v>
      </c>
      <c r="DF247" s="33">
        <v>209.95218539999999</v>
      </c>
      <c r="DG247" s="33">
        <v>226.81825889999999</v>
      </c>
      <c r="DH247" s="33">
        <v>270.72045170000001</v>
      </c>
      <c r="DI247" s="33">
        <v>265.6845874</v>
      </c>
      <c r="DJ247" s="33">
        <v>209.95218539999999</v>
      </c>
      <c r="DK247" s="33">
        <v>226.81825889999999</v>
      </c>
      <c r="DL247" s="33">
        <v>270.72045170000001</v>
      </c>
      <c r="DM247" s="33">
        <v>265.6845874</v>
      </c>
      <c r="DN247" s="33">
        <v>209.95218539999999</v>
      </c>
      <c r="DO247" s="33">
        <v>226.81825889999999</v>
      </c>
      <c r="DP247" s="33">
        <v>270.72045170000001</v>
      </c>
      <c r="DQ247" s="33">
        <v>265.6845874</v>
      </c>
      <c r="DR247" s="33">
        <v>209.95218539999999</v>
      </c>
      <c r="DS247" s="33">
        <v>226.81825889999999</v>
      </c>
      <c r="DT247" s="33">
        <v>270.72045170000001</v>
      </c>
      <c r="DU247" s="33">
        <v>265.6845874</v>
      </c>
      <c r="DV247" s="33">
        <v>209.95218539999999</v>
      </c>
      <c r="DW247" s="33">
        <v>226.81825889999999</v>
      </c>
      <c r="DX247" s="33">
        <v>270.72045170000001</v>
      </c>
      <c r="DY247" s="33">
        <v>265.6845874</v>
      </c>
      <c r="DZ247" s="33">
        <v>209.95218539999999</v>
      </c>
      <c r="EA247" s="33">
        <v>226.81825889999999</v>
      </c>
      <c r="EB247" s="33">
        <v>270.72045170000001</v>
      </c>
      <c r="EC247" s="33">
        <v>265.6845874</v>
      </c>
      <c r="ED247" s="33">
        <v>209.95218539999999</v>
      </c>
      <c r="EE247" s="33">
        <v>226.81825889999999</v>
      </c>
      <c r="EF247" s="33">
        <v>270.72045170000001</v>
      </c>
      <c r="EG247" s="33">
        <v>265.6845874</v>
      </c>
      <c r="EH247" s="33">
        <v>209.95218539999999</v>
      </c>
      <c r="EI247" s="33">
        <v>226.81825889999999</v>
      </c>
      <c r="EJ247" s="33">
        <v>270.72045170000001</v>
      </c>
      <c r="EK247" s="33">
        <v>265.6845874</v>
      </c>
      <c r="EL247" s="33">
        <v>209.95218539999999</v>
      </c>
      <c r="EM247" s="33">
        <v>226.81825889999999</v>
      </c>
      <c r="EN247" s="33">
        <v>270.72045170000001</v>
      </c>
      <c r="EO247" s="33">
        <v>265.6845874</v>
      </c>
      <c r="EP247" s="33">
        <v>209.95218539999999</v>
      </c>
      <c r="EQ247" s="33">
        <v>226.81825889999999</v>
      </c>
      <c r="ER247" s="33">
        <v>270.72045170000001</v>
      </c>
      <c r="ES247" s="33">
        <v>265.6845874</v>
      </c>
      <c r="ET247" s="33">
        <v>209.95218539999999</v>
      </c>
      <c r="EU247" s="33">
        <v>226.81825889999999</v>
      </c>
      <c r="EV247" s="33">
        <v>270.72045170000001</v>
      </c>
      <c r="EW247" s="33">
        <v>265.6845874</v>
      </c>
      <c r="EX247" s="33">
        <v>209.95218539999999</v>
      </c>
      <c r="EY247" s="33">
        <v>226.81825889999999</v>
      </c>
      <c r="EZ247" s="33">
        <v>270.72045170000001</v>
      </c>
      <c r="FA247" s="33">
        <v>265.6845874</v>
      </c>
      <c r="FB247" s="33">
        <v>209.95218539999999</v>
      </c>
      <c r="FC247" s="33">
        <v>226.81825889999999</v>
      </c>
    </row>
    <row r="248" spans="2:159" x14ac:dyDescent="0.25">
      <c r="B248" s="33" t="s">
        <v>25</v>
      </c>
      <c r="C248" s="33" t="s">
        <v>38</v>
      </c>
      <c r="D248" s="33">
        <v>35.820766339999999</v>
      </c>
      <c r="E248" s="33">
        <v>35.588659149999998</v>
      </c>
      <c r="F248" s="33">
        <v>35.442853290000002</v>
      </c>
      <c r="G248" s="33">
        <v>34.125111750000002</v>
      </c>
      <c r="H248" s="33">
        <v>35.820766339999999</v>
      </c>
      <c r="I248" s="33">
        <v>35.588659149999998</v>
      </c>
      <c r="J248" s="33">
        <v>35.442853290000002</v>
      </c>
      <c r="K248" s="33">
        <v>34.125111750000002</v>
      </c>
      <c r="L248" s="33">
        <v>35.820766339999999</v>
      </c>
      <c r="M248" s="33">
        <v>35.588659149999998</v>
      </c>
      <c r="N248" s="33">
        <v>35.442853290000002</v>
      </c>
      <c r="O248" s="33">
        <v>34.125111750000002</v>
      </c>
      <c r="P248" s="33">
        <v>35.820766339999999</v>
      </c>
      <c r="Q248" s="33">
        <v>35.588659149999998</v>
      </c>
      <c r="R248" s="33">
        <v>35.442853290000002</v>
      </c>
      <c r="S248" s="33">
        <v>34.125111750000002</v>
      </c>
      <c r="T248" s="33">
        <v>36.307860980000001</v>
      </c>
      <c r="U248" s="33">
        <v>36.113313150000003</v>
      </c>
      <c r="V248" s="33">
        <v>36.05687889</v>
      </c>
      <c r="W248" s="33">
        <v>34.660789059999999</v>
      </c>
      <c r="X248" s="33">
        <v>36.307860980000001</v>
      </c>
      <c r="Y248" s="33">
        <v>36.113313150000003</v>
      </c>
      <c r="Z248" s="33">
        <v>36.05687889</v>
      </c>
      <c r="AA248" s="33">
        <v>34.660789059999999</v>
      </c>
      <c r="AB248" s="33">
        <v>36.307860980000001</v>
      </c>
      <c r="AC248" s="33">
        <v>36.113313150000003</v>
      </c>
      <c r="AD248" s="33">
        <v>36.05687889</v>
      </c>
      <c r="AE248" s="33">
        <v>34.660789059999999</v>
      </c>
      <c r="AF248" s="33">
        <v>36.307860980000001</v>
      </c>
      <c r="AG248" s="33">
        <v>36.113313150000003</v>
      </c>
      <c r="AH248" s="33">
        <v>36.05687889</v>
      </c>
      <c r="AI248" s="33">
        <v>34.660789059999999</v>
      </c>
      <c r="AJ248" s="33">
        <v>50.089616999999997</v>
      </c>
      <c r="AK248" s="33">
        <v>49.784942219999998</v>
      </c>
      <c r="AL248" s="33">
        <v>52.006376250000002</v>
      </c>
      <c r="AM248" s="33">
        <v>49.804992200000001</v>
      </c>
      <c r="AN248" s="33">
        <v>50.089616999999997</v>
      </c>
      <c r="AO248" s="33">
        <v>49.784942219999998</v>
      </c>
      <c r="AP248" s="33">
        <v>52.006376250000002</v>
      </c>
      <c r="AQ248" s="33">
        <v>49.804992200000001</v>
      </c>
      <c r="AR248" s="33">
        <v>50.089616999999997</v>
      </c>
      <c r="AS248" s="33">
        <v>49.784942219999998</v>
      </c>
      <c r="AT248" s="33">
        <v>35.442853290000002</v>
      </c>
      <c r="AU248" s="33">
        <v>49.804992200000001</v>
      </c>
      <c r="AV248" s="33">
        <v>50.089616999999997</v>
      </c>
      <c r="AW248" s="33">
        <v>49.784942219999998</v>
      </c>
      <c r="AX248" s="33">
        <v>52.006376250000002</v>
      </c>
      <c r="AY248" s="33">
        <v>49.804992200000001</v>
      </c>
      <c r="AZ248" s="33">
        <v>50.089616999999997</v>
      </c>
      <c r="BA248" s="33">
        <v>49.784942219999998</v>
      </c>
      <c r="BB248" s="33">
        <v>52.006376250000002</v>
      </c>
      <c r="BC248" s="33">
        <v>49.804992200000001</v>
      </c>
      <c r="BD248" s="33">
        <v>50.089616999999997</v>
      </c>
      <c r="BE248" s="33">
        <v>49.784942219999998</v>
      </c>
      <c r="BG248" s="33">
        <v>49.804992200000001</v>
      </c>
      <c r="BH248" s="33">
        <v>50.089616999999997</v>
      </c>
      <c r="BI248" s="33">
        <v>49.784942219999998</v>
      </c>
      <c r="BK248" s="33">
        <v>49.804992200000001</v>
      </c>
      <c r="BL248" s="33">
        <v>50.089616999999997</v>
      </c>
      <c r="BM248" s="33">
        <v>49.784942219999998</v>
      </c>
      <c r="BN248" s="33">
        <v>16.563522970000001</v>
      </c>
      <c r="BO248" s="33">
        <v>49.804992200000001</v>
      </c>
      <c r="BP248" s="33">
        <v>50.089616999999997</v>
      </c>
      <c r="BQ248" s="33">
        <v>49.784942219999998</v>
      </c>
      <c r="BR248" s="33">
        <v>52.006376250000002</v>
      </c>
      <c r="BS248" s="33">
        <v>49.804992200000001</v>
      </c>
      <c r="BT248" s="33">
        <v>50.089616999999997</v>
      </c>
      <c r="BU248" s="33">
        <v>49.784942219999998</v>
      </c>
      <c r="BV248" s="33">
        <v>52.006376250000002</v>
      </c>
      <c r="BW248" s="33">
        <v>49.804992200000001</v>
      </c>
      <c r="BX248" s="33">
        <v>50.089616999999997</v>
      </c>
      <c r="BY248" s="33">
        <v>49.784942219999998</v>
      </c>
      <c r="BZ248" s="33">
        <v>52.006376250000002</v>
      </c>
      <c r="CA248" s="33">
        <v>49.804992200000001</v>
      </c>
      <c r="CB248" s="33">
        <v>50.089616999999997</v>
      </c>
      <c r="CC248" s="33">
        <v>49.784942219999998</v>
      </c>
      <c r="CD248" s="33">
        <v>16.563522970000001</v>
      </c>
      <c r="CE248" s="33">
        <v>49.804992200000001</v>
      </c>
      <c r="CF248" s="33">
        <v>50.089616999999997</v>
      </c>
      <c r="CG248" s="33">
        <v>49.784942219999998</v>
      </c>
      <c r="CH248" s="33">
        <v>16.563522970000001</v>
      </c>
      <c r="CI248" s="33">
        <v>49.804992200000001</v>
      </c>
      <c r="CJ248" s="33">
        <v>50.089616999999997</v>
      </c>
      <c r="CK248" s="33">
        <v>49.784942219999998</v>
      </c>
      <c r="CL248" s="33">
        <v>16.563522970000001</v>
      </c>
      <c r="CM248" s="33">
        <v>49.804992200000001</v>
      </c>
      <c r="CN248" s="33">
        <v>50.089616999999997</v>
      </c>
      <c r="CO248" s="33">
        <v>49.784942219999998</v>
      </c>
      <c r="CP248" s="33">
        <v>16.563522970000001</v>
      </c>
      <c r="CQ248" s="33">
        <v>49.804992200000001</v>
      </c>
      <c r="CR248" s="33">
        <v>50.089616999999997</v>
      </c>
      <c r="CS248" s="33">
        <v>49.784942219999998</v>
      </c>
      <c r="CU248" s="33">
        <v>49.804992200000001</v>
      </c>
      <c r="CV248" s="33">
        <v>50.089616999999997</v>
      </c>
      <c r="CW248" s="33">
        <v>49.784942219999998</v>
      </c>
      <c r="CY248" s="33">
        <v>49.804992200000001</v>
      </c>
      <c r="CZ248" s="33">
        <v>50.089616999999997</v>
      </c>
      <c r="DA248" s="33">
        <v>49.784942219999998</v>
      </c>
      <c r="DC248" s="33">
        <v>49.804992200000001</v>
      </c>
      <c r="DD248" s="33">
        <v>50.089616999999997</v>
      </c>
      <c r="DE248" s="33">
        <v>49.784942219999998</v>
      </c>
      <c r="DG248" s="33">
        <v>49.804992200000001</v>
      </c>
      <c r="DH248" s="33">
        <v>50.089616999999997</v>
      </c>
      <c r="DI248" s="33">
        <v>49.784942219999998</v>
      </c>
      <c r="DK248" s="33">
        <v>49.804992200000001</v>
      </c>
      <c r="DL248" s="33">
        <v>50.089616999999997</v>
      </c>
      <c r="DM248" s="33">
        <v>49.784942219999998</v>
      </c>
      <c r="DO248" s="33">
        <v>49.804992200000001</v>
      </c>
      <c r="DP248" s="33">
        <v>50.089616999999997</v>
      </c>
      <c r="DQ248" s="33">
        <v>49.784942219999998</v>
      </c>
      <c r="DS248" s="33">
        <v>49.804992200000001</v>
      </c>
      <c r="DT248" s="33">
        <v>50.089616999999997</v>
      </c>
      <c r="DU248" s="33">
        <v>49.784942219999998</v>
      </c>
      <c r="DW248" s="33">
        <v>49.804992200000001</v>
      </c>
      <c r="DX248" s="33">
        <v>50.089616999999997</v>
      </c>
      <c r="DY248" s="33">
        <v>49.784942219999998</v>
      </c>
      <c r="EA248" s="33">
        <v>49.804992200000001</v>
      </c>
      <c r="EB248" s="33">
        <v>50.089616999999997</v>
      </c>
      <c r="EC248" s="33">
        <v>49.784942219999998</v>
      </c>
      <c r="EE248" s="33">
        <v>49.804992200000001</v>
      </c>
      <c r="EF248" s="33">
        <v>50.089616999999997</v>
      </c>
      <c r="EG248" s="33">
        <v>49.784942219999998</v>
      </c>
      <c r="EI248" s="33">
        <v>49.804992200000001</v>
      </c>
      <c r="EJ248" s="33">
        <v>50.089616999999997</v>
      </c>
      <c r="EK248" s="33">
        <v>49.784942219999998</v>
      </c>
      <c r="EM248" s="33">
        <v>49.804992200000001</v>
      </c>
      <c r="EN248" s="33">
        <v>50.089616999999997</v>
      </c>
      <c r="EO248" s="33">
        <v>49.784942219999998</v>
      </c>
      <c r="EQ248" s="33">
        <v>49.804992200000001</v>
      </c>
      <c r="ER248" s="33">
        <v>50.089616999999997</v>
      </c>
      <c r="ES248" s="33">
        <v>49.784942219999998</v>
      </c>
      <c r="EU248" s="33">
        <v>49.804992200000001</v>
      </c>
      <c r="EV248" s="33">
        <v>50.089616999999997</v>
      </c>
      <c r="EW248" s="33">
        <v>49.784942219999998</v>
      </c>
      <c r="EY248" s="33">
        <v>49.804992200000001</v>
      </c>
      <c r="EZ248" s="33">
        <v>50.089616999999997</v>
      </c>
      <c r="FA248" s="33">
        <v>49.784942219999998</v>
      </c>
      <c r="FC248" s="33">
        <v>49.804992200000001</v>
      </c>
    </row>
    <row r="249" spans="2:159" x14ac:dyDescent="0.25">
      <c r="B249" s="33" t="s">
        <v>25</v>
      </c>
      <c r="C249" s="33" t="s">
        <v>39</v>
      </c>
      <c r="F249" s="33">
        <v>944.42658029999996</v>
      </c>
      <c r="G249" s="33">
        <v>851.8834683</v>
      </c>
      <c r="H249" s="33">
        <v>183.40805810000001</v>
      </c>
      <c r="J249" s="33">
        <v>944.42658029999996</v>
      </c>
      <c r="K249" s="33">
        <v>851.8834683</v>
      </c>
      <c r="L249" s="33">
        <v>16.116699929999999</v>
      </c>
      <c r="N249" s="33">
        <v>944.42658029999996</v>
      </c>
      <c r="O249" s="33">
        <v>851.8834683</v>
      </c>
      <c r="P249" s="33">
        <v>352.04687080000002</v>
      </c>
      <c r="R249" s="33">
        <v>944.42658029999996</v>
      </c>
      <c r="S249" s="33">
        <v>851.8834683</v>
      </c>
      <c r="T249" s="33">
        <v>775.30919670000003</v>
      </c>
      <c r="U249" s="33">
        <v>782.06714680000005</v>
      </c>
      <c r="V249" s="33">
        <v>944.42658029999996</v>
      </c>
      <c r="W249" s="33">
        <v>851.8834683</v>
      </c>
      <c r="X249" s="33">
        <v>775.30919670000003</v>
      </c>
      <c r="Y249" s="33">
        <v>782.06714680000005</v>
      </c>
      <c r="Z249" s="33">
        <v>944.42658029999996</v>
      </c>
      <c r="AA249" s="33">
        <v>851.8834683</v>
      </c>
      <c r="AB249" s="33">
        <v>775.30919670000003</v>
      </c>
      <c r="AC249" s="33">
        <v>782.06714680000005</v>
      </c>
      <c r="AD249" s="33">
        <v>944.42658029999996</v>
      </c>
      <c r="AE249" s="33">
        <v>851.8834683</v>
      </c>
      <c r="AF249" s="33">
        <v>775.30919670000003</v>
      </c>
      <c r="AG249" s="33">
        <v>782.06714680000005</v>
      </c>
      <c r="AH249" s="33">
        <v>944.42658029999996</v>
      </c>
      <c r="AI249" s="33">
        <v>851.8834683</v>
      </c>
      <c r="AJ249" s="33">
        <v>775.30919670000003</v>
      </c>
      <c r="AK249" s="33">
        <v>782.06714680000005</v>
      </c>
      <c r="AL249" s="33">
        <v>944.42658029999996</v>
      </c>
      <c r="AM249" s="33">
        <v>851.8834683</v>
      </c>
      <c r="AN249" s="33">
        <v>775.30919670000003</v>
      </c>
      <c r="AO249" s="33">
        <v>782.06714680000005</v>
      </c>
      <c r="AP249" s="33">
        <v>944.42658029999996</v>
      </c>
      <c r="AQ249" s="33">
        <v>851.8834683</v>
      </c>
      <c r="AR249" s="33">
        <v>775.30919670000003</v>
      </c>
      <c r="AS249" s="33">
        <v>782.06714680000005</v>
      </c>
      <c r="AT249" s="33">
        <v>944.42658029999996</v>
      </c>
      <c r="AU249" s="33">
        <v>851.8834683</v>
      </c>
      <c r="AV249" s="33">
        <v>775.30919670000003</v>
      </c>
      <c r="AW249" s="33">
        <v>782.06714680000005</v>
      </c>
      <c r="AX249" s="33">
        <v>944.42658029999996</v>
      </c>
      <c r="AY249" s="33">
        <v>851.8834683</v>
      </c>
      <c r="AZ249" s="33">
        <v>775.30919670000003</v>
      </c>
      <c r="BA249" s="33">
        <v>782.06714680000005</v>
      </c>
      <c r="BB249" s="33">
        <v>944.42658029999996</v>
      </c>
      <c r="BC249" s="33">
        <v>851.8834683</v>
      </c>
      <c r="BD249" s="33">
        <v>775.30919670000003</v>
      </c>
      <c r="BE249" s="33">
        <v>782.06714680000005</v>
      </c>
      <c r="BF249" s="33">
        <v>944.42658029999996</v>
      </c>
      <c r="BG249" s="33">
        <v>851.8834683</v>
      </c>
      <c r="BH249" s="33">
        <v>775.30919670000003</v>
      </c>
      <c r="BI249" s="33">
        <v>782.06714680000005</v>
      </c>
      <c r="BJ249" s="33">
        <v>944.42658029999996</v>
      </c>
      <c r="BK249" s="33">
        <v>851.8834683</v>
      </c>
      <c r="BL249" s="33">
        <v>775.30919670000003</v>
      </c>
      <c r="BM249" s="33">
        <v>782.06714680000005</v>
      </c>
      <c r="BN249" s="33">
        <v>944.42658029999996</v>
      </c>
      <c r="BO249" s="33">
        <v>851.8834683</v>
      </c>
      <c r="BP249" s="33">
        <v>775.30919670000003</v>
      </c>
      <c r="BQ249" s="33">
        <v>782.06714680000005</v>
      </c>
      <c r="BR249" s="33">
        <v>944.42658029999996</v>
      </c>
      <c r="BS249" s="33">
        <v>851.8834683</v>
      </c>
      <c r="BT249" s="33">
        <v>775.30919670000003</v>
      </c>
      <c r="BU249" s="33">
        <v>782.06714680000005</v>
      </c>
      <c r="BV249" s="33">
        <v>944.42658029999996</v>
      </c>
      <c r="BW249" s="33">
        <v>851.8834683</v>
      </c>
      <c r="BX249" s="33">
        <v>775.30919670000003</v>
      </c>
      <c r="BY249" s="33">
        <v>782.06714680000005</v>
      </c>
      <c r="BZ249" s="33">
        <v>944.42658029999996</v>
      </c>
      <c r="CA249" s="33">
        <v>851.8834683</v>
      </c>
      <c r="CB249" s="33">
        <v>775.30919670000003</v>
      </c>
      <c r="CC249" s="33">
        <v>782.06714680000005</v>
      </c>
      <c r="CD249" s="33">
        <v>944.42658029999996</v>
      </c>
      <c r="CE249" s="33">
        <v>851.8834683</v>
      </c>
      <c r="CF249" s="33">
        <v>775.30919670000003</v>
      </c>
      <c r="CG249" s="33">
        <v>782.06714680000005</v>
      </c>
      <c r="CH249" s="33">
        <v>944.42658029999996</v>
      </c>
      <c r="CI249" s="33">
        <v>851.8834683</v>
      </c>
      <c r="CJ249" s="33">
        <v>775.30919670000003</v>
      </c>
      <c r="CK249" s="33">
        <v>782.06714680000005</v>
      </c>
      <c r="CL249" s="33">
        <v>944.42658029999996</v>
      </c>
      <c r="CM249" s="33">
        <v>851.8834683</v>
      </c>
      <c r="CN249" s="33">
        <v>775.30919670000003</v>
      </c>
      <c r="CO249" s="33">
        <v>782.06714680000005</v>
      </c>
      <c r="CP249" s="33">
        <v>944.42658029999996</v>
      </c>
      <c r="CQ249" s="33">
        <v>851.8834683</v>
      </c>
      <c r="CR249" s="33">
        <v>775.30919670000003</v>
      </c>
      <c r="CS249" s="33">
        <v>782.06714680000005</v>
      </c>
      <c r="CT249" s="33">
        <v>944.42658029999996</v>
      </c>
      <c r="CU249" s="33">
        <v>851.8834683</v>
      </c>
      <c r="CV249" s="33">
        <v>775.30919670000003</v>
      </c>
      <c r="CW249" s="33">
        <v>782.06714680000005</v>
      </c>
      <c r="CX249" s="33">
        <v>944.42658029999996</v>
      </c>
      <c r="CY249" s="33">
        <v>851.8834683</v>
      </c>
      <c r="CZ249" s="33">
        <v>775.30919670000003</v>
      </c>
      <c r="DA249" s="33">
        <v>782.06714680000005</v>
      </c>
      <c r="DB249" s="33">
        <v>944.42658029999996</v>
      </c>
      <c r="DC249" s="33">
        <v>851.8834683</v>
      </c>
      <c r="DD249" s="33">
        <v>775.30919670000003</v>
      </c>
      <c r="DE249" s="33">
        <v>782.06714680000005</v>
      </c>
      <c r="DF249" s="33">
        <v>944.42658029999996</v>
      </c>
      <c r="DG249" s="33">
        <v>851.8834683</v>
      </c>
      <c r="DH249" s="33">
        <v>775.30919670000003</v>
      </c>
      <c r="DI249" s="33">
        <v>782.06714680000005</v>
      </c>
      <c r="DJ249" s="33">
        <v>944.42658029999996</v>
      </c>
      <c r="DK249" s="33">
        <v>851.8834683</v>
      </c>
      <c r="DL249" s="33">
        <v>775.30919670000003</v>
      </c>
      <c r="DM249" s="33">
        <v>782.06714680000005</v>
      </c>
      <c r="DN249" s="33">
        <v>944.42658029999996</v>
      </c>
      <c r="DO249" s="33">
        <v>851.8834683</v>
      </c>
      <c r="DP249" s="33">
        <v>775.30919670000003</v>
      </c>
      <c r="DQ249" s="33">
        <v>782.06714680000005</v>
      </c>
      <c r="DR249" s="33">
        <v>944.42658029999996</v>
      </c>
      <c r="DS249" s="33">
        <v>851.8834683</v>
      </c>
      <c r="DT249" s="33">
        <v>775.30919670000003</v>
      </c>
      <c r="DU249" s="33">
        <v>782.06714680000005</v>
      </c>
      <c r="DV249" s="33">
        <v>944.42658029999996</v>
      </c>
      <c r="DW249" s="33">
        <v>851.8834683</v>
      </c>
      <c r="DX249" s="33">
        <v>775.30919670000003</v>
      </c>
      <c r="DY249" s="33">
        <v>782.06714680000005</v>
      </c>
      <c r="DZ249" s="33">
        <v>944.42658029999996</v>
      </c>
      <c r="EA249" s="33">
        <v>851.8834683</v>
      </c>
      <c r="EB249" s="33">
        <v>775.30919670000003</v>
      </c>
      <c r="EC249" s="33">
        <v>782.06714680000005</v>
      </c>
      <c r="ED249" s="33">
        <v>944.42658029999996</v>
      </c>
      <c r="EE249" s="33">
        <v>851.8834683</v>
      </c>
      <c r="EF249" s="33">
        <v>775.30919670000003</v>
      </c>
      <c r="EG249" s="33">
        <v>782.06714680000005</v>
      </c>
      <c r="EH249" s="33">
        <v>944.42658029999996</v>
      </c>
      <c r="EI249" s="33">
        <v>851.8834683</v>
      </c>
      <c r="EJ249" s="33">
        <v>775.30919670000003</v>
      </c>
      <c r="EK249" s="33">
        <v>782.06714680000005</v>
      </c>
      <c r="EL249" s="33">
        <v>944.42658029999996</v>
      </c>
      <c r="EM249" s="33">
        <v>851.8834683</v>
      </c>
      <c r="EN249" s="33">
        <v>775.30919670000003</v>
      </c>
      <c r="EO249" s="33">
        <v>782.06714680000005</v>
      </c>
      <c r="EQ249" s="33">
        <v>851.8834683</v>
      </c>
      <c r="ER249" s="33">
        <v>775.30919670000003</v>
      </c>
      <c r="ES249" s="33">
        <v>782.06714680000005</v>
      </c>
      <c r="ET249" s="33">
        <v>944.42658029999996</v>
      </c>
      <c r="EU249" s="33">
        <v>851.8834683</v>
      </c>
      <c r="EV249" s="33">
        <v>775.30919670000003</v>
      </c>
      <c r="EW249" s="33">
        <v>782.06714680000005</v>
      </c>
      <c r="EY249" s="33">
        <v>851.8834683</v>
      </c>
      <c r="EZ249" s="33">
        <v>775.30919670000003</v>
      </c>
      <c r="FA249" s="33">
        <v>782.06714680000005</v>
      </c>
      <c r="FC249" s="33">
        <v>851.8834683</v>
      </c>
    </row>
    <row r="250" spans="2:159" x14ac:dyDescent="0.25">
      <c r="B250" s="33" t="s">
        <v>25</v>
      </c>
      <c r="C250" s="33" t="s">
        <v>40</v>
      </c>
    </row>
    <row r="251" spans="2:159" x14ac:dyDescent="0.25">
      <c r="B251" s="33" t="s">
        <v>25</v>
      </c>
      <c r="C251" s="33" t="s">
        <v>41</v>
      </c>
      <c r="N251" s="33">
        <v>543.42363999999998</v>
      </c>
      <c r="T251" s="33">
        <v>1761.066386</v>
      </c>
      <c r="U251" s="33">
        <v>1589.6984070000001</v>
      </c>
      <c r="V251" s="33">
        <v>1106.5327540000001</v>
      </c>
      <c r="W251" s="33">
        <v>1388.783741</v>
      </c>
      <c r="X251" s="33">
        <v>1796.4453639999999</v>
      </c>
      <c r="Y251" s="33">
        <v>1623.0526709999999</v>
      </c>
      <c r="Z251" s="33">
        <v>1129.440286</v>
      </c>
      <c r="AA251" s="33">
        <v>1416.390343</v>
      </c>
      <c r="AB251" s="33">
        <v>1796.4453639999999</v>
      </c>
      <c r="AC251" s="33">
        <v>1623.0526709999999</v>
      </c>
      <c r="AD251" s="33">
        <v>1129.440286</v>
      </c>
      <c r="AE251" s="33">
        <v>1416.390343</v>
      </c>
      <c r="AF251" s="33">
        <v>1796.4453639999999</v>
      </c>
      <c r="AG251" s="33">
        <v>1623.0526709999999</v>
      </c>
      <c r="AH251" s="33">
        <v>1129.440286</v>
      </c>
      <c r="AI251" s="33">
        <v>1416.390343</v>
      </c>
      <c r="AJ251" s="33">
        <v>1828.882304</v>
      </c>
      <c r="AK251" s="33">
        <v>1653.63327</v>
      </c>
      <c r="AL251" s="33">
        <v>1150.4428789999999</v>
      </c>
      <c r="AM251" s="33">
        <v>1441.701241</v>
      </c>
      <c r="AN251" s="33">
        <v>1828.882304</v>
      </c>
      <c r="AO251" s="33">
        <v>1653.63327</v>
      </c>
      <c r="AP251" s="33">
        <v>1150.4428789999999</v>
      </c>
      <c r="AQ251" s="33">
        <v>1441.701241</v>
      </c>
      <c r="AR251" s="33">
        <v>1828.882304</v>
      </c>
      <c r="AS251" s="33">
        <v>1653.63327</v>
      </c>
      <c r="AT251" s="33">
        <v>1150.4428789999999</v>
      </c>
      <c r="AU251" s="33">
        <v>1441.701241</v>
      </c>
      <c r="AV251" s="33">
        <v>1828.882304</v>
      </c>
      <c r="AW251" s="33">
        <v>1653.63327</v>
      </c>
      <c r="AX251" s="33">
        <v>1150.4428789999999</v>
      </c>
      <c r="AY251" s="33">
        <v>1441.701241</v>
      </c>
      <c r="AZ251" s="33">
        <v>1828.882304</v>
      </c>
      <c r="BA251" s="33">
        <v>1653.63327</v>
      </c>
      <c r="BB251" s="33">
        <v>1150.4428789999999</v>
      </c>
      <c r="BC251" s="33">
        <v>1441.701241</v>
      </c>
      <c r="BD251" s="33">
        <v>1828.882304</v>
      </c>
      <c r="BE251" s="33">
        <v>1653.63327</v>
      </c>
      <c r="BF251" s="33">
        <v>1150.4428789999999</v>
      </c>
      <c r="BG251" s="33">
        <v>1441.701241</v>
      </c>
      <c r="BH251" s="33">
        <v>1828.882304</v>
      </c>
      <c r="BI251" s="33">
        <v>1653.63327</v>
      </c>
      <c r="BJ251" s="33">
        <v>1150.4428789999999</v>
      </c>
      <c r="BK251" s="33">
        <v>1441.701241</v>
      </c>
      <c r="BL251" s="33">
        <v>1828.882304</v>
      </c>
      <c r="BM251" s="33">
        <v>1653.63327</v>
      </c>
      <c r="BN251" s="33">
        <v>1150.4428789999999</v>
      </c>
      <c r="BO251" s="33">
        <v>1441.701241</v>
      </c>
      <c r="BP251" s="33">
        <v>1828.882304</v>
      </c>
      <c r="BQ251" s="33">
        <v>1653.63327</v>
      </c>
      <c r="BR251" s="33">
        <v>1150.4428789999999</v>
      </c>
      <c r="BS251" s="33">
        <v>1441.701241</v>
      </c>
      <c r="BT251" s="33">
        <v>1828.882304</v>
      </c>
      <c r="BU251" s="33">
        <v>1653.63327</v>
      </c>
      <c r="BV251" s="33">
        <v>1150.4428789999999</v>
      </c>
      <c r="BW251" s="33">
        <v>1441.701241</v>
      </c>
      <c r="BX251" s="33">
        <v>1828.882304</v>
      </c>
      <c r="BY251" s="33">
        <v>1653.63327</v>
      </c>
      <c r="BZ251" s="33">
        <v>1150.4428789999999</v>
      </c>
      <c r="CA251" s="33">
        <v>1441.701241</v>
      </c>
      <c r="CB251" s="33">
        <v>1828.882304</v>
      </c>
      <c r="CC251" s="33">
        <v>1653.63327</v>
      </c>
      <c r="CD251" s="33">
        <v>1150.4428789999999</v>
      </c>
      <c r="CE251" s="33">
        <v>1441.701241</v>
      </c>
      <c r="CF251" s="33">
        <v>1828.882304</v>
      </c>
      <c r="CG251" s="33">
        <v>1653.63327</v>
      </c>
      <c r="CH251" s="33">
        <v>1150.4428789999999</v>
      </c>
      <c r="CI251" s="33">
        <v>1441.701241</v>
      </c>
      <c r="CJ251" s="33">
        <v>1828.882304</v>
      </c>
      <c r="CK251" s="33">
        <v>1653.63327</v>
      </c>
      <c r="CL251" s="33">
        <v>1150.4428789999999</v>
      </c>
      <c r="CM251" s="33">
        <v>1441.701241</v>
      </c>
      <c r="CN251" s="33">
        <v>1828.882304</v>
      </c>
      <c r="CO251" s="33">
        <v>1653.63327</v>
      </c>
      <c r="CP251" s="33">
        <v>1150.4428789999999</v>
      </c>
      <c r="CQ251" s="33">
        <v>1441.701241</v>
      </c>
      <c r="CR251" s="33">
        <v>1828.882304</v>
      </c>
      <c r="CS251" s="33">
        <v>1653.63327</v>
      </c>
      <c r="CT251" s="33">
        <v>1150.4428789999999</v>
      </c>
      <c r="CU251" s="33">
        <v>1441.701241</v>
      </c>
      <c r="CV251" s="33">
        <v>1828.882304</v>
      </c>
      <c r="CW251" s="33">
        <v>1653.63327</v>
      </c>
      <c r="CX251" s="33">
        <v>1150.4428789999999</v>
      </c>
      <c r="CY251" s="33">
        <v>1441.701241</v>
      </c>
      <c r="CZ251" s="33">
        <v>1828.882304</v>
      </c>
      <c r="DA251" s="33">
        <v>1653.63327</v>
      </c>
      <c r="DB251" s="33">
        <v>1150.4428789999999</v>
      </c>
      <c r="DC251" s="33">
        <v>1441.701241</v>
      </c>
      <c r="DD251" s="33">
        <v>1828.882304</v>
      </c>
      <c r="DE251" s="33">
        <v>1653.63327</v>
      </c>
      <c r="DF251" s="33">
        <v>1150.4428789999999</v>
      </c>
      <c r="DG251" s="33">
        <v>1441.701241</v>
      </c>
      <c r="DH251" s="33">
        <v>1828.882304</v>
      </c>
      <c r="DI251" s="33">
        <v>1653.63327</v>
      </c>
      <c r="DJ251" s="33">
        <v>1150.4428789999999</v>
      </c>
      <c r="DK251" s="33">
        <v>1441.701241</v>
      </c>
      <c r="DL251" s="33">
        <v>1828.882304</v>
      </c>
      <c r="DM251" s="33">
        <v>1653.63327</v>
      </c>
      <c r="DN251" s="33">
        <v>1150.4428789999999</v>
      </c>
      <c r="DO251" s="33">
        <v>1441.701241</v>
      </c>
      <c r="DP251" s="33">
        <v>1828.882304</v>
      </c>
      <c r="DQ251" s="33">
        <v>1653.63327</v>
      </c>
      <c r="DR251" s="33">
        <v>1150.4428789999999</v>
      </c>
      <c r="DS251" s="33">
        <v>1441.701241</v>
      </c>
      <c r="DT251" s="33">
        <v>1828.882304</v>
      </c>
      <c r="DU251" s="33">
        <v>1653.63327</v>
      </c>
      <c r="DV251" s="33">
        <v>1150.4428789999999</v>
      </c>
      <c r="DW251" s="33">
        <v>1441.701241</v>
      </c>
      <c r="DX251" s="33">
        <v>1828.882304</v>
      </c>
      <c r="DY251" s="33">
        <v>1653.63327</v>
      </c>
      <c r="DZ251" s="33">
        <v>1150.4428789999999</v>
      </c>
      <c r="EA251" s="33">
        <v>1441.701241</v>
      </c>
      <c r="EB251" s="33">
        <v>1828.882304</v>
      </c>
      <c r="EC251" s="33">
        <v>1653.63327</v>
      </c>
      <c r="ED251" s="33">
        <v>1150.4428789999999</v>
      </c>
      <c r="EE251" s="33">
        <v>1441.701241</v>
      </c>
      <c r="EF251" s="33">
        <v>1828.882304</v>
      </c>
      <c r="EG251" s="33">
        <v>1653.63327</v>
      </c>
      <c r="EH251" s="33">
        <v>1150.4428789999999</v>
      </c>
      <c r="EI251" s="33">
        <v>1441.701241</v>
      </c>
      <c r="EJ251" s="33">
        <v>1828.882304</v>
      </c>
      <c r="EK251" s="33">
        <v>1653.63327</v>
      </c>
      <c r="EL251" s="33">
        <v>44.897323010000001</v>
      </c>
      <c r="EM251" s="33">
        <v>1441.701241</v>
      </c>
      <c r="EN251" s="33">
        <v>1828.882304</v>
      </c>
      <c r="EO251" s="33">
        <v>1653.63327</v>
      </c>
      <c r="EP251" s="33">
        <v>1150.4428789999999</v>
      </c>
      <c r="EQ251" s="33">
        <v>1441.701241</v>
      </c>
      <c r="ER251" s="33">
        <v>1828.882304</v>
      </c>
      <c r="ES251" s="33">
        <v>1653.63327</v>
      </c>
      <c r="ET251" s="33">
        <v>44.897323010000001</v>
      </c>
      <c r="EU251" s="33">
        <v>1441.701241</v>
      </c>
      <c r="EV251" s="33">
        <v>1828.882304</v>
      </c>
      <c r="EW251" s="33">
        <v>1653.63327</v>
      </c>
      <c r="EX251" s="33">
        <v>44.897323010000001</v>
      </c>
      <c r="EY251" s="33">
        <v>1441.701241</v>
      </c>
      <c r="EZ251" s="33">
        <v>1828.882304</v>
      </c>
      <c r="FA251" s="33">
        <v>1653.63327</v>
      </c>
      <c r="FB251" s="33">
        <v>44.897323010000001</v>
      </c>
      <c r="FC251" s="33">
        <v>1441.701241</v>
      </c>
    </row>
    <row r="252" spans="2:159" x14ac:dyDescent="0.25">
      <c r="B252" s="33" t="s">
        <v>25</v>
      </c>
      <c r="C252" s="33" t="s">
        <v>42</v>
      </c>
    </row>
    <row r="253" spans="2:159" x14ac:dyDescent="0.25">
      <c r="B253" s="33" t="s">
        <v>25</v>
      </c>
      <c r="C253" s="33" t="s">
        <v>43</v>
      </c>
      <c r="AB253" s="33">
        <v>0.75163948120000001</v>
      </c>
      <c r="AC253" s="33">
        <v>0.70587646770000001</v>
      </c>
      <c r="AD253" s="33">
        <v>0.53025941089999995</v>
      </c>
      <c r="AE253" s="33">
        <v>0.61099196759999996</v>
      </c>
      <c r="AF253" s="33">
        <v>0.75163948120000001</v>
      </c>
      <c r="AG253" s="33">
        <v>0.70587646770000001</v>
      </c>
      <c r="AH253" s="33">
        <v>0.53025941089999995</v>
      </c>
      <c r="AI253" s="33">
        <v>0.61099196759999996</v>
      </c>
      <c r="AJ253" s="33">
        <v>0.75163948120000001</v>
      </c>
      <c r="AK253" s="33">
        <v>0.70587646770000001</v>
      </c>
      <c r="AL253" s="33">
        <v>0.53025941089999995</v>
      </c>
      <c r="AM253" s="33">
        <v>0.61099196759999996</v>
      </c>
      <c r="AN253" s="33">
        <v>0.75163948120000001</v>
      </c>
      <c r="AO253" s="33">
        <v>0.70587646770000001</v>
      </c>
      <c r="AP253" s="33">
        <v>0.53025941089999995</v>
      </c>
      <c r="AQ253" s="33">
        <v>0.61099196759999996</v>
      </c>
      <c r="AR253" s="33">
        <v>0.75163948120000001</v>
      </c>
      <c r="AS253" s="33">
        <v>0.70587646770000001</v>
      </c>
      <c r="AT253" s="33">
        <v>0.53025941089999995</v>
      </c>
      <c r="AU253" s="33">
        <v>0.61099196759999996</v>
      </c>
      <c r="AV253" s="33">
        <v>0.75163948120000001</v>
      </c>
      <c r="AW253" s="33">
        <v>0.70587646770000001</v>
      </c>
      <c r="AX253" s="33">
        <v>0.53025941089999995</v>
      </c>
      <c r="AY253" s="33">
        <v>0.61099196759999996</v>
      </c>
      <c r="AZ253" s="33">
        <v>0.75163948120000001</v>
      </c>
      <c r="BA253" s="33">
        <v>0.70587646770000001</v>
      </c>
      <c r="BB253" s="33">
        <v>0.53025941089999995</v>
      </c>
      <c r="BC253" s="33">
        <v>0.61099196759999996</v>
      </c>
      <c r="BD253" s="33">
        <v>0.75163948120000001</v>
      </c>
      <c r="BE253" s="33">
        <v>0.70587646770000001</v>
      </c>
      <c r="BF253" s="33">
        <v>0.53025941089999995</v>
      </c>
      <c r="BG253" s="33">
        <v>0.61099196759999996</v>
      </c>
      <c r="BH253" s="33">
        <v>0.75163948120000001</v>
      </c>
      <c r="BI253" s="33">
        <v>0.70587646770000001</v>
      </c>
      <c r="BJ253" s="33">
        <v>0.53025941089999995</v>
      </c>
      <c r="BK253" s="33">
        <v>0.61099196759999996</v>
      </c>
      <c r="BL253" s="33">
        <v>0.75163948120000001</v>
      </c>
      <c r="BM253" s="33">
        <v>0.70587646770000001</v>
      </c>
      <c r="BN253" s="33">
        <v>0.53025941089999995</v>
      </c>
      <c r="BO253" s="33">
        <v>0.61099196759999996</v>
      </c>
      <c r="BP253" s="33">
        <v>0.75163948120000001</v>
      </c>
      <c r="BQ253" s="33">
        <v>0.70587646770000001</v>
      </c>
      <c r="BR253" s="33">
        <v>0.53025941089999995</v>
      </c>
      <c r="BS253" s="33">
        <v>0.61099196759999996</v>
      </c>
      <c r="BT253" s="33">
        <v>0.75163948120000001</v>
      </c>
      <c r="BU253" s="33">
        <v>0.70587646770000001</v>
      </c>
      <c r="BV253" s="33">
        <v>0.53025941089999995</v>
      </c>
      <c r="BW253" s="33">
        <v>0.61099196759999996</v>
      </c>
      <c r="BX253" s="33">
        <v>0.75163948120000001</v>
      </c>
      <c r="BY253" s="33">
        <v>0.70587646770000001</v>
      </c>
      <c r="BZ253" s="33">
        <v>0.53025941089999995</v>
      </c>
      <c r="CA253" s="33">
        <v>0.61099196759999996</v>
      </c>
      <c r="CB253" s="33">
        <v>0.75163948120000001</v>
      </c>
      <c r="CC253" s="33">
        <v>0.70587646770000001</v>
      </c>
      <c r="CD253" s="33">
        <v>0.53025941089999995</v>
      </c>
      <c r="CE253" s="33">
        <v>0.61099196759999996</v>
      </c>
      <c r="CF253" s="33">
        <v>0.75163948120000001</v>
      </c>
      <c r="CG253" s="33">
        <v>0.70587646770000001</v>
      </c>
      <c r="CH253" s="33">
        <v>0.53025941089999995</v>
      </c>
      <c r="CI253" s="33">
        <v>0.61099196759999996</v>
      </c>
      <c r="CJ253" s="33">
        <v>0.75163948120000001</v>
      </c>
      <c r="CK253" s="33">
        <v>0.70587646770000001</v>
      </c>
      <c r="CL253" s="33">
        <v>0.53025941089999995</v>
      </c>
      <c r="CM253" s="33">
        <v>0.61099196759999996</v>
      </c>
      <c r="CN253" s="33">
        <v>0.75163948120000001</v>
      </c>
      <c r="CO253" s="33">
        <v>0.70587646770000001</v>
      </c>
      <c r="CP253" s="33">
        <v>0.53025941089999995</v>
      </c>
      <c r="CQ253" s="33">
        <v>0.61099196759999996</v>
      </c>
      <c r="CR253" s="33">
        <v>0.75163948120000001</v>
      </c>
      <c r="CS253" s="33">
        <v>0.70587646770000001</v>
      </c>
      <c r="CT253" s="33">
        <v>0.53025941089999995</v>
      </c>
      <c r="CU253" s="33">
        <v>0.61099196759999996</v>
      </c>
      <c r="CV253" s="33">
        <v>0.75163948120000001</v>
      </c>
      <c r="CW253" s="33">
        <v>0.70587646770000001</v>
      </c>
      <c r="CX253" s="33">
        <v>0.53025941089999995</v>
      </c>
      <c r="CY253" s="33">
        <v>0.61099196759999996</v>
      </c>
      <c r="CZ253" s="33">
        <v>0.75163948120000001</v>
      </c>
      <c r="DA253" s="33">
        <v>0.70587646770000001</v>
      </c>
      <c r="DB253" s="33">
        <v>0.53025941089999995</v>
      </c>
      <c r="DC253" s="33">
        <v>0.61099196759999996</v>
      </c>
      <c r="DD253" s="33">
        <v>0.75163948120000001</v>
      </c>
      <c r="DE253" s="33">
        <v>0.70587646770000001</v>
      </c>
      <c r="DF253" s="33">
        <v>0.53025941089999995</v>
      </c>
      <c r="DG253" s="33">
        <v>0.61099196759999996</v>
      </c>
      <c r="DH253" s="33">
        <v>0.75163948120000001</v>
      </c>
      <c r="DI253" s="33">
        <v>0.70587646770000001</v>
      </c>
      <c r="DJ253" s="33">
        <v>0.53025941089999995</v>
      </c>
      <c r="DK253" s="33">
        <v>0.61099196759999996</v>
      </c>
      <c r="DL253" s="33">
        <v>0.75163948120000001</v>
      </c>
      <c r="DM253" s="33">
        <v>0.70587646770000001</v>
      </c>
      <c r="DN253" s="33">
        <v>0.53025941089999995</v>
      </c>
      <c r="DO253" s="33">
        <v>0.61099196759999996</v>
      </c>
      <c r="DP253" s="33">
        <v>0.75163948120000001</v>
      </c>
      <c r="DQ253" s="33">
        <v>0.70587646770000001</v>
      </c>
      <c r="DR253" s="33">
        <v>0.53025941089999995</v>
      </c>
      <c r="DS253" s="33">
        <v>0.61099196759999996</v>
      </c>
      <c r="DT253" s="33">
        <v>0.75163948120000001</v>
      </c>
      <c r="DU253" s="33">
        <v>0.70587646770000001</v>
      </c>
      <c r="DV253" s="33">
        <v>0.53025941089999995</v>
      </c>
      <c r="DW253" s="33">
        <v>0.61099196759999996</v>
      </c>
      <c r="DX253" s="33">
        <v>0.75163948120000001</v>
      </c>
      <c r="DY253" s="33">
        <v>0.70587646770000001</v>
      </c>
      <c r="DZ253" s="33">
        <v>0.53025941089999995</v>
      </c>
      <c r="EA253" s="33">
        <v>0.61099196759999996</v>
      </c>
      <c r="EB253" s="33">
        <v>0.75163948120000001</v>
      </c>
      <c r="EC253" s="33">
        <v>0.70587646770000001</v>
      </c>
      <c r="ED253" s="33">
        <v>0.53025941089999995</v>
      </c>
      <c r="EE253" s="33">
        <v>0.61099196759999996</v>
      </c>
      <c r="EF253" s="33">
        <v>0.75163948120000001</v>
      </c>
      <c r="EG253" s="33">
        <v>0.70587646770000001</v>
      </c>
      <c r="EH253" s="33">
        <v>0.53025941089999995</v>
      </c>
      <c r="EI253" s="33">
        <v>0.61099196759999996</v>
      </c>
      <c r="EJ253" s="33">
        <v>0.75163948120000001</v>
      </c>
      <c r="EK253" s="33">
        <v>0.70587646770000001</v>
      </c>
      <c r="EL253" s="33">
        <v>0.53025941089999995</v>
      </c>
      <c r="EM253" s="33">
        <v>0.61099196759999996</v>
      </c>
      <c r="EN253" s="33">
        <v>0.75163948120000001</v>
      </c>
      <c r="EO253" s="33">
        <v>0.70587646770000001</v>
      </c>
      <c r="EP253" s="33">
        <v>0.53025941089999995</v>
      </c>
      <c r="EQ253" s="33">
        <v>0.61099196759999996</v>
      </c>
      <c r="ER253" s="33">
        <v>0.75163948120000001</v>
      </c>
      <c r="ES253" s="33">
        <v>0.70587646770000001</v>
      </c>
      <c r="EU253" s="33">
        <v>0.61099196759999996</v>
      </c>
      <c r="EV253" s="33">
        <v>0.75163948120000001</v>
      </c>
      <c r="EW253" s="33">
        <v>0.70587646770000001</v>
      </c>
      <c r="EY253" s="33">
        <v>0.61099196759999996</v>
      </c>
      <c r="EZ253" s="33">
        <v>0.75163948120000001</v>
      </c>
      <c r="FA253" s="33">
        <v>0.70587646770000001</v>
      </c>
      <c r="FC253" s="33">
        <v>0.61099196759999996</v>
      </c>
    </row>
    <row r="254" spans="2:159" x14ac:dyDescent="0.25">
      <c r="B254" s="33" t="s">
        <v>25</v>
      </c>
      <c r="C254" s="33" t="s">
        <v>44</v>
      </c>
      <c r="AD254" s="33">
        <v>1.2927501210000001</v>
      </c>
      <c r="AE254" s="33">
        <v>1.2927501210000001</v>
      </c>
      <c r="AG254" s="33">
        <v>1.135708559</v>
      </c>
      <c r="AH254" s="33">
        <v>1.2927501210000001</v>
      </c>
      <c r="AI254" s="33">
        <v>1.2927501210000001</v>
      </c>
      <c r="AJ254" s="33">
        <v>1.2927501210000001</v>
      </c>
      <c r="AK254" s="33">
        <v>1.135708559</v>
      </c>
      <c r="AL254" s="33">
        <v>1.2927501210000001</v>
      </c>
      <c r="AM254" s="33">
        <v>1.2927501210000001</v>
      </c>
      <c r="AN254" s="33">
        <v>1.2927501210000001</v>
      </c>
      <c r="AO254" s="33">
        <v>1.135708559</v>
      </c>
      <c r="AP254" s="33">
        <v>1.2927501210000001</v>
      </c>
      <c r="AQ254" s="33">
        <v>1.2927501210000001</v>
      </c>
      <c r="AR254" s="33">
        <v>1.2927501210000001</v>
      </c>
      <c r="AS254" s="33">
        <v>1.135708559</v>
      </c>
      <c r="AT254" s="33">
        <v>1.2927501210000001</v>
      </c>
      <c r="AU254" s="33">
        <v>1.2927501210000001</v>
      </c>
      <c r="AV254" s="33">
        <v>1.2927501210000001</v>
      </c>
      <c r="AW254" s="33">
        <v>1.135708559</v>
      </c>
      <c r="AX254" s="33">
        <v>1.2927501210000001</v>
      </c>
      <c r="AY254" s="33">
        <v>1.2927501210000001</v>
      </c>
      <c r="AZ254" s="33">
        <v>1.2927501210000001</v>
      </c>
      <c r="BA254" s="33">
        <v>1.135708559</v>
      </c>
      <c r="BB254" s="33">
        <v>1.2927501210000001</v>
      </c>
      <c r="BC254" s="33">
        <v>1.2927501210000001</v>
      </c>
      <c r="BD254" s="33">
        <v>1.2927501210000001</v>
      </c>
      <c r="BE254" s="33">
        <v>1.135708559</v>
      </c>
      <c r="BF254" s="33">
        <v>1.2927501210000001</v>
      </c>
      <c r="BG254" s="33">
        <v>1.2927501210000001</v>
      </c>
      <c r="BH254" s="33">
        <v>1.2927501210000001</v>
      </c>
      <c r="BI254" s="33">
        <v>1.135708559</v>
      </c>
      <c r="BJ254" s="33">
        <v>1.2927501210000001</v>
      </c>
      <c r="BK254" s="33">
        <v>1.2927501210000001</v>
      </c>
      <c r="BL254" s="33">
        <v>1.2927501210000001</v>
      </c>
      <c r="BM254" s="33">
        <v>1.135708559</v>
      </c>
      <c r="BN254" s="33">
        <v>1.2927501210000001</v>
      </c>
      <c r="BO254" s="33">
        <v>1.2927501210000001</v>
      </c>
      <c r="BP254" s="33">
        <v>1.2927501210000001</v>
      </c>
      <c r="BQ254" s="33">
        <v>1.135708559</v>
      </c>
      <c r="BR254" s="33">
        <v>1.2927501210000001</v>
      </c>
      <c r="BS254" s="33">
        <v>1.2927501210000001</v>
      </c>
      <c r="BT254" s="33">
        <v>1.2927501210000001</v>
      </c>
      <c r="BU254" s="33">
        <v>1.135708559</v>
      </c>
      <c r="BV254" s="33">
        <v>1.2927501210000001</v>
      </c>
      <c r="BW254" s="33">
        <v>1.2927501210000001</v>
      </c>
      <c r="BX254" s="33">
        <v>1.2927501210000001</v>
      </c>
      <c r="BY254" s="33">
        <v>1.135708559</v>
      </c>
      <c r="BZ254" s="33">
        <v>1.2927501210000001</v>
      </c>
      <c r="CA254" s="33">
        <v>1.2927501210000001</v>
      </c>
      <c r="CB254" s="33">
        <v>1.2927501210000001</v>
      </c>
      <c r="CC254" s="33">
        <v>1.135708559</v>
      </c>
      <c r="CD254" s="33">
        <v>1.2927501210000001</v>
      </c>
      <c r="CE254" s="33">
        <v>1.2927501210000001</v>
      </c>
      <c r="CF254" s="33">
        <v>1.2927501210000001</v>
      </c>
      <c r="CG254" s="33">
        <v>1.135708559</v>
      </c>
      <c r="CH254" s="33">
        <v>1.2927501210000001</v>
      </c>
      <c r="CI254" s="33">
        <v>1.2927501210000001</v>
      </c>
      <c r="CJ254" s="33">
        <v>1.2927501210000001</v>
      </c>
      <c r="CK254" s="33">
        <v>1.135708559</v>
      </c>
      <c r="CL254" s="33">
        <v>1.2927501210000001</v>
      </c>
      <c r="CM254" s="33">
        <v>1.2927501210000001</v>
      </c>
      <c r="CN254" s="33">
        <v>1.2927501210000001</v>
      </c>
      <c r="CO254" s="33">
        <v>1.135708559</v>
      </c>
      <c r="CP254" s="33">
        <v>1.2927501210000001</v>
      </c>
      <c r="CQ254" s="33">
        <v>1.2927501210000001</v>
      </c>
      <c r="CR254" s="33">
        <v>1.2927501210000001</v>
      </c>
      <c r="CS254" s="33">
        <v>1.135708559</v>
      </c>
      <c r="CT254" s="33">
        <v>1.2927501210000001</v>
      </c>
      <c r="CU254" s="33">
        <v>1.2927501210000001</v>
      </c>
      <c r="CV254" s="33">
        <v>1.2927501210000001</v>
      </c>
      <c r="CW254" s="33">
        <v>1.135708559</v>
      </c>
      <c r="CX254" s="33">
        <v>1.2927501210000001</v>
      </c>
      <c r="CY254" s="33">
        <v>1.2927501210000001</v>
      </c>
      <c r="CZ254" s="33">
        <v>1.2927501210000001</v>
      </c>
      <c r="DA254" s="33">
        <v>1.135708559</v>
      </c>
      <c r="DB254" s="33">
        <v>1.2927501210000001</v>
      </c>
      <c r="DC254" s="33">
        <v>1.2927501210000001</v>
      </c>
      <c r="DD254" s="33">
        <v>1.2927501210000001</v>
      </c>
      <c r="DE254" s="33">
        <v>1.135708559</v>
      </c>
      <c r="DF254" s="33">
        <v>1.2927501210000001</v>
      </c>
      <c r="DG254" s="33">
        <v>1.2927501210000001</v>
      </c>
      <c r="DH254" s="33">
        <v>1.2927501210000001</v>
      </c>
      <c r="DI254" s="33">
        <v>1.135708559</v>
      </c>
      <c r="DJ254" s="33">
        <v>1.2927501210000001</v>
      </c>
      <c r="DK254" s="33">
        <v>1.2927501210000001</v>
      </c>
      <c r="DL254" s="33">
        <v>1.2927501210000001</v>
      </c>
      <c r="DM254" s="33">
        <v>1.135708559</v>
      </c>
      <c r="DN254" s="33">
        <v>1.2927501210000001</v>
      </c>
      <c r="DO254" s="33">
        <v>1.2927501210000001</v>
      </c>
      <c r="DP254" s="33">
        <v>1.2927501210000001</v>
      </c>
      <c r="DQ254" s="33">
        <v>1.135708559</v>
      </c>
      <c r="DR254" s="33">
        <v>1.2927501210000001</v>
      </c>
      <c r="DS254" s="33">
        <v>1.2927501210000001</v>
      </c>
      <c r="DT254" s="33">
        <v>1.2927501210000001</v>
      </c>
      <c r="DU254" s="33">
        <v>1.135708559</v>
      </c>
      <c r="DV254" s="33">
        <v>1.2927501210000001</v>
      </c>
      <c r="DW254" s="33">
        <v>1.2927501210000001</v>
      </c>
      <c r="DX254" s="33">
        <v>1.2927501210000001</v>
      </c>
      <c r="DY254" s="33">
        <v>1.135708559</v>
      </c>
      <c r="DZ254" s="33">
        <v>1.2927501210000001</v>
      </c>
      <c r="EA254" s="33">
        <v>1.2927501210000001</v>
      </c>
      <c r="EB254" s="33">
        <v>1.2927501210000001</v>
      </c>
      <c r="EC254" s="33">
        <v>1.135708559</v>
      </c>
      <c r="ED254" s="33">
        <v>1.2927501210000001</v>
      </c>
      <c r="EE254" s="33">
        <v>1.2927501210000001</v>
      </c>
      <c r="EF254" s="33">
        <v>1.2927501210000001</v>
      </c>
      <c r="EG254" s="33">
        <v>1.135708559</v>
      </c>
      <c r="EH254" s="33">
        <v>1.2927501210000001</v>
      </c>
      <c r="EI254" s="33">
        <v>1.2927501210000001</v>
      </c>
      <c r="EJ254" s="33">
        <v>1.2927501210000001</v>
      </c>
      <c r="EK254" s="33">
        <v>1.135708559</v>
      </c>
      <c r="EM254" s="33">
        <v>1.2927501210000001</v>
      </c>
      <c r="EN254" s="33">
        <v>1.2927501210000001</v>
      </c>
      <c r="EO254" s="33">
        <v>1.135708559</v>
      </c>
      <c r="EQ254" s="33">
        <v>1.2927501210000001</v>
      </c>
      <c r="ER254" s="33">
        <v>1.2927501210000001</v>
      </c>
      <c r="ES254" s="33">
        <v>1.135708559</v>
      </c>
      <c r="EU254" s="33">
        <v>1.2927501210000001</v>
      </c>
      <c r="EV254" s="33">
        <v>1.2927501210000001</v>
      </c>
      <c r="EW254" s="33">
        <v>1.135708559</v>
      </c>
      <c r="EY254" s="33">
        <v>1.2927501210000001</v>
      </c>
      <c r="EZ254" s="33">
        <v>1.2927501210000001</v>
      </c>
      <c r="FA254" s="33">
        <v>1.135708559</v>
      </c>
      <c r="FC254" s="33">
        <v>1.2927501210000001</v>
      </c>
    </row>
    <row r="255" spans="2:159" x14ac:dyDescent="0.25">
      <c r="B255" s="33" t="s">
        <v>25</v>
      </c>
      <c r="C255" s="33" t="s">
        <v>45</v>
      </c>
    </row>
    <row r="256" spans="2:159" x14ac:dyDescent="0.25">
      <c r="B256" s="33" t="s">
        <v>25</v>
      </c>
      <c r="C256" s="33" t="s">
        <v>46</v>
      </c>
    </row>
    <row r="257" spans="2:159" x14ac:dyDescent="0.25">
      <c r="B257" s="33" t="s">
        <v>25</v>
      </c>
      <c r="C257" s="33" t="s">
        <v>15</v>
      </c>
      <c r="D257" s="33">
        <v>161.81322800000001</v>
      </c>
      <c r="E257" s="33">
        <v>155.51591780000001</v>
      </c>
      <c r="F257" s="33">
        <v>1051.897393</v>
      </c>
      <c r="G257" s="33">
        <v>972.32828710000001</v>
      </c>
      <c r="H257" s="33">
        <v>345.22128609999999</v>
      </c>
      <c r="I257" s="33">
        <v>155.51591780000001</v>
      </c>
      <c r="J257" s="33">
        <v>1051.897393</v>
      </c>
      <c r="K257" s="33">
        <v>972.32828710000001</v>
      </c>
      <c r="L257" s="33">
        <v>177.9299279</v>
      </c>
      <c r="M257" s="33">
        <v>155.51591780000001</v>
      </c>
      <c r="N257" s="33">
        <v>1595.3210329999999</v>
      </c>
      <c r="O257" s="33">
        <v>972.32828710000001</v>
      </c>
      <c r="P257" s="33">
        <v>514.37284690000001</v>
      </c>
      <c r="Q257" s="33">
        <v>156.0245687</v>
      </c>
      <c r="R257" s="33">
        <v>1052.4907920000001</v>
      </c>
      <c r="S257" s="33">
        <v>972.89172489999999</v>
      </c>
      <c r="T257" s="33">
        <v>2815.5053739999998</v>
      </c>
      <c r="U257" s="33">
        <v>2640.8928580000002</v>
      </c>
      <c r="V257" s="33">
        <v>2265.1644310000001</v>
      </c>
      <c r="W257" s="33">
        <v>2471.8528449999999</v>
      </c>
      <c r="X257" s="33">
        <v>2879.6614079999999</v>
      </c>
      <c r="Y257" s="33">
        <v>2702.6049499999999</v>
      </c>
      <c r="Z257" s="33">
        <v>2319.415657</v>
      </c>
      <c r="AA257" s="33">
        <v>2529.8568369999998</v>
      </c>
      <c r="AB257" s="33">
        <v>2984.0646940000001</v>
      </c>
      <c r="AC257" s="33">
        <v>2802.2582000000002</v>
      </c>
      <c r="AD257" s="33">
        <v>2401.062637</v>
      </c>
      <c r="AE257" s="33">
        <v>2620.5832610000002</v>
      </c>
      <c r="AF257" s="33">
        <v>3044.6713949999998</v>
      </c>
      <c r="AG257" s="33">
        <v>2861.1033779999998</v>
      </c>
      <c r="AH257" s="33">
        <v>2446.2193739999998</v>
      </c>
      <c r="AI257" s="33">
        <v>2671.5709959999999</v>
      </c>
      <c r="AJ257" s="33">
        <v>3096.583509</v>
      </c>
      <c r="AK257" s="33">
        <v>2910.0369139999998</v>
      </c>
      <c r="AL257" s="33">
        <v>2488.4510439999999</v>
      </c>
      <c r="AM257" s="33">
        <v>2716.7261360000002</v>
      </c>
      <c r="AN257" s="33">
        <v>4663.1999349999996</v>
      </c>
      <c r="AO257" s="33">
        <v>4386.9970199999998</v>
      </c>
      <c r="AP257" s="33">
        <v>3502.8194119999998</v>
      </c>
      <c r="AQ257" s="33">
        <v>3939.1739910000001</v>
      </c>
      <c r="AR257" s="33">
        <v>4663.1999349999996</v>
      </c>
      <c r="AS257" s="33">
        <v>4386.9970199999998</v>
      </c>
      <c r="AT257" s="33">
        <v>3486.2558899999999</v>
      </c>
      <c r="AU257" s="33">
        <v>3939.1739910000001</v>
      </c>
      <c r="AV257" s="33">
        <v>4663.1999349999996</v>
      </c>
      <c r="AW257" s="33">
        <v>4386.9970199999998</v>
      </c>
      <c r="AX257" s="33">
        <v>3502.8194119999998</v>
      </c>
      <c r="AY257" s="33">
        <v>3939.1739910000001</v>
      </c>
      <c r="AZ257" s="33">
        <v>4663.1999349999996</v>
      </c>
      <c r="BA257" s="33">
        <v>4386.9970199999998</v>
      </c>
      <c r="BB257" s="33">
        <v>3502.8194119999998</v>
      </c>
      <c r="BC257" s="33">
        <v>3939.1739910000001</v>
      </c>
      <c r="BD257" s="33">
        <v>4663.1999349999996</v>
      </c>
      <c r="BE257" s="33">
        <v>4386.9970199999998</v>
      </c>
      <c r="BF257" s="33">
        <v>3450.813036</v>
      </c>
      <c r="BG257" s="33">
        <v>3939.1739910000001</v>
      </c>
      <c r="BH257" s="33">
        <v>4663.1999349999996</v>
      </c>
      <c r="BI257" s="33">
        <v>4386.9970199999998</v>
      </c>
      <c r="BJ257" s="33">
        <v>3450.813036</v>
      </c>
      <c r="BK257" s="33">
        <v>3939.1739910000001</v>
      </c>
      <c r="BL257" s="33">
        <v>4663.1999349999996</v>
      </c>
      <c r="BM257" s="33">
        <v>4386.9970199999998</v>
      </c>
      <c r="BN257" s="33">
        <v>3467.3765589999998</v>
      </c>
      <c r="BO257" s="33">
        <v>3939.1739910000001</v>
      </c>
      <c r="BP257" s="33">
        <v>4663.1999349999996</v>
      </c>
      <c r="BQ257" s="33">
        <v>4386.9970199999998</v>
      </c>
      <c r="BR257" s="33">
        <v>3502.8194119999998</v>
      </c>
      <c r="BS257" s="33">
        <v>3939.1739910000001</v>
      </c>
      <c r="BT257" s="33">
        <v>6137.2867450000003</v>
      </c>
      <c r="BU257" s="33">
        <v>5849.3047310000002</v>
      </c>
      <c r="BV257" s="33">
        <v>5208.7662929999997</v>
      </c>
      <c r="BW257" s="33">
        <v>5558.9871759999996</v>
      </c>
      <c r="BX257" s="33">
        <v>6137.2867450000003</v>
      </c>
      <c r="BY257" s="33">
        <v>5849.3047310000002</v>
      </c>
      <c r="BZ257" s="33">
        <v>5208.7662929999997</v>
      </c>
      <c r="CA257" s="33">
        <v>5558.9871759999996</v>
      </c>
      <c r="CB257" s="33">
        <v>6137.2867450000003</v>
      </c>
      <c r="CC257" s="33">
        <v>5849.3047310000002</v>
      </c>
      <c r="CD257" s="33">
        <v>5173.3234400000001</v>
      </c>
      <c r="CE257" s="33">
        <v>5558.9871759999996</v>
      </c>
      <c r="CF257" s="33">
        <v>6137.2867450000003</v>
      </c>
      <c r="CG257" s="33">
        <v>5849.3047310000002</v>
      </c>
      <c r="CH257" s="33">
        <v>5173.3234400000001</v>
      </c>
      <c r="CI257" s="33">
        <v>5558.9871759999996</v>
      </c>
      <c r="CJ257" s="33">
        <v>6137.2867450000003</v>
      </c>
      <c r="CK257" s="33">
        <v>5849.3047310000002</v>
      </c>
      <c r="CL257" s="33">
        <v>5173.3234400000001</v>
      </c>
      <c r="CM257" s="33">
        <v>5558.9871759999996</v>
      </c>
      <c r="CN257" s="33">
        <v>6137.2867450000003</v>
      </c>
      <c r="CO257" s="33">
        <v>5849.3047310000002</v>
      </c>
      <c r="CP257" s="33">
        <v>5173.3234400000001</v>
      </c>
      <c r="CQ257" s="33">
        <v>5558.9871759999996</v>
      </c>
      <c r="CR257" s="33">
        <v>6137.2867450000003</v>
      </c>
      <c r="CS257" s="33">
        <v>5849.3047310000002</v>
      </c>
      <c r="CT257" s="33">
        <v>5156.7599170000003</v>
      </c>
      <c r="CU257" s="33">
        <v>5558.9871759999996</v>
      </c>
      <c r="CV257" s="33">
        <v>6137.2867450000003</v>
      </c>
      <c r="CW257" s="33">
        <v>5849.3047310000002</v>
      </c>
      <c r="CX257" s="33">
        <v>5156.7599170000003</v>
      </c>
      <c r="CY257" s="33">
        <v>5558.9871759999996</v>
      </c>
      <c r="CZ257" s="33">
        <v>6137.2867450000003</v>
      </c>
      <c r="DA257" s="33">
        <v>5849.3047310000002</v>
      </c>
      <c r="DB257" s="33">
        <v>5156.7599170000003</v>
      </c>
      <c r="DC257" s="33">
        <v>5558.9871759999996</v>
      </c>
      <c r="DD257" s="33">
        <v>6137.2867450000003</v>
      </c>
      <c r="DE257" s="33">
        <v>5849.3047310000002</v>
      </c>
      <c r="DF257" s="33">
        <v>5156.7599170000003</v>
      </c>
      <c r="DG257" s="33">
        <v>5558.9871759999996</v>
      </c>
      <c r="DH257" s="33">
        <v>6137.2867450000003</v>
      </c>
      <c r="DI257" s="33">
        <v>5849.3047310000002</v>
      </c>
      <c r="DJ257" s="33">
        <v>5156.7599170000003</v>
      </c>
      <c r="DK257" s="33">
        <v>5558.9871759999996</v>
      </c>
      <c r="DL257" s="33">
        <v>6137.2867450000003</v>
      </c>
      <c r="DM257" s="33">
        <v>5849.3047310000002</v>
      </c>
      <c r="DN257" s="33">
        <v>5156.7599170000003</v>
      </c>
      <c r="DO257" s="33">
        <v>5558.9871759999996</v>
      </c>
      <c r="DP257" s="33">
        <v>6137.2867450000003</v>
      </c>
      <c r="DQ257" s="33">
        <v>5849.3047310000002</v>
      </c>
      <c r="DR257" s="33">
        <v>5156.7599170000003</v>
      </c>
      <c r="DS257" s="33">
        <v>5558.9871759999996</v>
      </c>
      <c r="DT257" s="33">
        <v>6137.2867450000003</v>
      </c>
      <c r="DU257" s="33">
        <v>5849.3047310000002</v>
      </c>
      <c r="DV257" s="33">
        <v>5156.7599170000003</v>
      </c>
      <c r="DW257" s="33">
        <v>5558.9871759999996</v>
      </c>
      <c r="DX257" s="33">
        <v>6137.2867450000003</v>
      </c>
      <c r="DY257" s="33">
        <v>5849.3047310000002</v>
      </c>
      <c r="DZ257" s="33">
        <v>5156.7599170000003</v>
      </c>
      <c r="EA257" s="33">
        <v>5558.9871759999996</v>
      </c>
      <c r="EB257" s="33">
        <v>6137.2867450000003</v>
      </c>
      <c r="EC257" s="33">
        <v>5849.3047310000002</v>
      </c>
      <c r="ED257" s="33">
        <v>4630.6680589999996</v>
      </c>
      <c r="EE257" s="33">
        <v>5558.9871759999996</v>
      </c>
      <c r="EF257" s="33">
        <v>6137.2867450000003</v>
      </c>
      <c r="EG257" s="33">
        <v>5849.3047310000002</v>
      </c>
      <c r="EH257" s="33">
        <v>2887.071551</v>
      </c>
      <c r="EI257" s="33">
        <v>5558.9871759999996</v>
      </c>
      <c r="EJ257" s="33">
        <v>6137.2867450000003</v>
      </c>
      <c r="EK257" s="33">
        <v>5849.3047310000002</v>
      </c>
      <c r="EL257" s="33">
        <v>2343.9747299999999</v>
      </c>
      <c r="EM257" s="33">
        <v>5558.9871759999996</v>
      </c>
      <c r="EN257" s="33">
        <v>6137.2867450000003</v>
      </c>
      <c r="EO257" s="33">
        <v>5849.3047310000002</v>
      </c>
      <c r="EP257" s="33">
        <v>1490.7253370000001</v>
      </c>
      <c r="EQ257" s="33">
        <v>5558.9871759999996</v>
      </c>
      <c r="ER257" s="33">
        <v>6137.2867450000003</v>
      </c>
      <c r="ES257" s="33">
        <v>5849.3047310000002</v>
      </c>
      <c r="ET257" s="33">
        <v>1281.2693870000001</v>
      </c>
      <c r="EU257" s="33">
        <v>5558.9871759999996</v>
      </c>
      <c r="EV257" s="33">
        <v>6137.2867450000003</v>
      </c>
      <c r="EW257" s="33">
        <v>5849.3047310000002</v>
      </c>
      <c r="EX257" s="33">
        <v>671.74900260000004</v>
      </c>
      <c r="EY257" s="33">
        <v>5558.9871759999996</v>
      </c>
      <c r="EZ257" s="33">
        <v>6137.2867450000003</v>
      </c>
      <c r="FA257" s="33">
        <v>5849.3047310000002</v>
      </c>
      <c r="FB257" s="33">
        <v>336.84280669999998</v>
      </c>
      <c r="FC257" s="33">
        <v>5558.9871759999996</v>
      </c>
    </row>
    <row r="258" spans="2:159" x14ac:dyDescent="0.25">
      <c r="B258" s="33" t="s">
        <v>26</v>
      </c>
      <c r="C258" s="33" t="s">
        <v>36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26</v>
      </c>
      <c r="C259" s="33" t="s">
        <v>37</v>
      </c>
    </row>
    <row r="260" spans="2:159" x14ac:dyDescent="0.25">
      <c r="B260" s="33" t="s">
        <v>26</v>
      </c>
      <c r="C260" s="33" t="s">
        <v>38</v>
      </c>
    </row>
    <row r="261" spans="2:159" x14ac:dyDescent="0.25">
      <c r="B261" s="33" t="s">
        <v>26</v>
      </c>
      <c r="C261" s="33" t="s">
        <v>39</v>
      </c>
    </row>
    <row r="262" spans="2:159" x14ac:dyDescent="0.25">
      <c r="B262" s="33" t="s">
        <v>26</v>
      </c>
      <c r="C262" s="33" t="s">
        <v>40</v>
      </c>
    </row>
    <row r="263" spans="2:159" x14ac:dyDescent="0.25">
      <c r="B263" s="33" t="s">
        <v>26</v>
      </c>
      <c r="C263" s="33" t="s">
        <v>41</v>
      </c>
    </row>
    <row r="264" spans="2:159" x14ac:dyDescent="0.25">
      <c r="B264" s="33" t="s">
        <v>26</v>
      </c>
      <c r="C264" s="33" t="s">
        <v>42</v>
      </c>
    </row>
    <row r="265" spans="2:159" x14ac:dyDescent="0.25">
      <c r="B265" s="33" t="s">
        <v>26</v>
      </c>
      <c r="C265" s="33" t="s">
        <v>43</v>
      </c>
    </row>
    <row r="266" spans="2:159" x14ac:dyDescent="0.25">
      <c r="B266" s="33" t="s">
        <v>26</v>
      </c>
      <c r="C266" s="33" t="s">
        <v>44</v>
      </c>
    </row>
    <row r="267" spans="2:159" x14ac:dyDescent="0.25">
      <c r="B267" s="33" t="s">
        <v>26</v>
      </c>
      <c r="C267" s="33" t="s">
        <v>45</v>
      </c>
    </row>
    <row r="268" spans="2:159" x14ac:dyDescent="0.25">
      <c r="B268" s="33" t="s">
        <v>26</v>
      </c>
      <c r="C268" s="33" t="s">
        <v>46</v>
      </c>
    </row>
    <row r="269" spans="2:159" x14ac:dyDescent="0.25">
      <c r="B269" s="33" t="s">
        <v>26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60</v>
      </c>
      <c r="C270" s="33" t="s">
        <v>36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60</v>
      </c>
      <c r="C271" s="33" t="s">
        <v>37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60</v>
      </c>
      <c r="C272" s="33" t="s">
        <v>38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60</v>
      </c>
      <c r="C273" s="33" t="s">
        <v>39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60</v>
      </c>
      <c r="C274" s="33" t="s">
        <v>40</v>
      </c>
    </row>
    <row r="275" spans="2:159" x14ac:dyDescent="0.25">
      <c r="B275" s="33" t="s">
        <v>60</v>
      </c>
      <c r="C275" s="33" t="s">
        <v>41</v>
      </c>
    </row>
    <row r="276" spans="2:159" x14ac:dyDescent="0.25">
      <c r="B276" s="33" t="s">
        <v>60</v>
      </c>
      <c r="C276" s="33" t="s">
        <v>42</v>
      </c>
    </row>
    <row r="277" spans="2:159" x14ac:dyDescent="0.25">
      <c r="B277" s="33" t="s">
        <v>60</v>
      </c>
      <c r="C277" s="33" t="s">
        <v>43</v>
      </c>
    </row>
    <row r="278" spans="2:159" x14ac:dyDescent="0.25">
      <c r="B278" s="33" t="s">
        <v>60</v>
      </c>
      <c r="C278" s="33" t="s">
        <v>44</v>
      </c>
    </row>
    <row r="279" spans="2:159" x14ac:dyDescent="0.25">
      <c r="B279" s="33" t="s">
        <v>60</v>
      </c>
      <c r="C279" s="33" t="s">
        <v>45</v>
      </c>
    </row>
    <row r="280" spans="2:159" x14ac:dyDescent="0.25">
      <c r="B280" s="33" t="s">
        <v>60</v>
      </c>
      <c r="C280" s="33" t="s">
        <v>46</v>
      </c>
    </row>
    <row r="281" spans="2:159" x14ac:dyDescent="0.25">
      <c r="B281" s="33" t="s">
        <v>60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61</v>
      </c>
      <c r="C282" s="33" t="s">
        <v>36</v>
      </c>
      <c r="BD282" s="33">
        <v>417.95528960000001</v>
      </c>
      <c r="BE282" s="33">
        <v>415.15117750000002</v>
      </c>
      <c r="BF282" s="33">
        <v>405.50313069999999</v>
      </c>
      <c r="BG282" s="33">
        <v>415.15117750000002</v>
      </c>
      <c r="BH282" s="33">
        <v>1548.9878060000001</v>
      </c>
      <c r="BI282" s="33">
        <v>1538.5954609999999</v>
      </c>
      <c r="BJ282" s="33">
        <v>1502.838749</v>
      </c>
      <c r="BK282" s="33">
        <v>1538.5954609999999</v>
      </c>
      <c r="BL282" s="33">
        <v>1548.9878060000001</v>
      </c>
      <c r="BM282" s="33">
        <v>1538.5954609999999</v>
      </c>
      <c r="BN282" s="33">
        <v>1502.838749</v>
      </c>
      <c r="BO282" s="33">
        <v>1538.5954609999999</v>
      </c>
      <c r="BP282" s="33">
        <v>1548.9878060000001</v>
      </c>
      <c r="BQ282" s="33">
        <v>1538.5954609999999</v>
      </c>
      <c r="BR282" s="33">
        <v>1502.838749</v>
      </c>
      <c r="BS282" s="33">
        <v>1538.5954609999999</v>
      </c>
      <c r="BT282" s="33">
        <v>1548.9878060000001</v>
      </c>
      <c r="BU282" s="33">
        <v>1538.5954609999999</v>
      </c>
      <c r="BV282" s="33">
        <v>1502.838749</v>
      </c>
      <c r="BW282" s="33">
        <v>1538.5954609999999</v>
      </c>
      <c r="BX282" s="33">
        <v>1548.9878060000001</v>
      </c>
      <c r="BY282" s="33">
        <v>1538.5954609999999</v>
      </c>
      <c r="BZ282" s="33">
        <v>1502.838749</v>
      </c>
      <c r="CA282" s="33">
        <v>1538.5954609999999</v>
      </c>
      <c r="CB282" s="33">
        <v>1548.9878060000001</v>
      </c>
      <c r="CC282" s="33">
        <v>1538.5954609999999</v>
      </c>
      <c r="CD282" s="33">
        <v>1502.838749</v>
      </c>
      <c r="CE282" s="33">
        <v>1538.5954609999999</v>
      </c>
      <c r="CF282" s="33">
        <v>1548.9878060000001</v>
      </c>
      <c r="CG282" s="33">
        <v>1538.5954609999999</v>
      </c>
      <c r="CH282" s="33">
        <v>1502.838749</v>
      </c>
      <c r="CI282" s="33">
        <v>1538.5954609999999</v>
      </c>
      <c r="CJ282" s="33">
        <v>1548.9878060000001</v>
      </c>
      <c r="CK282" s="33">
        <v>1538.5954609999999</v>
      </c>
      <c r="CL282" s="33">
        <v>1502.838749</v>
      </c>
      <c r="CM282" s="33">
        <v>1538.5954609999999</v>
      </c>
      <c r="CN282" s="33">
        <v>1548.9878060000001</v>
      </c>
      <c r="CO282" s="33">
        <v>1538.5954609999999</v>
      </c>
      <c r="CP282" s="33">
        <v>1502.838749</v>
      </c>
      <c r="CQ282" s="33">
        <v>1538.5954609999999</v>
      </c>
      <c r="CR282" s="33">
        <v>1548.9878060000001</v>
      </c>
      <c r="CS282" s="33">
        <v>1538.5954609999999</v>
      </c>
      <c r="CT282" s="33">
        <v>1502.838749</v>
      </c>
      <c r="CU282" s="33">
        <v>1538.5954609999999</v>
      </c>
      <c r="CV282" s="33">
        <v>1548.9878060000001</v>
      </c>
      <c r="CW282" s="33">
        <v>1538.5954609999999</v>
      </c>
      <c r="CX282" s="33">
        <v>1502.838749</v>
      </c>
      <c r="CY282" s="33">
        <v>1538.5954609999999</v>
      </c>
      <c r="CZ282" s="33">
        <v>1548.9878060000001</v>
      </c>
      <c r="DA282" s="33">
        <v>1538.5954609999999</v>
      </c>
      <c r="DB282" s="33">
        <v>1502.838749</v>
      </c>
      <c r="DC282" s="33">
        <v>1538.5954609999999</v>
      </c>
      <c r="DD282" s="33">
        <v>1548.9878060000001</v>
      </c>
      <c r="DE282" s="33">
        <v>1538.5954609999999</v>
      </c>
      <c r="DF282" s="33">
        <v>1502.838749</v>
      </c>
      <c r="DG282" s="33">
        <v>1538.5954609999999</v>
      </c>
      <c r="DH282" s="33">
        <v>1548.9878060000001</v>
      </c>
      <c r="DI282" s="33">
        <v>1538.5954609999999</v>
      </c>
      <c r="DJ282" s="33">
        <v>1502.838749</v>
      </c>
      <c r="DK282" s="33">
        <v>1538.5954609999999</v>
      </c>
      <c r="DL282" s="33">
        <v>1548.9878060000001</v>
      </c>
      <c r="DM282" s="33">
        <v>1538.5954609999999</v>
      </c>
      <c r="DN282" s="33">
        <v>1502.838749</v>
      </c>
      <c r="DO282" s="33">
        <v>1538.5954609999999</v>
      </c>
      <c r="DP282" s="33">
        <v>1548.9878060000001</v>
      </c>
      <c r="DQ282" s="33">
        <v>1538.5954609999999</v>
      </c>
      <c r="DR282" s="33">
        <v>1502.838749</v>
      </c>
      <c r="DS282" s="33">
        <v>1538.5954609999999</v>
      </c>
      <c r="DT282" s="33">
        <v>1548.9878060000001</v>
      </c>
      <c r="DU282" s="33">
        <v>1538.5954609999999</v>
      </c>
      <c r="DV282" s="33">
        <v>1502.838749</v>
      </c>
      <c r="DW282" s="33">
        <v>1538.5954609999999</v>
      </c>
      <c r="DX282" s="33">
        <v>1548.9878060000001</v>
      </c>
      <c r="DY282" s="33">
        <v>1538.5954609999999</v>
      </c>
      <c r="DZ282" s="33">
        <v>1502.838749</v>
      </c>
      <c r="EA282" s="33">
        <v>1538.5954609999999</v>
      </c>
      <c r="EB282" s="33">
        <v>1548.9878060000001</v>
      </c>
      <c r="EC282" s="33">
        <v>1538.5954609999999</v>
      </c>
      <c r="ED282" s="33">
        <v>1502.838749</v>
      </c>
      <c r="EE282" s="33">
        <v>1538.5954609999999</v>
      </c>
      <c r="EF282" s="33">
        <v>1548.9878060000001</v>
      </c>
      <c r="EG282" s="33">
        <v>1538.5954609999999</v>
      </c>
      <c r="EH282" s="33">
        <v>1502.838749</v>
      </c>
      <c r="EI282" s="33">
        <v>1538.5954609999999</v>
      </c>
      <c r="EJ282" s="33">
        <v>1548.9878060000001</v>
      </c>
      <c r="EK282" s="33">
        <v>1538.5954609999999</v>
      </c>
      <c r="EL282" s="33">
        <v>1502.838749</v>
      </c>
      <c r="EM282" s="33">
        <v>1538.5954609999999</v>
      </c>
      <c r="EN282" s="33">
        <v>1548.9878060000001</v>
      </c>
      <c r="EO282" s="33">
        <v>1538.5954609999999</v>
      </c>
      <c r="EP282" s="33">
        <v>1502.838749</v>
      </c>
      <c r="EQ282" s="33">
        <v>1538.5954609999999</v>
      </c>
      <c r="ER282" s="33">
        <v>1548.9878060000001</v>
      </c>
      <c r="ES282" s="33">
        <v>1538.5954609999999</v>
      </c>
      <c r="ET282" s="33">
        <v>1502.838749</v>
      </c>
      <c r="EU282" s="33">
        <v>1538.5954609999999</v>
      </c>
      <c r="EV282" s="33">
        <v>1548.9878060000001</v>
      </c>
      <c r="EW282" s="33">
        <v>1538.5954609999999</v>
      </c>
      <c r="EX282" s="33">
        <v>1502.838749</v>
      </c>
      <c r="EY282" s="33">
        <v>1538.5954609999999</v>
      </c>
      <c r="EZ282" s="33">
        <v>1548.9878060000001</v>
      </c>
      <c r="FA282" s="33">
        <v>1538.5954609999999</v>
      </c>
      <c r="FB282" s="33">
        <v>1502.838749</v>
      </c>
      <c r="FC282" s="33">
        <v>1538.5954609999999</v>
      </c>
    </row>
    <row r="283" spans="2:159" x14ac:dyDescent="0.25">
      <c r="B283" s="33" t="s">
        <v>61</v>
      </c>
      <c r="C283" s="33" t="s">
        <v>37</v>
      </c>
    </row>
    <row r="284" spans="2:159" x14ac:dyDescent="0.25">
      <c r="B284" s="33" t="s">
        <v>61</v>
      </c>
      <c r="C284" s="33" t="s">
        <v>38</v>
      </c>
    </row>
    <row r="285" spans="2:159" x14ac:dyDescent="0.25">
      <c r="B285" s="33" t="s">
        <v>61</v>
      </c>
      <c r="C285" s="33" t="s">
        <v>39</v>
      </c>
    </row>
    <row r="286" spans="2:159" x14ac:dyDescent="0.25">
      <c r="B286" s="33" t="s">
        <v>61</v>
      </c>
      <c r="C286" s="33" t="s">
        <v>40</v>
      </c>
    </row>
    <row r="287" spans="2:159" x14ac:dyDescent="0.25">
      <c r="B287" s="33" t="s">
        <v>61</v>
      </c>
      <c r="C287" s="33" t="s">
        <v>41</v>
      </c>
    </row>
    <row r="288" spans="2:159" x14ac:dyDescent="0.25">
      <c r="B288" s="33" t="s">
        <v>61</v>
      </c>
      <c r="C288" s="33" t="s">
        <v>42</v>
      </c>
    </row>
    <row r="289" spans="2:159" x14ac:dyDescent="0.25">
      <c r="B289" s="33" t="s">
        <v>61</v>
      </c>
      <c r="C289" s="33" t="s">
        <v>43</v>
      </c>
    </row>
    <row r="290" spans="2:159" x14ac:dyDescent="0.25">
      <c r="B290" s="33" t="s">
        <v>61</v>
      </c>
      <c r="C290" s="33" t="s">
        <v>44</v>
      </c>
    </row>
    <row r="291" spans="2:159" x14ac:dyDescent="0.25">
      <c r="B291" s="33" t="s">
        <v>61</v>
      </c>
      <c r="C291" s="33" t="s">
        <v>45</v>
      </c>
    </row>
    <row r="292" spans="2:159" x14ac:dyDescent="0.25">
      <c r="B292" s="33" t="s">
        <v>61</v>
      </c>
      <c r="C292" s="33" t="s">
        <v>46</v>
      </c>
    </row>
    <row r="293" spans="2:159" x14ac:dyDescent="0.25">
      <c r="B293" s="33" t="s">
        <v>61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417.95528960000001</v>
      </c>
      <c r="BE293" s="33">
        <v>415.15117750000002</v>
      </c>
      <c r="BF293" s="33">
        <v>405.50313069999999</v>
      </c>
      <c r="BG293" s="33">
        <v>415.15117750000002</v>
      </c>
      <c r="BH293" s="33">
        <v>1548.9878060000001</v>
      </c>
      <c r="BI293" s="33">
        <v>1538.5954609999999</v>
      </c>
      <c r="BJ293" s="33">
        <v>1502.838749</v>
      </c>
      <c r="BK293" s="33">
        <v>1538.5954609999999</v>
      </c>
      <c r="BL293" s="33">
        <v>1548.9878060000001</v>
      </c>
      <c r="BM293" s="33">
        <v>1538.5954609999999</v>
      </c>
      <c r="BN293" s="33">
        <v>1502.838749</v>
      </c>
      <c r="BO293" s="33">
        <v>1538.5954609999999</v>
      </c>
      <c r="BP293" s="33">
        <v>1548.9878060000001</v>
      </c>
      <c r="BQ293" s="33">
        <v>1538.5954609999999</v>
      </c>
      <c r="BR293" s="33">
        <v>1502.838749</v>
      </c>
      <c r="BS293" s="33">
        <v>1538.5954609999999</v>
      </c>
      <c r="BT293" s="33">
        <v>1548.9878060000001</v>
      </c>
      <c r="BU293" s="33">
        <v>1538.5954609999999</v>
      </c>
      <c r="BV293" s="33">
        <v>1502.838749</v>
      </c>
      <c r="BW293" s="33">
        <v>1538.5954609999999</v>
      </c>
      <c r="BX293" s="33">
        <v>1548.9878060000001</v>
      </c>
      <c r="BY293" s="33">
        <v>1538.5954609999999</v>
      </c>
      <c r="BZ293" s="33">
        <v>1502.838749</v>
      </c>
      <c r="CA293" s="33">
        <v>1538.5954609999999</v>
      </c>
      <c r="CB293" s="33">
        <v>1548.9878060000001</v>
      </c>
      <c r="CC293" s="33">
        <v>1538.5954609999999</v>
      </c>
      <c r="CD293" s="33">
        <v>1502.838749</v>
      </c>
      <c r="CE293" s="33">
        <v>1538.5954609999999</v>
      </c>
      <c r="CF293" s="33">
        <v>1548.9878060000001</v>
      </c>
      <c r="CG293" s="33">
        <v>1538.5954609999999</v>
      </c>
      <c r="CH293" s="33">
        <v>1502.838749</v>
      </c>
      <c r="CI293" s="33">
        <v>1538.5954609999999</v>
      </c>
      <c r="CJ293" s="33">
        <v>1548.9878060000001</v>
      </c>
      <c r="CK293" s="33">
        <v>1538.5954609999999</v>
      </c>
      <c r="CL293" s="33">
        <v>1502.838749</v>
      </c>
      <c r="CM293" s="33">
        <v>1538.5954609999999</v>
      </c>
      <c r="CN293" s="33">
        <v>1548.9878060000001</v>
      </c>
      <c r="CO293" s="33">
        <v>1538.5954609999999</v>
      </c>
      <c r="CP293" s="33">
        <v>1502.838749</v>
      </c>
      <c r="CQ293" s="33">
        <v>1538.5954609999999</v>
      </c>
      <c r="CR293" s="33">
        <v>1548.9878060000001</v>
      </c>
      <c r="CS293" s="33">
        <v>1538.5954609999999</v>
      </c>
      <c r="CT293" s="33">
        <v>1502.838749</v>
      </c>
      <c r="CU293" s="33">
        <v>1538.5954609999999</v>
      </c>
      <c r="CV293" s="33">
        <v>1548.9878060000001</v>
      </c>
      <c r="CW293" s="33">
        <v>1538.5954609999999</v>
      </c>
      <c r="CX293" s="33">
        <v>1502.838749</v>
      </c>
      <c r="CY293" s="33">
        <v>1538.5954609999999</v>
      </c>
      <c r="CZ293" s="33">
        <v>1548.9878060000001</v>
      </c>
      <c r="DA293" s="33">
        <v>1538.5954609999999</v>
      </c>
      <c r="DB293" s="33">
        <v>1502.838749</v>
      </c>
      <c r="DC293" s="33">
        <v>1538.5954609999999</v>
      </c>
      <c r="DD293" s="33">
        <v>1548.9878060000001</v>
      </c>
      <c r="DE293" s="33">
        <v>1538.5954609999999</v>
      </c>
      <c r="DF293" s="33">
        <v>1502.838749</v>
      </c>
      <c r="DG293" s="33">
        <v>1538.5954609999999</v>
      </c>
      <c r="DH293" s="33">
        <v>1548.9878060000001</v>
      </c>
      <c r="DI293" s="33">
        <v>1538.5954609999999</v>
      </c>
      <c r="DJ293" s="33">
        <v>1502.838749</v>
      </c>
      <c r="DK293" s="33">
        <v>1538.5954609999999</v>
      </c>
      <c r="DL293" s="33">
        <v>1548.9878060000001</v>
      </c>
      <c r="DM293" s="33">
        <v>1538.5954609999999</v>
      </c>
      <c r="DN293" s="33">
        <v>1502.838749</v>
      </c>
      <c r="DO293" s="33">
        <v>1538.5954609999999</v>
      </c>
      <c r="DP293" s="33">
        <v>1548.9878060000001</v>
      </c>
      <c r="DQ293" s="33">
        <v>1538.5954609999999</v>
      </c>
      <c r="DR293" s="33">
        <v>1502.838749</v>
      </c>
      <c r="DS293" s="33">
        <v>1538.5954609999999</v>
      </c>
      <c r="DT293" s="33">
        <v>1548.9878060000001</v>
      </c>
      <c r="DU293" s="33">
        <v>1538.5954609999999</v>
      </c>
      <c r="DV293" s="33">
        <v>1502.838749</v>
      </c>
      <c r="DW293" s="33">
        <v>1538.5954609999999</v>
      </c>
      <c r="DX293" s="33">
        <v>1548.9878060000001</v>
      </c>
      <c r="DY293" s="33">
        <v>1538.5954609999999</v>
      </c>
      <c r="DZ293" s="33">
        <v>1502.838749</v>
      </c>
      <c r="EA293" s="33">
        <v>1538.5954609999999</v>
      </c>
      <c r="EB293" s="33">
        <v>1548.9878060000001</v>
      </c>
      <c r="EC293" s="33">
        <v>1538.5954609999999</v>
      </c>
      <c r="ED293" s="33">
        <v>1502.838749</v>
      </c>
      <c r="EE293" s="33">
        <v>1538.5954609999999</v>
      </c>
      <c r="EF293" s="33">
        <v>1548.9878060000001</v>
      </c>
      <c r="EG293" s="33">
        <v>1538.5954609999999</v>
      </c>
      <c r="EH293" s="33">
        <v>1502.838749</v>
      </c>
      <c r="EI293" s="33">
        <v>1538.5954609999999</v>
      </c>
      <c r="EJ293" s="33">
        <v>1548.9878060000001</v>
      </c>
      <c r="EK293" s="33">
        <v>1538.5954609999999</v>
      </c>
      <c r="EL293" s="33">
        <v>1502.838749</v>
      </c>
      <c r="EM293" s="33">
        <v>1538.5954609999999</v>
      </c>
      <c r="EN293" s="33">
        <v>1548.9878060000001</v>
      </c>
      <c r="EO293" s="33">
        <v>1538.5954609999999</v>
      </c>
      <c r="EP293" s="33">
        <v>1502.838749</v>
      </c>
      <c r="EQ293" s="33">
        <v>1538.5954609999999</v>
      </c>
      <c r="ER293" s="33">
        <v>1548.9878060000001</v>
      </c>
      <c r="ES293" s="33">
        <v>1538.5954609999999</v>
      </c>
      <c r="ET293" s="33">
        <v>1502.838749</v>
      </c>
      <c r="EU293" s="33">
        <v>1538.5954609999999</v>
      </c>
      <c r="EV293" s="33">
        <v>1548.9878060000001</v>
      </c>
      <c r="EW293" s="33">
        <v>1538.5954609999999</v>
      </c>
      <c r="EX293" s="33">
        <v>1502.838749</v>
      </c>
      <c r="EY293" s="33">
        <v>1538.5954609999999</v>
      </c>
      <c r="EZ293" s="33">
        <v>1548.9878060000001</v>
      </c>
      <c r="FA293" s="33">
        <v>1538.5954609999999</v>
      </c>
      <c r="FB293" s="33">
        <v>1502.838749</v>
      </c>
      <c r="FC293" s="33">
        <v>1538.5954609999999</v>
      </c>
    </row>
    <row r="294" spans="2:159" x14ac:dyDescent="0.25">
      <c r="B294" s="33" t="s">
        <v>62</v>
      </c>
      <c r="C294" s="33" t="s">
        <v>36</v>
      </c>
      <c r="BX294" s="33">
        <v>1189.5664939999999</v>
      </c>
      <c r="BY294" s="33">
        <v>1181.58555</v>
      </c>
      <c r="BZ294" s="33">
        <v>1154.125691</v>
      </c>
      <c r="CA294" s="33">
        <v>1181.58555</v>
      </c>
      <c r="CB294" s="33">
        <v>2453.176512</v>
      </c>
      <c r="CC294" s="33">
        <v>2436.7178570000001</v>
      </c>
      <c r="CD294" s="33">
        <v>2380.0889240000001</v>
      </c>
      <c r="CE294" s="33">
        <v>2436.7178570000001</v>
      </c>
      <c r="CF294" s="33">
        <v>3751.1866960000002</v>
      </c>
      <c r="CG294" s="33">
        <v>3726.0195349999999</v>
      </c>
      <c r="CH294" s="33">
        <v>3639.4274380000002</v>
      </c>
      <c r="CI294" s="33">
        <v>3726.0195349999999</v>
      </c>
      <c r="CJ294" s="33">
        <v>5046.1251220000004</v>
      </c>
      <c r="CK294" s="33">
        <v>5012.2700640000003</v>
      </c>
      <c r="CL294" s="33">
        <v>4895.7857110000004</v>
      </c>
      <c r="CM294" s="33">
        <v>5012.2700640000003</v>
      </c>
      <c r="CN294" s="33">
        <v>6376.1981349999996</v>
      </c>
      <c r="CO294" s="33">
        <v>6333.419457</v>
      </c>
      <c r="CP294" s="33">
        <v>6186.231804</v>
      </c>
      <c r="CQ294" s="33">
        <v>6333.419457</v>
      </c>
      <c r="CR294" s="33">
        <v>7747.3701279999996</v>
      </c>
      <c r="CS294" s="33">
        <v>7695.3920930000004</v>
      </c>
      <c r="CT294" s="33">
        <v>7516.5524139999998</v>
      </c>
      <c r="CU294" s="33">
        <v>7695.3920930000004</v>
      </c>
      <c r="CV294" s="33">
        <v>9203.8735730000008</v>
      </c>
      <c r="CW294" s="33">
        <v>9142.1236819999995</v>
      </c>
      <c r="CX294" s="33">
        <v>8929.6621930000001</v>
      </c>
      <c r="CY294" s="33">
        <v>9142.1236819999995</v>
      </c>
      <c r="CZ294" s="33">
        <v>10262.707549999999</v>
      </c>
      <c r="DA294" s="33">
        <v>10193.853810000001</v>
      </c>
      <c r="DB294" s="33">
        <v>9956.9502850000008</v>
      </c>
      <c r="DC294" s="33">
        <v>10193.853810000001</v>
      </c>
      <c r="DD294" s="33">
        <v>10262.707549999999</v>
      </c>
      <c r="DE294" s="33">
        <v>10193.853810000001</v>
      </c>
      <c r="DF294" s="33">
        <v>9956.9502850000008</v>
      </c>
      <c r="DG294" s="33">
        <v>10193.853810000001</v>
      </c>
      <c r="DH294" s="33">
        <v>10262.707549999999</v>
      </c>
      <c r="DI294" s="33">
        <v>10193.853810000001</v>
      </c>
      <c r="DJ294" s="33">
        <v>9956.9502850000008</v>
      </c>
      <c r="DK294" s="33">
        <v>10193.853810000001</v>
      </c>
      <c r="DL294" s="33">
        <v>10262.707549999999</v>
      </c>
      <c r="DM294" s="33">
        <v>10193.853810000001</v>
      </c>
      <c r="DN294" s="33">
        <v>9956.9502850000008</v>
      </c>
      <c r="DO294" s="33">
        <v>10193.853810000001</v>
      </c>
      <c r="DP294" s="33">
        <v>10262.707549999999</v>
      </c>
      <c r="DQ294" s="33">
        <v>10193.853810000001</v>
      </c>
      <c r="DR294" s="33">
        <v>9956.9502850000008</v>
      </c>
      <c r="DS294" s="33">
        <v>10193.853810000001</v>
      </c>
      <c r="DT294" s="33">
        <v>10262.707549999999</v>
      </c>
      <c r="DU294" s="33">
        <v>10193.853810000001</v>
      </c>
      <c r="DV294" s="33">
        <v>9956.9502850000008</v>
      </c>
      <c r="DW294" s="33">
        <v>10193.853810000001</v>
      </c>
      <c r="DX294" s="33">
        <v>10262.707549999999</v>
      </c>
      <c r="DY294" s="33">
        <v>10193.853810000001</v>
      </c>
      <c r="DZ294" s="33">
        <v>9956.9502850000008</v>
      </c>
      <c r="EA294" s="33">
        <v>10193.853810000001</v>
      </c>
      <c r="EB294" s="33">
        <v>10262.707549999999</v>
      </c>
      <c r="EC294" s="33">
        <v>10193.853810000001</v>
      </c>
      <c r="ED294" s="33">
        <v>9956.9502850000008</v>
      </c>
      <c r="EE294" s="33">
        <v>10193.853810000001</v>
      </c>
      <c r="EF294" s="33">
        <v>10262.707549999999</v>
      </c>
      <c r="EG294" s="33">
        <v>10193.853810000001</v>
      </c>
      <c r="EH294" s="33">
        <v>9956.9502850000008</v>
      </c>
      <c r="EI294" s="33">
        <v>10193.853810000001</v>
      </c>
      <c r="EJ294" s="33">
        <v>10262.707549999999</v>
      </c>
      <c r="EK294" s="33">
        <v>10193.853810000001</v>
      </c>
      <c r="EL294" s="33">
        <v>9956.9502850000008</v>
      </c>
      <c r="EM294" s="33">
        <v>10193.853810000001</v>
      </c>
      <c r="EN294" s="33">
        <v>10262.707549999999</v>
      </c>
      <c r="EO294" s="33">
        <v>10193.853810000001</v>
      </c>
      <c r="EP294" s="33">
        <v>9956.9502850000008</v>
      </c>
      <c r="EQ294" s="33">
        <v>10193.853810000001</v>
      </c>
      <c r="ER294" s="33">
        <v>10262.707549999999</v>
      </c>
      <c r="ES294" s="33">
        <v>10193.853810000001</v>
      </c>
      <c r="ET294" s="33">
        <v>9956.9502850000008</v>
      </c>
      <c r="EU294" s="33">
        <v>10193.853810000001</v>
      </c>
      <c r="EV294" s="33">
        <v>10262.707549999999</v>
      </c>
      <c r="EW294" s="33">
        <v>10193.853810000001</v>
      </c>
      <c r="EX294" s="33">
        <v>9956.9502850000008</v>
      </c>
      <c r="EY294" s="33">
        <v>10193.853810000001</v>
      </c>
      <c r="EZ294" s="33">
        <v>10262.707549999999</v>
      </c>
      <c r="FA294" s="33">
        <v>10193.853810000001</v>
      </c>
      <c r="FB294" s="33">
        <v>9956.9502850000008</v>
      </c>
      <c r="FC294" s="33">
        <v>10193.853810000001</v>
      </c>
    </row>
    <row r="295" spans="2:159" x14ac:dyDescent="0.25">
      <c r="B295" s="33" t="s">
        <v>62</v>
      </c>
      <c r="C295" s="33" t="s">
        <v>37</v>
      </c>
    </row>
    <row r="296" spans="2:159" x14ac:dyDescent="0.25">
      <c r="B296" s="33" t="s">
        <v>62</v>
      </c>
      <c r="C296" s="33" t="s">
        <v>38</v>
      </c>
    </row>
    <row r="297" spans="2:159" x14ac:dyDescent="0.25">
      <c r="B297" s="33" t="s">
        <v>62</v>
      </c>
      <c r="C297" s="33" t="s">
        <v>39</v>
      </c>
    </row>
    <row r="298" spans="2:159" x14ac:dyDescent="0.25">
      <c r="B298" s="33" t="s">
        <v>62</v>
      </c>
      <c r="C298" s="33" t="s">
        <v>40</v>
      </c>
    </row>
    <row r="299" spans="2:159" x14ac:dyDescent="0.25">
      <c r="B299" s="33" t="s">
        <v>62</v>
      </c>
      <c r="C299" s="33" t="s">
        <v>41</v>
      </c>
    </row>
    <row r="300" spans="2:159" x14ac:dyDescent="0.25">
      <c r="B300" s="33" t="s">
        <v>62</v>
      </c>
      <c r="C300" s="33" t="s">
        <v>42</v>
      </c>
    </row>
    <row r="301" spans="2:159" x14ac:dyDescent="0.25">
      <c r="B301" s="33" t="s">
        <v>62</v>
      </c>
      <c r="C301" s="33" t="s">
        <v>43</v>
      </c>
    </row>
    <row r="302" spans="2:159" x14ac:dyDescent="0.25">
      <c r="B302" s="33" t="s">
        <v>62</v>
      </c>
      <c r="C302" s="33" t="s">
        <v>44</v>
      </c>
    </row>
    <row r="303" spans="2:159" x14ac:dyDescent="0.25">
      <c r="B303" s="33" t="s">
        <v>62</v>
      </c>
      <c r="C303" s="33" t="s">
        <v>45</v>
      </c>
    </row>
    <row r="304" spans="2:159" x14ac:dyDescent="0.25">
      <c r="B304" s="33" t="s">
        <v>62</v>
      </c>
      <c r="C304" s="33" t="s">
        <v>46</v>
      </c>
    </row>
    <row r="305" spans="2:159" x14ac:dyDescent="0.25">
      <c r="B305" s="33" t="s">
        <v>62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1189.5664939999999</v>
      </c>
      <c r="BY305" s="33">
        <v>1181.58555</v>
      </c>
      <c r="BZ305" s="33">
        <v>1154.125691</v>
      </c>
      <c r="CA305" s="33">
        <v>1181.58555</v>
      </c>
      <c r="CB305" s="33">
        <v>2453.176512</v>
      </c>
      <c r="CC305" s="33">
        <v>2436.7178570000001</v>
      </c>
      <c r="CD305" s="33">
        <v>2380.0889240000001</v>
      </c>
      <c r="CE305" s="33">
        <v>2436.7178570000001</v>
      </c>
      <c r="CF305" s="33">
        <v>3751.1866960000002</v>
      </c>
      <c r="CG305" s="33">
        <v>3726.0195349999999</v>
      </c>
      <c r="CH305" s="33">
        <v>3639.4274380000002</v>
      </c>
      <c r="CI305" s="33">
        <v>3726.0195349999999</v>
      </c>
      <c r="CJ305" s="33">
        <v>5046.1251220000004</v>
      </c>
      <c r="CK305" s="33">
        <v>5012.2700640000003</v>
      </c>
      <c r="CL305" s="33">
        <v>4895.7857110000004</v>
      </c>
      <c r="CM305" s="33">
        <v>5012.2700640000003</v>
      </c>
      <c r="CN305" s="33">
        <v>6376.1981349999996</v>
      </c>
      <c r="CO305" s="33">
        <v>6333.419457</v>
      </c>
      <c r="CP305" s="33">
        <v>6186.231804</v>
      </c>
      <c r="CQ305" s="33">
        <v>6333.419457</v>
      </c>
      <c r="CR305" s="33">
        <v>7747.3701279999996</v>
      </c>
      <c r="CS305" s="33">
        <v>7695.3920930000004</v>
      </c>
      <c r="CT305" s="33">
        <v>7516.5524139999998</v>
      </c>
      <c r="CU305" s="33">
        <v>7695.3920930000004</v>
      </c>
      <c r="CV305" s="33">
        <v>9203.8735730000008</v>
      </c>
      <c r="CW305" s="33">
        <v>9142.1236819999995</v>
      </c>
      <c r="CX305" s="33">
        <v>8929.6621930000001</v>
      </c>
      <c r="CY305" s="33">
        <v>9142.1236819999995</v>
      </c>
      <c r="CZ305" s="33">
        <v>10262.707549999999</v>
      </c>
      <c r="DA305" s="33">
        <v>10193.853810000001</v>
      </c>
      <c r="DB305" s="33">
        <v>9956.9502850000008</v>
      </c>
      <c r="DC305" s="33">
        <v>10193.853810000001</v>
      </c>
      <c r="DD305" s="33">
        <v>10262.707549999999</v>
      </c>
      <c r="DE305" s="33">
        <v>10193.853810000001</v>
      </c>
      <c r="DF305" s="33">
        <v>9956.9502850000008</v>
      </c>
      <c r="DG305" s="33">
        <v>10193.853810000001</v>
      </c>
      <c r="DH305" s="33">
        <v>10262.707549999999</v>
      </c>
      <c r="DI305" s="33">
        <v>10193.853810000001</v>
      </c>
      <c r="DJ305" s="33">
        <v>9956.9502850000008</v>
      </c>
      <c r="DK305" s="33">
        <v>10193.853810000001</v>
      </c>
      <c r="DL305" s="33">
        <v>10262.707549999999</v>
      </c>
      <c r="DM305" s="33">
        <v>10193.853810000001</v>
      </c>
      <c r="DN305" s="33">
        <v>9956.9502850000008</v>
      </c>
      <c r="DO305" s="33">
        <v>10193.853810000001</v>
      </c>
      <c r="DP305" s="33">
        <v>10262.707549999999</v>
      </c>
      <c r="DQ305" s="33">
        <v>10193.853810000001</v>
      </c>
      <c r="DR305" s="33">
        <v>9956.9502850000008</v>
      </c>
      <c r="DS305" s="33">
        <v>10193.853810000001</v>
      </c>
      <c r="DT305" s="33">
        <v>10262.707549999999</v>
      </c>
      <c r="DU305" s="33">
        <v>10193.853810000001</v>
      </c>
      <c r="DV305" s="33">
        <v>9956.9502850000008</v>
      </c>
      <c r="DW305" s="33">
        <v>10193.853810000001</v>
      </c>
      <c r="DX305" s="33">
        <v>10262.707549999999</v>
      </c>
      <c r="DY305" s="33">
        <v>10193.853810000001</v>
      </c>
      <c r="DZ305" s="33">
        <v>9956.9502850000008</v>
      </c>
      <c r="EA305" s="33">
        <v>10193.853810000001</v>
      </c>
      <c r="EB305" s="33">
        <v>10262.707549999999</v>
      </c>
      <c r="EC305" s="33">
        <v>10193.853810000001</v>
      </c>
      <c r="ED305" s="33">
        <v>9956.9502850000008</v>
      </c>
      <c r="EE305" s="33">
        <v>10193.853810000001</v>
      </c>
      <c r="EF305" s="33">
        <v>10262.707549999999</v>
      </c>
      <c r="EG305" s="33">
        <v>10193.853810000001</v>
      </c>
      <c r="EH305" s="33">
        <v>9956.9502850000008</v>
      </c>
      <c r="EI305" s="33">
        <v>10193.853810000001</v>
      </c>
      <c r="EJ305" s="33">
        <v>10262.707549999999</v>
      </c>
      <c r="EK305" s="33">
        <v>10193.853810000001</v>
      </c>
      <c r="EL305" s="33">
        <v>9956.9502850000008</v>
      </c>
      <c r="EM305" s="33">
        <v>10193.853810000001</v>
      </c>
      <c r="EN305" s="33">
        <v>10262.707549999999</v>
      </c>
      <c r="EO305" s="33">
        <v>10193.853810000001</v>
      </c>
      <c r="EP305" s="33">
        <v>9956.9502850000008</v>
      </c>
      <c r="EQ305" s="33">
        <v>10193.853810000001</v>
      </c>
      <c r="ER305" s="33">
        <v>10262.707549999999</v>
      </c>
      <c r="ES305" s="33">
        <v>10193.853810000001</v>
      </c>
      <c r="ET305" s="33">
        <v>9956.9502850000008</v>
      </c>
      <c r="EU305" s="33">
        <v>10193.853810000001</v>
      </c>
      <c r="EV305" s="33">
        <v>10262.707549999999</v>
      </c>
      <c r="EW305" s="33">
        <v>10193.853810000001</v>
      </c>
      <c r="EX305" s="33">
        <v>9956.9502850000008</v>
      </c>
      <c r="EY305" s="33">
        <v>10193.853810000001</v>
      </c>
      <c r="EZ305" s="33">
        <v>10262.707549999999</v>
      </c>
      <c r="FA305" s="33">
        <v>10193.853810000001</v>
      </c>
      <c r="FB305" s="33">
        <v>9956.9502850000008</v>
      </c>
      <c r="FC305" s="33">
        <v>10193.853810000001</v>
      </c>
    </row>
    <row r="306" spans="2:159" x14ac:dyDescent="0.25">
      <c r="B306" s="33" t="s">
        <v>63</v>
      </c>
      <c r="C306" s="33" t="s">
        <v>36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25">
      <c r="B307" s="33" t="s">
        <v>63</v>
      </c>
      <c r="C307" s="33" t="s">
        <v>37</v>
      </c>
    </row>
    <row r="308" spans="2:159" x14ac:dyDescent="0.25">
      <c r="B308" s="33" t="s">
        <v>63</v>
      </c>
      <c r="C308" s="33" t="s">
        <v>38</v>
      </c>
    </row>
    <row r="309" spans="2:159" x14ac:dyDescent="0.25">
      <c r="B309" s="33" t="s">
        <v>63</v>
      </c>
      <c r="C309" s="33" t="s">
        <v>39</v>
      </c>
    </row>
    <row r="310" spans="2:159" x14ac:dyDescent="0.25">
      <c r="B310" s="33" t="s">
        <v>63</v>
      </c>
      <c r="C310" s="33" t="s">
        <v>40</v>
      </c>
    </row>
    <row r="311" spans="2:159" x14ac:dyDescent="0.25">
      <c r="B311" s="33" t="s">
        <v>63</v>
      </c>
      <c r="C311" s="33" t="s">
        <v>41</v>
      </c>
    </row>
    <row r="312" spans="2:159" x14ac:dyDescent="0.25">
      <c r="B312" s="33" t="s">
        <v>63</v>
      </c>
      <c r="C312" s="33" t="s">
        <v>42</v>
      </c>
    </row>
    <row r="313" spans="2:159" x14ac:dyDescent="0.25">
      <c r="B313" s="33" t="s">
        <v>63</v>
      </c>
      <c r="C313" s="33" t="s">
        <v>43</v>
      </c>
    </row>
    <row r="314" spans="2:159" x14ac:dyDescent="0.25">
      <c r="B314" s="33" t="s">
        <v>63</v>
      </c>
      <c r="C314" s="33" t="s">
        <v>44</v>
      </c>
    </row>
    <row r="315" spans="2:159" x14ac:dyDescent="0.25">
      <c r="B315" s="33" t="s">
        <v>63</v>
      </c>
      <c r="C315" s="33" t="s">
        <v>45</v>
      </c>
    </row>
    <row r="316" spans="2:159" x14ac:dyDescent="0.25">
      <c r="B316" s="33" t="s">
        <v>63</v>
      </c>
      <c r="C316" s="33" t="s">
        <v>46</v>
      </c>
    </row>
    <row r="317" spans="2:159" x14ac:dyDescent="0.25">
      <c r="B317" s="33" t="s">
        <v>63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25">
      <c r="B318" s="33" t="s">
        <v>64</v>
      </c>
      <c r="C318" s="33" t="s">
        <v>36</v>
      </c>
    </row>
    <row r="319" spans="2:159" x14ac:dyDescent="0.25">
      <c r="B319" s="33" t="s">
        <v>64</v>
      </c>
      <c r="C319" s="33" t="s">
        <v>37</v>
      </c>
    </row>
    <row r="320" spans="2:159" x14ac:dyDescent="0.25">
      <c r="B320" s="33" t="s">
        <v>64</v>
      </c>
      <c r="C320" s="33" t="s">
        <v>38</v>
      </c>
    </row>
    <row r="321" spans="2:159" x14ac:dyDescent="0.25">
      <c r="B321" s="33" t="s">
        <v>64</v>
      </c>
      <c r="C321" s="33" t="s">
        <v>39</v>
      </c>
    </row>
    <row r="322" spans="2:159" x14ac:dyDescent="0.25">
      <c r="B322" s="33" t="s">
        <v>64</v>
      </c>
      <c r="C322" s="33" t="s">
        <v>40</v>
      </c>
    </row>
    <row r="323" spans="2:159" x14ac:dyDescent="0.25">
      <c r="B323" s="33" t="s">
        <v>64</v>
      </c>
      <c r="C323" s="33" t="s">
        <v>41</v>
      </c>
    </row>
    <row r="324" spans="2:159" x14ac:dyDescent="0.25">
      <c r="B324" s="33" t="s">
        <v>64</v>
      </c>
      <c r="C324" s="33" t="s">
        <v>42</v>
      </c>
    </row>
    <row r="325" spans="2:159" x14ac:dyDescent="0.25">
      <c r="B325" s="33" t="s">
        <v>64</v>
      </c>
      <c r="C325" s="33" t="s">
        <v>43</v>
      </c>
    </row>
    <row r="326" spans="2:159" x14ac:dyDescent="0.25">
      <c r="B326" s="33" t="s">
        <v>64</v>
      </c>
      <c r="C326" s="33" t="s">
        <v>44</v>
      </c>
    </row>
    <row r="327" spans="2:159" x14ac:dyDescent="0.25">
      <c r="B327" s="33" t="s">
        <v>64</v>
      </c>
      <c r="C327" s="33" t="s">
        <v>45</v>
      </c>
    </row>
    <row r="328" spans="2:159" x14ac:dyDescent="0.25">
      <c r="B328" s="33" t="s">
        <v>64</v>
      </c>
      <c r="C328" s="33" t="s">
        <v>46</v>
      </c>
    </row>
    <row r="329" spans="2:159" x14ac:dyDescent="0.25">
      <c r="B329" s="33" t="s">
        <v>64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65</v>
      </c>
      <c r="C330" s="33" t="s">
        <v>36</v>
      </c>
    </row>
    <row r="331" spans="2:159" x14ac:dyDescent="0.25">
      <c r="B331" s="33" t="s">
        <v>65</v>
      </c>
      <c r="C331" s="33" t="s">
        <v>37</v>
      </c>
    </row>
    <row r="332" spans="2:159" x14ac:dyDescent="0.25">
      <c r="B332" s="33" t="s">
        <v>65</v>
      </c>
      <c r="C332" s="33" t="s">
        <v>38</v>
      </c>
    </row>
    <row r="333" spans="2:159" x14ac:dyDescent="0.25">
      <c r="B333" s="33" t="s">
        <v>65</v>
      </c>
      <c r="C333" s="33" t="s">
        <v>39</v>
      </c>
    </row>
    <row r="334" spans="2:159" x14ac:dyDescent="0.25">
      <c r="B334" s="33" t="s">
        <v>65</v>
      </c>
      <c r="C334" s="33" t="s">
        <v>40</v>
      </c>
    </row>
    <row r="335" spans="2:159" x14ac:dyDescent="0.25">
      <c r="B335" s="33" t="s">
        <v>65</v>
      </c>
      <c r="C335" s="33" t="s">
        <v>41</v>
      </c>
    </row>
    <row r="336" spans="2:159" x14ac:dyDescent="0.25">
      <c r="B336" s="33" t="s">
        <v>65</v>
      </c>
      <c r="C336" s="33" t="s">
        <v>42</v>
      </c>
    </row>
    <row r="337" spans="2:159" x14ac:dyDescent="0.25">
      <c r="B337" s="33" t="s">
        <v>65</v>
      </c>
      <c r="C337" s="33" t="s">
        <v>43</v>
      </c>
    </row>
    <row r="338" spans="2:159" x14ac:dyDescent="0.25">
      <c r="B338" s="33" t="s">
        <v>65</v>
      </c>
      <c r="C338" s="33" t="s">
        <v>44</v>
      </c>
    </row>
    <row r="339" spans="2:159" x14ac:dyDescent="0.25">
      <c r="B339" s="33" t="s">
        <v>65</v>
      </c>
      <c r="C339" s="33" t="s">
        <v>45</v>
      </c>
    </row>
    <row r="340" spans="2:159" x14ac:dyDescent="0.25">
      <c r="B340" s="33" t="s">
        <v>65</v>
      </c>
      <c r="C340" s="33" t="s">
        <v>46</v>
      </c>
    </row>
    <row r="341" spans="2:159" x14ac:dyDescent="0.25">
      <c r="B341" s="33" t="s">
        <v>65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66</v>
      </c>
      <c r="C342" s="33" t="s">
        <v>36</v>
      </c>
    </row>
    <row r="343" spans="2:159" x14ac:dyDescent="0.25">
      <c r="B343" s="33" t="s">
        <v>66</v>
      </c>
      <c r="C343" s="33" t="s">
        <v>37</v>
      </c>
    </row>
    <row r="344" spans="2:159" x14ac:dyDescent="0.25">
      <c r="B344" s="33" t="s">
        <v>66</v>
      </c>
      <c r="C344" s="33" t="s">
        <v>38</v>
      </c>
    </row>
    <row r="345" spans="2:159" x14ac:dyDescent="0.25">
      <c r="B345" s="33" t="s">
        <v>66</v>
      </c>
      <c r="C345" s="33" t="s">
        <v>39</v>
      </c>
    </row>
    <row r="346" spans="2:159" x14ac:dyDescent="0.25">
      <c r="B346" s="33" t="s">
        <v>66</v>
      </c>
      <c r="C346" s="33" t="s">
        <v>40</v>
      </c>
    </row>
    <row r="347" spans="2:159" x14ac:dyDescent="0.25">
      <c r="B347" s="33" t="s">
        <v>66</v>
      </c>
      <c r="C347" s="33" t="s">
        <v>41</v>
      </c>
    </row>
    <row r="348" spans="2:159" x14ac:dyDescent="0.25">
      <c r="B348" s="33" t="s">
        <v>66</v>
      </c>
      <c r="C348" s="33" t="s">
        <v>42</v>
      </c>
    </row>
    <row r="349" spans="2:159" x14ac:dyDescent="0.25">
      <c r="B349" s="33" t="s">
        <v>66</v>
      </c>
      <c r="C349" s="33" t="s">
        <v>43</v>
      </c>
    </row>
    <row r="350" spans="2:159" x14ac:dyDescent="0.25">
      <c r="B350" s="33" t="s">
        <v>66</v>
      </c>
      <c r="C350" s="33" t="s">
        <v>44</v>
      </c>
    </row>
    <row r="351" spans="2:159" x14ac:dyDescent="0.25">
      <c r="B351" s="33" t="s">
        <v>66</v>
      </c>
      <c r="C351" s="33" t="s">
        <v>45</v>
      </c>
    </row>
    <row r="352" spans="2:159" x14ac:dyDescent="0.25">
      <c r="B352" s="33" t="s">
        <v>66</v>
      </c>
      <c r="C352" s="33" t="s">
        <v>46</v>
      </c>
    </row>
    <row r="353" spans="2:159" x14ac:dyDescent="0.25">
      <c r="B353" s="33" t="s">
        <v>66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67</v>
      </c>
      <c r="C354" s="33" t="s">
        <v>36</v>
      </c>
    </row>
    <row r="355" spans="2:159" x14ac:dyDescent="0.25">
      <c r="B355" s="33" t="s">
        <v>67</v>
      </c>
      <c r="C355" s="33" t="s">
        <v>37</v>
      </c>
    </row>
    <row r="356" spans="2:159" x14ac:dyDescent="0.25">
      <c r="B356" s="33" t="s">
        <v>67</v>
      </c>
      <c r="C356" s="33" t="s">
        <v>38</v>
      </c>
    </row>
    <row r="357" spans="2:159" x14ac:dyDescent="0.25">
      <c r="B357" s="33" t="s">
        <v>67</v>
      </c>
      <c r="C357" s="33" t="s">
        <v>39</v>
      </c>
    </row>
    <row r="358" spans="2:159" x14ac:dyDescent="0.25">
      <c r="B358" s="33" t="s">
        <v>67</v>
      </c>
      <c r="C358" s="33" t="s">
        <v>40</v>
      </c>
    </row>
    <row r="359" spans="2:159" x14ac:dyDescent="0.25">
      <c r="B359" s="33" t="s">
        <v>67</v>
      </c>
      <c r="C359" s="33" t="s">
        <v>41</v>
      </c>
    </row>
    <row r="360" spans="2:159" x14ac:dyDescent="0.25">
      <c r="B360" s="33" t="s">
        <v>67</v>
      </c>
      <c r="C360" s="33" t="s">
        <v>42</v>
      </c>
    </row>
    <row r="361" spans="2:159" x14ac:dyDescent="0.25">
      <c r="B361" s="33" t="s">
        <v>67</v>
      </c>
      <c r="C361" s="33" t="s">
        <v>43</v>
      </c>
    </row>
    <row r="362" spans="2:159" x14ac:dyDescent="0.25">
      <c r="B362" s="33" t="s">
        <v>67</v>
      </c>
      <c r="C362" s="33" t="s">
        <v>44</v>
      </c>
    </row>
    <row r="363" spans="2:159" x14ac:dyDescent="0.25">
      <c r="B363" s="33" t="s">
        <v>67</v>
      </c>
      <c r="C363" s="33" t="s">
        <v>45</v>
      </c>
    </row>
    <row r="364" spans="2:159" x14ac:dyDescent="0.25">
      <c r="B364" s="33" t="s">
        <v>67</v>
      </c>
      <c r="C364" s="33" t="s">
        <v>46</v>
      </c>
    </row>
    <row r="365" spans="2:159" x14ac:dyDescent="0.25">
      <c r="B365" s="33" t="s">
        <v>67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27</v>
      </c>
      <c r="C366" s="33" t="s">
        <v>36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726.08956079999996</v>
      </c>
      <c r="BI366" s="33">
        <v>726.08956079999996</v>
      </c>
      <c r="BJ366" s="33">
        <v>726.08956079999996</v>
      </c>
      <c r="BK366" s="33">
        <v>726.08956079999996</v>
      </c>
      <c r="BL366" s="33">
        <v>4274.9627399999999</v>
      </c>
      <c r="BM366" s="33">
        <v>4274.9627399999999</v>
      </c>
      <c r="BN366" s="33">
        <v>4274.9627399999999</v>
      </c>
      <c r="BO366" s="33">
        <v>4274.9627399999999</v>
      </c>
      <c r="BP366" s="33">
        <v>4274.9627399999999</v>
      </c>
      <c r="BQ366" s="33">
        <v>4274.9627399999999</v>
      </c>
      <c r="BR366" s="33">
        <v>4274.9627399999999</v>
      </c>
      <c r="BS366" s="33">
        <v>4274.9627399999999</v>
      </c>
      <c r="BT366" s="33">
        <v>4274.9627399999999</v>
      </c>
      <c r="BU366" s="33">
        <v>4274.9627399999999</v>
      </c>
      <c r="BV366" s="33">
        <v>4274.9627399999999</v>
      </c>
      <c r="BW366" s="33">
        <v>4274.9627399999999</v>
      </c>
      <c r="BX366" s="33">
        <v>4274.9627399999999</v>
      </c>
      <c r="BY366" s="33">
        <v>4274.9627399999999</v>
      </c>
      <c r="BZ366" s="33">
        <v>4274.9627399999999</v>
      </c>
      <c r="CA366" s="33">
        <v>4274.9627399999999</v>
      </c>
      <c r="CB366" s="33">
        <v>4243.0207110000001</v>
      </c>
      <c r="CC366" s="33">
        <v>4243.0207110000001</v>
      </c>
      <c r="CD366" s="33">
        <v>4243.0207110000001</v>
      </c>
      <c r="CE366" s="33">
        <v>4243.0207110000001</v>
      </c>
      <c r="CF366" s="33">
        <v>4243.0207110000001</v>
      </c>
      <c r="CG366" s="33">
        <v>4243.0207110000001</v>
      </c>
      <c r="CH366" s="33">
        <v>4243.0207110000001</v>
      </c>
      <c r="CI366" s="33">
        <v>4243.0207110000001</v>
      </c>
      <c r="CJ366" s="33">
        <v>4243.0207110000001</v>
      </c>
      <c r="CK366" s="33">
        <v>4243.0207110000001</v>
      </c>
      <c r="CL366" s="33">
        <v>4243.0207110000001</v>
      </c>
      <c r="CM366" s="33">
        <v>4243.0207110000001</v>
      </c>
      <c r="CN366" s="33">
        <v>4243.0207110000001</v>
      </c>
      <c r="CO366" s="33">
        <v>4243.0207110000001</v>
      </c>
      <c r="CP366" s="33">
        <v>4243.0207110000001</v>
      </c>
      <c r="CQ366" s="33">
        <v>4243.0207110000001</v>
      </c>
      <c r="CR366" s="33">
        <v>4243.0207110000001</v>
      </c>
      <c r="CS366" s="33">
        <v>4243.0207110000001</v>
      </c>
      <c r="CT366" s="33">
        <v>3983.955402</v>
      </c>
      <c r="CU366" s="33">
        <v>4243.0207110000001</v>
      </c>
      <c r="CV366" s="33">
        <v>4243.0207110000001</v>
      </c>
      <c r="CW366" s="33">
        <v>4243.0207110000001</v>
      </c>
      <c r="CX366" s="33">
        <v>4243.0207110000001</v>
      </c>
      <c r="CY366" s="33">
        <v>4243.0207110000001</v>
      </c>
      <c r="CZ366" s="33">
        <v>4243.0207110000001</v>
      </c>
      <c r="DA366" s="33">
        <v>4243.0207110000001</v>
      </c>
      <c r="DB366" s="33">
        <v>4243.0207110000001</v>
      </c>
      <c r="DC366" s="33">
        <v>4243.0207110000001</v>
      </c>
      <c r="DD366" s="33">
        <v>4243.0207110000001</v>
      </c>
      <c r="DE366" s="33">
        <v>4243.0207110000001</v>
      </c>
      <c r="DF366" s="33">
        <v>3226.8154260000001</v>
      </c>
      <c r="DG366" s="33">
        <v>4243.0207110000001</v>
      </c>
      <c r="DH366" s="33">
        <v>4243.0207110000001</v>
      </c>
      <c r="DI366" s="33">
        <v>4243.0207110000001</v>
      </c>
      <c r="DJ366" s="33">
        <v>1405.831461</v>
      </c>
      <c r="DK366" s="33">
        <v>4243.0207110000001</v>
      </c>
      <c r="DL366" s="33">
        <v>4243.0207110000001</v>
      </c>
      <c r="DM366" s="33">
        <v>4243.0207110000001</v>
      </c>
      <c r="DN366" s="33">
        <v>1405.831461</v>
      </c>
      <c r="DO366" s="33">
        <v>4243.0207110000001</v>
      </c>
      <c r="DP366" s="33">
        <v>4243.0207110000001</v>
      </c>
      <c r="DQ366" s="33">
        <v>3864.5974470000001</v>
      </c>
      <c r="DR366" s="33">
        <v>1405.831461</v>
      </c>
      <c r="DS366" s="33">
        <v>4243.0207110000001</v>
      </c>
      <c r="DT366" s="33">
        <v>4243.0207110000001</v>
      </c>
      <c r="DU366" s="33">
        <v>4243.0207110000001</v>
      </c>
      <c r="DV366" s="33">
        <v>1405.831461</v>
      </c>
      <c r="DW366" s="33">
        <v>4243.0207110000001</v>
      </c>
      <c r="DX366" s="33">
        <v>4243.0207110000001</v>
      </c>
      <c r="DY366" s="33">
        <v>2402.6833809999998</v>
      </c>
      <c r="DZ366" s="33">
        <v>1405.831461</v>
      </c>
      <c r="EA366" s="33">
        <v>4243.0207110000001</v>
      </c>
      <c r="EB366" s="33">
        <v>4243.0207110000001</v>
      </c>
      <c r="EC366" s="33">
        <v>1955.765347</v>
      </c>
      <c r="ED366" s="33">
        <v>1405.831461</v>
      </c>
      <c r="EE366" s="33">
        <v>4243.0207110000001</v>
      </c>
      <c r="EF366" s="33">
        <v>4243.0207110000001</v>
      </c>
      <c r="EG366" s="33">
        <v>4243.0207110000001</v>
      </c>
      <c r="EH366" s="33">
        <v>1405.831461</v>
      </c>
      <c r="EI366" s="33">
        <v>4243.0207110000001</v>
      </c>
      <c r="EJ366" s="33">
        <v>4053.1275000000001</v>
      </c>
      <c r="EK366" s="33">
        <v>1215.9382499999999</v>
      </c>
      <c r="EL366" s="33">
        <v>1215.9382499999999</v>
      </c>
      <c r="EM366" s="33">
        <v>4053.1275000000001</v>
      </c>
      <c r="EN366" s="33">
        <v>4053.1275000000001</v>
      </c>
      <c r="EO366" s="33">
        <v>1215.9382499999999</v>
      </c>
      <c r="EP366" s="33">
        <v>1215.9382499999999</v>
      </c>
      <c r="EQ366" s="33">
        <v>4053.1275000000001</v>
      </c>
      <c r="ER366" s="33">
        <v>4053.1275000000001</v>
      </c>
      <c r="ES366" s="33">
        <v>1215.9382499999999</v>
      </c>
      <c r="ET366" s="33">
        <v>1215.9382499999999</v>
      </c>
      <c r="EU366" s="33">
        <v>4053.1275000000001</v>
      </c>
      <c r="EV366" s="33">
        <v>4053.1275000000001</v>
      </c>
      <c r="EW366" s="33">
        <v>1215.9382499999999</v>
      </c>
      <c r="EX366" s="33">
        <v>1215.9382499999999</v>
      </c>
      <c r="EY366" s="33">
        <v>4053.1275000000001</v>
      </c>
      <c r="EZ366" s="33">
        <v>4053.1275000000001</v>
      </c>
      <c r="FA366" s="33">
        <v>1215.9382499999999</v>
      </c>
      <c r="FB366" s="33">
        <v>1215.9382499999999</v>
      </c>
      <c r="FC366" s="33">
        <v>2426.179212</v>
      </c>
    </row>
    <row r="367" spans="2:159" x14ac:dyDescent="0.25">
      <c r="B367" s="33" t="s">
        <v>27</v>
      </c>
      <c r="C367" s="33" t="s">
        <v>37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N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289.95765640000002</v>
      </c>
      <c r="BI367" s="33">
        <v>289.95765640000002</v>
      </c>
      <c r="BJ367" s="33">
        <v>289.95765640000002</v>
      </c>
      <c r="BK367" s="33">
        <v>289.95765640000002</v>
      </c>
      <c r="BL367" s="33">
        <v>640.59637999999995</v>
      </c>
      <c r="BM367" s="33">
        <v>640.59637999999995</v>
      </c>
      <c r="BN367" s="33">
        <v>640.59637999999995</v>
      </c>
      <c r="BO367" s="33">
        <v>640.59637999999995</v>
      </c>
      <c r="BP367" s="33">
        <v>640.59637999999995</v>
      </c>
      <c r="BQ367" s="33">
        <v>640.59637999999995</v>
      </c>
      <c r="BR367" s="33">
        <v>640.59637999999995</v>
      </c>
      <c r="BS367" s="33">
        <v>640.59637999999995</v>
      </c>
      <c r="BT367" s="33">
        <v>640.59637999999995</v>
      </c>
      <c r="BU367" s="33">
        <v>640.59637999999995</v>
      </c>
      <c r="BV367" s="33">
        <v>640.59637999999995</v>
      </c>
      <c r="BW367" s="33">
        <v>640.59637999999995</v>
      </c>
      <c r="BX367" s="33">
        <v>640.59637999999995</v>
      </c>
      <c r="BY367" s="33">
        <v>640.59637999999995</v>
      </c>
      <c r="BZ367" s="33">
        <v>640.59637999999995</v>
      </c>
      <c r="CA367" s="33">
        <v>640.59637999999995</v>
      </c>
      <c r="CB367" s="33">
        <v>637.33082000000002</v>
      </c>
      <c r="CC367" s="33">
        <v>637.33082000000002</v>
      </c>
      <c r="CD367" s="33">
        <v>637.33082000000002</v>
      </c>
      <c r="CE367" s="33">
        <v>637.33082000000002</v>
      </c>
      <c r="CF367" s="33">
        <v>637.33082000000002</v>
      </c>
      <c r="CG367" s="33">
        <v>637.33082000000002</v>
      </c>
      <c r="CH367" s="33">
        <v>637.33082000000002</v>
      </c>
      <c r="CI367" s="33">
        <v>637.33082000000002</v>
      </c>
      <c r="CJ367" s="33">
        <v>637.33082000000002</v>
      </c>
      <c r="CK367" s="33">
        <v>637.33082000000002</v>
      </c>
      <c r="CL367" s="33">
        <v>637.33082000000002</v>
      </c>
      <c r="CM367" s="33">
        <v>637.33082000000002</v>
      </c>
      <c r="CN367" s="33">
        <v>637.33082000000002</v>
      </c>
      <c r="CO367" s="33">
        <v>637.33082000000002</v>
      </c>
      <c r="CP367" s="33">
        <v>637.33082000000002</v>
      </c>
      <c r="CQ367" s="33">
        <v>637.33082000000002</v>
      </c>
      <c r="CR367" s="33">
        <v>637.33082000000002</v>
      </c>
      <c r="CS367" s="33">
        <v>637.33082000000002</v>
      </c>
      <c r="CT367" s="33">
        <v>637.33082000000002</v>
      </c>
      <c r="CU367" s="33">
        <v>637.33082000000002</v>
      </c>
      <c r="CV367" s="33">
        <v>630.48649999999998</v>
      </c>
      <c r="CW367" s="33">
        <v>630.48649999999998</v>
      </c>
      <c r="CX367" s="33">
        <v>189.14595</v>
      </c>
      <c r="CY367" s="33">
        <v>630.48649999999998</v>
      </c>
      <c r="CZ367" s="33">
        <v>630.48649999999998</v>
      </c>
      <c r="DA367" s="33">
        <v>630.48649999999998</v>
      </c>
      <c r="DB367" s="33">
        <v>630.48649999999998</v>
      </c>
      <c r="DC367" s="33">
        <v>630.48649999999998</v>
      </c>
      <c r="DD367" s="33">
        <v>630.48649999999998</v>
      </c>
      <c r="DE367" s="33">
        <v>630.48649999999998</v>
      </c>
      <c r="DF367" s="33">
        <v>630.48649999999998</v>
      </c>
      <c r="DG367" s="33">
        <v>630.48649999999998</v>
      </c>
      <c r="DH367" s="33">
        <v>630.48649999999998</v>
      </c>
      <c r="DI367" s="33">
        <v>630.48649999999998</v>
      </c>
      <c r="DJ367" s="33">
        <v>189.14595</v>
      </c>
      <c r="DK367" s="33">
        <v>630.48649999999998</v>
      </c>
      <c r="DL367" s="33">
        <v>630.48649999999998</v>
      </c>
      <c r="DM367" s="33">
        <v>630.48649999999998</v>
      </c>
      <c r="DN367" s="33">
        <v>189.14595</v>
      </c>
      <c r="DO367" s="33">
        <v>630.48649999999998</v>
      </c>
      <c r="DP367" s="33">
        <v>630.48649999999998</v>
      </c>
      <c r="DQ367" s="33">
        <v>630.48649999999998</v>
      </c>
      <c r="DR367" s="33">
        <v>189.14595</v>
      </c>
      <c r="DS367" s="33">
        <v>630.48649999999998</v>
      </c>
      <c r="DT367" s="33">
        <v>630.48649999999998</v>
      </c>
      <c r="DU367" s="33">
        <v>630.48649999999998</v>
      </c>
      <c r="DV367" s="33">
        <v>189.14595</v>
      </c>
      <c r="DW367" s="33">
        <v>630.48649999999998</v>
      </c>
      <c r="DX367" s="33">
        <v>630.48649999999998</v>
      </c>
      <c r="DY367" s="33">
        <v>630.48649999999998</v>
      </c>
      <c r="DZ367" s="33">
        <v>189.14595</v>
      </c>
      <c r="EA367" s="33">
        <v>630.48649999999998</v>
      </c>
      <c r="EB367" s="33">
        <v>630.48649999999998</v>
      </c>
      <c r="EC367" s="33">
        <v>630.48649999999998</v>
      </c>
      <c r="ED367" s="33">
        <v>189.14595</v>
      </c>
      <c r="EE367" s="33">
        <v>630.48649999999998</v>
      </c>
      <c r="EF367" s="33">
        <v>630.48649999999998</v>
      </c>
      <c r="EG367" s="33">
        <v>630.48649999999998</v>
      </c>
      <c r="EH367" s="33">
        <v>189.14595</v>
      </c>
      <c r="EI367" s="33">
        <v>630.48649999999998</v>
      </c>
      <c r="EJ367" s="33">
        <v>630.48649999999998</v>
      </c>
      <c r="EK367" s="33">
        <v>630.48649999999998</v>
      </c>
      <c r="EL367" s="33">
        <v>189.14595</v>
      </c>
      <c r="EM367" s="33">
        <v>630.48649999999998</v>
      </c>
      <c r="EN367" s="33">
        <v>630.48649999999998</v>
      </c>
      <c r="EO367" s="33">
        <v>630.48649999999998</v>
      </c>
      <c r="EP367" s="33">
        <v>189.14595</v>
      </c>
      <c r="EQ367" s="33">
        <v>630.48649999999998</v>
      </c>
      <c r="ER367" s="33">
        <v>630.48649999999998</v>
      </c>
      <c r="ES367" s="33">
        <v>630.48649999999998</v>
      </c>
      <c r="ET367" s="33">
        <v>189.14595</v>
      </c>
      <c r="EU367" s="33">
        <v>630.48649999999998</v>
      </c>
      <c r="EV367" s="33">
        <v>630.48649999999998</v>
      </c>
      <c r="EW367" s="33">
        <v>630.48649999999998</v>
      </c>
      <c r="EX367" s="33">
        <v>189.14595</v>
      </c>
      <c r="EY367" s="33">
        <v>630.48649999999998</v>
      </c>
      <c r="EZ367" s="33">
        <v>630.48649999999998</v>
      </c>
      <c r="FA367" s="33">
        <v>630.48649999999998</v>
      </c>
      <c r="FB367" s="33">
        <v>189.14595</v>
      </c>
      <c r="FC367" s="33">
        <v>630.48649999999998</v>
      </c>
    </row>
    <row r="368" spans="2:159" x14ac:dyDescent="0.25">
      <c r="B368" s="33" t="s">
        <v>27</v>
      </c>
      <c r="C368" s="33" t="s">
        <v>38</v>
      </c>
      <c r="D368" s="33">
        <v>28.663499999999999</v>
      </c>
      <c r="E368" s="33">
        <v>28.663499999999999</v>
      </c>
      <c r="F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N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R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V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Z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186.72345000000001</v>
      </c>
      <c r="AE368" s="33">
        <v>186.72345000000001</v>
      </c>
      <c r="AF368" s="33">
        <v>186.72345000000001</v>
      </c>
      <c r="AG368" s="33">
        <v>186.72345000000001</v>
      </c>
      <c r="AH368" s="33">
        <v>186.72345000000001</v>
      </c>
      <c r="AI368" s="33">
        <v>186.72345000000001</v>
      </c>
      <c r="AJ368" s="33">
        <v>186.72345000000001</v>
      </c>
      <c r="AK368" s="33">
        <v>186.72345000000001</v>
      </c>
      <c r="AL368" s="33">
        <v>186.72345000000001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158.05994999999999</v>
      </c>
      <c r="BR368" s="33">
        <v>158.05994999999999</v>
      </c>
      <c r="BS368" s="33">
        <v>158.05994999999999</v>
      </c>
      <c r="BT368" s="33">
        <v>158.05994999999999</v>
      </c>
      <c r="BU368" s="33">
        <v>158.05994999999999</v>
      </c>
      <c r="BV368" s="33">
        <v>158.05994999999999</v>
      </c>
      <c r="BW368" s="33">
        <v>158.05994999999999</v>
      </c>
      <c r="BX368" s="33">
        <v>158.05994999999999</v>
      </c>
      <c r="BY368" s="33">
        <v>158.05994999999999</v>
      </c>
      <c r="BZ368" s="33">
        <v>158.05994999999999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158.05994999999999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23.76</v>
      </c>
      <c r="CU368" s="33">
        <v>158.05994999999999</v>
      </c>
      <c r="CV368" s="33">
        <v>158.05994999999999</v>
      </c>
      <c r="CW368" s="33">
        <v>158.05994999999999</v>
      </c>
      <c r="CX368" s="33">
        <v>23.76</v>
      </c>
      <c r="CY368" s="33">
        <v>158.05994999999999</v>
      </c>
      <c r="CZ368" s="33">
        <v>158.05994999999999</v>
      </c>
      <c r="DA368" s="33">
        <v>158.05994999999999</v>
      </c>
      <c r="DB368" s="33">
        <v>23.76</v>
      </c>
      <c r="DC368" s="33">
        <v>158.05994999999999</v>
      </c>
      <c r="DD368" s="33">
        <v>158.05994999999999</v>
      </c>
      <c r="DE368" s="33">
        <v>158.05994999999999</v>
      </c>
      <c r="DF368" s="33">
        <v>23.76</v>
      </c>
      <c r="DG368" s="33">
        <v>158.05994999999999</v>
      </c>
      <c r="DH368" s="33">
        <v>158.05994999999999</v>
      </c>
      <c r="DI368" s="33">
        <v>158.05994999999999</v>
      </c>
      <c r="DJ368" s="33">
        <v>23.76</v>
      </c>
      <c r="DK368" s="33">
        <v>158.05994999999999</v>
      </c>
      <c r="DL368" s="33">
        <v>158.05994999999999</v>
      </c>
      <c r="DM368" s="33">
        <v>158.05994999999999</v>
      </c>
      <c r="DN368" s="33">
        <v>23.76</v>
      </c>
      <c r="DO368" s="33">
        <v>158.05994999999999</v>
      </c>
      <c r="DP368" s="33">
        <v>158.05994999999999</v>
      </c>
      <c r="DQ368" s="33">
        <v>158.05994999999999</v>
      </c>
      <c r="DR368" s="33">
        <v>23.76</v>
      </c>
      <c r="DS368" s="33">
        <v>158.05994999999999</v>
      </c>
      <c r="DT368" s="33">
        <v>158.05994999999999</v>
      </c>
      <c r="DU368" s="33">
        <v>158.05994999999999</v>
      </c>
      <c r="DV368" s="33">
        <v>23.76</v>
      </c>
      <c r="DW368" s="33">
        <v>158.05994999999999</v>
      </c>
      <c r="DX368" s="33">
        <v>158.05994999999999</v>
      </c>
      <c r="DY368" s="33">
        <v>158.05994999999999</v>
      </c>
      <c r="DZ368" s="33">
        <v>23.76</v>
      </c>
      <c r="EA368" s="33">
        <v>158.05994999999999</v>
      </c>
      <c r="EB368" s="33">
        <v>158.05994999999999</v>
      </c>
      <c r="EC368" s="33">
        <v>158.05994999999999</v>
      </c>
      <c r="ED368" s="33">
        <v>23.76</v>
      </c>
      <c r="EE368" s="33">
        <v>158.05994999999999</v>
      </c>
      <c r="EF368" s="33">
        <v>158.05994999999999</v>
      </c>
      <c r="EG368" s="33">
        <v>158.05994999999999</v>
      </c>
      <c r="EH368" s="33">
        <v>23.76</v>
      </c>
      <c r="EI368" s="33">
        <v>158.05994999999999</v>
      </c>
    </row>
    <row r="369" spans="2:159" x14ac:dyDescent="0.25">
      <c r="B369" s="33" t="s">
        <v>27</v>
      </c>
      <c r="C369" s="33" t="s">
        <v>39</v>
      </c>
      <c r="L369" s="33">
        <v>254.8</v>
      </c>
      <c r="M369" s="33">
        <v>254.8</v>
      </c>
      <c r="N369" s="33">
        <v>254.8</v>
      </c>
      <c r="O369" s="33">
        <v>254.8</v>
      </c>
      <c r="P369" s="33">
        <v>254.8</v>
      </c>
      <c r="Q369" s="33">
        <v>254.8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254.8</v>
      </c>
      <c r="AD369" s="33">
        <v>254.8</v>
      </c>
      <c r="AE369" s="33">
        <v>254.8</v>
      </c>
      <c r="AF369" s="33">
        <v>254.8</v>
      </c>
      <c r="AG369" s="33">
        <v>254.8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270.20292239999998</v>
      </c>
      <c r="BM369" s="33">
        <v>270.20292239999998</v>
      </c>
      <c r="BN369" s="33">
        <v>270.20292239999998</v>
      </c>
      <c r="BO369" s="33">
        <v>270.20292239999998</v>
      </c>
      <c r="BP369" s="33">
        <v>2935.1596370000002</v>
      </c>
      <c r="BQ369" s="33">
        <v>2935.1596370000002</v>
      </c>
      <c r="BR369" s="33">
        <v>2935.1596370000002</v>
      </c>
      <c r="BS369" s="33">
        <v>2935.1596370000002</v>
      </c>
      <c r="BT369" s="33">
        <v>5118.5529999999999</v>
      </c>
      <c r="BU369" s="33">
        <v>5118.5529999999999</v>
      </c>
      <c r="BV369" s="33">
        <v>5118.5529999999999</v>
      </c>
      <c r="BW369" s="33">
        <v>5118.5529999999999</v>
      </c>
      <c r="BX369" s="33">
        <v>5118.5529999999999</v>
      </c>
      <c r="BY369" s="33">
        <v>5118.5529999999999</v>
      </c>
      <c r="BZ369" s="33">
        <v>5118.5529999999999</v>
      </c>
      <c r="CA369" s="33">
        <v>5118.5529999999999</v>
      </c>
      <c r="CB369" s="33">
        <v>4863.7529999999997</v>
      </c>
      <c r="CC369" s="33">
        <v>4863.7529999999997</v>
      </c>
      <c r="CD369" s="33">
        <v>4863.7529999999997</v>
      </c>
      <c r="CE369" s="33">
        <v>4863.7529999999997</v>
      </c>
      <c r="CF369" s="33">
        <v>4863.7529999999997</v>
      </c>
      <c r="CG369" s="33">
        <v>4863.7529999999997</v>
      </c>
      <c r="CH369" s="33">
        <v>4863.7529999999997</v>
      </c>
      <c r="CI369" s="33">
        <v>4863.7529999999997</v>
      </c>
      <c r="CJ369" s="33">
        <v>4863.7529999999997</v>
      </c>
      <c r="CK369" s="33">
        <v>4863.7529999999997</v>
      </c>
      <c r="CL369" s="33">
        <v>4863.7529999999997</v>
      </c>
      <c r="CM369" s="33">
        <v>4863.7529999999997</v>
      </c>
      <c r="CN369" s="33">
        <v>4863.7529999999997</v>
      </c>
      <c r="CO369" s="33">
        <v>4863.7529999999997</v>
      </c>
      <c r="CP369" s="33">
        <v>4811.6316589999997</v>
      </c>
      <c r="CQ369" s="33">
        <v>4863.7529999999997</v>
      </c>
      <c r="CR369" s="33">
        <v>4863.7529999999997</v>
      </c>
      <c r="CS369" s="33">
        <v>4863.7529999999997</v>
      </c>
      <c r="CT369" s="33">
        <v>4863.7529999999997</v>
      </c>
      <c r="CU369" s="33">
        <v>4863.7529999999997</v>
      </c>
      <c r="CV369" s="33">
        <v>4863.7529999999997</v>
      </c>
      <c r="CW369" s="33">
        <v>4863.7529999999997</v>
      </c>
      <c r="CX369" s="33">
        <v>4317.2975340000003</v>
      </c>
      <c r="CY369" s="33">
        <v>4863.7529999999997</v>
      </c>
      <c r="CZ369" s="33">
        <v>4863.7529999999997</v>
      </c>
      <c r="DA369" s="33">
        <v>4863.7529999999997</v>
      </c>
      <c r="DB369" s="33">
        <v>3364.7676630000001</v>
      </c>
      <c r="DC369" s="33">
        <v>4863.7529999999997</v>
      </c>
      <c r="DD369" s="33">
        <v>4863.7529999999997</v>
      </c>
      <c r="DE369" s="33">
        <v>4863.7529999999997</v>
      </c>
      <c r="DF369" s="33">
        <v>2558.0064779999998</v>
      </c>
      <c r="DG369" s="33">
        <v>4863.7529999999997</v>
      </c>
      <c r="DH369" s="33">
        <v>4863.7529999999997</v>
      </c>
      <c r="DI369" s="33">
        <v>4863.7529999999997</v>
      </c>
      <c r="DJ369" s="33">
        <v>3590.2114419999998</v>
      </c>
      <c r="DK369" s="33">
        <v>4863.7529999999997</v>
      </c>
      <c r="DL369" s="33">
        <v>4863.7529999999997</v>
      </c>
      <c r="DM369" s="33">
        <v>4863.7529999999997</v>
      </c>
      <c r="DN369" s="33">
        <v>1821.0559639999999</v>
      </c>
      <c r="DO369" s="33">
        <v>4863.7529999999997</v>
      </c>
      <c r="DP369" s="33">
        <v>4863.7529999999997</v>
      </c>
      <c r="DQ369" s="33">
        <v>4863.7529999999997</v>
      </c>
      <c r="DR369" s="33">
        <v>1459.1259</v>
      </c>
      <c r="DS369" s="33">
        <v>4863.7529999999997</v>
      </c>
      <c r="DT369" s="33">
        <v>4863.7529999999997</v>
      </c>
      <c r="DU369" s="33">
        <v>3784.1842299999998</v>
      </c>
      <c r="DV369" s="33">
        <v>1459.1259</v>
      </c>
      <c r="DW369" s="33">
        <v>4863.7529999999997</v>
      </c>
      <c r="DX369" s="33">
        <v>4863.7529999999997</v>
      </c>
      <c r="DY369" s="33">
        <v>4863.7529999999997</v>
      </c>
      <c r="DZ369" s="33">
        <v>1459.1259</v>
      </c>
      <c r="EA369" s="33">
        <v>4863.7529999999997</v>
      </c>
      <c r="EB369" s="33">
        <v>4863.7529999999997</v>
      </c>
      <c r="EC369" s="33">
        <v>4863.7529999999997</v>
      </c>
      <c r="ED369" s="33">
        <v>1459.1259</v>
      </c>
      <c r="EE369" s="33">
        <v>4863.7529999999997</v>
      </c>
      <c r="EF369" s="33">
        <v>4863.7529999999997</v>
      </c>
      <c r="EG369" s="33">
        <v>1791.3034419999999</v>
      </c>
      <c r="EH369" s="33">
        <v>1459.1259</v>
      </c>
      <c r="EI369" s="33">
        <v>4863.7529999999997</v>
      </c>
      <c r="EJ369" s="33">
        <v>4863.7529999999997</v>
      </c>
      <c r="EK369" s="33">
        <v>3748.2647240000001</v>
      </c>
      <c r="EL369" s="33">
        <v>1459.1259</v>
      </c>
      <c r="EM369" s="33">
        <v>4863.7529999999997</v>
      </c>
      <c r="EN369" s="33">
        <v>4863.7529999999997</v>
      </c>
      <c r="EO369" s="33">
        <v>2470.8554359999998</v>
      </c>
      <c r="EP369" s="33">
        <v>1459.1259</v>
      </c>
      <c r="EQ369" s="33">
        <v>4863.7529999999997</v>
      </c>
      <c r="ER369" s="33">
        <v>4863.7529999999997</v>
      </c>
      <c r="ES369" s="33">
        <v>1459.1259</v>
      </c>
      <c r="ET369" s="33">
        <v>1459.1259</v>
      </c>
      <c r="EU369" s="33">
        <v>4863.7529999999997</v>
      </c>
      <c r="EV369" s="33">
        <v>4863.7529999999997</v>
      </c>
      <c r="EW369" s="33">
        <v>1459.1259</v>
      </c>
      <c r="EX369" s="33">
        <v>1459.1259</v>
      </c>
      <c r="EY369" s="33">
        <v>4648.062175</v>
      </c>
      <c r="EZ369" s="33">
        <v>4863.7529999999997</v>
      </c>
      <c r="FA369" s="33">
        <v>1459.1259</v>
      </c>
      <c r="FB369" s="33">
        <v>1459.1259</v>
      </c>
      <c r="FC369" s="33">
        <v>4863.7529999999997</v>
      </c>
    </row>
    <row r="370" spans="2:159" x14ac:dyDescent="0.25">
      <c r="B370" s="33" t="s">
        <v>27</v>
      </c>
      <c r="C370" s="33" t="s">
        <v>40</v>
      </c>
    </row>
    <row r="371" spans="2:159" x14ac:dyDescent="0.25">
      <c r="B371" s="33" t="s">
        <v>27</v>
      </c>
      <c r="C371" s="33" t="s">
        <v>41</v>
      </c>
    </row>
    <row r="372" spans="2:159" x14ac:dyDescent="0.25">
      <c r="B372" s="33" t="s">
        <v>27</v>
      </c>
      <c r="C372" s="33" t="s">
        <v>42</v>
      </c>
    </row>
    <row r="373" spans="2:159" x14ac:dyDescent="0.25">
      <c r="B373" s="33" t="s">
        <v>27</v>
      </c>
      <c r="C373" s="33" t="s">
        <v>43</v>
      </c>
    </row>
    <row r="374" spans="2:159" x14ac:dyDescent="0.25">
      <c r="B374" s="33" t="s">
        <v>27</v>
      </c>
      <c r="C374" s="33" t="s">
        <v>44</v>
      </c>
    </row>
    <row r="375" spans="2:159" x14ac:dyDescent="0.25">
      <c r="B375" s="33" t="s">
        <v>27</v>
      </c>
      <c r="C375" s="33" t="s">
        <v>45</v>
      </c>
    </row>
    <row r="376" spans="2:159" x14ac:dyDescent="0.25">
      <c r="B376" s="33" t="s">
        <v>27</v>
      </c>
      <c r="C376" s="33" t="s">
        <v>46</v>
      </c>
    </row>
    <row r="377" spans="2:159" x14ac:dyDescent="0.25">
      <c r="B377" s="33" t="s">
        <v>27</v>
      </c>
      <c r="C377" s="33" t="s">
        <v>15</v>
      </c>
      <c r="D377" s="33">
        <v>31.92906</v>
      </c>
      <c r="E377" s="33">
        <v>31.92906</v>
      </c>
      <c r="F377" s="33">
        <v>31.92906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286.72906</v>
      </c>
      <c r="M377" s="33">
        <v>286.72906</v>
      </c>
      <c r="N377" s="33">
        <v>286.72906</v>
      </c>
      <c r="O377" s="33">
        <v>286.72906</v>
      </c>
      <c r="P377" s="33">
        <v>318.67108919999998</v>
      </c>
      <c r="Q377" s="33">
        <v>318.67108919999998</v>
      </c>
      <c r="R377" s="33">
        <v>318.67108919999998</v>
      </c>
      <c r="S377" s="33">
        <v>318.67108919999998</v>
      </c>
      <c r="T377" s="33">
        <v>318.67108919999998</v>
      </c>
      <c r="U377" s="33">
        <v>318.67108919999998</v>
      </c>
      <c r="V377" s="33">
        <v>318.67108919999998</v>
      </c>
      <c r="W377" s="33">
        <v>318.67108919999998</v>
      </c>
      <c r="X377" s="33">
        <v>318.67108919999998</v>
      </c>
      <c r="Y377" s="33">
        <v>318.67108919999998</v>
      </c>
      <c r="Z377" s="33">
        <v>318.67108919999998</v>
      </c>
      <c r="AA377" s="33">
        <v>318.67108919999998</v>
      </c>
      <c r="AB377" s="33">
        <v>483.57535919999998</v>
      </c>
      <c r="AC377" s="33">
        <v>483.57535919999998</v>
      </c>
      <c r="AD377" s="33">
        <v>483.57535919999998</v>
      </c>
      <c r="AE377" s="33">
        <v>483.57535919999998</v>
      </c>
      <c r="AF377" s="33">
        <v>625.27135920000001</v>
      </c>
      <c r="AG377" s="33">
        <v>625.27135920000001</v>
      </c>
      <c r="AH377" s="33">
        <v>625.27135920000001</v>
      </c>
      <c r="AI377" s="33">
        <v>625.27135920000001</v>
      </c>
      <c r="AJ377" s="33">
        <v>668.7361449</v>
      </c>
      <c r="AK377" s="33">
        <v>668.7361449</v>
      </c>
      <c r="AL377" s="33">
        <v>668.7361449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1428.9071670000001</v>
      </c>
      <c r="BI377" s="33">
        <v>1428.9071670000001</v>
      </c>
      <c r="BJ377" s="33">
        <v>1428.9071670000001</v>
      </c>
      <c r="BK377" s="33">
        <v>1428.9071670000001</v>
      </c>
      <c r="BL377" s="33">
        <v>5343.8219920000001</v>
      </c>
      <c r="BM377" s="33">
        <v>5343.8219920000001</v>
      </c>
      <c r="BN377" s="33">
        <v>5343.8219920000001</v>
      </c>
      <c r="BO377" s="33">
        <v>5343.8219920000001</v>
      </c>
      <c r="BP377" s="33">
        <v>8008.7787070000004</v>
      </c>
      <c r="BQ377" s="33">
        <v>8008.7787070000004</v>
      </c>
      <c r="BR377" s="33">
        <v>8008.7787070000004</v>
      </c>
      <c r="BS377" s="33">
        <v>8008.7787070000004</v>
      </c>
      <c r="BT377" s="33">
        <v>10192.172070000001</v>
      </c>
      <c r="BU377" s="33">
        <v>10192.172070000001</v>
      </c>
      <c r="BV377" s="33">
        <v>10192.172070000001</v>
      </c>
      <c r="BW377" s="33">
        <v>10192.172070000001</v>
      </c>
      <c r="BX377" s="33">
        <v>10192.172070000001</v>
      </c>
      <c r="BY377" s="33">
        <v>10192.172070000001</v>
      </c>
      <c r="BZ377" s="33">
        <v>10192.172070000001</v>
      </c>
      <c r="CA377" s="33">
        <v>10192.172070000001</v>
      </c>
      <c r="CB377" s="33">
        <v>9902.1644809999998</v>
      </c>
      <c r="CC377" s="33">
        <v>9902.1644809999998</v>
      </c>
      <c r="CD377" s="33">
        <v>9902.1644809999998</v>
      </c>
      <c r="CE377" s="33">
        <v>9902.1644809999998</v>
      </c>
      <c r="CF377" s="33">
        <v>9902.1644809999998</v>
      </c>
      <c r="CG377" s="33">
        <v>9902.1644809999998</v>
      </c>
      <c r="CH377" s="33">
        <v>9902.1644809999998</v>
      </c>
      <c r="CI377" s="33">
        <v>9902.1644809999998</v>
      </c>
      <c r="CJ377" s="33">
        <v>9902.1644809999998</v>
      </c>
      <c r="CK377" s="33">
        <v>9902.1644809999998</v>
      </c>
      <c r="CL377" s="33">
        <v>9902.1644809999998</v>
      </c>
      <c r="CM377" s="33">
        <v>9902.1644809999998</v>
      </c>
      <c r="CN377" s="33">
        <v>9902.1644809999998</v>
      </c>
      <c r="CO377" s="33">
        <v>9902.1644809999998</v>
      </c>
      <c r="CP377" s="33">
        <v>9850.0431399999998</v>
      </c>
      <c r="CQ377" s="33">
        <v>9902.1644809999998</v>
      </c>
      <c r="CR377" s="33">
        <v>9902.1644809999998</v>
      </c>
      <c r="CS377" s="33">
        <v>9902.1644809999998</v>
      </c>
      <c r="CT377" s="33">
        <v>9508.7992219999996</v>
      </c>
      <c r="CU377" s="33">
        <v>9902.1644809999998</v>
      </c>
      <c r="CV377" s="33">
        <v>9895.3201609999996</v>
      </c>
      <c r="CW377" s="33">
        <v>9895.3201609999996</v>
      </c>
      <c r="CX377" s="33">
        <v>8773.2241950000007</v>
      </c>
      <c r="CY377" s="33">
        <v>9895.3201609999996</v>
      </c>
      <c r="CZ377" s="33">
        <v>9895.3201609999996</v>
      </c>
      <c r="DA377" s="33">
        <v>9895.3201609999996</v>
      </c>
      <c r="DB377" s="33">
        <v>8262.0348730000005</v>
      </c>
      <c r="DC377" s="33">
        <v>9895.3201609999996</v>
      </c>
      <c r="DD377" s="33">
        <v>9895.3201609999996</v>
      </c>
      <c r="DE377" s="33">
        <v>9895.3201609999996</v>
      </c>
      <c r="DF377" s="33">
        <v>6439.0684030000002</v>
      </c>
      <c r="DG377" s="33">
        <v>9895.3201609999996</v>
      </c>
      <c r="DH377" s="33">
        <v>9895.3201609999996</v>
      </c>
      <c r="DI377" s="33">
        <v>9895.3201609999996</v>
      </c>
      <c r="DJ377" s="33">
        <v>5208.9488529999999</v>
      </c>
      <c r="DK377" s="33">
        <v>9895.3201609999996</v>
      </c>
      <c r="DL377" s="33">
        <v>9895.3201609999996</v>
      </c>
      <c r="DM377" s="33">
        <v>9895.3201609999996</v>
      </c>
      <c r="DN377" s="33">
        <v>3439.7933750000002</v>
      </c>
      <c r="DO377" s="33">
        <v>9895.3201609999996</v>
      </c>
      <c r="DP377" s="33">
        <v>9895.3201609999996</v>
      </c>
      <c r="DQ377" s="33">
        <v>9516.8968970000005</v>
      </c>
      <c r="DR377" s="33">
        <v>3077.8633110000001</v>
      </c>
      <c r="DS377" s="33">
        <v>9895.3201609999996</v>
      </c>
      <c r="DT377" s="33">
        <v>9895.3201609999996</v>
      </c>
      <c r="DU377" s="33">
        <v>8815.7513909999998</v>
      </c>
      <c r="DV377" s="33">
        <v>3077.8633110000001</v>
      </c>
      <c r="DW377" s="33">
        <v>9895.3201609999996</v>
      </c>
      <c r="DX377" s="33">
        <v>9895.3201609999996</v>
      </c>
      <c r="DY377" s="33">
        <v>8054.9828310000003</v>
      </c>
      <c r="DZ377" s="33">
        <v>3077.8633110000001</v>
      </c>
      <c r="EA377" s="33">
        <v>9895.3201609999996</v>
      </c>
      <c r="EB377" s="33">
        <v>9895.3201609999996</v>
      </c>
      <c r="EC377" s="33">
        <v>7608.064797</v>
      </c>
      <c r="ED377" s="33">
        <v>3077.8633110000001</v>
      </c>
      <c r="EE377" s="33">
        <v>9895.3201609999996</v>
      </c>
      <c r="EF377" s="33">
        <v>9895.3201609999996</v>
      </c>
      <c r="EG377" s="33">
        <v>6822.8706030000003</v>
      </c>
      <c r="EH377" s="33">
        <v>3077.8633110000001</v>
      </c>
      <c r="EI377" s="33">
        <v>9895.3201609999996</v>
      </c>
      <c r="EJ377" s="33">
        <v>9547.3670000000002</v>
      </c>
      <c r="EK377" s="33">
        <v>5594.6894739999998</v>
      </c>
      <c r="EL377" s="33">
        <v>2864.2100999999998</v>
      </c>
      <c r="EM377" s="33">
        <v>9547.3670000000002</v>
      </c>
      <c r="EN377" s="33">
        <v>9547.3670000000002</v>
      </c>
      <c r="EO377" s="33">
        <v>4317.280186</v>
      </c>
      <c r="EP377" s="33">
        <v>2864.2100999999998</v>
      </c>
      <c r="EQ377" s="33">
        <v>9547.3670000000002</v>
      </c>
      <c r="ER377" s="33">
        <v>9547.3670000000002</v>
      </c>
      <c r="ES377" s="33">
        <v>3305.5506500000001</v>
      </c>
      <c r="ET377" s="33">
        <v>2864.2100999999998</v>
      </c>
      <c r="EU377" s="33">
        <v>9547.3670000000002</v>
      </c>
      <c r="EV377" s="33">
        <v>9547.3670000000002</v>
      </c>
      <c r="EW377" s="33">
        <v>3305.5506500000001</v>
      </c>
      <c r="EX377" s="33">
        <v>2864.2100999999998</v>
      </c>
      <c r="EY377" s="33">
        <v>9331.6761750000005</v>
      </c>
      <c r="EZ377" s="33">
        <v>9547.3670000000002</v>
      </c>
      <c r="FA377" s="33">
        <v>3305.5506500000001</v>
      </c>
      <c r="FB377" s="33">
        <v>2864.2100999999998</v>
      </c>
      <c r="FC377" s="33">
        <v>7920.4187119999997</v>
      </c>
    </row>
    <row r="378" spans="2:159" x14ac:dyDescent="0.25">
      <c r="B378" s="33" t="s">
        <v>28</v>
      </c>
      <c r="C378" s="33" t="s">
        <v>36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28</v>
      </c>
      <c r="C379" s="33" t="s">
        <v>37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28</v>
      </c>
      <c r="C380" s="33" t="s">
        <v>38</v>
      </c>
    </row>
    <row r="381" spans="2:159" x14ac:dyDescent="0.25">
      <c r="B381" s="33" t="s">
        <v>28</v>
      </c>
      <c r="C381" s="33" t="s">
        <v>39</v>
      </c>
    </row>
    <row r="382" spans="2:159" x14ac:dyDescent="0.25">
      <c r="B382" s="33" t="s">
        <v>28</v>
      </c>
      <c r="C382" s="33" t="s">
        <v>40</v>
      </c>
    </row>
    <row r="383" spans="2:159" x14ac:dyDescent="0.25">
      <c r="B383" s="33" t="s">
        <v>28</v>
      </c>
      <c r="C383" s="33" t="s">
        <v>41</v>
      </c>
    </row>
    <row r="384" spans="2:159" x14ac:dyDescent="0.25">
      <c r="B384" s="33" t="s">
        <v>28</v>
      </c>
      <c r="C384" s="33" t="s">
        <v>42</v>
      </c>
    </row>
    <row r="385" spans="2:159" x14ac:dyDescent="0.25">
      <c r="B385" s="33" t="s">
        <v>28</v>
      </c>
      <c r="C385" s="33" t="s">
        <v>43</v>
      </c>
    </row>
    <row r="386" spans="2:159" x14ac:dyDescent="0.25">
      <c r="B386" s="33" t="s">
        <v>28</v>
      </c>
      <c r="C386" s="33" t="s">
        <v>44</v>
      </c>
    </row>
    <row r="387" spans="2:159" x14ac:dyDescent="0.25">
      <c r="B387" s="33" t="s">
        <v>28</v>
      </c>
      <c r="C387" s="33" t="s">
        <v>45</v>
      </c>
    </row>
    <row r="388" spans="2:159" x14ac:dyDescent="0.25">
      <c r="B388" s="33" t="s">
        <v>28</v>
      </c>
      <c r="C388" s="33" t="s">
        <v>46</v>
      </c>
    </row>
    <row r="389" spans="2:159" x14ac:dyDescent="0.25">
      <c r="B389" s="33" t="s">
        <v>28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29</v>
      </c>
      <c r="C390" s="33" t="s">
        <v>36</v>
      </c>
    </row>
    <row r="391" spans="2:159" x14ac:dyDescent="0.25">
      <c r="B391" s="33" t="s">
        <v>29</v>
      </c>
      <c r="C391" s="33" t="s">
        <v>37</v>
      </c>
    </row>
    <row r="392" spans="2:159" x14ac:dyDescent="0.25">
      <c r="B392" s="33" t="s">
        <v>29</v>
      </c>
      <c r="C392" s="33" t="s">
        <v>38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5170.461233</v>
      </c>
      <c r="AG392" s="33">
        <v>6280.7065220000004</v>
      </c>
      <c r="AH392" s="33">
        <v>8342.8376649999991</v>
      </c>
      <c r="AI392" s="33">
        <v>6855.3943520000003</v>
      </c>
      <c r="AJ392" s="33">
        <v>5207.6475440000004</v>
      </c>
      <c r="AK392" s="33">
        <v>6325.8727280000003</v>
      </c>
      <c r="AL392" s="33">
        <v>8402.8464750000003</v>
      </c>
      <c r="AM392" s="33">
        <v>6904.7101030000003</v>
      </c>
      <c r="AN392" s="33">
        <v>5207.6475440000004</v>
      </c>
      <c r="AO392" s="33">
        <v>6325.8727280000003</v>
      </c>
      <c r="AP392" s="33">
        <v>8402.8464750000003</v>
      </c>
      <c r="AQ392" s="33">
        <v>6904.7101030000003</v>
      </c>
      <c r="AR392" s="33">
        <v>5207.6475440000004</v>
      </c>
      <c r="AS392" s="33">
        <v>6325.8727280000003</v>
      </c>
      <c r="AT392" s="33">
        <v>8402.8464750000003</v>
      </c>
      <c r="AU392" s="33">
        <v>6904.7101030000003</v>
      </c>
      <c r="AV392" s="33">
        <v>5207.6475440000004</v>
      </c>
      <c r="AW392" s="33">
        <v>6325.8727280000003</v>
      </c>
      <c r="AX392" s="33">
        <v>8402.8464750000003</v>
      </c>
      <c r="AY392" s="33">
        <v>6904.7101030000003</v>
      </c>
      <c r="AZ392" s="33">
        <v>5207.6475440000004</v>
      </c>
      <c r="BA392" s="33">
        <v>6325.8727280000003</v>
      </c>
      <c r="BB392" s="33">
        <v>8402.8464750000003</v>
      </c>
      <c r="BC392" s="33">
        <v>6904.7101030000003</v>
      </c>
      <c r="BD392" s="33">
        <v>5207.6475440000004</v>
      </c>
      <c r="BE392" s="33">
        <v>6325.8727280000003</v>
      </c>
      <c r="BF392" s="33">
        <v>8402.8464750000003</v>
      </c>
      <c r="BG392" s="33">
        <v>6904.7101030000003</v>
      </c>
      <c r="BH392" s="33">
        <v>5207.6475440000004</v>
      </c>
      <c r="BI392" s="33">
        <v>6325.8727280000003</v>
      </c>
      <c r="BJ392" s="33">
        <v>8402.8464750000003</v>
      </c>
      <c r="BK392" s="33">
        <v>6904.7101030000003</v>
      </c>
      <c r="BL392" s="33">
        <v>5190.1876860000002</v>
      </c>
      <c r="BM392" s="33">
        <v>6304.6661190000004</v>
      </c>
      <c r="BN392" s="33">
        <v>8374.6709100000007</v>
      </c>
      <c r="BO392" s="33">
        <v>6881.5551839999998</v>
      </c>
      <c r="BP392" s="33">
        <v>5185.0701410000001</v>
      </c>
      <c r="BQ392" s="33">
        <v>6298.4503889999996</v>
      </c>
      <c r="BR392" s="33">
        <v>8366.4125540000005</v>
      </c>
      <c r="BS392" s="33">
        <v>6874.7683969999998</v>
      </c>
      <c r="BT392" s="33">
        <v>5150.2920860000004</v>
      </c>
      <c r="BU392" s="33">
        <v>6256.2092329999996</v>
      </c>
      <c r="BV392" s="33">
        <v>8310.2900289999998</v>
      </c>
      <c r="BW392" s="33">
        <v>6828.646428</v>
      </c>
      <c r="BX392" s="33">
        <v>5059.3697860000002</v>
      </c>
      <c r="BY392" s="33">
        <v>6145.7757089999996</v>
      </c>
      <c r="BZ392" s="33">
        <v>8163.5656300000001</v>
      </c>
      <c r="CA392" s="33">
        <v>6708.0670689999997</v>
      </c>
      <c r="CB392" s="33">
        <v>4962.6676699999998</v>
      </c>
      <c r="CC392" s="33">
        <v>6028.3220659999997</v>
      </c>
      <c r="CD392" s="33">
        <v>8007.5141469999999</v>
      </c>
      <c r="CE392" s="33">
        <v>6579.8226320000003</v>
      </c>
      <c r="CF392" s="33">
        <v>4915.9191659999997</v>
      </c>
      <c r="CG392" s="33">
        <v>5971.5416930000001</v>
      </c>
      <c r="CH392" s="33">
        <v>7932.0744999999997</v>
      </c>
      <c r="CI392" s="33">
        <v>6517.8256879999999</v>
      </c>
      <c r="CJ392" s="33">
        <v>4350.1241360000004</v>
      </c>
      <c r="CK392" s="33">
        <v>5284.3314209999999</v>
      </c>
      <c r="CL392" s="33">
        <v>7019.0318770000003</v>
      </c>
      <c r="CM392" s="33">
        <v>5767.4794899999997</v>
      </c>
      <c r="CN392" s="33">
        <v>3934.4916790000002</v>
      </c>
      <c r="CO392" s="33">
        <v>4779.5074500000001</v>
      </c>
      <c r="CP392" s="33">
        <v>6348.3116890000001</v>
      </c>
      <c r="CQ392" s="33">
        <v>5216.2759310000001</v>
      </c>
      <c r="CR392" s="33">
        <v>3614.332418</v>
      </c>
      <c r="CS392" s="33">
        <v>4390.6444849999998</v>
      </c>
      <c r="CT392" s="33">
        <v>5831.6598350000004</v>
      </c>
      <c r="CU392" s="33">
        <v>4791.6870399999998</v>
      </c>
      <c r="CV392" s="33">
        <v>3438.8484469999999</v>
      </c>
      <c r="CW392" s="33">
        <v>4177.5030100000004</v>
      </c>
      <c r="CX392" s="33">
        <v>5548.4754009999997</v>
      </c>
      <c r="CY392" s="33">
        <v>4558.9636620000001</v>
      </c>
      <c r="CZ392" s="33">
        <v>2323.218398</v>
      </c>
      <c r="DA392" s="33">
        <v>2822.4673710000002</v>
      </c>
      <c r="DB392" s="33">
        <v>3748.1453649999999</v>
      </c>
      <c r="DC392" s="33">
        <v>3079.4371169999999</v>
      </c>
      <c r="DD392" s="33">
        <v>2292.0513120000001</v>
      </c>
      <c r="DE392" s="33">
        <v>2784.6120689999998</v>
      </c>
      <c r="DF392" s="33">
        <v>3697.8499809999998</v>
      </c>
      <c r="DG392" s="33">
        <v>3038.1039420000002</v>
      </c>
      <c r="DH392" s="33">
        <v>668.99280409999994</v>
      </c>
      <c r="DI392" s="33">
        <v>813.25774369999999</v>
      </c>
      <c r="DJ392" s="33">
        <v>1078.665436</v>
      </c>
      <c r="DK392" s="33">
        <v>885.6357921</v>
      </c>
      <c r="DL392" s="33">
        <v>236.92328929999999</v>
      </c>
      <c r="DM392" s="33">
        <v>288.46944889999997</v>
      </c>
      <c r="DN392" s="33">
        <v>381.42021030000001</v>
      </c>
      <c r="DO392" s="33">
        <v>312.6337317</v>
      </c>
      <c r="DP392" s="33">
        <v>196.19542519999999</v>
      </c>
      <c r="DQ392" s="33">
        <v>239.00169980000001</v>
      </c>
      <c r="DR392" s="33">
        <v>315.69627509999998</v>
      </c>
      <c r="DS392" s="33">
        <v>258.62124240000003</v>
      </c>
      <c r="DT392" s="33">
        <v>196.19542519999999</v>
      </c>
      <c r="DU392" s="33">
        <v>239.00169980000001</v>
      </c>
      <c r="DV392" s="33">
        <v>315.69627509999998</v>
      </c>
      <c r="DW392" s="33">
        <v>258.62124240000003</v>
      </c>
      <c r="DX392" s="33">
        <v>196.19542519999999</v>
      </c>
      <c r="DY392" s="33">
        <v>239.00169980000001</v>
      </c>
      <c r="DZ392" s="33">
        <v>315.69627509999998</v>
      </c>
      <c r="EA392" s="33">
        <v>258.62124240000003</v>
      </c>
      <c r="EB392" s="33">
        <v>196.19542519999999</v>
      </c>
      <c r="EC392" s="33">
        <v>239.00169980000001</v>
      </c>
      <c r="ED392" s="33">
        <v>315.69627509999998</v>
      </c>
      <c r="EE392" s="33">
        <v>258.62124240000003</v>
      </c>
      <c r="EF392" s="33">
        <v>196.19542519999999</v>
      </c>
      <c r="EG392" s="33">
        <v>239.00169980000001</v>
      </c>
      <c r="EH392" s="33">
        <v>315.69627509999998</v>
      </c>
      <c r="EI392" s="33">
        <v>258.62124240000003</v>
      </c>
      <c r="EJ392" s="33">
        <v>196.19542519999999</v>
      </c>
      <c r="EK392" s="33">
        <v>239.00169980000001</v>
      </c>
      <c r="EL392" s="33">
        <v>315.69627509999998</v>
      </c>
      <c r="EM392" s="33">
        <v>258.62124240000003</v>
      </c>
      <c r="EN392" s="33">
        <v>196.19542519999999</v>
      </c>
      <c r="EO392" s="33">
        <v>239.00169980000001</v>
      </c>
      <c r="EP392" s="33">
        <v>315.69627509999998</v>
      </c>
      <c r="EQ392" s="33">
        <v>258.62124240000003</v>
      </c>
      <c r="ER392" s="33">
        <v>196.19542519999999</v>
      </c>
      <c r="ES392" s="33">
        <v>239.00169980000001</v>
      </c>
      <c r="ET392" s="33">
        <v>315.69627509999998</v>
      </c>
      <c r="EU392" s="33">
        <v>258.62124240000003</v>
      </c>
      <c r="EV392" s="33">
        <v>196.19542519999999</v>
      </c>
      <c r="EW392" s="33">
        <v>239.00169980000001</v>
      </c>
      <c r="EX392" s="33">
        <v>315.69627509999998</v>
      </c>
      <c r="EY392" s="33">
        <v>258.62124240000003</v>
      </c>
      <c r="EZ392" s="33">
        <v>196.19542519999999</v>
      </c>
      <c r="FA392" s="33">
        <v>239.00169980000001</v>
      </c>
      <c r="FB392" s="33">
        <v>315.69627509999998</v>
      </c>
      <c r="FC392" s="33">
        <v>258.62124240000003</v>
      </c>
    </row>
    <row r="393" spans="2:159" x14ac:dyDescent="0.25">
      <c r="B393" s="33" t="s">
        <v>29</v>
      </c>
      <c r="C393" s="33" t="s">
        <v>39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29</v>
      </c>
      <c r="C394" s="33" t="s">
        <v>40</v>
      </c>
    </row>
    <row r="395" spans="2:159" x14ac:dyDescent="0.25">
      <c r="B395" s="33" t="s">
        <v>29</v>
      </c>
      <c r="C395" s="33" t="s">
        <v>41</v>
      </c>
    </row>
    <row r="396" spans="2:159" x14ac:dyDescent="0.25">
      <c r="B396" s="33" t="s">
        <v>29</v>
      </c>
      <c r="C396" s="33" t="s">
        <v>42</v>
      </c>
    </row>
    <row r="397" spans="2:159" x14ac:dyDescent="0.25">
      <c r="B397" s="33" t="s">
        <v>29</v>
      </c>
      <c r="C397" s="33" t="s">
        <v>43</v>
      </c>
    </row>
    <row r="398" spans="2:159" x14ac:dyDescent="0.25">
      <c r="B398" s="33" t="s">
        <v>29</v>
      </c>
      <c r="C398" s="33" t="s">
        <v>44</v>
      </c>
    </row>
    <row r="399" spans="2:159" x14ac:dyDescent="0.25">
      <c r="B399" s="33" t="s">
        <v>29</v>
      </c>
      <c r="C399" s="33" t="s">
        <v>45</v>
      </c>
    </row>
    <row r="400" spans="2:159" x14ac:dyDescent="0.25">
      <c r="B400" s="33" t="s">
        <v>29</v>
      </c>
      <c r="C400" s="33" t="s">
        <v>46</v>
      </c>
    </row>
    <row r="401" spans="2:159" x14ac:dyDescent="0.25">
      <c r="B401" s="33" t="s">
        <v>29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5255.4585150000003</v>
      </c>
      <c r="AG401" s="33">
        <v>6383.9435640000002</v>
      </c>
      <c r="AH401" s="33">
        <v>8480.0006599999997</v>
      </c>
      <c r="AI401" s="33">
        <v>6968.1160689999997</v>
      </c>
      <c r="AJ401" s="33">
        <v>5292.6448250000003</v>
      </c>
      <c r="AK401" s="33">
        <v>6429.10977</v>
      </c>
      <c r="AL401" s="33">
        <v>8540.0094700000009</v>
      </c>
      <c r="AM401" s="33">
        <v>7017.4318199999998</v>
      </c>
      <c r="AN401" s="33">
        <v>5292.6448250000003</v>
      </c>
      <c r="AO401" s="33">
        <v>6429.10977</v>
      </c>
      <c r="AP401" s="33">
        <v>8540.0094700000009</v>
      </c>
      <c r="AQ401" s="33">
        <v>7017.4318199999998</v>
      </c>
      <c r="AR401" s="33">
        <v>5292.6448250000003</v>
      </c>
      <c r="AS401" s="33">
        <v>6429.10977</v>
      </c>
      <c r="AT401" s="33">
        <v>8540.0094700000009</v>
      </c>
      <c r="AU401" s="33">
        <v>7017.4318199999998</v>
      </c>
      <c r="AV401" s="33">
        <v>5292.6448250000003</v>
      </c>
      <c r="AW401" s="33">
        <v>6429.10977</v>
      </c>
      <c r="AX401" s="33">
        <v>8540.0094700000009</v>
      </c>
      <c r="AY401" s="33">
        <v>7017.4318199999998</v>
      </c>
      <c r="AZ401" s="33">
        <v>5292.6448250000003</v>
      </c>
      <c r="BA401" s="33">
        <v>6429.10977</v>
      </c>
      <c r="BB401" s="33">
        <v>8540.0094700000009</v>
      </c>
      <c r="BC401" s="33">
        <v>7017.4318199999998</v>
      </c>
      <c r="BD401" s="33">
        <v>5292.6448250000003</v>
      </c>
      <c r="BE401" s="33">
        <v>6429.10977</v>
      </c>
      <c r="BF401" s="33">
        <v>8540.0094700000009</v>
      </c>
      <c r="BG401" s="33">
        <v>7017.4318199999998</v>
      </c>
      <c r="BH401" s="33">
        <v>5292.6448250000003</v>
      </c>
      <c r="BI401" s="33">
        <v>6429.10977</v>
      </c>
      <c r="BJ401" s="33">
        <v>8540.0094700000009</v>
      </c>
      <c r="BK401" s="33">
        <v>7017.4318199999998</v>
      </c>
      <c r="BL401" s="33">
        <v>5275.1849670000001</v>
      </c>
      <c r="BM401" s="33">
        <v>6407.9031610000002</v>
      </c>
      <c r="BN401" s="33">
        <v>8511.8339049999995</v>
      </c>
      <c r="BO401" s="33">
        <v>6994.2769010000002</v>
      </c>
      <c r="BP401" s="33">
        <v>5270.0674220000001</v>
      </c>
      <c r="BQ401" s="33">
        <v>6401.6874299999999</v>
      </c>
      <c r="BR401" s="33">
        <v>8503.5755499999996</v>
      </c>
      <c r="BS401" s="33">
        <v>6987.4901140000002</v>
      </c>
      <c r="BT401" s="33">
        <v>5235.2893679999997</v>
      </c>
      <c r="BU401" s="33">
        <v>6359.4462739999999</v>
      </c>
      <c r="BV401" s="33">
        <v>8447.4530240000004</v>
      </c>
      <c r="BW401" s="33">
        <v>6941.3681450000004</v>
      </c>
      <c r="BX401" s="33">
        <v>5144.3670679999996</v>
      </c>
      <c r="BY401" s="33">
        <v>6249.0127499999999</v>
      </c>
      <c r="BZ401" s="33">
        <v>8300.7286249999997</v>
      </c>
      <c r="CA401" s="33">
        <v>6820.7887849999997</v>
      </c>
      <c r="CB401" s="33">
        <v>5047.6649520000001</v>
      </c>
      <c r="CC401" s="33">
        <v>6131.5591080000004</v>
      </c>
      <c r="CD401" s="33">
        <v>8144.6771419999995</v>
      </c>
      <c r="CE401" s="33">
        <v>6692.5443489999998</v>
      </c>
      <c r="CF401" s="33">
        <v>5000.9164469999996</v>
      </c>
      <c r="CG401" s="33">
        <v>6074.7787349999999</v>
      </c>
      <c r="CH401" s="33">
        <v>8069.2374950000003</v>
      </c>
      <c r="CI401" s="33">
        <v>6630.5474050000003</v>
      </c>
      <c r="CJ401" s="33">
        <v>4435.1214179999997</v>
      </c>
      <c r="CK401" s="33">
        <v>5387.5684629999996</v>
      </c>
      <c r="CL401" s="33">
        <v>7156.194872</v>
      </c>
      <c r="CM401" s="33">
        <v>5880.2012059999997</v>
      </c>
      <c r="CN401" s="33">
        <v>4019.4889600000001</v>
      </c>
      <c r="CO401" s="33">
        <v>4882.7444910000004</v>
      </c>
      <c r="CP401" s="33">
        <v>6485.4746839999998</v>
      </c>
      <c r="CQ401" s="33">
        <v>5328.9976470000001</v>
      </c>
      <c r="CR401" s="33">
        <v>3699.3296999999998</v>
      </c>
      <c r="CS401" s="33">
        <v>4493.8815269999996</v>
      </c>
      <c r="CT401" s="33">
        <v>5968.8228300000001</v>
      </c>
      <c r="CU401" s="33">
        <v>4904.4087570000002</v>
      </c>
      <c r="CV401" s="33">
        <v>3523.8457290000001</v>
      </c>
      <c r="CW401" s="33">
        <v>4280.7400509999998</v>
      </c>
      <c r="CX401" s="33">
        <v>5685.6383960000003</v>
      </c>
      <c r="CY401" s="33">
        <v>4671.6853789999996</v>
      </c>
      <c r="CZ401" s="33">
        <v>2408.2156799999998</v>
      </c>
      <c r="DA401" s="33">
        <v>2925.7044129999999</v>
      </c>
      <c r="DB401" s="33">
        <v>3885.30836</v>
      </c>
      <c r="DC401" s="33">
        <v>3192.158833</v>
      </c>
      <c r="DD401" s="33">
        <v>2377.048593</v>
      </c>
      <c r="DE401" s="33">
        <v>2887.8491100000001</v>
      </c>
      <c r="DF401" s="33">
        <v>3835.012976</v>
      </c>
      <c r="DG401" s="33">
        <v>3150.8256590000001</v>
      </c>
      <c r="DH401" s="33">
        <v>668.99280409999994</v>
      </c>
      <c r="DI401" s="33">
        <v>813.25774369999999</v>
      </c>
      <c r="DJ401" s="33">
        <v>1078.665436</v>
      </c>
      <c r="DK401" s="33">
        <v>885.6357921</v>
      </c>
      <c r="DL401" s="33">
        <v>236.92328929999999</v>
      </c>
      <c r="DM401" s="33">
        <v>288.46944889999997</v>
      </c>
      <c r="DN401" s="33">
        <v>381.42021030000001</v>
      </c>
      <c r="DO401" s="33">
        <v>312.6337317</v>
      </c>
      <c r="DP401" s="33">
        <v>196.19542519999999</v>
      </c>
      <c r="DQ401" s="33">
        <v>239.00169980000001</v>
      </c>
      <c r="DR401" s="33">
        <v>315.69627509999998</v>
      </c>
      <c r="DS401" s="33">
        <v>258.62124240000003</v>
      </c>
      <c r="DT401" s="33">
        <v>196.19542519999999</v>
      </c>
      <c r="DU401" s="33">
        <v>239.00169980000001</v>
      </c>
      <c r="DV401" s="33">
        <v>315.69627509999998</v>
      </c>
      <c r="DW401" s="33">
        <v>258.62124240000003</v>
      </c>
      <c r="DX401" s="33">
        <v>196.19542519999999</v>
      </c>
      <c r="DY401" s="33">
        <v>239.00169980000001</v>
      </c>
      <c r="DZ401" s="33">
        <v>315.69627509999998</v>
      </c>
      <c r="EA401" s="33">
        <v>258.62124240000003</v>
      </c>
      <c r="EB401" s="33">
        <v>196.19542519999999</v>
      </c>
      <c r="EC401" s="33">
        <v>239.00169980000001</v>
      </c>
      <c r="ED401" s="33">
        <v>315.69627509999998</v>
      </c>
      <c r="EE401" s="33">
        <v>258.62124240000003</v>
      </c>
      <c r="EF401" s="33">
        <v>196.19542519999999</v>
      </c>
      <c r="EG401" s="33">
        <v>239.00169980000001</v>
      </c>
      <c r="EH401" s="33">
        <v>315.69627509999998</v>
      </c>
      <c r="EI401" s="33">
        <v>258.62124240000003</v>
      </c>
      <c r="EJ401" s="33">
        <v>196.19542519999999</v>
      </c>
      <c r="EK401" s="33">
        <v>239.00169980000001</v>
      </c>
      <c r="EL401" s="33">
        <v>315.69627509999998</v>
      </c>
      <c r="EM401" s="33">
        <v>258.62124240000003</v>
      </c>
      <c r="EN401" s="33">
        <v>196.19542519999999</v>
      </c>
      <c r="EO401" s="33">
        <v>239.00169980000001</v>
      </c>
      <c r="EP401" s="33">
        <v>315.69627509999998</v>
      </c>
      <c r="EQ401" s="33">
        <v>258.62124240000003</v>
      </c>
      <c r="ER401" s="33">
        <v>196.19542519999999</v>
      </c>
      <c r="ES401" s="33">
        <v>239.00169980000001</v>
      </c>
      <c r="ET401" s="33">
        <v>315.69627509999998</v>
      </c>
      <c r="EU401" s="33">
        <v>258.62124240000003</v>
      </c>
      <c r="EV401" s="33">
        <v>196.19542519999999</v>
      </c>
      <c r="EW401" s="33">
        <v>239.00169980000001</v>
      </c>
      <c r="EX401" s="33">
        <v>315.69627509999998</v>
      </c>
      <c r="EY401" s="33">
        <v>258.62124240000003</v>
      </c>
      <c r="EZ401" s="33">
        <v>196.19542519999999</v>
      </c>
      <c r="FA401" s="33">
        <v>239.00169980000001</v>
      </c>
      <c r="FB401" s="33">
        <v>315.69627509999998</v>
      </c>
      <c r="FC401" s="33">
        <v>258.62124240000003</v>
      </c>
    </row>
    <row r="402" spans="2:159" x14ac:dyDescent="0.25">
      <c r="B402" s="33" t="s">
        <v>30</v>
      </c>
      <c r="C402" s="33" t="s">
        <v>36</v>
      </c>
    </row>
    <row r="403" spans="2:159" x14ac:dyDescent="0.25">
      <c r="B403" s="33" t="s">
        <v>30</v>
      </c>
      <c r="C403" s="33" t="s">
        <v>37</v>
      </c>
      <c r="AR403" s="33">
        <v>362.6604949</v>
      </c>
      <c r="AS403" s="33">
        <v>359.39328319999998</v>
      </c>
      <c r="AT403" s="33">
        <v>441.07357489999998</v>
      </c>
      <c r="AU403" s="33">
        <v>408.40145819999998</v>
      </c>
      <c r="AV403" s="33">
        <v>362.6604949</v>
      </c>
      <c r="AW403" s="33">
        <v>359.39328319999998</v>
      </c>
      <c r="AX403" s="33">
        <v>441.07357489999998</v>
      </c>
      <c r="AY403" s="33">
        <v>408.40145819999998</v>
      </c>
      <c r="AZ403" s="33">
        <v>362.6604949</v>
      </c>
      <c r="BA403" s="33">
        <v>359.39328319999998</v>
      </c>
      <c r="BB403" s="33">
        <v>441.07357489999998</v>
      </c>
      <c r="BC403" s="33">
        <v>408.40145819999998</v>
      </c>
      <c r="BD403" s="33">
        <v>362.6604949</v>
      </c>
      <c r="BE403" s="33">
        <v>359.39328319999998</v>
      </c>
      <c r="BF403" s="33">
        <v>441.07357489999998</v>
      </c>
      <c r="BG403" s="33">
        <v>408.40145819999998</v>
      </c>
      <c r="BH403" s="33">
        <v>362.6604949</v>
      </c>
      <c r="BI403" s="33">
        <v>359.39328319999998</v>
      </c>
      <c r="BJ403" s="33">
        <v>441.07357489999998</v>
      </c>
      <c r="BK403" s="33">
        <v>408.40145819999998</v>
      </c>
      <c r="BL403" s="33">
        <v>362.6604949</v>
      </c>
      <c r="BM403" s="33">
        <v>359.39328319999998</v>
      </c>
      <c r="BN403" s="33">
        <v>441.07357489999998</v>
      </c>
      <c r="BO403" s="33">
        <v>408.40145819999998</v>
      </c>
      <c r="BP403" s="33">
        <v>362.6604949</v>
      </c>
      <c r="BQ403" s="33">
        <v>359.39328319999998</v>
      </c>
      <c r="BR403" s="33">
        <v>441.07357489999998</v>
      </c>
      <c r="BS403" s="33">
        <v>408.40145819999998</v>
      </c>
      <c r="BT403" s="33">
        <v>362.6604949</v>
      </c>
      <c r="BU403" s="33">
        <v>359.39328319999998</v>
      </c>
      <c r="BV403" s="33">
        <v>441.07357489999998</v>
      </c>
      <c r="BW403" s="33">
        <v>408.40145819999998</v>
      </c>
      <c r="BX403" s="33">
        <v>362.6604949</v>
      </c>
      <c r="BY403" s="33">
        <v>359.39328319999998</v>
      </c>
      <c r="BZ403" s="33">
        <v>441.07357489999998</v>
      </c>
      <c r="CA403" s="33">
        <v>408.40145819999998</v>
      </c>
      <c r="CB403" s="33">
        <v>362.6604949</v>
      </c>
      <c r="CC403" s="33">
        <v>359.39328319999998</v>
      </c>
      <c r="CD403" s="33">
        <v>441.07357489999998</v>
      </c>
      <c r="CE403" s="33">
        <v>408.40145819999998</v>
      </c>
      <c r="CF403" s="33">
        <v>362.6604949</v>
      </c>
      <c r="CG403" s="33">
        <v>359.39328319999998</v>
      </c>
      <c r="CH403" s="33">
        <v>441.07357489999998</v>
      </c>
      <c r="CI403" s="33">
        <v>408.40145819999998</v>
      </c>
      <c r="CJ403" s="33">
        <v>362.6604949</v>
      </c>
      <c r="CK403" s="33">
        <v>359.39328319999998</v>
      </c>
      <c r="CL403" s="33">
        <v>441.07357489999998</v>
      </c>
      <c r="CM403" s="33">
        <v>408.40145819999998</v>
      </c>
      <c r="CN403" s="33">
        <v>362.6604949</v>
      </c>
      <c r="CO403" s="33">
        <v>359.39328319999998</v>
      </c>
      <c r="CP403" s="33">
        <v>441.07357489999998</v>
      </c>
      <c r="CQ403" s="33">
        <v>408.40145819999998</v>
      </c>
      <c r="CR403" s="33">
        <v>362.6604949</v>
      </c>
      <c r="CS403" s="33">
        <v>359.39328319999998</v>
      </c>
      <c r="CT403" s="33">
        <v>441.07357489999998</v>
      </c>
      <c r="CU403" s="33">
        <v>408.40145819999998</v>
      </c>
      <c r="CV403" s="33">
        <v>362.6604949</v>
      </c>
      <c r="CW403" s="33">
        <v>359.39328319999998</v>
      </c>
      <c r="CX403" s="33">
        <v>441.07357489999998</v>
      </c>
      <c r="CY403" s="33">
        <v>408.40145819999998</v>
      </c>
      <c r="CZ403" s="33">
        <v>362.6604949</v>
      </c>
      <c r="DA403" s="33">
        <v>359.39328319999998</v>
      </c>
      <c r="DB403" s="33">
        <v>441.07357489999998</v>
      </c>
      <c r="DC403" s="33">
        <v>408.40145819999998</v>
      </c>
      <c r="DD403" s="33">
        <v>362.6604949</v>
      </c>
      <c r="DE403" s="33">
        <v>359.39328319999998</v>
      </c>
      <c r="DF403" s="33">
        <v>441.07357489999998</v>
      </c>
      <c r="DG403" s="33">
        <v>408.40145819999998</v>
      </c>
      <c r="DH403" s="33">
        <v>362.6604949</v>
      </c>
      <c r="DI403" s="33">
        <v>359.39328319999998</v>
      </c>
      <c r="DJ403" s="33">
        <v>441.07357489999998</v>
      </c>
      <c r="DK403" s="33">
        <v>408.40145819999998</v>
      </c>
      <c r="DL403" s="33">
        <v>362.6604949</v>
      </c>
      <c r="DM403" s="33">
        <v>359.39328319999998</v>
      </c>
      <c r="DN403" s="33">
        <v>441.07357489999998</v>
      </c>
      <c r="DO403" s="33">
        <v>408.40145819999998</v>
      </c>
      <c r="DP403" s="33">
        <v>362.6604949</v>
      </c>
      <c r="DQ403" s="33">
        <v>359.39328319999998</v>
      </c>
      <c r="DR403" s="33">
        <v>441.07357489999998</v>
      </c>
      <c r="DS403" s="33">
        <v>408.40145819999998</v>
      </c>
      <c r="DT403" s="33">
        <v>362.6604949</v>
      </c>
      <c r="DU403" s="33">
        <v>359.39328319999998</v>
      </c>
      <c r="DV403" s="33">
        <v>441.07357489999998</v>
      </c>
      <c r="DW403" s="33">
        <v>408.40145819999998</v>
      </c>
      <c r="DX403" s="33">
        <v>362.6604949</v>
      </c>
      <c r="DY403" s="33">
        <v>359.39328319999998</v>
      </c>
      <c r="DZ403" s="33">
        <v>441.07357489999998</v>
      </c>
      <c r="EA403" s="33">
        <v>408.40145819999998</v>
      </c>
      <c r="EB403" s="33">
        <v>362.6604949</v>
      </c>
      <c r="EC403" s="33">
        <v>359.39328319999998</v>
      </c>
      <c r="ED403" s="33">
        <v>441.07357489999998</v>
      </c>
      <c r="EE403" s="33">
        <v>408.40145819999998</v>
      </c>
      <c r="EF403" s="33">
        <v>362.6604949</v>
      </c>
      <c r="EG403" s="33">
        <v>359.39328319999998</v>
      </c>
      <c r="EH403" s="33">
        <v>441.07357489999998</v>
      </c>
      <c r="EI403" s="33">
        <v>408.40145819999998</v>
      </c>
      <c r="EJ403" s="33">
        <v>362.6604949</v>
      </c>
      <c r="EK403" s="33">
        <v>359.39328319999998</v>
      </c>
      <c r="EL403" s="33">
        <v>441.07357489999998</v>
      </c>
      <c r="EM403" s="33">
        <v>408.40145819999998</v>
      </c>
      <c r="EN403" s="33">
        <v>362.6604949</v>
      </c>
      <c r="EO403" s="33">
        <v>359.39328319999998</v>
      </c>
      <c r="EP403" s="33">
        <v>441.07357489999998</v>
      </c>
      <c r="EQ403" s="33">
        <v>408.40145819999998</v>
      </c>
      <c r="ER403" s="33">
        <v>362.6604949</v>
      </c>
      <c r="ES403" s="33">
        <v>359.39328319999998</v>
      </c>
      <c r="ET403" s="33">
        <v>441.07357489999998</v>
      </c>
      <c r="EU403" s="33">
        <v>408.40145819999998</v>
      </c>
      <c r="EV403" s="33">
        <v>362.6604949</v>
      </c>
      <c r="EW403" s="33">
        <v>359.39328319999998</v>
      </c>
      <c r="EX403" s="33">
        <v>441.07357489999998</v>
      </c>
      <c r="EY403" s="33">
        <v>408.40145819999998</v>
      </c>
      <c r="EZ403" s="33">
        <v>362.6604949</v>
      </c>
      <c r="FA403" s="33">
        <v>359.39328319999998</v>
      </c>
      <c r="FB403" s="33">
        <v>441.07357489999998</v>
      </c>
      <c r="FC403" s="33">
        <v>408.40145819999998</v>
      </c>
    </row>
    <row r="404" spans="2:159" x14ac:dyDescent="0.25">
      <c r="B404" s="33" t="s">
        <v>30</v>
      </c>
      <c r="C404" s="33" t="s">
        <v>38</v>
      </c>
    </row>
    <row r="405" spans="2:159" x14ac:dyDescent="0.25">
      <c r="B405" s="33" t="s">
        <v>30</v>
      </c>
      <c r="C405" s="33" t="s">
        <v>39</v>
      </c>
    </row>
    <row r="406" spans="2:159" x14ac:dyDescent="0.25">
      <c r="B406" s="33" t="s">
        <v>30</v>
      </c>
      <c r="C406" s="33" t="s">
        <v>40</v>
      </c>
    </row>
    <row r="407" spans="2:159" x14ac:dyDescent="0.25">
      <c r="B407" s="33" t="s">
        <v>30</v>
      </c>
      <c r="C407" s="33" t="s">
        <v>41</v>
      </c>
    </row>
    <row r="408" spans="2:159" x14ac:dyDescent="0.25">
      <c r="B408" s="33" t="s">
        <v>30</v>
      </c>
      <c r="C408" s="33" t="s">
        <v>42</v>
      </c>
    </row>
    <row r="409" spans="2:159" x14ac:dyDescent="0.25">
      <c r="B409" s="33" t="s">
        <v>30</v>
      </c>
      <c r="C409" s="33" t="s">
        <v>43</v>
      </c>
    </row>
    <row r="410" spans="2:159" x14ac:dyDescent="0.25">
      <c r="B410" s="33" t="s">
        <v>30</v>
      </c>
      <c r="C410" s="33" t="s">
        <v>44</v>
      </c>
    </row>
    <row r="411" spans="2:159" x14ac:dyDescent="0.25">
      <c r="B411" s="33" t="s">
        <v>30</v>
      </c>
      <c r="C411" s="33" t="s">
        <v>45</v>
      </c>
    </row>
    <row r="412" spans="2:159" x14ac:dyDescent="0.25">
      <c r="B412" s="33" t="s">
        <v>30</v>
      </c>
      <c r="C412" s="33" t="s">
        <v>46</v>
      </c>
    </row>
    <row r="413" spans="2:159" x14ac:dyDescent="0.25">
      <c r="B413" s="33" t="s">
        <v>30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362.6604949</v>
      </c>
      <c r="AS413" s="33">
        <v>359.39328319999998</v>
      </c>
      <c r="AT413" s="33">
        <v>441.07357489999998</v>
      </c>
      <c r="AU413" s="33">
        <v>408.40145819999998</v>
      </c>
      <c r="AV413" s="33">
        <v>362.6604949</v>
      </c>
      <c r="AW413" s="33">
        <v>359.39328319999998</v>
      </c>
      <c r="AX413" s="33">
        <v>441.07357489999998</v>
      </c>
      <c r="AY413" s="33">
        <v>408.40145819999998</v>
      </c>
      <c r="AZ413" s="33">
        <v>362.6604949</v>
      </c>
      <c r="BA413" s="33">
        <v>359.39328319999998</v>
      </c>
      <c r="BB413" s="33">
        <v>441.07357489999998</v>
      </c>
      <c r="BC413" s="33">
        <v>408.40145819999998</v>
      </c>
      <c r="BD413" s="33">
        <v>362.6604949</v>
      </c>
      <c r="BE413" s="33">
        <v>359.39328319999998</v>
      </c>
      <c r="BF413" s="33">
        <v>441.07357489999998</v>
      </c>
      <c r="BG413" s="33">
        <v>408.40145819999998</v>
      </c>
      <c r="BH413" s="33">
        <v>362.6604949</v>
      </c>
      <c r="BI413" s="33">
        <v>359.39328319999998</v>
      </c>
      <c r="BJ413" s="33">
        <v>441.07357489999998</v>
      </c>
      <c r="BK413" s="33">
        <v>408.40145819999998</v>
      </c>
      <c r="BL413" s="33">
        <v>362.6604949</v>
      </c>
      <c r="BM413" s="33">
        <v>359.39328319999998</v>
      </c>
      <c r="BN413" s="33">
        <v>441.07357489999998</v>
      </c>
      <c r="BO413" s="33">
        <v>408.40145819999998</v>
      </c>
      <c r="BP413" s="33">
        <v>362.6604949</v>
      </c>
      <c r="BQ413" s="33">
        <v>359.39328319999998</v>
      </c>
      <c r="BR413" s="33">
        <v>441.07357489999998</v>
      </c>
      <c r="BS413" s="33">
        <v>408.40145819999998</v>
      </c>
      <c r="BT413" s="33">
        <v>362.6604949</v>
      </c>
      <c r="BU413" s="33">
        <v>359.39328319999998</v>
      </c>
      <c r="BV413" s="33">
        <v>441.07357489999998</v>
      </c>
      <c r="BW413" s="33">
        <v>408.40145819999998</v>
      </c>
      <c r="BX413" s="33">
        <v>362.6604949</v>
      </c>
      <c r="BY413" s="33">
        <v>359.39328319999998</v>
      </c>
      <c r="BZ413" s="33">
        <v>441.07357489999998</v>
      </c>
      <c r="CA413" s="33">
        <v>408.40145819999998</v>
      </c>
      <c r="CB413" s="33">
        <v>362.6604949</v>
      </c>
      <c r="CC413" s="33">
        <v>359.39328319999998</v>
      </c>
      <c r="CD413" s="33">
        <v>441.07357489999998</v>
      </c>
      <c r="CE413" s="33">
        <v>408.40145819999998</v>
      </c>
      <c r="CF413" s="33">
        <v>362.6604949</v>
      </c>
      <c r="CG413" s="33">
        <v>359.39328319999998</v>
      </c>
      <c r="CH413" s="33">
        <v>441.07357489999998</v>
      </c>
      <c r="CI413" s="33">
        <v>408.40145819999998</v>
      </c>
      <c r="CJ413" s="33">
        <v>362.6604949</v>
      </c>
      <c r="CK413" s="33">
        <v>359.39328319999998</v>
      </c>
      <c r="CL413" s="33">
        <v>441.07357489999998</v>
      </c>
      <c r="CM413" s="33">
        <v>408.40145819999998</v>
      </c>
      <c r="CN413" s="33">
        <v>362.6604949</v>
      </c>
      <c r="CO413" s="33">
        <v>359.39328319999998</v>
      </c>
      <c r="CP413" s="33">
        <v>441.07357489999998</v>
      </c>
      <c r="CQ413" s="33">
        <v>408.40145819999998</v>
      </c>
      <c r="CR413" s="33">
        <v>362.6604949</v>
      </c>
      <c r="CS413" s="33">
        <v>359.39328319999998</v>
      </c>
      <c r="CT413" s="33">
        <v>441.07357489999998</v>
      </c>
      <c r="CU413" s="33">
        <v>408.40145819999998</v>
      </c>
      <c r="CV413" s="33">
        <v>362.6604949</v>
      </c>
      <c r="CW413" s="33">
        <v>359.39328319999998</v>
      </c>
      <c r="CX413" s="33">
        <v>441.07357489999998</v>
      </c>
      <c r="CY413" s="33">
        <v>408.40145819999998</v>
      </c>
      <c r="CZ413" s="33">
        <v>362.6604949</v>
      </c>
      <c r="DA413" s="33">
        <v>359.39328319999998</v>
      </c>
      <c r="DB413" s="33">
        <v>441.07357489999998</v>
      </c>
      <c r="DC413" s="33">
        <v>408.40145819999998</v>
      </c>
      <c r="DD413" s="33">
        <v>362.6604949</v>
      </c>
      <c r="DE413" s="33">
        <v>359.39328319999998</v>
      </c>
      <c r="DF413" s="33">
        <v>441.07357489999998</v>
      </c>
      <c r="DG413" s="33">
        <v>408.40145819999998</v>
      </c>
      <c r="DH413" s="33">
        <v>362.6604949</v>
      </c>
      <c r="DI413" s="33">
        <v>359.39328319999998</v>
      </c>
      <c r="DJ413" s="33">
        <v>441.07357489999998</v>
      </c>
      <c r="DK413" s="33">
        <v>408.40145819999998</v>
      </c>
      <c r="DL413" s="33">
        <v>362.6604949</v>
      </c>
      <c r="DM413" s="33">
        <v>359.39328319999998</v>
      </c>
      <c r="DN413" s="33">
        <v>441.07357489999998</v>
      </c>
      <c r="DO413" s="33">
        <v>408.40145819999998</v>
      </c>
      <c r="DP413" s="33">
        <v>362.6604949</v>
      </c>
      <c r="DQ413" s="33">
        <v>359.39328319999998</v>
      </c>
      <c r="DR413" s="33">
        <v>441.07357489999998</v>
      </c>
      <c r="DS413" s="33">
        <v>408.40145819999998</v>
      </c>
      <c r="DT413" s="33">
        <v>362.6604949</v>
      </c>
      <c r="DU413" s="33">
        <v>359.39328319999998</v>
      </c>
      <c r="DV413" s="33">
        <v>441.07357489999998</v>
      </c>
      <c r="DW413" s="33">
        <v>408.40145819999998</v>
      </c>
      <c r="DX413" s="33">
        <v>362.6604949</v>
      </c>
      <c r="DY413" s="33">
        <v>359.39328319999998</v>
      </c>
      <c r="DZ413" s="33">
        <v>441.07357489999998</v>
      </c>
      <c r="EA413" s="33">
        <v>408.40145819999998</v>
      </c>
      <c r="EB413" s="33">
        <v>362.6604949</v>
      </c>
      <c r="EC413" s="33">
        <v>359.39328319999998</v>
      </c>
      <c r="ED413" s="33">
        <v>441.07357489999998</v>
      </c>
      <c r="EE413" s="33">
        <v>408.40145819999998</v>
      </c>
      <c r="EF413" s="33">
        <v>362.6604949</v>
      </c>
      <c r="EG413" s="33">
        <v>359.39328319999998</v>
      </c>
      <c r="EH413" s="33">
        <v>441.07357489999998</v>
      </c>
      <c r="EI413" s="33">
        <v>408.40145819999998</v>
      </c>
      <c r="EJ413" s="33">
        <v>362.6604949</v>
      </c>
      <c r="EK413" s="33">
        <v>359.39328319999998</v>
      </c>
      <c r="EL413" s="33">
        <v>441.07357489999998</v>
      </c>
      <c r="EM413" s="33">
        <v>408.40145819999998</v>
      </c>
      <c r="EN413" s="33">
        <v>362.6604949</v>
      </c>
      <c r="EO413" s="33">
        <v>359.39328319999998</v>
      </c>
      <c r="EP413" s="33">
        <v>441.07357489999998</v>
      </c>
      <c r="EQ413" s="33">
        <v>408.40145819999998</v>
      </c>
      <c r="ER413" s="33">
        <v>362.6604949</v>
      </c>
      <c r="ES413" s="33">
        <v>359.39328319999998</v>
      </c>
      <c r="ET413" s="33">
        <v>441.07357489999998</v>
      </c>
      <c r="EU413" s="33">
        <v>408.40145819999998</v>
      </c>
      <c r="EV413" s="33">
        <v>362.6604949</v>
      </c>
      <c r="EW413" s="33">
        <v>359.39328319999998</v>
      </c>
      <c r="EX413" s="33">
        <v>441.07357489999998</v>
      </c>
      <c r="EY413" s="33">
        <v>408.40145819999998</v>
      </c>
      <c r="EZ413" s="33">
        <v>362.6604949</v>
      </c>
      <c r="FA413" s="33">
        <v>359.39328319999998</v>
      </c>
      <c r="FB413" s="33">
        <v>441.07357489999998</v>
      </c>
      <c r="FC413" s="33">
        <v>408.40145819999998</v>
      </c>
    </row>
    <row r="414" spans="2:159" x14ac:dyDescent="0.25">
      <c r="B414" s="33" t="s">
        <v>31</v>
      </c>
      <c r="C414" s="33" t="s">
        <v>36</v>
      </c>
    </row>
    <row r="415" spans="2:159" x14ac:dyDescent="0.25">
      <c r="B415" s="33" t="s">
        <v>31</v>
      </c>
      <c r="C415" s="33" t="s">
        <v>37</v>
      </c>
    </row>
    <row r="416" spans="2:159" x14ac:dyDescent="0.25">
      <c r="B416" s="33" t="s">
        <v>31</v>
      </c>
      <c r="C416" s="33" t="s">
        <v>38</v>
      </c>
      <c r="AJ416" s="33">
        <v>46.322364649999997</v>
      </c>
      <c r="AK416" s="33">
        <v>56.429062389999999</v>
      </c>
      <c r="AL416" s="33">
        <v>74.53689584</v>
      </c>
      <c r="AM416" s="33">
        <v>61.061298860000001</v>
      </c>
      <c r="AN416" s="33">
        <v>1416.344965</v>
      </c>
      <c r="AO416" s="33">
        <v>1725.3656840000001</v>
      </c>
      <c r="AP416" s="33">
        <v>2279.0278069999999</v>
      </c>
      <c r="AQ416" s="33">
        <v>1867.0001810000001</v>
      </c>
      <c r="AR416" s="33">
        <v>2528.462411</v>
      </c>
      <c r="AS416" s="33">
        <v>3080.126937</v>
      </c>
      <c r="AT416" s="33">
        <v>4068.5258789999998</v>
      </c>
      <c r="AU416" s="33">
        <v>3332.9731780000002</v>
      </c>
      <c r="AV416" s="33">
        <v>6057.3539989999999</v>
      </c>
      <c r="AW416" s="33">
        <v>7378.9585079999997</v>
      </c>
      <c r="AX416" s="33">
        <v>9746.8332539999992</v>
      </c>
      <c r="AY416" s="33">
        <v>7984.6939080000002</v>
      </c>
      <c r="AZ416" s="33">
        <v>9036.0314710000002</v>
      </c>
      <c r="BA416" s="33">
        <v>11007.52925</v>
      </c>
      <c r="BB416" s="33">
        <v>14539.79609</v>
      </c>
      <c r="BC416" s="33">
        <v>11911.132390000001</v>
      </c>
      <c r="BD416" s="33">
        <v>11303.1096</v>
      </c>
      <c r="BE416" s="33">
        <v>13769.2426</v>
      </c>
      <c r="BF416" s="33">
        <v>18187.730899999999</v>
      </c>
      <c r="BG416" s="33">
        <v>14899.55356</v>
      </c>
      <c r="BH416" s="33">
        <v>11303.1096</v>
      </c>
      <c r="BI416" s="33">
        <v>13769.2426</v>
      </c>
      <c r="BJ416" s="33">
        <v>18187.730899999999</v>
      </c>
      <c r="BK416" s="33">
        <v>14899.55356</v>
      </c>
      <c r="BL416" s="33">
        <v>11303.1096</v>
      </c>
      <c r="BM416" s="33">
        <v>13769.2426</v>
      </c>
      <c r="BN416" s="33">
        <v>18187.730899999999</v>
      </c>
      <c r="BO416" s="33">
        <v>14899.55356</v>
      </c>
      <c r="BP416" s="33">
        <v>11303.1096</v>
      </c>
      <c r="BQ416" s="33">
        <v>13769.2426</v>
      </c>
      <c r="BR416" s="33">
        <v>18187.730899999999</v>
      </c>
      <c r="BS416" s="33">
        <v>14899.55356</v>
      </c>
      <c r="BT416" s="33">
        <v>11303.1096</v>
      </c>
      <c r="BU416" s="33">
        <v>13769.2426</v>
      </c>
      <c r="BV416" s="33">
        <v>18187.730899999999</v>
      </c>
      <c r="BW416" s="33">
        <v>14899.55356</v>
      </c>
      <c r="BX416" s="33">
        <v>11303.1096</v>
      </c>
      <c r="BY416" s="33">
        <v>13769.2426</v>
      </c>
      <c r="BZ416" s="33">
        <v>18187.730899999999</v>
      </c>
      <c r="CA416" s="33">
        <v>14899.55356</v>
      </c>
      <c r="CB416" s="33">
        <v>11303.1096</v>
      </c>
      <c r="CC416" s="33">
        <v>13769.2426</v>
      </c>
      <c r="CD416" s="33">
        <v>18187.730899999999</v>
      </c>
      <c r="CE416" s="33">
        <v>14899.55356</v>
      </c>
      <c r="CF416" s="33">
        <v>11303.1096</v>
      </c>
      <c r="CG416" s="33">
        <v>13769.2426</v>
      </c>
      <c r="CH416" s="33">
        <v>18187.730899999999</v>
      </c>
      <c r="CI416" s="33">
        <v>14899.55356</v>
      </c>
      <c r="CJ416" s="33">
        <v>11303.1096</v>
      </c>
      <c r="CK416" s="33">
        <v>13769.2426</v>
      </c>
      <c r="CL416" s="33">
        <v>18187.730899999999</v>
      </c>
      <c r="CM416" s="33">
        <v>14899.55356</v>
      </c>
      <c r="CN416" s="33">
        <v>11303.1096</v>
      </c>
      <c r="CO416" s="33">
        <v>13769.2426</v>
      </c>
      <c r="CP416" s="33">
        <v>18187.730899999999</v>
      </c>
      <c r="CQ416" s="33">
        <v>14899.55356</v>
      </c>
      <c r="CR416" s="33">
        <v>11303.1096</v>
      </c>
      <c r="CS416" s="33">
        <v>13769.2426</v>
      </c>
      <c r="CT416" s="33">
        <v>18187.730899999999</v>
      </c>
      <c r="CU416" s="33">
        <v>14899.55356</v>
      </c>
      <c r="CV416" s="33">
        <v>11303.1096</v>
      </c>
      <c r="CW416" s="33">
        <v>13769.2426</v>
      </c>
      <c r="CX416" s="33">
        <v>18187.730899999999</v>
      </c>
      <c r="CY416" s="33">
        <v>14899.55356</v>
      </c>
      <c r="CZ416" s="33">
        <v>11303.1096</v>
      </c>
      <c r="DA416" s="33">
        <v>13769.2426</v>
      </c>
      <c r="DB416" s="33">
        <v>18187.730899999999</v>
      </c>
      <c r="DC416" s="33">
        <v>14899.55356</v>
      </c>
      <c r="DD416" s="33">
        <v>11303.1096</v>
      </c>
      <c r="DE416" s="33">
        <v>13769.2426</v>
      </c>
      <c r="DF416" s="33">
        <v>18187.730899999999</v>
      </c>
      <c r="DG416" s="33">
        <v>14899.55356</v>
      </c>
      <c r="DH416" s="33">
        <v>11303.1096</v>
      </c>
      <c r="DI416" s="33">
        <v>13769.2426</v>
      </c>
      <c r="DJ416" s="33">
        <v>18187.730899999999</v>
      </c>
      <c r="DK416" s="33">
        <v>14899.55356</v>
      </c>
      <c r="DL416" s="33">
        <v>11303.1096</v>
      </c>
      <c r="DM416" s="33">
        <v>13769.2426</v>
      </c>
      <c r="DN416" s="33">
        <v>18187.730899999999</v>
      </c>
      <c r="DO416" s="33">
        <v>14899.55356</v>
      </c>
      <c r="DP416" s="33">
        <v>11303.1096</v>
      </c>
      <c r="DQ416" s="33">
        <v>13769.2426</v>
      </c>
      <c r="DR416" s="33">
        <v>18187.730899999999</v>
      </c>
      <c r="DS416" s="33">
        <v>14899.55356</v>
      </c>
      <c r="DT416" s="33">
        <v>11303.1096</v>
      </c>
      <c r="DU416" s="33">
        <v>13769.2426</v>
      </c>
      <c r="DV416" s="33">
        <v>18187.730899999999</v>
      </c>
      <c r="DW416" s="33">
        <v>14899.55356</v>
      </c>
      <c r="DX416" s="33">
        <v>11303.1096</v>
      </c>
      <c r="DY416" s="33">
        <v>13769.2426</v>
      </c>
      <c r="DZ416" s="33">
        <v>18187.730899999999</v>
      </c>
      <c r="EA416" s="33">
        <v>14899.55356</v>
      </c>
      <c r="EB416" s="33">
        <v>11303.1096</v>
      </c>
      <c r="EC416" s="33">
        <v>13769.2426</v>
      </c>
      <c r="ED416" s="33">
        <v>18187.730899999999</v>
      </c>
      <c r="EE416" s="33">
        <v>14899.55356</v>
      </c>
      <c r="EF416" s="33">
        <v>11303.1096</v>
      </c>
      <c r="EG416" s="33">
        <v>13769.2426</v>
      </c>
      <c r="EH416" s="33">
        <v>18187.730899999999</v>
      </c>
      <c r="EI416" s="33">
        <v>14899.55356</v>
      </c>
      <c r="EJ416" s="33">
        <v>11303.1096</v>
      </c>
      <c r="EK416" s="33">
        <v>13769.2426</v>
      </c>
      <c r="EL416" s="33">
        <v>18187.730899999999</v>
      </c>
      <c r="EM416" s="33">
        <v>14899.55356</v>
      </c>
      <c r="EN416" s="33">
        <v>11303.1096</v>
      </c>
      <c r="EO416" s="33">
        <v>13769.2426</v>
      </c>
      <c r="EP416" s="33">
        <v>18187.730899999999</v>
      </c>
      <c r="EQ416" s="33">
        <v>14899.55356</v>
      </c>
      <c r="ER416" s="33">
        <v>11303.1096</v>
      </c>
      <c r="ES416" s="33">
        <v>13769.2426</v>
      </c>
      <c r="ET416" s="33">
        <v>18187.730899999999</v>
      </c>
      <c r="EU416" s="33">
        <v>14899.55356</v>
      </c>
      <c r="EV416" s="33">
        <v>11303.1096</v>
      </c>
      <c r="EW416" s="33">
        <v>13769.2426</v>
      </c>
      <c r="EX416" s="33">
        <v>18187.730899999999</v>
      </c>
      <c r="EY416" s="33">
        <v>14899.55356</v>
      </c>
      <c r="EZ416" s="33">
        <v>11303.1096</v>
      </c>
      <c r="FA416" s="33">
        <v>13769.2426</v>
      </c>
      <c r="FB416" s="33">
        <v>18187.730899999999</v>
      </c>
      <c r="FC416" s="33">
        <v>14899.55356</v>
      </c>
    </row>
    <row r="417" spans="2:159" x14ac:dyDescent="0.25">
      <c r="B417" s="33" t="s">
        <v>31</v>
      </c>
      <c r="C417" s="33" t="s">
        <v>39</v>
      </c>
    </row>
    <row r="418" spans="2:159" x14ac:dyDescent="0.25">
      <c r="B418" s="33" t="s">
        <v>31</v>
      </c>
      <c r="C418" s="33" t="s">
        <v>40</v>
      </c>
    </row>
    <row r="419" spans="2:159" x14ac:dyDescent="0.25">
      <c r="B419" s="33" t="s">
        <v>31</v>
      </c>
      <c r="C419" s="33" t="s">
        <v>41</v>
      </c>
    </row>
    <row r="420" spans="2:159" x14ac:dyDescent="0.25">
      <c r="B420" s="33" t="s">
        <v>31</v>
      </c>
      <c r="C420" s="33" t="s">
        <v>42</v>
      </c>
    </row>
    <row r="421" spans="2:159" x14ac:dyDescent="0.25">
      <c r="B421" s="33" t="s">
        <v>31</v>
      </c>
      <c r="C421" s="33" t="s">
        <v>43</v>
      </c>
    </row>
    <row r="422" spans="2:159" x14ac:dyDescent="0.25">
      <c r="B422" s="33" t="s">
        <v>31</v>
      </c>
      <c r="C422" s="33" t="s">
        <v>44</v>
      </c>
    </row>
    <row r="423" spans="2:159" x14ac:dyDescent="0.25">
      <c r="B423" s="33" t="s">
        <v>31</v>
      </c>
      <c r="C423" s="33" t="s">
        <v>45</v>
      </c>
    </row>
    <row r="424" spans="2:159" x14ac:dyDescent="0.25">
      <c r="B424" s="33" t="s">
        <v>31</v>
      </c>
      <c r="C424" s="33" t="s">
        <v>46</v>
      </c>
    </row>
    <row r="425" spans="2:159" x14ac:dyDescent="0.25">
      <c r="B425" s="33" t="s">
        <v>31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46.322364649999997</v>
      </c>
      <c r="AK425" s="33">
        <v>56.429062389999999</v>
      </c>
      <c r="AL425" s="33">
        <v>74.53689584</v>
      </c>
      <c r="AM425" s="33">
        <v>61.061298860000001</v>
      </c>
      <c r="AN425" s="33">
        <v>1416.344965</v>
      </c>
      <c r="AO425" s="33">
        <v>1725.3656840000001</v>
      </c>
      <c r="AP425" s="33">
        <v>2279.0278069999999</v>
      </c>
      <c r="AQ425" s="33">
        <v>1867.0001810000001</v>
      </c>
      <c r="AR425" s="33">
        <v>2528.462411</v>
      </c>
      <c r="AS425" s="33">
        <v>3080.126937</v>
      </c>
      <c r="AT425" s="33">
        <v>4068.5258789999998</v>
      </c>
      <c r="AU425" s="33">
        <v>3332.9731780000002</v>
      </c>
      <c r="AV425" s="33">
        <v>6057.3539989999999</v>
      </c>
      <c r="AW425" s="33">
        <v>7378.9585079999997</v>
      </c>
      <c r="AX425" s="33">
        <v>9746.8332539999992</v>
      </c>
      <c r="AY425" s="33">
        <v>7984.6939080000002</v>
      </c>
      <c r="AZ425" s="33">
        <v>9036.0314710000002</v>
      </c>
      <c r="BA425" s="33">
        <v>11007.52925</v>
      </c>
      <c r="BB425" s="33">
        <v>14539.79609</v>
      </c>
      <c r="BC425" s="33">
        <v>11911.132390000001</v>
      </c>
      <c r="BD425" s="33">
        <v>11303.1096</v>
      </c>
      <c r="BE425" s="33">
        <v>13769.2426</v>
      </c>
      <c r="BF425" s="33">
        <v>18187.730899999999</v>
      </c>
      <c r="BG425" s="33">
        <v>14899.55356</v>
      </c>
      <c r="BH425" s="33">
        <v>11303.1096</v>
      </c>
      <c r="BI425" s="33">
        <v>13769.2426</v>
      </c>
      <c r="BJ425" s="33">
        <v>18187.730899999999</v>
      </c>
      <c r="BK425" s="33">
        <v>14899.55356</v>
      </c>
      <c r="BL425" s="33">
        <v>11303.1096</v>
      </c>
      <c r="BM425" s="33">
        <v>13769.2426</v>
      </c>
      <c r="BN425" s="33">
        <v>18187.730899999999</v>
      </c>
      <c r="BO425" s="33">
        <v>14899.55356</v>
      </c>
      <c r="BP425" s="33">
        <v>11303.1096</v>
      </c>
      <c r="BQ425" s="33">
        <v>13769.2426</v>
      </c>
      <c r="BR425" s="33">
        <v>18187.730899999999</v>
      </c>
      <c r="BS425" s="33">
        <v>14899.55356</v>
      </c>
      <c r="BT425" s="33">
        <v>11303.1096</v>
      </c>
      <c r="BU425" s="33">
        <v>13769.2426</v>
      </c>
      <c r="BV425" s="33">
        <v>18187.730899999999</v>
      </c>
      <c r="BW425" s="33">
        <v>14899.55356</v>
      </c>
      <c r="BX425" s="33">
        <v>11303.1096</v>
      </c>
      <c r="BY425" s="33">
        <v>13769.2426</v>
      </c>
      <c r="BZ425" s="33">
        <v>18187.730899999999</v>
      </c>
      <c r="CA425" s="33">
        <v>14899.55356</v>
      </c>
      <c r="CB425" s="33">
        <v>11303.1096</v>
      </c>
      <c r="CC425" s="33">
        <v>13769.2426</v>
      </c>
      <c r="CD425" s="33">
        <v>18187.730899999999</v>
      </c>
      <c r="CE425" s="33">
        <v>14899.55356</v>
      </c>
      <c r="CF425" s="33">
        <v>11303.1096</v>
      </c>
      <c r="CG425" s="33">
        <v>13769.2426</v>
      </c>
      <c r="CH425" s="33">
        <v>18187.730899999999</v>
      </c>
      <c r="CI425" s="33">
        <v>14899.55356</v>
      </c>
      <c r="CJ425" s="33">
        <v>11303.1096</v>
      </c>
      <c r="CK425" s="33">
        <v>13769.2426</v>
      </c>
      <c r="CL425" s="33">
        <v>18187.730899999999</v>
      </c>
      <c r="CM425" s="33">
        <v>14899.55356</v>
      </c>
      <c r="CN425" s="33">
        <v>11303.1096</v>
      </c>
      <c r="CO425" s="33">
        <v>13769.2426</v>
      </c>
      <c r="CP425" s="33">
        <v>18187.730899999999</v>
      </c>
      <c r="CQ425" s="33">
        <v>14899.55356</v>
      </c>
      <c r="CR425" s="33">
        <v>11303.1096</v>
      </c>
      <c r="CS425" s="33">
        <v>13769.2426</v>
      </c>
      <c r="CT425" s="33">
        <v>18187.730899999999</v>
      </c>
      <c r="CU425" s="33">
        <v>14899.55356</v>
      </c>
      <c r="CV425" s="33">
        <v>11303.1096</v>
      </c>
      <c r="CW425" s="33">
        <v>13769.2426</v>
      </c>
      <c r="CX425" s="33">
        <v>18187.730899999999</v>
      </c>
      <c r="CY425" s="33">
        <v>14899.55356</v>
      </c>
      <c r="CZ425" s="33">
        <v>11303.1096</v>
      </c>
      <c r="DA425" s="33">
        <v>13769.2426</v>
      </c>
      <c r="DB425" s="33">
        <v>18187.730899999999</v>
      </c>
      <c r="DC425" s="33">
        <v>14899.55356</v>
      </c>
      <c r="DD425" s="33">
        <v>11303.1096</v>
      </c>
      <c r="DE425" s="33">
        <v>13769.2426</v>
      </c>
      <c r="DF425" s="33">
        <v>18187.730899999999</v>
      </c>
      <c r="DG425" s="33">
        <v>14899.55356</v>
      </c>
      <c r="DH425" s="33">
        <v>11303.1096</v>
      </c>
      <c r="DI425" s="33">
        <v>13769.2426</v>
      </c>
      <c r="DJ425" s="33">
        <v>18187.730899999999</v>
      </c>
      <c r="DK425" s="33">
        <v>14899.55356</v>
      </c>
      <c r="DL425" s="33">
        <v>11303.1096</v>
      </c>
      <c r="DM425" s="33">
        <v>13769.2426</v>
      </c>
      <c r="DN425" s="33">
        <v>18187.730899999999</v>
      </c>
      <c r="DO425" s="33">
        <v>14899.55356</v>
      </c>
      <c r="DP425" s="33">
        <v>11303.1096</v>
      </c>
      <c r="DQ425" s="33">
        <v>13769.2426</v>
      </c>
      <c r="DR425" s="33">
        <v>18187.730899999999</v>
      </c>
      <c r="DS425" s="33">
        <v>14899.55356</v>
      </c>
      <c r="DT425" s="33">
        <v>11303.1096</v>
      </c>
      <c r="DU425" s="33">
        <v>13769.2426</v>
      </c>
      <c r="DV425" s="33">
        <v>18187.730899999999</v>
      </c>
      <c r="DW425" s="33">
        <v>14899.55356</v>
      </c>
      <c r="DX425" s="33">
        <v>11303.1096</v>
      </c>
      <c r="DY425" s="33">
        <v>13769.2426</v>
      </c>
      <c r="DZ425" s="33">
        <v>18187.730899999999</v>
      </c>
      <c r="EA425" s="33">
        <v>14899.55356</v>
      </c>
      <c r="EB425" s="33">
        <v>11303.1096</v>
      </c>
      <c r="EC425" s="33">
        <v>13769.2426</v>
      </c>
      <c r="ED425" s="33">
        <v>18187.730899999999</v>
      </c>
      <c r="EE425" s="33">
        <v>14899.55356</v>
      </c>
      <c r="EF425" s="33">
        <v>11303.1096</v>
      </c>
      <c r="EG425" s="33">
        <v>13769.2426</v>
      </c>
      <c r="EH425" s="33">
        <v>18187.730899999999</v>
      </c>
      <c r="EI425" s="33">
        <v>14899.55356</v>
      </c>
      <c r="EJ425" s="33">
        <v>11303.1096</v>
      </c>
      <c r="EK425" s="33">
        <v>13769.2426</v>
      </c>
      <c r="EL425" s="33">
        <v>18187.730899999999</v>
      </c>
      <c r="EM425" s="33">
        <v>14899.55356</v>
      </c>
      <c r="EN425" s="33">
        <v>11303.1096</v>
      </c>
      <c r="EO425" s="33">
        <v>13769.2426</v>
      </c>
      <c r="EP425" s="33">
        <v>18187.730899999999</v>
      </c>
      <c r="EQ425" s="33">
        <v>14899.55356</v>
      </c>
      <c r="ER425" s="33">
        <v>11303.1096</v>
      </c>
      <c r="ES425" s="33">
        <v>13769.2426</v>
      </c>
      <c r="ET425" s="33">
        <v>18187.730899999999</v>
      </c>
      <c r="EU425" s="33">
        <v>14899.55356</v>
      </c>
      <c r="EV425" s="33">
        <v>11303.1096</v>
      </c>
      <c r="EW425" s="33">
        <v>13769.2426</v>
      </c>
      <c r="EX425" s="33">
        <v>18187.730899999999</v>
      </c>
      <c r="EY425" s="33">
        <v>14899.55356</v>
      </c>
      <c r="EZ425" s="33">
        <v>11303.1096</v>
      </c>
      <c r="FA425" s="33">
        <v>13769.2426</v>
      </c>
      <c r="FB425" s="33">
        <v>18187.730899999999</v>
      </c>
      <c r="FC425" s="33">
        <v>14899.55356</v>
      </c>
    </row>
    <row r="426" spans="2:159" x14ac:dyDescent="0.25">
      <c r="B426" s="33" t="s">
        <v>32</v>
      </c>
      <c r="C426" s="33" t="s">
        <v>36</v>
      </c>
    </row>
    <row r="427" spans="2:159" x14ac:dyDescent="0.25">
      <c r="B427" s="33" t="s">
        <v>32</v>
      </c>
      <c r="C427" s="33" t="s">
        <v>37</v>
      </c>
      <c r="CF427" s="33">
        <v>710.50389389999998</v>
      </c>
      <c r="CG427" s="33">
        <v>704.10295799999994</v>
      </c>
      <c r="CH427" s="33">
        <v>864.12635750000004</v>
      </c>
      <c r="CI427" s="33">
        <v>800.11699769999996</v>
      </c>
      <c r="CJ427" s="33">
        <v>1393.7110339999999</v>
      </c>
      <c r="CK427" s="33">
        <v>1381.1550789999999</v>
      </c>
      <c r="CL427" s="33">
        <v>1695.0539610000001</v>
      </c>
      <c r="CM427" s="33">
        <v>1569.494408</v>
      </c>
      <c r="CN427" s="33">
        <v>1746.8595560000001</v>
      </c>
      <c r="CO427" s="33">
        <v>1731.122083</v>
      </c>
      <c r="CP427" s="33">
        <v>2124.5589199999999</v>
      </c>
      <c r="CQ427" s="33">
        <v>1967.1841850000001</v>
      </c>
      <c r="CR427" s="33">
        <v>2626.9457080000002</v>
      </c>
      <c r="CS427" s="33">
        <v>2603.2795299999998</v>
      </c>
      <c r="CT427" s="33">
        <v>3194.9339690000002</v>
      </c>
      <c r="CU427" s="33">
        <v>2958.2721940000001</v>
      </c>
      <c r="CV427" s="33">
        <v>3388.554122</v>
      </c>
      <c r="CW427" s="33">
        <v>3358.0266080000001</v>
      </c>
      <c r="CX427" s="33">
        <v>4121.214473</v>
      </c>
      <c r="CY427" s="33">
        <v>3815.939327</v>
      </c>
      <c r="CZ427" s="33">
        <v>4224.6722380000001</v>
      </c>
      <c r="DA427" s="33">
        <v>4186.6121279999998</v>
      </c>
      <c r="DB427" s="33">
        <v>5138.1148839999996</v>
      </c>
      <c r="DC427" s="33">
        <v>4757.5137809999997</v>
      </c>
      <c r="DD427" s="33">
        <v>4971.6343079999997</v>
      </c>
      <c r="DE427" s="33">
        <v>4926.8448090000002</v>
      </c>
      <c r="DF427" s="33">
        <v>6046.5822660000003</v>
      </c>
      <c r="DG427" s="33">
        <v>5598.6872830000002</v>
      </c>
      <c r="DH427" s="33">
        <v>8245.2636060000004</v>
      </c>
      <c r="DI427" s="33">
        <v>8170.9819509999998</v>
      </c>
      <c r="DJ427" s="33">
        <v>10028.023300000001</v>
      </c>
      <c r="DK427" s="33">
        <v>9285.2067630000001</v>
      </c>
      <c r="DL427" s="33">
        <v>8245.2636060000004</v>
      </c>
      <c r="DM427" s="33">
        <v>8170.9819509999998</v>
      </c>
      <c r="DN427" s="33">
        <v>10028.023300000001</v>
      </c>
      <c r="DO427" s="33">
        <v>9285.2067630000001</v>
      </c>
      <c r="DP427" s="33">
        <v>8245.2636060000004</v>
      </c>
      <c r="DQ427" s="33">
        <v>8170.9819509999998</v>
      </c>
      <c r="DR427" s="33">
        <v>10028.023300000001</v>
      </c>
      <c r="DS427" s="33">
        <v>9285.2067630000001</v>
      </c>
      <c r="DT427" s="33">
        <v>8245.2636060000004</v>
      </c>
      <c r="DU427" s="33">
        <v>8170.9819509999998</v>
      </c>
      <c r="DV427" s="33">
        <v>10028.023300000001</v>
      </c>
      <c r="DW427" s="33">
        <v>9285.2067630000001</v>
      </c>
      <c r="DX427" s="33">
        <v>8245.2636060000004</v>
      </c>
      <c r="DY427" s="33">
        <v>8170.9819509999998</v>
      </c>
      <c r="DZ427" s="33">
        <v>10028.023300000001</v>
      </c>
      <c r="EA427" s="33">
        <v>9285.2067630000001</v>
      </c>
      <c r="EB427" s="33">
        <v>8245.2636060000004</v>
      </c>
      <c r="EC427" s="33">
        <v>8170.9819509999998</v>
      </c>
      <c r="ED427" s="33">
        <v>10028.023300000001</v>
      </c>
      <c r="EE427" s="33">
        <v>9285.2067630000001</v>
      </c>
      <c r="EF427" s="33">
        <v>8245.2636060000004</v>
      </c>
      <c r="EG427" s="33">
        <v>8170.9819509999998</v>
      </c>
      <c r="EH427" s="33">
        <v>10028.023300000001</v>
      </c>
      <c r="EI427" s="33">
        <v>9285.2067630000001</v>
      </c>
      <c r="EJ427" s="33">
        <v>8245.2636060000004</v>
      </c>
      <c r="EK427" s="33">
        <v>8170.9819509999998</v>
      </c>
      <c r="EL427" s="33">
        <v>10028.023300000001</v>
      </c>
      <c r="EM427" s="33">
        <v>9285.2067630000001</v>
      </c>
      <c r="EN427" s="33">
        <v>8245.2636060000004</v>
      </c>
      <c r="EO427" s="33">
        <v>8170.9819509999998</v>
      </c>
      <c r="EP427" s="33">
        <v>10028.023300000001</v>
      </c>
      <c r="EQ427" s="33">
        <v>9285.2067630000001</v>
      </c>
      <c r="ER427" s="33">
        <v>8245.2636060000004</v>
      </c>
      <c r="ES427" s="33">
        <v>8170.9819509999998</v>
      </c>
      <c r="ET427" s="33">
        <v>10028.023300000001</v>
      </c>
      <c r="EU427" s="33">
        <v>9285.2067630000001</v>
      </c>
      <c r="EV427" s="33">
        <v>8245.2636060000004</v>
      </c>
      <c r="EW427" s="33">
        <v>8170.9819509999998</v>
      </c>
      <c r="EX427" s="33">
        <v>10028.023300000001</v>
      </c>
      <c r="EY427" s="33">
        <v>9285.2067630000001</v>
      </c>
      <c r="EZ427" s="33">
        <v>8245.2636060000004</v>
      </c>
      <c r="FA427" s="33">
        <v>8170.9819509999998</v>
      </c>
      <c r="FB427" s="33">
        <v>10028.023300000001</v>
      </c>
      <c r="FC427" s="33">
        <v>9285.2067630000001</v>
      </c>
    </row>
    <row r="428" spans="2:159" x14ac:dyDescent="0.25">
      <c r="B428" s="33" t="s">
        <v>32</v>
      </c>
      <c r="C428" s="33" t="s">
        <v>38</v>
      </c>
    </row>
    <row r="429" spans="2:159" x14ac:dyDescent="0.25">
      <c r="B429" s="33" t="s">
        <v>32</v>
      </c>
      <c r="C429" s="33" t="s">
        <v>39</v>
      </c>
    </row>
    <row r="430" spans="2:159" x14ac:dyDescent="0.25">
      <c r="B430" s="33" t="s">
        <v>32</v>
      </c>
      <c r="C430" s="33" t="s">
        <v>40</v>
      </c>
    </row>
    <row r="431" spans="2:159" x14ac:dyDescent="0.25">
      <c r="B431" s="33" t="s">
        <v>32</v>
      </c>
      <c r="C431" s="33" t="s">
        <v>41</v>
      </c>
    </row>
    <row r="432" spans="2:159" x14ac:dyDescent="0.25">
      <c r="B432" s="33" t="s">
        <v>32</v>
      </c>
      <c r="C432" s="33" t="s">
        <v>42</v>
      </c>
    </row>
    <row r="433" spans="2:159" x14ac:dyDescent="0.25">
      <c r="B433" s="33" t="s">
        <v>32</v>
      </c>
      <c r="C433" s="33" t="s">
        <v>43</v>
      </c>
    </row>
    <row r="434" spans="2:159" x14ac:dyDescent="0.25">
      <c r="B434" s="33" t="s">
        <v>32</v>
      </c>
      <c r="C434" s="33" t="s">
        <v>44</v>
      </c>
    </row>
    <row r="435" spans="2:159" x14ac:dyDescent="0.25">
      <c r="B435" s="33" t="s">
        <v>32</v>
      </c>
      <c r="C435" s="33" t="s">
        <v>45</v>
      </c>
    </row>
    <row r="436" spans="2:159" x14ac:dyDescent="0.25">
      <c r="B436" s="33" t="s">
        <v>32</v>
      </c>
      <c r="C436" s="33" t="s">
        <v>46</v>
      </c>
    </row>
    <row r="437" spans="2:159" x14ac:dyDescent="0.25">
      <c r="B437" s="33" t="s">
        <v>32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710.50389389999998</v>
      </c>
      <c r="CG437" s="33">
        <v>704.10295799999994</v>
      </c>
      <c r="CH437" s="33">
        <v>864.12635750000004</v>
      </c>
      <c r="CI437" s="33">
        <v>800.11699769999996</v>
      </c>
      <c r="CJ437" s="33">
        <v>1393.7110339999999</v>
      </c>
      <c r="CK437" s="33">
        <v>1381.1550789999999</v>
      </c>
      <c r="CL437" s="33">
        <v>1695.0539610000001</v>
      </c>
      <c r="CM437" s="33">
        <v>1569.494408</v>
      </c>
      <c r="CN437" s="33">
        <v>1746.8595560000001</v>
      </c>
      <c r="CO437" s="33">
        <v>1731.122083</v>
      </c>
      <c r="CP437" s="33">
        <v>2124.5589199999999</v>
      </c>
      <c r="CQ437" s="33">
        <v>1967.1841850000001</v>
      </c>
      <c r="CR437" s="33">
        <v>2626.9457080000002</v>
      </c>
      <c r="CS437" s="33">
        <v>2603.2795299999998</v>
      </c>
      <c r="CT437" s="33">
        <v>3194.9339690000002</v>
      </c>
      <c r="CU437" s="33">
        <v>2958.2721940000001</v>
      </c>
      <c r="CV437" s="33">
        <v>3388.554122</v>
      </c>
      <c r="CW437" s="33">
        <v>3358.0266080000001</v>
      </c>
      <c r="CX437" s="33">
        <v>4121.214473</v>
      </c>
      <c r="CY437" s="33">
        <v>3815.939327</v>
      </c>
      <c r="CZ437" s="33">
        <v>4224.6722380000001</v>
      </c>
      <c r="DA437" s="33">
        <v>4186.6121279999998</v>
      </c>
      <c r="DB437" s="33">
        <v>5138.1148839999996</v>
      </c>
      <c r="DC437" s="33">
        <v>4757.5137809999997</v>
      </c>
      <c r="DD437" s="33">
        <v>4971.6343079999997</v>
      </c>
      <c r="DE437" s="33">
        <v>4926.8448090000002</v>
      </c>
      <c r="DF437" s="33">
        <v>6046.5822660000003</v>
      </c>
      <c r="DG437" s="33">
        <v>5598.6872830000002</v>
      </c>
      <c r="DH437" s="33">
        <v>8245.2636060000004</v>
      </c>
      <c r="DI437" s="33">
        <v>8170.9819509999998</v>
      </c>
      <c r="DJ437" s="33">
        <v>10028.023300000001</v>
      </c>
      <c r="DK437" s="33">
        <v>9285.2067630000001</v>
      </c>
      <c r="DL437" s="33">
        <v>8245.2636060000004</v>
      </c>
      <c r="DM437" s="33">
        <v>8170.9819509999998</v>
      </c>
      <c r="DN437" s="33">
        <v>10028.023300000001</v>
      </c>
      <c r="DO437" s="33">
        <v>9285.2067630000001</v>
      </c>
      <c r="DP437" s="33">
        <v>8245.2636060000004</v>
      </c>
      <c r="DQ437" s="33">
        <v>8170.9819509999998</v>
      </c>
      <c r="DR437" s="33">
        <v>10028.023300000001</v>
      </c>
      <c r="DS437" s="33">
        <v>9285.2067630000001</v>
      </c>
      <c r="DT437" s="33">
        <v>8245.2636060000004</v>
      </c>
      <c r="DU437" s="33">
        <v>8170.9819509999998</v>
      </c>
      <c r="DV437" s="33">
        <v>10028.023300000001</v>
      </c>
      <c r="DW437" s="33">
        <v>9285.2067630000001</v>
      </c>
      <c r="DX437" s="33">
        <v>8245.2636060000004</v>
      </c>
      <c r="DY437" s="33">
        <v>8170.9819509999998</v>
      </c>
      <c r="DZ437" s="33">
        <v>10028.023300000001</v>
      </c>
      <c r="EA437" s="33">
        <v>9285.2067630000001</v>
      </c>
      <c r="EB437" s="33">
        <v>8245.2636060000004</v>
      </c>
      <c r="EC437" s="33">
        <v>8170.9819509999998</v>
      </c>
      <c r="ED437" s="33">
        <v>10028.023300000001</v>
      </c>
      <c r="EE437" s="33">
        <v>9285.2067630000001</v>
      </c>
      <c r="EF437" s="33">
        <v>8245.2636060000004</v>
      </c>
      <c r="EG437" s="33">
        <v>8170.9819509999998</v>
      </c>
      <c r="EH437" s="33">
        <v>10028.023300000001</v>
      </c>
      <c r="EI437" s="33">
        <v>9285.2067630000001</v>
      </c>
      <c r="EJ437" s="33">
        <v>8245.2636060000004</v>
      </c>
      <c r="EK437" s="33">
        <v>8170.9819509999998</v>
      </c>
      <c r="EL437" s="33">
        <v>10028.023300000001</v>
      </c>
      <c r="EM437" s="33">
        <v>9285.2067630000001</v>
      </c>
      <c r="EN437" s="33">
        <v>8245.2636060000004</v>
      </c>
      <c r="EO437" s="33">
        <v>8170.9819509999998</v>
      </c>
      <c r="EP437" s="33">
        <v>10028.023300000001</v>
      </c>
      <c r="EQ437" s="33">
        <v>9285.2067630000001</v>
      </c>
      <c r="ER437" s="33">
        <v>8245.2636060000004</v>
      </c>
      <c r="ES437" s="33">
        <v>8170.9819509999998</v>
      </c>
      <c r="ET437" s="33">
        <v>10028.023300000001</v>
      </c>
      <c r="EU437" s="33">
        <v>9285.2067630000001</v>
      </c>
      <c r="EV437" s="33">
        <v>8245.2636060000004</v>
      </c>
      <c r="EW437" s="33">
        <v>8170.9819509999998</v>
      </c>
      <c r="EX437" s="33">
        <v>10028.023300000001</v>
      </c>
      <c r="EY437" s="33">
        <v>9285.2067630000001</v>
      </c>
      <c r="EZ437" s="33">
        <v>8245.2636060000004</v>
      </c>
      <c r="FA437" s="33">
        <v>8170.9819509999998</v>
      </c>
      <c r="FB437" s="33">
        <v>10028.023300000001</v>
      </c>
      <c r="FC437" s="33">
        <v>9285.2067630000001</v>
      </c>
    </row>
    <row r="438" spans="2:159" x14ac:dyDescent="0.25">
      <c r="B438" s="33" t="s">
        <v>33</v>
      </c>
      <c r="C438" s="33" t="s">
        <v>36</v>
      </c>
    </row>
    <row r="439" spans="2:159" x14ac:dyDescent="0.25">
      <c r="B439" s="33" t="s">
        <v>33</v>
      </c>
      <c r="C439" s="33" t="s">
        <v>37</v>
      </c>
    </row>
    <row r="440" spans="2:159" x14ac:dyDescent="0.25">
      <c r="B440" s="33" t="s">
        <v>33</v>
      </c>
      <c r="C440" s="33" t="s">
        <v>38</v>
      </c>
      <c r="BX440" s="33">
        <v>2219.683642</v>
      </c>
      <c r="BY440" s="33">
        <v>2703.978255</v>
      </c>
      <c r="BZ440" s="33">
        <v>3571.6727700000001</v>
      </c>
      <c r="CA440" s="33">
        <v>2925.9466189999998</v>
      </c>
      <c r="CB440" s="33">
        <v>5077.440525</v>
      </c>
      <c r="CC440" s="33">
        <v>6185.245731</v>
      </c>
      <c r="CD440" s="33">
        <v>8170.0633909999997</v>
      </c>
      <c r="CE440" s="33">
        <v>6692.989783</v>
      </c>
      <c r="CF440" s="33">
        <v>6572.4302729999999</v>
      </c>
      <c r="CG440" s="33">
        <v>8006.4150600000003</v>
      </c>
      <c r="CH440" s="33">
        <v>10575.6378</v>
      </c>
      <c r="CI440" s="33">
        <v>8663.6580869999998</v>
      </c>
      <c r="CJ440" s="33">
        <v>8580.2082890000001</v>
      </c>
      <c r="CK440" s="33">
        <v>10452.25373</v>
      </c>
      <c r="CL440" s="33">
        <v>13806.335160000001</v>
      </c>
      <c r="CM440" s="33">
        <v>11310.27456</v>
      </c>
      <c r="CN440" s="33">
        <v>10859.689479999999</v>
      </c>
      <c r="CO440" s="33">
        <v>13229.07627</v>
      </c>
      <c r="CP440" s="33">
        <v>17474.227610000002</v>
      </c>
      <c r="CQ440" s="33">
        <v>14315.04522</v>
      </c>
      <c r="CR440" s="33">
        <v>12720.986199999999</v>
      </c>
      <c r="CS440" s="33">
        <v>15496.47409</v>
      </c>
      <c r="CT440" s="33">
        <v>20469.223239999999</v>
      </c>
      <c r="CU440" s="33">
        <v>16768.57271</v>
      </c>
      <c r="CV440" s="33">
        <v>13870.07725</v>
      </c>
      <c r="CW440" s="33">
        <v>16896.27593</v>
      </c>
      <c r="CX440" s="33">
        <v>22318.215219999998</v>
      </c>
      <c r="CY440" s="33">
        <v>18283.283650000001</v>
      </c>
      <c r="CZ440" s="33">
        <v>16283.222610000001</v>
      </c>
      <c r="DA440" s="33">
        <v>19835.925719999999</v>
      </c>
      <c r="DB440" s="33">
        <v>26201.18547</v>
      </c>
      <c r="DC440" s="33">
        <v>21464.24798</v>
      </c>
      <c r="DD440" s="33">
        <v>18873.097580000001</v>
      </c>
      <c r="DE440" s="33">
        <v>22990.864320000001</v>
      </c>
      <c r="DF440" s="33">
        <v>30368.529740000002</v>
      </c>
      <c r="DG440" s="33">
        <v>24878.174080000001</v>
      </c>
      <c r="DH440" s="33">
        <v>21344.400000000001</v>
      </c>
      <c r="DI440" s="33">
        <v>26001.360000000001</v>
      </c>
      <c r="DJ440" s="33">
        <v>34345.08</v>
      </c>
      <c r="DK440" s="33">
        <v>28135.8</v>
      </c>
      <c r="DL440" s="33">
        <v>21344.400000000001</v>
      </c>
      <c r="DM440" s="33">
        <v>26001.360000000001</v>
      </c>
      <c r="DN440" s="33">
        <v>34345.08</v>
      </c>
      <c r="DO440" s="33">
        <v>28135.8</v>
      </c>
      <c r="DP440" s="33">
        <v>21344.400000000001</v>
      </c>
      <c r="DQ440" s="33">
        <v>26001.360000000001</v>
      </c>
      <c r="DR440" s="33">
        <v>34345.08</v>
      </c>
      <c r="DS440" s="33">
        <v>28135.8</v>
      </c>
      <c r="DT440" s="33">
        <v>21344.400000000001</v>
      </c>
      <c r="DU440" s="33">
        <v>26001.360000000001</v>
      </c>
      <c r="DV440" s="33">
        <v>34345.08</v>
      </c>
      <c r="DW440" s="33">
        <v>28135.8</v>
      </c>
      <c r="DX440" s="33">
        <v>21344.400000000001</v>
      </c>
      <c r="DY440" s="33">
        <v>26001.360000000001</v>
      </c>
      <c r="DZ440" s="33">
        <v>34345.08</v>
      </c>
      <c r="EA440" s="33">
        <v>28135.8</v>
      </c>
      <c r="EB440" s="33">
        <v>21344.400000000001</v>
      </c>
      <c r="EC440" s="33">
        <v>26001.360000000001</v>
      </c>
      <c r="ED440" s="33">
        <v>34345.08</v>
      </c>
      <c r="EE440" s="33">
        <v>28135.8</v>
      </c>
      <c r="EF440" s="33">
        <v>21344.400000000001</v>
      </c>
      <c r="EG440" s="33">
        <v>26001.360000000001</v>
      </c>
      <c r="EH440" s="33">
        <v>34345.08</v>
      </c>
      <c r="EI440" s="33">
        <v>28135.8</v>
      </c>
      <c r="EJ440" s="33">
        <v>21344.400000000001</v>
      </c>
      <c r="EK440" s="33">
        <v>26001.360000000001</v>
      </c>
      <c r="EL440" s="33">
        <v>34345.08</v>
      </c>
      <c r="EM440" s="33">
        <v>28135.8</v>
      </c>
      <c r="EN440" s="33">
        <v>21344.400000000001</v>
      </c>
      <c r="EO440" s="33">
        <v>26001.360000000001</v>
      </c>
      <c r="EP440" s="33">
        <v>34345.08</v>
      </c>
      <c r="EQ440" s="33">
        <v>28135.8</v>
      </c>
      <c r="ER440" s="33">
        <v>21344.400000000001</v>
      </c>
      <c r="ES440" s="33">
        <v>26001.360000000001</v>
      </c>
      <c r="ET440" s="33">
        <v>34345.08</v>
      </c>
      <c r="EU440" s="33">
        <v>28135.8</v>
      </c>
      <c r="EV440" s="33">
        <v>21344.400000000001</v>
      </c>
      <c r="EW440" s="33">
        <v>26001.360000000001</v>
      </c>
      <c r="EX440" s="33">
        <v>34345.08</v>
      </c>
      <c r="EY440" s="33">
        <v>28135.8</v>
      </c>
      <c r="EZ440" s="33">
        <v>21344.400000000001</v>
      </c>
      <c r="FA440" s="33">
        <v>26001.360000000001</v>
      </c>
      <c r="FB440" s="33">
        <v>34345.08</v>
      </c>
      <c r="FC440" s="33">
        <v>28135.8</v>
      </c>
    </row>
    <row r="441" spans="2:159" x14ac:dyDescent="0.25">
      <c r="B441" s="33" t="s">
        <v>33</v>
      </c>
      <c r="C441" s="33" t="s">
        <v>39</v>
      </c>
    </row>
    <row r="442" spans="2:159" x14ac:dyDescent="0.25">
      <c r="B442" s="33" t="s">
        <v>33</v>
      </c>
      <c r="C442" s="33" t="s">
        <v>40</v>
      </c>
    </row>
    <row r="443" spans="2:159" x14ac:dyDescent="0.25">
      <c r="B443" s="33" t="s">
        <v>33</v>
      </c>
      <c r="C443" s="33" t="s">
        <v>41</v>
      </c>
    </row>
    <row r="444" spans="2:159" x14ac:dyDescent="0.25">
      <c r="B444" s="33" t="s">
        <v>33</v>
      </c>
      <c r="C444" s="33" t="s">
        <v>42</v>
      </c>
    </row>
    <row r="445" spans="2:159" x14ac:dyDescent="0.25">
      <c r="B445" s="33" t="s">
        <v>33</v>
      </c>
      <c r="C445" s="33" t="s">
        <v>43</v>
      </c>
    </row>
    <row r="446" spans="2:159" x14ac:dyDescent="0.25">
      <c r="B446" s="33" t="s">
        <v>33</v>
      </c>
      <c r="C446" s="33" t="s">
        <v>44</v>
      </c>
    </row>
    <row r="447" spans="2:159" x14ac:dyDescent="0.25">
      <c r="B447" s="33" t="s">
        <v>33</v>
      </c>
      <c r="C447" s="33" t="s">
        <v>45</v>
      </c>
    </row>
    <row r="448" spans="2:159" x14ac:dyDescent="0.25">
      <c r="B448" s="33" t="s">
        <v>33</v>
      </c>
      <c r="C448" s="33" t="s">
        <v>46</v>
      </c>
    </row>
    <row r="449" spans="2:159" x14ac:dyDescent="0.25">
      <c r="B449" s="33" t="s">
        <v>33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2219.683642</v>
      </c>
      <c r="BY449" s="33">
        <v>2703.978255</v>
      </c>
      <c r="BZ449" s="33">
        <v>3571.6727700000001</v>
      </c>
      <c r="CA449" s="33">
        <v>2925.9466189999998</v>
      </c>
      <c r="CB449" s="33">
        <v>5077.440525</v>
      </c>
      <c r="CC449" s="33">
        <v>6185.245731</v>
      </c>
      <c r="CD449" s="33">
        <v>8170.0633909999997</v>
      </c>
      <c r="CE449" s="33">
        <v>6692.989783</v>
      </c>
      <c r="CF449" s="33">
        <v>6572.4302729999999</v>
      </c>
      <c r="CG449" s="33">
        <v>8006.4150600000003</v>
      </c>
      <c r="CH449" s="33">
        <v>10575.6378</v>
      </c>
      <c r="CI449" s="33">
        <v>8663.6580869999998</v>
      </c>
      <c r="CJ449" s="33">
        <v>8580.2082890000001</v>
      </c>
      <c r="CK449" s="33">
        <v>10452.25373</v>
      </c>
      <c r="CL449" s="33">
        <v>13806.335160000001</v>
      </c>
      <c r="CM449" s="33">
        <v>11310.27456</v>
      </c>
      <c r="CN449" s="33">
        <v>10859.689479999999</v>
      </c>
      <c r="CO449" s="33">
        <v>13229.07627</v>
      </c>
      <c r="CP449" s="33">
        <v>17474.227610000002</v>
      </c>
      <c r="CQ449" s="33">
        <v>14315.04522</v>
      </c>
      <c r="CR449" s="33">
        <v>12720.986199999999</v>
      </c>
      <c r="CS449" s="33">
        <v>15496.47409</v>
      </c>
      <c r="CT449" s="33">
        <v>20469.223239999999</v>
      </c>
      <c r="CU449" s="33">
        <v>16768.57271</v>
      </c>
      <c r="CV449" s="33">
        <v>13870.07725</v>
      </c>
      <c r="CW449" s="33">
        <v>16896.27593</v>
      </c>
      <c r="CX449" s="33">
        <v>22318.215219999998</v>
      </c>
      <c r="CY449" s="33">
        <v>18283.283650000001</v>
      </c>
      <c r="CZ449" s="33">
        <v>16283.222610000001</v>
      </c>
      <c r="DA449" s="33">
        <v>19835.925719999999</v>
      </c>
      <c r="DB449" s="33">
        <v>26201.18547</v>
      </c>
      <c r="DC449" s="33">
        <v>21464.24798</v>
      </c>
      <c r="DD449" s="33">
        <v>18873.097580000001</v>
      </c>
      <c r="DE449" s="33">
        <v>22990.864320000001</v>
      </c>
      <c r="DF449" s="33">
        <v>30368.529740000002</v>
      </c>
      <c r="DG449" s="33">
        <v>24878.174080000001</v>
      </c>
      <c r="DH449" s="33">
        <v>21344.400000000001</v>
      </c>
      <c r="DI449" s="33">
        <v>26001.360000000001</v>
      </c>
      <c r="DJ449" s="33">
        <v>34345.08</v>
      </c>
      <c r="DK449" s="33">
        <v>28135.8</v>
      </c>
      <c r="DL449" s="33">
        <v>21344.400000000001</v>
      </c>
      <c r="DM449" s="33">
        <v>26001.360000000001</v>
      </c>
      <c r="DN449" s="33">
        <v>34345.08</v>
      </c>
      <c r="DO449" s="33">
        <v>28135.8</v>
      </c>
      <c r="DP449" s="33">
        <v>21344.400000000001</v>
      </c>
      <c r="DQ449" s="33">
        <v>26001.360000000001</v>
      </c>
      <c r="DR449" s="33">
        <v>34345.08</v>
      </c>
      <c r="DS449" s="33">
        <v>28135.8</v>
      </c>
      <c r="DT449" s="33">
        <v>21344.400000000001</v>
      </c>
      <c r="DU449" s="33">
        <v>26001.360000000001</v>
      </c>
      <c r="DV449" s="33">
        <v>34345.08</v>
      </c>
      <c r="DW449" s="33">
        <v>28135.8</v>
      </c>
      <c r="DX449" s="33">
        <v>21344.400000000001</v>
      </c>
      <c r="DY449" s="33">
        <v>26001.360000000001</v>
      </c>
      <c r="DZ449" s="33">
        <v>34345.08</v>
      </c>
      <c r="EA449" s="33">
        <v>28135.8</v>
      </c>
      <c r="EB449" s="33">
        <v>21344.400000000001</v>
      </c>
      <c r="EC449" s="33">
        <v>26001.360000000001</v>
      </c>
      <c r="ED449" s="33">
        <v>34345.08</v>
      </c>
      <c r="EE449" s="33">
        <v>28135.8</v>
      </c>
      <c r="EF449" s="33">
        <v>21344.400000000001</v>
      </c>
      <c r="EG449" s="33">
        <v>26001.360000000001</v>
      </c>
      <c r="EH449" s="33">
        <v>34345.08</v>
      </c>
      <c r="EI449" s="33">
        <v>28135.8</v>
      </c>
      <c r="EJ449" s="33">
        <v>21344.400000000001</v>
      </c>
      <c r="EK449" s="33">
        <v>26001.360000000001</v>
      </c>
      <c r="EL449" s="33">
        <v>34345.08</v>
      </c>
      <c r="EM449" s="33">
        <v>28135.8</v>
      </c>
      <c r="EN449" s="33">
        <v>21344.400000000001</v>
      </c>
      <c r="EO449" s="33">
        <v>26001.360000000001</v>
      </c>
      <c r="EP449" s="33">
        <v>34345.08</v>
      </c>
      <c r="EQ449" s="33">
        <v>28135.8</v>
      </c>
      <c r="ER449" s="33">
        <v>21344.400000000001</v>
      </c>
      <c r="ES449" s="33">
        <v>26001.360000000001</v>
      </c>
      <c r="ET449" s="33">
        <v>34345.08</v>
      </c>
      <c r="EU449" s="33">
        <v>28135.8</v>
      </c>
      <c r="EV449" s="33">
        <v>21344.400000000001</v>
      </c>
      <c r="EW449" s="33">
        <v>26001.360000000001</v>
      </c>
      <c r="EX449" s="33">
        <v>34345.08</v>
      </c>
      <c r="EY449" s="33">
        <v>28135.8</v>
      </c>
      <c r="EZ449" s="33">
        <v>21344.400000000001</v>
      </c>
      <c r="FA449" s="33">
        <v>26001.360000000001</v>
      </c>
      <c r="FB449" s="33">
        <v>34345.08</v>
      </c>
      <c r="FC449" s="33">
        <v>28135.8</v>
      </c>
    </row>
    <row r="450" spans="2:159" x14ac:dyDescent="0.25">
      <c r="B450" s="33" t="s">
        <v>34</v>
      </c>
      <c r="C450" s="33" t="s">
        <v>36</v>
      </c>
    </row>
    <row r="451" spans="2:159" x14ac:dyDescent="0.25">
      <c r="B451" s="33" t="s">
        <v>34</v>
      </c>
      <c r="C451" s="33" t="s">
        <v>37</v>
      </c>
      <c r="EB451" s="33">
        <v>988.27294010000003</v>
      </c>
      <c r="EC451" s="33">
        <v>979.36958019999997</v>
      </c>
      <c r="ED451" s="33">
        <v>1201.9535760000001</v>
      </c>
      <c r="EE451" s="33">
        <v>1112.9199779999999</v>
      </c>
      <c r="EF451" s="33">
        <v>2015.33493</v>
      </c>
      <c r="EG451" s="33">
        <v>1997.1787589999999</v>
      </c>
      <c r="EH451" s="33">
        <v>2451.0830230000001</v>
      </c>
      <c r="EI451" s="33">
        <v>2269.5213170000002</v>
      </c>
      <c r="EJ451" s="33">
        <v>2320.0217969999999</v>
      </c>
      <c r="EK451" s="33">
        <v>2299.1206990000001</v>
      </c>
      <c r="EL451" s="33">
        <v>2821.6481309999999</v>
      </c>
      <c r="EM451" s="33">
        <v>2612.637158</v>
      </c>
      <c r="EN451" s="33">
        <v>2320.0217969999999</v>
      </c>
      <c r="EO451" s="33">
        <v>2299.1206990000001</v>
      </c>
      <c r="EP451" s="33">
        <v>2821.6481309999999</v>
      </c>
      <c r="EQ451" s="33">
        <v>2612.637158</v>
      </c>
      <c r="ER451" s="33">
        <v>2320.0217969999999</v>
      </c>
      <c r="ES451" s="33">
        <v>2299.1206990000001</v>
      </c>
      <c r="ET451" s="33">
        <v>2821.6481309999999</v>
      </c>
      <c r="EU451" s="33">
        <v>2612.637158</v>
      </c>
      <c r="EV451" s="33">
        <v>2320.0217969999999</v>
      </c>
      <c r="EW451" s="33">
        <v>2299.1206990000001</v>
      </c>
      <c r="EX451" s="33">
        <v>2821.6481309999999</v>
      </c>
      <c r="EY451" s="33">
        <v>2612.637158</v>
      </c>
      <c r="EZ451" s="33">
        <v>2320.0217969999999</v>
      </c>
      <c r="FA451" s="33">
        <v>2299.1206990000001</v>
      </c>
      <c r="FB451" s="33">
        <v>2821.6481309999999</v>
      </c>
      <c r="FC451" s="33">
        <v>2612.637158</v>
      </c>
    </row>
    <row r="452" spans="2:159" x14ac:dyDescent="0.25">
      <c r="B452" s="33" t="s">
        <v>34</v>
      </c>
      <c r="C452" s="33" t="s">
        <v>38</v>
      </c>
    </row>
    <row r="453" spans="2:159" x14ac:dyDescent="0.25">
      <c r="B453" s="33" t="s">
        <v>34</v>
      </c>
      <c r="C453" s="33" t="s">
        <v>39</v>
      </c>
    </row>
    <row r="454" spans="2:159" x14ac:dyDescent="0.25">
      <c r="B454" s="33" t="s">
        <v>34</v>
      </c>
      <c r="C454" s="33" t="s">
        <v>40</v>
      </c>
    </row>
    <row r="455" spans="2:159" x14ac:dyDescent="0.25">
      <c r="B455" s="33" t="s">
        <v>34</v>
      </c>
      <c r="C455" s="33" t="s">
        <v>41</v>
      </c>
    </row>
    <row r="456" spans="2:159" x14ac:dyDescent="0.25">
      <c r="B456" s="33" t="s">
        <v>34</v>
      </c>
      <c r="C456" s="33" t="s">
        <v>42</v>
      </c>
    </row>
    <row r="457" spans="2:159" x14ac:dyDescent="0.25">
      <c r="B457" s="33" t="s">
        <v>34</v>
      </c>
      <c r="C457" s="33" t="s">
        <v>43</v>
      </c>
    </row>
    <row r="458" spans="2:159" x14ac:dyDescent="0.25">
      <c r="B458" s="33" t="s">
        <v>34</v>
      </c>
      <c r="C458" s="33" t="s">
        <v>44</v>
      </c>
    </row>
    <row r="459" spans="2:159" x14ac:dyDescent="0.25">
      <c r="B459" s="33" t="s">
        <v>34</v>
      </c>
      <c r="C459" s="33" t="s">
        <v>45</v>
      </c>
    </row>
    <row r="460" spans="2:159" x14ac:dyDescent="0.25">
      <c r="B460" s="33" t="s">
        <v>34</v>
      </c>
      <c r="C460" s="33" t="s">
        <v>46</v>
      </c>
    </row>
    <row r="461" spans="2:159" x14ac:dyDescent="0.25">
      <c r="B461" s="33" t="s">
        <v>34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988.27294010000003</v>
      </c>
      <c r="EC461" s="33">
        <v>979.36958019999997</v>
      </c>
      <c r="ED461" s="33">
        <v>1201.9535760000001</v>
      </c>
      <c r="EE461" s="33">
        <v>1112.9199779999999</v>
      </c>
      <c r="EF461" s="33">
        <v>2015.33493</v>
      </c>
      <c r="EG461" s="33">
        <v>1997.1787589999999</v>
      </c>
      <c r="EH461" s="33">
        <v>2451.0830230000001</v>
      </c>
      <c r="EI461" s="33">
        <v>2269.5213170000002</v>
      </c>
      <c r="EJ461" s="33">
        <v>2320.0217969999999</v>
      </c>
      <c r="EK461" s="33">
        <v>2299.1206990000001</v>
      </c>
      <c r="EL461" s="33">
        <v>2821.6481309999999</v>
      </c>
      <c r="EM461" s="33">
        <v>2612.637158</v>
      </c>
      <c r="EN461" s="33">
        <v>2320.0217969999999</v>
      </c>
      <c r="EO461" s="33">
        <v>2299.1206990000001</v>
      </c>
      <c r="EP461" s="33">
        <v>2821.6481309999999</v>
      </c>
      <c r="EQ461" s="33">
        <v>2612.637158</v>
      </c>
      <c r="ER461" s="33">
        <v>2320.0217969999999</v>
      </c>
      <c r="ES461" s="33">
        <v>2299.1206990000001</v>
      </c>
      <c r="ET461" s="33">
        <v>2821.6481309999999</v>
      </c>
      <c r="EU461" s="33">
        <v>2612.637158</v>
      </c>
      <c r="EV461" s="33">
        <v>2320.0217969999999</v>
      </c>
      <c r="EW461" s="33">
        <v>2299.1206990000001</v>
      </c>
      <c r="EX461" s="33">
        <v>2821.6481309999999</v>
      </c>
      <c r="EY461" s="33">
        <v>2612.637158</v>
      </c>
      <c r="EZ461" s="33">
        <v>2320.0217969999999</v>
      </c>
      <c r="FA461" s="33">
        <v>2299.1206990000001</v>
      </c>
      <c r="FB461" s="33">
        <v>2821.6481309999999</v>
      </c>
      <c r="FC461" s="33">
        <v>2612.637158</v>
      </c>
    </row>
    <row r="462" spans="2:159" x14ac:dyDescent="0.25">
      <c r="B462" s="33" t="s">
        <v>35</v>
      </c>
      <c r="C462" s="33" t="s">
        <v>36</v>
      </c>
    </row>
    <row r="463" spans="2:159" x14ac:dyDescent="0.25">
      <c r="B463" s="33" t="s">
        <v>35</v>
      </c>
      <c r="C463" s="33" t="s">
        <v>37</v>
      </c>
    </row>
    <row r="464" spans="2:159" x14ac:dyDescent="0.25">
      <c r="B464" s="33" t="s">
        <v>35</v>
      </c>
      <c r="C464" s="33" t="s">
        <v>38</v>
      </c>
      <c r="DL464" s="33">
        <v>2994.2030410000002</v>
      </c>
      <c r="DM464" s="33">
        <v>3647.4837050000001</v>
      </c>
      <c r="DN464" s="33">
        <v>4817.9448940000002</v>
      </c>
      <c r="DO464" s="33">
        <v>3946.9040089999999</v>
      </c>
      <c r="DP464" s="33">
        <v>5268.2881719999996</v>
      </c>
      <c r="DQ464" s="33">
        <v>6417.7328639999996</v>
      </c>
      <c r="DR464" s="33">
        <v>8477.1546039999994</v>
      </c>
      <c r="DS464" s="33">
        <v>6944.5616810000001</v>
      </c>
      <c r="DT464" s="33">
        <v>7476.3139840000003</v>
      </c>
      <c r="DU464" s="33">
        <v>9107.5097619999997</v>
      </c>
      <c r="DV464" s="33">
        <v>12030.068859999999</v>
      </c>
      <c r="DW464" s="33">
        <v>9855.1411599999992</v>
      </c>
      <c r="DX464" s="33">
        <v>9701.40949</v>
      </c>
      <c r="DY464" s="33">
        <v>11818.08065</v>
      </c>
      <c r="DZ464" s="33">
        <v>15610.44982</v>
      </c>
      <c r="EA464" s="33">
        <v>12788.221600000001</v>
      </c>
      <c r="EB464" s="33">
        <v>10986.471380000001</v>
      </c>
      <c r="EC464" s="33">
        <v>13383.519679999999</v>
      </c>
      <c r="ED464" s="33">
        <v>17678.231220000001</v>
      </c>
      <c r="EE464" s="33">
        <v>14482.16682</v>
      </c>
      <c r="EF464" s="33">
        <v>12895.95897</v>
      </c>
      <c r="EG464" s="33">
        <v>15709.622740000001</v>
      </c>
      <c r="EH464" s="33">
        <v>20750.770339999999</v>
      </c>
      <c r="EI464" s="33">
        <v>16999.218639999999</v>
      </c>
      <c r="EJ464" s="33">
        <v>15272.12312</v>
      </c>
      <c r="EK464" s="33">
        <v>18604.222709999998</v>
      </c>
      <c r="EL464" s="33">
        <v>24574.234469999999</v>
      </c>
      <c r="EM464" s="33">
        <v>20131.435020000001</v>
      </c>
      <c r="EN464" s="33">
        <v>17601.811750000001</v>
      </c>
      <c r="EO464" s="33">
        <v>21442.207040000001</v>
      </c>
      <c r="EP464" s="33">
        <v>28322.915270000001</v>
      </c>
      <c r="EQ464" s="33">
        <v>23202.388220000001</v>
      </c>
      <c r="ER464" s="33">
        <v>20147.756959999999</v>
      </c>
      <c r="ES464" s="33">
        <v>24543.6312</v>
      </c>
      <c r="ET464" s="33">
        <v>32419.572560000001</v>
      </c>
      <c r="EU464" s="33">
        <v>26558.406900000002</v>
      </c>
      <c r="EV464" s="33">
        <v>22603.926940000001</v>
      </c>
      <c r="EW464" s="33">
        <v>27535.69281</v>
      </c>
      <c r="EX464" s="33">
        <v>36371.77334</v>
      </c>
      <c r="EY464" s="33">
        <v>29796.085510000001</v>
      </c>
      <c r="EZ464" s="33">
        <v>25047.32069</v>
      </c>
      <c r="FA464" s="33">
        <v>30512.19066</v>
      </c>
      <c r="FB464" s="33">
        <v>40303.416019999997</v>
      </c>
      <c r="FC464" s="33">
        <v>33016.922729999998</v>
      </c>
    </row>
    <row r="465" spans="2:159" x14ac:dyDescent="0.25">
      <c r="B465" s="33" t="s">
        <v>35</v>
      </c>
      <c r="C465" s="33" t="s">
        <v>39</v>
      </c>
    </row>
    <row r="466" spans="2:159" x14ac:dyDescent="0.25">
      <c r="B466" s="33" t="s">
        <v>35</v>
      </c>
      <c r="C466" s="33" t="s">
        <v>40</v>
      </c>
    </row>
    <row r="467" spans="2:159" x14ac:dyDescent="0.25">
      <c r="B467" s="33" t="s">
        <v>35</v>
      </c>
      <c r="C467" s="33" t="s">
        <v>41</v>
      </c>
    </row>
    <row r="468" spans="2:159" x14ac:dyDescent="0.25">
      <c r="B468" s="33" t="s">
        <v>35</v>
      </c>
      <c r="C468" s="33" t="s">
        <v>42</v>
      </c>
    </row>
    <row r="469" spans="2:159" x14ac:dyDescent="0.25">
      <c r="B469" s="33" t="s">
        <v>35</v>
      </c>
      <c r="C469" s="33" t="s">
        <v>43</v>
      </c>
    </row>
    <row r="470" spans="2:159" x14ac:dyDescent="0.25">
      <c r="B470" s="33" t="s">
        <v>35</v>
      </c>
      <c r="C470" s="33" t="s">
        <v>44</v>
      </c>
    </row>
    <row r="471" spans="2:159" x14ac:dyDescent="0.25">
      <c r="B471" s="33" t="s">
        <v>35</v>
      </c>
      <c r="C471" s="33" t="s">
        <v>45</v>
      </c>
    </row>
    <row r="472" spans="2:159" x14ac:dyDescent="0.25">
      <c r="B472" s="33" t="s">
        <v>35</v>
      </c>
      <c r="C472" s="33" t="s">
        <v>46</v>
      </c>
    </row>
    <row r="473" spans="2:159" x14ac:dyDescent="0.25">
      <c r="B473" s="33" t="s">
        <v>35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2994.2030410000002</v>
      </c>
      <c r="DM473" s="33">
        <v>3647.4837050000001</v>
      </c>
      <c r="DN473" s="33">
        <v>4817.9448940000002</v>
      </c>
      <c r="DO473" s="33">
        <v>3946.9040089999999</v>
      </c>
      <c r="DP473" s="33">
        <v>5268.2881719999996</v>
      </c>
      <c r="DQ473" s="33">
        <v>6417.7328639999996</v>
      </c>
      <c r="DR473" s="33">
        <v>8477.1546039999994</v>
      </c>
      <c r="DS473" s="33">
        <v>6944.5616810000001</v>
      </c>
      <c r="DT473" s="33">
        <v>7476.3139840000003</v>
      </c>
      <c r="DU473" s="33">
        <v>9107.5097619999997</v>
      </c>
      <c r="DV473" s="33">
        <v>12030.068859999999</v>
      </c>
      <c r="DW473" s="33">
        <v>9855.1411599999992</v>
      </c>
      <c r="DX473" s="33">
        <v>9701.40949</v>
      </c>
      <c r="DY473" s="33">
        <v>11818.08065</v>
      </c>
      <c r="DZ473" s="33">
        <v>15610.44982</v>
      </c>
      <c r="EA473" s="33">
        <v>12788.221600000001</v>
      </c>
      <c r="EB473" s="33">
        <v>10986.471380000001</v>
      </c>
      <c r="EC473" s="33">
        <v>13383.519679999999</v>
      </c>
      <c r="ED473" s="33">
        <v>17678.231220000001</v>
      </c>
      <c r="EE473" s="33">
        <v>14482.16682</v>
      </c>
      <c r="EF473" s="33">
        <v>12895.95897</v>
      </c>
      <c r="EG473" s="33">
        <v>15709.622740000001</v>
      </c>
      <c r="EH473" s="33">
        <v>20750.770339999999</v>
      </c>
      <c r="EI473" s="33">
        <v>16999.218639999999</v>
      </c>
      <c r="EJ473" s="33">
        <v>15272.12312</v>
      </c>
      <c r="EK473" s="33">
        <v>18604.222709999998</v>
      </c>
      <c r="EL473" s="33">
        <v>24574.234469999999</v>
      </c>
      <c r="EM473" s="33">
        <v>20131.435020000001</v>
      </c>
      <c r="EN473" s="33">
        <v>17601.811750000001</v>
      </c>
      <c r="EO473" s="33">
        <v>21442.207040000001</v>
      </c>
      <c r="EP473" s="33">
        <v>28322.915270000001</v>
      </c>
      <c r="EQ473" s="33">
        <v>23202.388220000001</v>
      </c>
      <c r="ER473" s="33">
        <v>20147.756959999999</v>
      </c>
      <c r="ES473" s="33">
        <v>24543.6312</v>
      </c>
      <c r="ET473" s="33">
        <v>32419.572560000001</v>
      </c>
      <c r="EU473" s="33">
        <v>26558.406900000002</v>
      </c>
      <c r="EV473" s="33">
        <v>22603.926940000001</v>
      </c>
      <c r="EW473" s="33">
        <v>27535.69281</v>
      </c>
      <c r="EX473" s="33">
        <v>36371.77334</v>
      </c>
      <c r="EY473" s="33">
        <v>29796.085510000001</v>
      </c>
      <c r="EZ473" s="33">
        <v>25047.32069</v>
      </c>
      <c r="FA473" s="33">
        <v>30512.19066</v>
      </c>
      <c r="FB473" s="33">
        <v>40303.416019999997</v>
      </c>
      <c r="FC473" s="33">
        <v>33016.922729999998</v>
      </c>
    </row>
    <row r="474" spans="2:159" x14ac:dyDescent="0.25">
      <c r="B474" s="33" t="s">
        <v>228</v>
      </c>
      <c r="C474" s="33" t="s">
        <v>36</v>
      </c>
    </row>
    <row r="475" spans="2:159" x14ac:dyDescent="0.25">
      <c r="B475" s="33" t="s">
        <v>228</v>
      </c>
      <c r="C475" s="33" t="s">
        <v>37</v>
      </c>
    </row>
    <row r="476" spans="2:159" x14ac:dyDescent="0.25">
      <c r="B476" s="33" t="s">
        <v>228</v>
      </c>
      <c r="C476" s="33" t="s">
        <v>38</v>
      </c>
    </row>
    <row r="477" spans="2:159" x14ac:dyDescent="0.25">
      <c r="B477" s="33" t="s">
        <v>228</v>
      </c>
      <c r="C477" s="33" t="s">
        <v>39</v>
      </c>
    </row>
    <row r="478" spans="2:159" x14ac:dyDescent="0.25">
      <c r="B478" s="33" t="s">
        <v>228</v>
      </c>
      <c r="C478" s="33" t="s">
        <v>40</v>
      </c>
    </row>
    <row r="479" spans="2:159" x14ac:dyDescent="0.25">
      <c r="B479" s="33" t="s">
        <v>228</v>
      </c>
      <c r="C479" s="33" t="s">
        <v>41</v>
      </c>
    </row>
    <row r="480" spans="2:159" x14ac:dyDescent="0.25">
      <c r="B480" s="33" t="s">
        <v>228</v>
      </c>
      <c r="C480" s="33" t="s">
        <v>42</v>
      </c>
    </row>
    <row r="481" spans="2:159" x14ac:dyDescent="0.25">
      <c r="B481" s="33" t="s">
        <v>228</v>
      </c>
      <c r="C481" s="33" t="s">
        <v>43</v>
      </c>
    </row>
    <row r="482" spans="2:159" x14ac:dyDescent="0.25">
      <c r="B482" s="33" t="s">
        <v>228</v>
      </c>
      <c r="C482" s="33" t="s">
        <v>44</v>
      </c>
    </row>
    <row r="483" spans="2:159" x14ac:dyDescent="0.25">
      <c r="B483" s="33" t="s">
        <v>228</v>
      </c>
      <c r="C483" s="33" t="s">
        <v>45</v>
      </c>
    </row>
    <row r="484" spans="2:159" x14ac:dyDescent="0.25">
      <c r="B484" s="33" t="s">
        <v>228</v>
      </c>
      <c r="C484" s="33" t="s">
        <v>46</v>
      </c>
    </row>
    <row r="485" spans="2:159" x14ac:dyDescent="0.25">
      <c r="B485" s="33" t="s">
        <v>228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229</v>
      </c>
      <c r="C486" s="33" t="s">
        <v>36</v>
      </c>
    </row>
    <row r="487" spans="2:159" x14ac:dyDescent="0.25">
      <c r="B487" s="33" t="s">
        <v>229</v>
      </c>
      <c r="C487" s="33" t="s">
        <v>37</v>
      </c>
    </row>
    <row r="488" spans="2:159" x14ac:dyDescent="0.25">
      <c r="B488" s="33" t="s">
        <v>229</v>
      </c>
      <c r="C488" s="33" t="s">
        <v>38</v>
      </c>
    </row>
    <row r="489" spans="2:159" x14ac:dyDescent="0.25">
      <c r="B489" s="33" t="s">
        <v>229</v>
      </c>
      <c r="C489" s="33" t="s">
        <v>39</v>
      </c>
    </row>
    <row r="490" spans="2:159" x14ac:dyDescent="0.25">
      <c r="B490" s="33" t="s">
        <v>229</v>
      </c>
      <c r="C490" s="33" t="s">
        <v>40</v>
      </c>
    </row>
    <row r="491" spans="2:159" x14ac:dyDescent="0.25">
      <c r="B491" s="33" t="s">
        <v>229</v>
      </c>
      <c r="C491" s="33" t="s">
        <v>41</v>
      </c>
    </row>
    <row r="492" spans="2:159" x14ac:dyDescent="0.25">
      <c r="B492" s="33" t="s">
        <v>229</v>
      </c>
      <c r="C492" s="33" t="s">
        <v>42</v>
      </c>
    </row>
    <row r="493" spans="2:159" x14ac:dyDescent="0.25">
      <c r="B493" s="33" t="s">
        <v>229</v>
      </c>
      <c r="C493" s="33" t="s">
        <v>43</v>
      </c>
    </row>
    <row r="494" spans="2:159" x14ac:dyDescent="0.25">
      <c r="B494" s="33" t="s">
        <v>229</v>
      </c>
      <c r="C494" s="33" t="s">
        <v>44</v>
      </c>
    </row>
    <row r="495" spans="2:159" x14ac:dyDescent="0.25">
      <c r="B495" s="33" t="s">
        <v>229</v>
      </c>
      <c r="C495" s="33" t="s">
        <v>45</v>
      </c>
    </row>
    <row r="496" spans="2:159" x14ac:dyDescent="0.25">
      <c r="B496" s="33" t="s">
        <v>229</v>
      </c>
      <c r="C496" s="33" t="s">
        <v>46</v>
      </c>
    </row>
    <row r="497" spans="2:159" x14ac:dyDescent="0.25">
      <c r="B497" s="33" t="s">
        <v>229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230</v>
      </c>
      <c r="C498" s="33" t="s">
        <v>36</v>
      </c>
    </row>
    <row r="499" spans="2:159" x14ac:dyDescent="0.25">
      <c r="B499" s="33" t="s">
        <v>230</v>
      </c>
      <c r="C499" s="33" t="s">
        <v>37</v>
      </c>
    </row>
    <row r="500" spans="2:159" x14ac:dyDescent="0.25">
      <c r="B500" s="33" t="s">
        <v>230</v>
      </c>
      <c r="C500" s="33" t="s">
        <v>38</v>
      </c>
    </row>
    <row r="501" spans="2:159" x14ac:dyDescent="0.25">
      <c r="B501" s="33" t="s">
        <v>230</v>
      </c>
      <c r="C501" s="33" t="s">
        <v>39</v>
      </c>
    </row>
    <row r="502" spans="2:159" x14ac:dyDescent="0.25">
      <c r="B502" s="33" t="s">
        <v>230</v>
      </c>
      <c r="C502" s="33" t="s">
        <v>40</v>
      </c>
    </row>
    <row r="503" spans="2:159" x14ac:dyDescent="0.25">
      <c r="B503" s="33" t="s">
        <v>230</v>
      </c>
      <c r="C503" s="33" t="s">
        <v>41</v>
      </c>
    </row>
    <row r="504" spans="2:159" x14ac:dyDescent="0.25">
      <c r="B504" s="33" t="s">
        <v>230</v>
      </c>
      <c r="C504" s="33" t="s">
        <v>42</v>
      </c>
    </row>
    <row r="505" spans="2:159" x14ac:dyDescent="0.25">
      <c r="B505" s="33" t="s">
        <v>230</v>
      </c>
      <c r="C505" s="33" t="s">
        <v>43</v>
      </c>
    </row>
    <row r="506" spans="2:159" x14ac:dyDescent="0.25">
      <c r="B506" s="33" t="s">
        <v>230</v>
      </c>
      <c r="C506" s="33" t="s">
        <v>44</v>
      </c>
    </row>
    <row r="507" spans="2:159" x14ac:dyDescent="0.25">
      <c r="B507" s="33" t="s">
        <v>230</v>
      </c>
      <c r="C507" s="33" t="s">
        <v>45</v>
      </c>
    </row>
    <row r="508" spans="2:159" x14ac:dyDescent="0.25">
      <c r="B508" s="33" t="s">
        <v>230</v>
      </c>
      <c r="C508" s="33" t="s">
        <v>46</v>
      </c>
    </row>
    <row r="509" spans="2:159" x14ac:dyDescent="0.25">
      <c r="B509" s="33" t="s">
        <v>230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231</v>
      </c>
      <c r="C510" s="33" t="s">
        <v>36</v>
      </c>
    </row>
    <row r="511" spans="2:159" x14ac:dyDescent="0.25">
      <c r="B511" s="33" t="s">
        <v>231</v>
      </c>
      <c r="C511" s="33" t="s">
        <v>37</v>
      </c>
    </row>
    <row r="512" spans="2:159" x14ac:dyDescent="0.25">
      <c r="B512" s="33" t="s">
        <v>231</v>
      </c>
      <c r="C512" s="33" t="s">
        <v>38</v>
      </c>
    </row>
    <row r="513" spans="2:159" x14ac:dyDescent="0.25">
      <c r="B513" s="33" t="s">
        <v>231</v>
      </c>
      <c r="C513" s="33" t="s">
        <v>39</v>
      </c>
    </row>
    <row r="514" spans="2:159" x14ac:dyDescent="0.25">
      <c r="B514" s="33" t="s">
        <v>231</v>
      </c>
      <c r="C514" s="33" t="s">
        <v>40</v>
      </c>
    </row>
    <row r="515" spans="2:159" x14ac:dyDescent="0.25">
      <c r="B515" s="33" t="s">
        <v>231</v>
      </c>
      <c r="C515" s="33" t="s">
        <v>41</v>
      </c>
    </row>
    <row r="516" spans="2:159" x14ac:dyDescent="0.25">
      <c r="B516" s="33" t="s">
        <v>231</v>
      </c>
      <c r="C516" s="33" t="s">
        <v>42</v>
      </c>
    </row>
    <row r="517" spans="2:159" x14ac:dyDescent="0.25">
      <c r="B517" s="33" t="s">
        <v>231</v>
      </c>
      <c r="C517" s="33" t="s">
        <v>43</v>
      </c>
    </row>
    <row r="518" spans="2:159" x14ac:dyDescent="0.25">
      <c r="B518" s="33" t="s">
        <v>231</v>
      </c>
      <c r="C518" s="33" t="s">
        <v>44</v>
      </c>
    </row>
    <row r="519" spans="2:159" x14ac:dyDescent="0.25">
      <c r="B519" s="33" t="s">
        <v>231</v>
      </c>
      <c r="C519" s="33" t="s">
        <v>45</v>
      </c>
    </row>
    <row r="520" spans="2:159" x14ac:dyDescent="0.25">
      <c r="B520" s="33" t="s">
        <v>231</v>
      </c>
      <c r="C520" s="33" t="s">
        <v>46</v>
      </c>
    </row>
    <row r="521" spans="2:159" x14ac:dyDescent="0.25">
      <c r="B521" s="33" t="s">
        <v>231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232</v>
      </c>
      <c r="C522" s="33" t="s">
        <v>36</v>
      </c>
    </row>
    <row r="523" spans="2:159" x14ac:dyDescent="0.25">
      <c r="B523" s="33" t="s">
        <v>232</v>
      </c>
      <c r="C523" s="33" t="s">
        <v>37</v>
      </c>
    </row>
    <row r="524" spans="2:159" x14ac:dyDescent="0.25">
      <c r="B524" s="33" t="s">
        <v>232</v>
      </c>
      <c r="C524" s="33" t="s">
        <v>38</v>
      </c>
    </row>
    <row r="525" spans="2:159" x14ac:dyDescent="0.25">
      <c r="B525" s="33" t="s">
        <v>232</v>
      </c>
      <c r="C525" s="33" t="s">
        <v>39</v>
      </c>
    </row>
    <row r="526" spans="2:159" x14ac:dyDescent="0.25">
      <c r="B526" s="33" t="s">
        <v>232</v>
      </c>
      <c r="C526" s="33" t="s">
        <v>40</v>
      </c>
    </row>
    <row r="527" spans="2:159" x14ac:dyDescent="0.25">
      <c r="B527" s="33" t="s">
        <v>232</v>
      </c>
      <c r="C527" s="33" t="s">
        <v>41</v>
      </c>
    </row>
    <row r="528" spans="2:159" x14ac:dyDescent="0.25">
      <c r="B528" s="33" t="s">
        <v>232</v>
      </c>
      <c r="C528" s="33" t="s">
        <v>42</v>
      </c>
    </row>
    <row r="529" spans="2:159" x14ac:dyDescent="0.25">
      <c r="B529" s="33" t="s">
        <v>232</v>
      </c>
      <c r="C529" s="33" t="s">
        <v>43</v>
      </c>
    </row>
    <row r="530" spans="2:159" x14ac:dyDescent="0.25">
      <c r="B530" s="33" t="s">
        <v>232</v>
      </c>
      <c r="C530" s="33" t="s">
        <v>44</v>
      </c>
    </row>
    <row r="531" spans="2:159" x14ac:dyDescent="0.25">
      <c r="B531" s="33" t="s">
        <v>232</v>
      </c>
      <c r="C531" s="33" t="s">
        <v>45</v>
      </c>
    </row>
    <row r="532" spans="2:159" x14ac:dyDescent="0.25">
      <c r="B532" s="33" t="s">
        <v>232</v>
      </c>
      <c r="C532" s="33" t="s">
        <v>46</v>
      </c>
    </row>
    <row r="533" spans="2:159" x14ac:dyDescent="0.25">
      <c r="B533" s="33" t="s">
        <v>232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233</v>
      </c>
      <c r="C534" s="33" t="s">
        <v>36</v>
      </c>
    </row>
    <row r="535" spans="2:159" x14ac:dyDescent="0.25">
      <c r="B535" s="33" t="s">
        <v>233</v>
      </c>
      <c r="C535" s="33" t="s">
        <v>37</v>
      </c>
    </row>
    <row r="536" spans="2:159" x14ac:dyDescent="0.25">
      <c r="B536" s="33" t="s">
        <v>233</v>
      </c>
      <c r="C536" s="33" t="s">
        <v>38</v>
      </c>
    </row>
    <row r="537" spans="2:159" x14ac:dyDescent="0.25">
      <c r="B537" s="33" t="s">
        <v>233</v>
      </c>
      <c r="C537" s="33" t="s">
        <v>39</v>
      </c>
    </row>
    <row r="538" spans="2:159" x14ac:dyDescent="0.25">
      <c r="B538" s="33" t="s">
        <v>233</v>
      </c>
      <c r="C538" s="33" t="s">
        <v>40</v>
      </c>
    </row>
    <row r="539" spans="2:159" x14ac:dyDescent="0.25">
      <c r="B539" s="33" t="s">
        <v>233</v>
      </c>
      <c r="C539" s="33" t="s">
        <v>41</v>
      </c>
    </row>
    <row r="540" spans="2:159" x14ac:dyDescent="0.25">
      <c r="B540" s="33" t="s">
        <v>233</v>
      </c>
      <c r="C540" s="33" t="s">
        <v>42</v>
      </c>
    </row>
    <row r="541" spans="2:159" x14ac:dyDescent="0.25">
      <c r="B541" s="33" t="s">
        <v>233</v>
      </c>
      <c r="C541" s="33" t="s">
        <v>43</v>
      </c>
    </row>
    <row r="542" spans="2:159" x14ac:dyDescent="0.25">
      <c r="B542" s="33" t="s">
        <v>233</v>
      </c>
      <c r="C542" s="33" t="s">
        <v>44</v>
      </c>
    </row>
    <row r="543" spans="2:159" x14ac:dyDescent="0.25">
      <c r="B543" s="33" t="s">
        <v>233</v>
      </c>
      <c r="C543" s="33" t="s">
        <v>45</v>
      </c>
    </row>
    <row r="544" spans="2:159" x14ac:dyDescent="0.25">
      <c r="B544" s="33" t="s">
        <v>233</v>
      </c>
      <c r="C544" s="33" t="s">
        <v>46</v>
      </c>
    </row>
    <row r="545" spans="2:159" x14ac:dyDescent="0.25">
      <c r="B545" s="33" t="s">
        <v>233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234</v>
      </c>
      <c r="C546" s="33" t="s">
        <v>36</v>
      </c>
    </row>
    <row r="547" spans="2:159" x14ac:dyDescent="0.25">
      <c r="B547" s="33" t="s">
        <v>234</v>
      </c>
      <c r="C547" s="33" t="s">
        <v>37</v>
      </c>
    </row>
    <row r="548" spans="2:159" x14ac:dyDescent="0.25">
      <c r="B548" s="33" t="s">
        <v>234</v>
      </c>
      <c r="C548" s="33" t="s">
        <v>38</v>
      </c>
    </row>
    <row r="549" spans="2:159" x14ac:dyDescent="0.25">
      <c r="B549" s="33" t="s">
        <v>234</v>
      </c>
      <c r="C549" s="33" t="s">
        <v>39</v>
      </c>
    </row>
    <row r="550" spans="2:159" x14ac:dyDescent="0.25">
      <c r="B550" s="33" t="s">
        <v>234</v>
      </c>
      <c r="C550" s="33" t="s">
        <v>40</v>
      </c>
    </row>
    <row r="551" spans="2:159" x14ac:dyDescent="0.25">
      <c r="B551" s="33" t="s">
        <v>234</v>
      </c>
      <c r="C551" s="33" t="s">
        <v>41</v>
      </c>
    </row>
    <row r="552" spans="2:159" x14ac:dyDescent="0.25">
      <c r="B552" s="33" t="s">
        <v>234</v>
      </c>
      <c r="C552" s="33" t="s">
        <v>42</v>
      </c>
    </row>
    <row r="553" spans="2:159" x14ac:dyDescent="0.25">
      <c r="B553" s="33" t="s">
        <v>234</v>
      </c>
      <c r="C553" s="33" t="s">
        <v>43</v>
      </c>
    </row>
    <row r="554" spans="2:159" x14ac:dyDescent="0.25">
      <c r="B554" s="33" t="s">
        <v>234</v>
      </c>
      <c r="C554" s="33" t="s">
        <v>44</v>
      </c>
    </row>
    <row r="555" spans="2:159" x14ac:dyDescent="0.25">
      <c r="B555" s="33" t="s">
        <v>234</v>
      </c>
      <c r="C555" s="33" t="s">
        <v>45</v>
      </c>
    </row>
    <row r="556" spans="2:159" x14ac:dyDescent="0.25">
      <c r="B556" s="33" t="s">
        <v>234</v>
      </c>
      <c r="C556" s="33" t="s">
        <v>46</v>
      </c>
    </row>
    <row r="557" spans="2:159" x14ac:dyDescent="0.25">
      <c r="B557" s="33" t="s">
        <v>234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235</v>
      </c>
      <c r="C558" s="33" t="s">
        <v>36</v>
      </c>
    </row>
    <row r="559" spans="2:159" x14ac:dyDescent="0.25">
      <c r="B559" s="33" t="s">
        <v>235</v>
      </c>
      <c r="C559" s="33" t="s">
        <v>37</v>
      </c>
    </row>
    <row r="560" spans="2:159" x14ac:dyDescent="0.25">
      <c r="B560" s="33" t="s">
        <v>235</v>
      </c>
      <c r="C560" s="33" t="s">
        <v>38</v>
      </c>
    </row>
    <row r="561" spans="2:159" x14ac:dyDescent="0.25">
      <c r="B561" s="33" t="s">
        <v>235</v>
      </c>
      <c r="C561" s="33" t="s">
        <v>39</v>
      </c>
    </row>
    <row r="562" spans="2:159" x14ac:dyDescent="0.25">
      <c r="B562" s="33" t="s">
        <v>235</v>
      </c>
      <c r="C562" s="33" t="s">
        <v>40</v>
      </c>
    </row>
    <row r="563" spans="2:159" x14ac:dyDescent="0.25">
      <c r="B563" s="33" t="s">
        <v>235</v>
      </c>
      <c r="C563" s="33" t="s">
        <v>41</v>
      </c>
    </row>
    <row r="564" spans="2:159" x14ac:dyDescent="0.25">
      <c r="B564" s="33" t="s">
        <v>235</v>
      </c>
      <c r="C564" s="33" t="s">
        <v>42</v>
      </c>
    </row>
    <row r="565" spans="2:159" x14ac:dyDescent="0.25">
      <c r="B565" s="33" t="s">
        <v>235</v>
      </c>
      <c r="C565" s="33" t="s">
        <v>43</v>
      </c>
    </row>
    <row r="566" spans="2:159" x14ac:dyDescent="0.25">
      <c r="B566" s="33" t="s">
        <v>235</v>
      </c>
      <c r="C566" s="33" t="s">
        <v>44</v>
      </c>
    </row>
    <row r="567" spans="2:159" x14ac:dyDescent="0.25">
      <c r="B567" s="33" t="s">
        <v>235</v>
      </c>
      <c r="C567" s="33" t="s">
        <v>45</v>
      </c>
    </row>
    <row r="568" spans="2:159" x14ac:dyDescent="0.25">
      <c r="B568" s="33" t="s">
        <v>235</v>
      </c>
      <c r="C568" s="33" t="s">
        <v>46</v>
      </c>
    </row>
    <row r="569" spans="2:159" x14ac:dyDescent="0.25">
      <c r="B569" s="33" t="s">
        <v>235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236</v>
      </c>
      <c r="C570" s="33" t="s">
        <v>36</v>
      </c>
    </row>
    <row r="571" spans="2:159" x14ac:dyDescent="0.25">
      <c r="B571" s="33" t="s">
        <v>236</v>
      </c>
      <c r="C571" s="33" t="s">
        <v>37</v>
      </c>
    </row>
    <row r="572" spans="2:159" x14ac:dyDescent="0.25">
      <c r="B572" s="33" t="s">
        <v>236</v>
      </c>
      <c r="C572" s="33" t="s">
        <v>38</v>
      </c>
    </row>
    <row r="573" spans="2:159" x14ac:dyDescent="0.25">
      <c r="B573" s="33" t="s">
        <v>236</v>
      </c>
      <c r="C573" s="33" t="s">
        <v>39</v>
      </c>
    </row>
    <row r="574" spans="2:159" x14ac:dyDescent="0.25">
      <c r="B574" s="33" t="s">
        <v>236</v>
      </c>
      <c r="C574" s="33" t="s">
        <v>40</v>
      </c>
    </row>
    <row r="575" spans="2:159" x14ac:dyDescent="0.25">
      <c r="B575" s="33" t="s">
        <v>236</v>
      </c>
      <c r="C575" s="33" t="s">
        <v>41</v>
      </c>
    </row>
    <row r="576" spans="2:159" x14ac:dyDescent="0.25">
      <c r="B576" s="33" t="s">
        <v>236</v>
      </c>
      <c r="C576" s="33" t="s">
        <v>42</v>
      </c>
    </row>
    <row r="577" spans="2:159" x14ac:dyDescent="0.25">
      <c r="B577" s="33" t="s">
        <v>236</v>
      </c>
      <c r="C577" s="33" t="s">
        <v>43</v>
      </c>
    </row>
    <row r="578" spans="2:159" x14ac:dyDescent="0.25">
      <c r="B578" s="33" t="s">
        <v>236</v>
      </c>
      <c r="C578" s="33" t="s">
        <v>44</v>
      </c>
    </row>
    <row r="579" spans="2:159" x14ac:dyDescent="0.25">
      <c r="B579" s="33" t="s">
        <v>236</v>
      </c>
      <c r="C579" s="33" t="s">
        <v>45</v>
      </c>
    </row>
    <row r="580" spans="2:159" x14ac:dyDescent="0.25">
      <c r="B580" s="33" t="s">
        <v>236</v>
      </c>
      <c r="C580" s="33" t="s">
        <v>46</v>
      </c>
    </row>
    <row r="581" spans="2:159" x14ac:dyDescent="0.25">
      <c r="B581" s="33" t="s">
        <v>236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237</v>
      </c>
      <c r="C582" s="33" t="s">
        <v>36</v>
      </c>
    </row>
    <row r="583" spans="2:159" x14ac:dyDescent="0.25">
      <c r="B583" s="33" t="s">
        <v>237</v>
      </c>
      <c r="C583" s="33" t="s">
        <v>37</v>
      </c>
    </row>
    <row r="584" spans="2:159" x14ac:dyDescent="0.25">
      <c r="B584" s="33" t="s">
        <v>237</v>
      </c>
      <c r="C584" s="33" t="s">
        <v>38</v>
      </c>
    </row>
    <row r="585" spans="2:159" x14ac:dyDescent="0.25">
      <c r="B585" s="33" t="s">
        <v>237</v>
      </c>
      <c r="C585" s="33" t="s">
        <v>39</v>
      </c>
    </row>
    <row r="586" spans="2:159" x14ac:dyDescent="0.25">
      <c r="B586" s="33" t="s">
        <v>237</v>
      </c>
      <c r="C586" s="33" t="s">
        <v>40</v>
      </c>
    </row>
    <row r="587" spans="2:159" x14ac:dyDescent="0.25">
      <c r="B587" s="33" t="s">
        <v>237</v>
      </c>
      <c r="C587" s="33" t="s">
        <v>41</v>
      </c>
    </row>
    <row r="588" spans="2:159" x14ac:dyDescent="0.25">
      <c r="B588" s="33" t="s">
        <v>237</v>
      </c>
      <c r="C588" s="33" t="s">
        <v>42</v>
      </c>
    </row>
    <row r="589" spans="2:159" x14ac:dyDescent="0.25">
      <c r="B589" s="33" t="s">
        <v>237</v>
      </c>
      <c r="C589" s="33" t="s">
        <v>43</v>
      </c>
    </row>
    <row r="590" spans="2:159" x14ac:dyDescent="0.25">
      <c r="B590" s="33" t="s">
        <v>237</v>
      </c>
      <c r="C590" s="33" t="s">
        <v>44</v>
      </c>
    </row>
    <row r="591" spans="2:159" x14ac:dyDescent="0.25">
      <c r="B591" s="33" t="s">
        <v>237</v>
      </c>
      <c r="C591" s="33" t="s">
        <v>45</v>
      </c>
    </row>
    <row r="592" spans="2:159" x14ac:dyDescent="0.25">
      <c r="B592" s="33" t="s">
        <v>237</v>
      </c>
      <c r="C592" s="33" t="s">
        <v>46</v>
      </c>
    </row>
    <row r="593" spans="2:159" x14ac:dyDescent="0.25">
      <c r="B593" s="33" t="s">
        <v>237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238</v>
      </c>
      <c r="C594" s="33" t="s">
        <v>36</v>
      </c>
    </row>
    <row r="595" spans="2:159" x14ac:dyDescent="0.25">
      <c r="B595" s="33" t="s">
        <v>238</v>
      </c>
      <c r="C595" s="33" t="s">
        <v>37</v>
      </c>
    </row>
    <row r="596" spans="2:159" x14ac:dyDescent="0.25">
      <c r="B596" s="33" t="s">
        <v>238</v>
      </c>
      <c r="C596" s="33" t="s">
        <v>38</v>
      </c>
    </row>
    <row r="597" spans="2:159" x14ac:dyDescent="0.25">
      <c r="B597" s="33" t="s">
        <v>238</v>
      </c>
      <c r="C597" s="33" t="s">
        <v>39</v>
      </c>
    </row>
    <row r="598" spans="2:159" x14ac:dyDescent="0.25">
      <c r="B598" s="33" t="s">
        <v>238</v>
      </c>
      <c r="C598" s="33" t="s">
        <v>40</v>
      </c>
    </row>
    <row r="599" spans="2:159" x14ac:dyDescent="0.25">
      <c r="B599" s="33" t="s">
        <v>238</v>
      </c>
      <c r="C599" s="33" t="s">
        <v>41</v>
      </c>
    </row>
    <row r="600" spans="2:159" x14ac:dyDescent="0.25">
      <c r="B600" s="33" t="s">
        <v>238</v>
      </c>
      <c r="C600" s="33" t="s">
        <v>42</v>
      </c>
    </row>
    <row r="601" spans="2:159" x14ac:dyDescent="0.25">
      <c r="B601" s="33" t="s">
        <v>238</v>
      </c>
      <c r="C601" s="33" t="s">
        <v>43</v>
      </c>
    </row>
    <row r="602" spans="2:159" x14ac:dyDescent="0.25">
      <c r="B602" s="33" t="s">
        <v>238</v>
      </c>
      <c r="C602" s="33" t="s">
        <v>44</v>
      </c>
    </row>
    <row r="603" spans="2:159" x14ac:dyDescent="0.25">
      <c r="B603" s="33" t="s">
        <v>238</v>
      </c>
      <c r="C603" s="33" t="s">
        <v>45</v>
      </c>
    </row>
    <row r="604" spans="2:159" x14ac:dyDescent="0.25">
      <c r="B604" s="33" t="s">
        <v>238</v>
      </c>
      <c r="C604" s="33" t="s">
        <v>46</v>
      </c>
    </row>
    <row r="605" spans="2:159" x14ac:dyDescent="0.25">
      <c r="B605" s="33" t="s">
        <v>238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239</v>
      </c>
      <c r="C606" s="33" t="s">
        <v>36</v>
      </c>
    </row>
    <row r="607" spans="2:159" x14ac:dyDescent="0.25">
      <c r="B607" s="33" t="s">
        <v>239</v>
      </c>
      <c r="C607" s="33" t="s">
        <v>37</v>
      </c>
    </row>
    <row r="608" spans="2:159" x14ac:dyDescent="0.25">
      <c r="B608" s="33" t="s">
        <v>239</v>
      </c>
      <c r="C608" s="33" t="s">
        <v>38</v>
      </c>
    </row>
    <row r="609" spans="2:159" x14ac:dyDescent="0.25">
      <c r="B609" s="33" t="s">
        <v>239</v>
      </c>
      <c r="C609" s="33" t="s">
        <v>39</v>
      </c>
    </row>
    <row r="610" spans="2:159" x14ac:dyDescent="0.25">
      <c r="B610" s="33" t="s">
        <v>239</v>
      </c>
      <c r="C610" s="33" t="s">
        <v>40</v>
      </c>
    </row>
    <row r="611" spans="2:159" x14ac:dyDescent="0.25">
      <c r="B611" s="33" t="s">
        <v>239</v>
      </c>
      <c r="C611" s="33" t="s">
        <v>41</v>
      </c>
    </row>
    <row r="612" spans="2:159" x14ac:dyDescent="0.25">
      <c r="B612" s="33" t="s">
        <v>239</v>
      </c>
      <c r="C612" s="33" t="s">
        <v>42</v>
      </c>
    </row>
    <row r="613" spans="2:159" x14ac:dyDescent="0.25">
      <c r="B613" s="33" t="s">
        <v>239</v>
      </c>
      <c r="C613" s="33" t="s">
        <v>43</v>
      </c>
    </row>
    <row r="614" spans="2:159" x14ac:dyDescent="0.25">
      <c r="B614" s="33" t="s">
        <v>239</v>
      </c>
      <c r="C614" s="33" t="s">
        <v>44</v>
      </c>
    </row>
    <row r="615" spans="2:159" x14ac:dyDescent="0.25">
      <c r="B615" s="33" t="s">
        <v>239</v>
      </c>
      <c r="C615" s="33" t="s">
        <v>45</v>
      </c>
    </row>
    <row r="616" spans="2:159" x14ac:dyDescent="0.25">
      <c r="B616" s="33" t="s">
        <v>239</v>
      </c>
      <c r="C616" s="33" t="s">
        <v>46</v>
      </c>
    </row>
    <row r="617" spans="2:159" x14ac:dyDescent="0.25">
      <c r="B617" s="33" t="s">
        <v>239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647</v>
      </c>
      <c r="C618" s="33" t="s">
        <v>36</v>
      </c>
    </row>
    <row r="619" spans="2:159" x14ac:dyDescent="0.25">
      <c r="B619" s="33" t="s">
        <v>647</v>
      </c>
      <c r="C619" s="33" t="s">
        <v>37</v>
      </c>
    </row>
    <row r="620" spans="2:159" x14ac:dyDescent="0.25">
      <c r="B620" s="33" t="s">
        <v>647</v>
      </c>
      <c r="C620" s="33" t="s">
        <v>38</v>
      </c>
    </row>
    <row r="621" spans="2:159" x14ac:dyDescent="0.25">
      <c r="B621" s="33" t="s">
        <v>647</v>
      </c>
      <c r="C621" s="33" t="s">
        <v>39</v>
      </c>
    </row>
    <row r="622" spans="2:159" x14ac:dyDescent="0.25">
      <c r="B622" s="33" t="s">
        <v>647</v>
      </c>
      <c r="C622" s="33" t="s">
        <v>40</v>
      </c>
    </row>
    <row r="623" spans="2:159" x14ac:dyDescent="0.25">
      <c r="B623" s="33" t="s">
        <v>647</v>
      </c>
      <c r="C623" s="33" t="s">
        <v>41</v>
      </c>
    </row>
    <row r="624" spans="2:159" x14ac:dyDescent="0.25">
      <c r="B624" s="33" t="s">
        <v>647</v>
      </c>
      <c r="C624" s="33" t="s">
        <v>42</v>
      </c>
    </row>
    <row r="625" spans="2:159" x14ac:dyDescent="0.25">
      <c r="B625" s="33" t="s">
        <v>647</v>
      </c>
      <c r="C625" s="33" t="s">
        <v>43</v>
      </c>
    </row>
    <row r="626" spans="2:159" x14ac:dyDescent="0.25">
      <c r="B626" s="33" t="s">
        <v>647</v>
      </c>
      <c r="C626" s="33" t="s">
        <v>44</v>
      </c>
    </row>
    <row r="627" spans="2:159" x14ac:dyDescent="0.25">
      <c r="B627" s="33" t="s">
        <v>647</v>
      </c>
      <c r="C627" s="33" t="s">
        <v>45</v>
      </c>
    </row>
    <row r="628" spans="2:159" x14ac:dyDescent="0.25">
      <c r="B628" s="33" t="s">
        <v>647</v>
      </c>
      <c r="C628" s="33" t="s">
        <v>46</v>
      </c>
    </row>
    <row r="629" spans="2:159" x14ac:dyDescent="0.25">
      <c r="B629" s="33" t="s">
        <v>647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767</v>
      </c>
      <c r="C630" s="33" t="s">
        <v>36</v>
      </c>
    </row>
    <row r="631" spans="2:159" x14ac:dyDescent="0.25">
      <c r="B631" s="33" t="s">
        <v>767</v>
      </c>
      <c r="C631" s="33" t="s">
        <v>37</v>
      </c>
    </row>
    <row r="632" spans="2:159" x14ac:dyDescent="0.25">
      <c r="B632" s="33" t="s">
        <v>767</v>
      </c>
      <c r="C632" s="33" t="s">
        <v>38</v>
      </c>
    </row>
    <row r="633" spans="2:159" x14ac:dyDescent="0.25">
      <c r="B633" s="33" t="s">
        <v>767</v>
      </c>
      <c r="C633" s="33" t="s">
        <v>39</v>
      </c>
    </row>
    <row r="634" spans="2:159" x14ac:dyDescent="0.25">
      <c r="B634" s="33" t="s">
        <v>767</v>
      </c>
      <c r="C634" s="33" t="s">
        <v>40</v>
      </c>
    </row>
    <row r="635" spans="2:159" x14ac:dyDescent="0.25">
      <c r="B635" s="33" t="s">
        <v>767</v>
      </c>
      <c r="C635" s="33" t="s">
        <v>41</v>
      </c>
    </row>
    <row r="636" spans="2:159" x14ac:dyDescent="0.25">
      <c r="B636" s="33" t="s">
        <v>767</v>
      </c>
      <c r="C636" s="33" t="s">
        <v>42</v>
      </c>
    </row>
    <row r="637" spans="2:159" x14ac:dyDescent="0.25">
      <c r="B637" s="33" t="s">
        <v>767</v>
      </c>
      <c r="C637" s="33" t="s">
        <v>43</v>
      </c>
    </row>
    <row r="638" spans="2:159" x14ac:dyDescent="0.25">
      <c r="B638" s="33" t="s">
        <v>767</v>
      </c>
      <c r="C638" s="33" t="s">
        <v>44</v>
      </c>
    </row>
    <row r="639" spans="2:159" x14ac:dyDescent="0.25">
      <c r="B639" s="33" t="s">
        <v>767</v>
      </c>
      <c r="C639" s="33" t="s">
        <v>45</v>
      </c>
    </row>
    <row r="640" spans="2:159" x14ac:dyDescent="0.25">
      <c r="B640" s="33" t="s">
        <v>767</v>
      </c>
      <c r="C640" s="33" t="s">
        <v>46</v>
      </c>
    </row>
    <row r="641" spans="2:159" x14ac:dyDescent="0.25">
      <c r="B641" s="33" t="s">
        <v>767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674</v>
      </c>
      <c r="C642" s="33" t="s">
        <v>36</v>
      </c>
    </row>
    <row r="643" spans="2:159" x14ac:dyDescent="0.25">
      <c r="B643" s="33" t="s">
        <v>674</v>
      </c>
      <c r="C643" s="33" t="s">
        <v>37</v>
      </c>
    </row>
    <row r="644" spans="2:159" x14ac:dyDescent="0.25">
      <c r="B644" s="33" t="s">
        <v>674</v>
      </c>
      <c r="C644" s="33" t="s">
        <v>38</v>
      </c>
    </row>
    <row r="645" spans="2:159" x14ac:dyDescent="0.25">
      <c r="B645" s="33" t="s">
        <v>674</v>
      </c>
      <c r="C645" s="33" t="s">
        <v>39</v>
      </c>
    </row>
    <row r="646" spans="2:159" x14ac:dyDescent="0.25">
      <c r="B646" s="33" t="s">
        <v>674</v>
      </c>
      <c r="C646" s="33" t="s">
        <v>40</v>
      </c>
    </row>
    <row r="647" spans="2:159" x14ac:dyDescent="0.25">
      <c r="B647" s="33" t="s">
        <v>674</v>
      </c>
      <c r="C647" s="33" t="s">
        <v>41</v>
      </c>
    </row>
    <row r="648" spans="2:159" x14ac:dyDescent="0.25">
      <c r="B648" s="33" t="s">
        <v>674</v>
      </c>
      <c r="C648" s="33" t="s">
        <v>42</v>
      </c>
    </row>
    <row r="649" spans="2:159" x14ac:dyDescent="0.25">
      <c r="B649" s="33" t="s">
        <v>674</v>
      </c>
      <c r="C649" s="33" t="s">
        <v>43</v>
      </c>
    </row>
    <row r="650" spans="2:159" x14ac:dyDescent="0.25">
      <c r="B650" s="33" t="s">
        <v>674</v>
      </c>
      <c r="C650" s="33" t="s">
        <v>44</v>
      </c>
    </row>
    <row r="651" spans="2:159" x14ac:dyDescent="0.25">
      <c r="B651" s="33" t="s">
        <v>674</v>
      </c>
      <c r="C651" s="33" t="s">
        <v>45</v>
      </c>
    </row>
    <row r="652" spans="2:159" x14ac:dyDescent="0.25">
      <c r="B652" s="33" t="s">
        <v>674</v>
      </c>
      <c r="C652" s="33" t="s">
        <v>46</v>
      </c>
    </row>
    <row r="653" spans="2:159" x14ac:dyDescent="0.25">
      <c r="B653" s="33" t="s">
        <v>674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768</v>
      </c>
      <c r="C654" s="33" t="s">
        <v>36</v>
      </c>
      <c r="CB654" s="33">
        <v>1359.6216890000001</v>
      </c>
      <c r="CC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G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K654" s="33">
        <v>1359.6216890000001</v>
      </c>
      <c r="CL654" s="33">
        <v>1359.6216890000001</v>
      </c>
      <c r="CM654" s="33">
        <v>1359.6216890000001</v>
      </c>
      <c r="CN654" s="33">
        <v>1861.7816150000001</v>
      </c>
      <c r="CO654" s="33">
        <v>1861.7816150000001</v>
      </c>
      <c r="CP654" s="33">
        <v>1861.7816150000001</v>
      </c>
      <c r="CQ654" s="33">
        <v>1861.7816150000001</v>
      </c>
      <c r="CR654" s="33">
        <v>1861.7816150000001</v>
      </c>
      <c r="CS654" s="33">
        <v>1861.7816150000001</v>
      </c>
      <c r="CT654" s="33">
        <v>1861.7816150000001</v>
      </c>
      <c r="CU654" s="33">
        <v>1861.7816150000001</v>
      </c>
      <c r="CV654" s="33">
        <v>1861.7816150000001</v>
      </c>
      <c r="CW654" s="33">
        <v>1861.7816150000001</v>
      </c>
      <c r="CX654" s="33">
        <v>1861.7816150000001</v>
      </c>
      <c r="CY654" s="33">
        <v>1861.7816150000001</v>
      </c>
      <c r="CZ654" s="33">
        <v>1861.7816150000001</v>
      </c>
      <c r="DA654" s="33">
        <v>1861.7816150000001</v>
      </c>
      <c r="DB654" s="33">
        <v>1861.7816150000001</v>
      </c>
      <c r="DC654" s="33">
        <v>1861.7816150000001</v>
      </c>
      <c r="DD654" s="33">
        <v>1861.7816150000001</v>
      </c>
      <c r="DE654" s="33">
        <v>1861.7816150000001</v>
      </c>
      <c r="DF654" s="33">
        <v>1861.7816150000001</v>
      </c>
      <c r="DG654" s="33">
        <v>1861.7816150000001</v>
      </c>
      <c r="DH654" s="33">
        <v>1861.7816150000001</v>
      </c>
      <c r="DI654" s="33">
        <v>1861.7816150000001</v>
      </c>
      <c r="DJ654" s="33">
        <v>1861.7816150000001</v>
      </c>
      <c r="DK654" s="33">
        <v>1861.7816150000001</v>
      </c>
      <c r="DL654" s="33">
        <v>1861.7816150000001</v>
      </c>
      <c r="DM654" s="33">
        <v>1861.7816150000001</v>
      </c>
      <c r="DN654" s="33">
        <v>1861.7816150000001</v>
      </c>
      <c r="DO654" s="33">
        <v>1861.7816150000001</v>
      </c>
      <c r="DP654" s="33">
        <v>1861.7816150000001</v>
      </c>
      <c r="DQ654" s="33">
        <v>1861.7816150000001</v>
      </c>
      <c r="DR654" s="33">
        <v>1861.7816150000001</v>
      </c>
      <c r="DS654" s="33">
        <v>1861.7816150000001</v>
      </c>
      <c r="DT654" s="33">
        <v>1861.7816150000001</v>
      </c>
      <c r="DU654" s="33">
        <v>1861.7816150000001</v>
      </c>
      <c r="DV654" s="33">
        <v>1359.6216890000001</v>
      </c>
      <c r="DW654" s="33">
        <v>1861.7816150000001</v>
      </c>
      <c r="DX654" s="33">
        <v>1861.7816150000001</v>
      </c>
      <c r="DY654" s="33">
        <v>1861.7816150000001</v>
      </c>
      <c r="DZ654" s="33">
        <v>327.50154600000002</v>
      </c>
      <c r="EA654" s="33">
        <v>1861.7816150000001</v>
      </c>
      <c r="EB654" s="33">
        <v>1861.7816150000001</v>
      </c>
      <c r="EC654" s="33">
        <v>1861.7816150000001</v>
      </c>
      <c r="EE654" s="33">
        <v>1861.7816150000001</v>
      </c>
      <c r="EF654" s="33">
        <v>1861.7816150000001</v>
      </c>
      <c r="EG654" s="33">
        <v>1861.7816150000001</v>
      </c>
      <c r="EI654" s="33">
        <v>1861.7816150000001</v>
      </c>
      <c r="EJ654" s="33">
        <v>1861.7816150000001</v>
      </c>
      <c r="EK654" s="33">
        <v>1861.7816150000001</v>
      </c>
      <c r="EM654" s="33">
        <v>1861.7816150000001</v>
      </c>
      <c r="EN654" s="33">
        <v>1861.7816150000001</v>
      </c>
      <c r="EO654" s="33">
        <v>1861.7816150000001</v>
      </c>
      <c r="EQ654" s="33">
        <v>1861.7816150000001</v>
      </c>
      <c r="ER654" s="33">
        <v>1861.7816150000001</v>
      </c>
      <c r="ES654" s="33">
        <v>1861.7816150000001</v>
      </c>
      <c r="EU654" s="33">
        <v>1861.7816150000001</v>
      </c>
      <c r="EV654" s="33">
        <v>1861.7816150000001</v>
      </c>
      <c r="EW654" s="33">
        <v>1861.7816150000001</v>
      </c>
      <c r="EY654" s="33">
        <v>1861.7816150000001</v>
      </c>
      <c r="EZ654" s="33">
        <v>1861.7816150000001</v>
      </c>
      <c r="FA654" s="33">
        <v>502.15992679999999</v>
      </c>
      <c r="FC654" s="33">
        <v>1861.7816150000001</v>
      </c>
    </row>
    <row r="655" spans="2:159" x14ac:dyDescent="0.25">
      <c r="B655" s="33" t="s">
        <v>768</v>
      </c>
      <c r="C655" s="33" t="s">
        <v>37</v>
      </c>
    </row>
    <row r="656" spans="2:159" x14ac:dyDescent="0.25">
      <c r="B656" s="33" t="s">
        <v>768</v>
      </c>
      <c r="C656" s="33" t="s">
        <v>38</v>
      </c>
      <c r="DH656" s="33">
        <v>26.529203679999998</v>
      </c>
      <c r="DI656" s="33">
        <v>26.529203679999998</v>
      </c>
      <c r="DK656" s="33">
        <v>26.529203679999998</v>
      </c>
      <c r="DL656" s="33">
        <v>26.529203679999998</v>
      </c>
      <c r="DM656" s="33">
        <v>26.529203679999998</v>
      </c>
      <c r="DO656" s="33">
        <v>26.529203679999998</v>
      </c>
      <c r="DP656" s="33">
        <v>1171.074848</v>
      </c>
      <c r="DQ656" s="33">
        <v>1171.074848</v>
      </c>
      <c r="DS656" s="33">
        <v>1171.074848</v>
      </c>
      <c r="DT656" s="33">
        <v>1171.074848</v>
      </c>
      <c r="DU656" s="33">
        <v>1171.074848</v>
      </c>
      <c r="DW656" s="33">
        <v>1171.074848</v>
      </c>
      <c r="DX656" s="33">
        <v>1171.074848</v>
      </c>
      <c r="DY656" s="33">
        <v>1171.074848</v>
      </c>
      <c r="EA656" s="33">
        <v>1171.074848</v>
      </c>
      <c r="EB656" s="33">
        <v>1171.074848</v>
      </c>
      <c r="EC656" s="33">
        <v>1171.074848</v>
      </c>
      <c r="EE656" s="33">
        <v>1171.074848</v>
      </c>
      <c r="EF656" s="33">
        <v>1171.074848</v>
      </c>
      <c r="EG656" s="33">
        <v>1171.074848</v>
      </c>
      <c r="EI656" s="33">
        <v>1171.074848</v>
      </c>
      <c r="EJ656" s="33">
        <v>1171.074848</v>
      </c>
      <c r="EK656" s="33">
        <v>1171.074848</v>
      </c>
      <c r="EM656" s="33">
        <v>1171.074848</v>
      </c>
      <c r="EN656" s="33">
        <v>1171.074848</v>
      </c>
      <c r="EO656" s="33">
        <v>1171.074848</v>
      </c>
      <c r="EQ656" s="33">
        <v>1171.074848</v>
      </c>
      <c r="ER656" s="33">
        <v>1171.074848</v>
      </c>
      <c r="ES656" s="33">
        <v>635.76977620000002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A656" s="33">
        <v>26.529203679999998</v>
      </c>
      <c r="FC656" s="33">
        <v>1171.074848</v>
      </c>
    </row>
    <row r="657" spans="2:159" x14ac:dyDescent="0.25">
      <c r="B657" s="33" t="s">
        <v>768</v>
      </c>
      <c r="C657" s="33" t="s">
        <v>39</v>
      </c>
    </row>
    <row r="658" spans="2:159" x14ac:dyDescent="0.25">
      <c r="B658" s="33" t="s">
        <v>768</v>
      </c>
      <c r="C658" s="33" t="s">
        <v>40</v>
      </c>
    </row>
    <row r="659" spans="2:159" x14ac:dyDescent="0.25">
      <c r="B659" s="33" t="s">
        <v>768</v>
      </c>
      <c r="C659" s="33" t="s">
        <v>41</v>
      </c>
    </row>
    <row r="660" spans="2:159" x14ac:dyDescent="0.25">
      <c r="B660" s="33" t="s">
        <v>768</v>
      </c>
      <c r="C660" s="33" t="s">
        <v>42</v>
      </c>
    </row>
    <row r="661" spans="2:159" x14ac:dyDescent="0.25">
      <c r="B661" s="33" t="s">
        <v>768</v>
      </c>
      <c r="C661" s="33" t="s">
        <v>43</v>
      </c>
    </row>
    <row r="662" spans="2:159" x14ac:dyDescent="0.25">
      <c r="B662" s="33" t="s">
        <v>768</v>
      </c>
      <c r="C662" s="33" t="s">
        <v>44</v>
      </c>
    </row>
    <row r="663" spans="2:159" x14ac:dyDescent="0.25">
      <c r="B663" s="33" t="s">
        <v>768</v>
      </c>
      <c r="C663" s="33" t="s">
        <v>45</v>
      </c>
    </row>
    <row r="664" spans="2:159" x14ac:dyDescent="0.25">
      <c r="B664" s="33" t="s">
        <v>768</v>
      </c>
      <c r="C664" s="33" t="s">
        <v>46</v>
      </c>
    </row>
    <row r="665" spans="2:159" x14ac:dyDescent="0.25">
      <c r="B665" s="33" t="s">
        <v>768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1359.6216890000001</v>
      </c>
      <c r="CD665" s="33">
        <v>1359.6216890000001</v>
      </c>
      <c r="CE665" s="33">
        <v>1359.6216890000001</v>
      </c>
      <c r="CF665" s="33">
        <v>1359.6216890000001</v>
      </c>
      <c r="CG665" s="33">
        <v>1359.6216890000001</v>
      </c>
      <c r="CH665" s="33">
        <v>1359.6216890000001</v>
      </c>
      <c r="CI665" s="33">
        <v>1359.6216890000001</v>
      </c>
      <c r="CJ665" s="33">
        <v>1359.6216890000001</v>
      </c>
      <c r="CK665" s="33">
        <v>1359.6216890000001</v>
      </c>
      <c r="CL665" s="33">
        <v>1359.6216890000001</v>
      </c>
      <c r="CM665" s="33">
        <v>1359.6216890000001</v>
      </c>
      <c r="CN665" s="33">
        <v>1861.7816150000001</v>
      </c>
      <c r="CO665" s="33">
        <v>1861.7816150000001</v>
      </c>
      <c r="CP665" s="33">
        <v>1861.7816150000001</v>
      </c>
      <c r="CQ665" s="33">
        <v>1861.7816150000001</v>
      </c>
      <c r="CR665" s="33">
        <v>1861.7816150000001</v>
      </c>
      <c r="CS665" s="33">
        <v>1861.7816150000001</v>
      </c>
      <c r="CT665" s="33">
        <v>1861.7816150000001</v>
      </c>
      <c r="CU665" s="33">
        <v>1861.7816150000001</v>
      </c>
      <c r="CV665" s="33">
        <v>1861.7816150000001</v>
      </c>
      <c r="CW665" s="33">
        <v>1861.7816150000001</v>
      </c>
      <c r="CX665" s="33">
        <v>1861.7816150000001</v>
      </c>
      <c r="CY665" s="33">
        <v>1861.7816150000001</v>
      </c>
      <c r="CZ665" s="33">
        <v>1861.7816150000001</v>
      </c>
      <c r="DA665" s="33">
        <v>1861.7816150000001</v>
      </c>
      <c r="DB665" s="33">
        <v>1861.7816150000001</v>
      </c>
      <c r="DC665" s="33">
        <v>1861.7816150000001</v>
      </c>
      <c r="DD665" s="33">
        <v>1861.7816150000001</v>
      </c>
      <c r="DE665" s="33">
        <v>1861.7816150000001</v>
      </c>
      <c r="DF665" s="33">
        <v>1861.7816150000001</v>
      </c>
      <c r="DG665" s="33">
        <v>1861.7816150000001</v>
      </c>
      <c r="DH665" s="33">
        <v>1888.310819</v>
      </c>
      <c r="DI665" s="33">
        <v>1888.310819</v>
      </c>
      <c r="DJ665" s="33">
        <v>1861.7816150000001</v>
      </c>
      <c r="DK665" s="33">
        <v>1888.310819</v>
      </c>
      <c r="DL665" s="33">
        <v>1888.310819</v>
      </c>
      <c r="DM665" s="33">
        <v>1888.310819</v>
      </c>
      <c r="DN665" s="33">
        <v>1861.7816150000001</v>
      </c>
      <c r="DO665" s="33">
        <v>1888.310819</v>
      </c>
      <c r="DP665" s="33">
        <v>3032.856464</v>
      </c>
      <c r="DQ665" s="33">
        <v>3032.856464</v>
      </c>
      <c r="DR665" s="33">
        <v>1861.7816150000001</v>
      </c>
      <c r="DS665" s="33">
        <v>3032.856464</v>
      </c>
      <c r="DT665" s="33">
        <v>3032.856464</v>
      </c>
      <c r="DU665" s="33">
        <v>3032.856464</v>
      </c>
      <c r="DV665" s="33">
        <v>1359.6216890000001</v>
      </c>
      <c r="DW665" s="33">
        <v>3032.856464</v>
      </c>
      <c r="DX665" s="33">
        <v>3032.856464</v>
      </c>
      <c r="DY665" s="33">
        <v>3032.856464</v>
      </c>
      <c r="DZ665" s="33">
        <v>327.50154600000002</v>
      </c>
      <c r="EA665" s="33">
        <v>3032.856464</v>
      </c>
      <c r="EB665" s="33">
        <v>3032.856464</v>
      </c>
      <c r="EC665" s="33">
        <v>3032.856464</v>
      </c>
      <c r="ED665" s="33">
        <v>0</v>
      </c>
      <c r="EE665" s="33">
        <v>3032.856464</v>
      </c>
      <c r="EF665" s="33">
        <v>3032.856464</v>
      </c>
      <c r="EG665" s="33">
        <v>3032.856464</v>
      </c>
      <c r="EH665" s="33">
        <v>0</v>
      </c>
      <c r="EI665" s="33">
        <v>3032.856464</v>
      </c>
      <c r="EJ665" s="33">
        <v>3032.856464</v>
      </c>
      <c r="EK665" s="33">
        <v>3032.856464</v>
      </c>
      <c r="EL665" s="33">
        <v>0</v>
      </c>
      <c r="EM665" s="33">
        <v>3032.856464</v>
      </c>
      <c r="EN665" s="33">
        <v>3032.856464</v>
      </c>
      <c r="EO665" s="33">
        <v>3032.856464</v>
      </c>
      <c r="EP665" s="33">
        <v>0</v>
      </c>
      <c r="EQ665" s="33">
        <v>3032.856464</v>
      </c>
      <c r="ER665" s="33">
        <v>3032.856464</v>
      </c>
      <c r="ES665" s="33">
        <v>2497.5513919999999</v>
      </c>
      <c r="ET665" s="33">
        <v>0</v>
      </c>
      <c r="EU665" s="33">
        <v>3032.856464</v>
      </c>
      <c r="EV665" s="33">
        <v>3032.856464</v>
      </c>
      <c r="EW665" s="33">
        <v>1861.7816150000001</v>
      </c>
      <c r="EX665" s="33">
        <v>0</v>
      </c>
      <c r="EY665" s="33">
        <v>3032.856464</v>
      </c>
      <c r="EZ665" s="33">
        <v>3032.856464</v>
      </c>
      <c r="FA665" s="33">
        <v>528.68913050000003</v>
      </c>
      <c r="FB665" s="33">
        <v>0</v>
      </c>
      <c r="FC665" s="33">
        <v>3032.856464</v>
      </c>
    </row>
    <row r="666" spans="2:159" x14ac:dyDescent="0.25">
      <c r="B666" s="33" t="s">
        <v>769</v>
      </c>
      <c r="C666" s="33" t="s">
        <v>36</v>
      </c>
      <c r="AV666" s="33">
        <v>82.430025720000003</v>
      </c>
      <c r="AW666" s="33">
        <v>82.430025720000003</v>
      </c>
      <c r="AX666" s="33">
        <v>82.430025720000003</v>
      </c>
      <c r="AY666" s="33">
        <v>82.430025720000003</v>
      </c>
      <c r="AZ666" s="33">
        <v>414.04507169999999</v>
      </c>
      <c r="BB666" s="33">
        <v>414.04507169999999</v>
      </c>
      <c r="BC666" s="33">
        <v>414.04507169999999</v>
      </c>
      <c r="BD666" s="33">
        <v>2521.2218210000001</v>
      </c>
      <c r="BF666" s="33">
        <v>2521.2218210000001</v>
      </c>
      <c r="BG666" s="33">
        <v>2521.2218210000001</v>
      </c>
      <c r="BH666" s="33">
        <v>2714.5060189999999</v>
      </c>
      <c r="BI666" s="33">
        <v>767.39039260000004</v>
      </c>
      <c r="BJ666" s="33">
        <v>414.04507169999999</v>
      </c>
      <c r="BK666" s="33">
        <v>2714.5060189999999</v>
      </c>
      <c r="BL666" s="33">
        <v>2714.5060189999999</v>
      </c>
      <c r="BN666" s="33">
        <v>331.61504600000001</v>
      </c>
      <c r="BO666" s="33">
        <v>2714.5060189999999</v>
      </c>
      <c r="BP666" s="33">
        <v>2714.5060189999999</v>
      </c>
      <c r="BR666" s="33">
        <v>82.430025720000003</v>
      </c>
      <c r="BS666" s="33">
        <v>2632.0759939999998</v>
      </c>
      <c r="BT666" s="33">
        <v>2714.5060189999999</v>
      </c>
      <c r="BW666" s="33">
        <v>2714.5060189999999</v>
      </c>
      <c r="BX666" s="33">
        <v>2714.5060189999999</v>
      </c>
      <c r="CA666" s="33">
        <v>2714.5060189999999</v>
      </c>
      <c r="CB666" s="33">
        <v>2714.5060189999999</v>
      </c>
      <c r="CE666" s="33">
        <v>2382.890973</v>
      </c>
      <c r="CF666" s="33">
        <v>2714.5060189999999</v>
      </c>
      <c r="CI666" s="33">
        <v>2714.5060189999999</v>
      </c>
      <c r="CJ666" s="33">
        <v>2714.5060189999999</v>
      </c>
      <c r="CM666" s="33">
        <v>2521.2218210000001</v>
      </c>
      <c r="CN666" s="33">
        <v>2714.5060189999999</v>
      </c>
      <c r="CQ666" s="33">
        <v>2075.6217080000001</v>
      </c>
      <c r="CR666" s="33">
        <v>2714.5060189999999</v>
      </c>
      <c r="CU666" s="33">
        <v>2521.2218210000001</v>
      </c>
      <c r="CV666" s="33">
        <v>2714.5060189999999</v>
      </c>
      <c r="CY666" s="33">
        <v>479.55148250000002</v>
      </c>
      <c r="CZ666" s="33">
        <v>2714.5060189999999</v>
      </c>
      <c r="DC666" s="33">
        <v>2382.890973</v>
      </c>
      <c r="DD666" s="33">
        <v>2714.5060189999999</v>
      </c>
      <c r="DH666" s="33">
        <v>2714.5060189999999</v>
      </c>
      <c r="DK666" s="33">
        <v>2714.5060189999999</v>
      </c>
      <c r="DL666" s="33">
        <v>2714.5060189999999</v>
      </c>
      <c r="DO666" s="33">
        <v>1259.106929</v>
      </c>
      <c r="DP666" s="33">
        <v>2714.5060189999999</v>
      </c>
      <c r="DT666" s="33">
        <v>2714.5060189999999</v>
      </c>
      <c r="DX666" s="33">
        <v>2714.5060189999999</v>
      </c>
      <c r="EB666" s="33">
        <v>2714.5060189999999</v>
      </c>
      <c r="EF666" s="33">
        <v>2714.5060189999999</v>
      </c>
      <c r="EJ666" s="33">
        <v>2714.5060189999999</v>
      </c>
      <c r="EN666" s="33">
        <v>2714.5060189999999</v>
      </c>
      <c r="ER666" s="33">
        <v>2714.5060189999999</v>
      </c>
      <c r="EV666" s="33">
        <v>2714.5060189999999</v>
      </c>
      <c r="EZ666" s="33">
        <v>2714.5060189999999</v>
      </c>
    </row>
    <row r="667" spans="2:159" x14ac:dyDescent="0.25">
      <c r="B667" s="33" t="s">
        <v>769</v>
      </c>
      <c r="C667" s="33" t="s">
        <v>37</v>
      </c>
      <c r="AR667" s="33">
        <v>235.92041839999999</v>
      </c>
      <c r="AT667" s="33">
        <v>235.92041839999999</v>
      </c>
      <c r="AU667" s="33">
        <v>235.92041839999999</v>
      </c>
      <c r="AV667" s="33">
        <v>235.92041839999999</v>
      </c>
      <c r="AW667" s="33">
        <v>235.92041839999999</v>
      </c>
      <c r="AY667" s="33">
        <v>235.92041839999999</v>
      </c>
      <c r="AZ667" s="33">
        <v>235.92041839999999</v>
      </c>
      <c r="BB667" s="33">
        <v>235.92041839999999</v>
      </c>
      <c r="BC667" s="33">
        <v>235.92041839999999</v>
      </c>
      <c r="BD667" s="33">
        <v>235.92041839999999</v>
      </c>
      <c r="BF667" s="33">
        <v>235.92041839999999</v>
      </c>
      <c r="BG667" s="33">
        <v>235.92041839999999</v>
      </c>
      <c r="BH667" s="33">
        <v>235.92041839999999</v>
      </c>
      <c r="BI667" s="33">
        <v>235.92041839999999</v>
      </c>
      <c r="BL667" s="33">
        <v>235.92041839999999</v>
      </c>
      <c r="BM667" s="33">
        <v>235.92041839999999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U667" s="33">
        <v>235.92041839999999</v>
      </c>
      <c r="BW667" s="33">
        <v>235.92041839999999</v>
      </c>
      <c r="BX667" s="33">
        <v>235.92041839999999</v>
      </c>
      <c r="CA667" s="33">
        <v>235.92041839999999</v>
      </c>
      <c r="CB667" s="33">
        <v>235.92041839999999</v>
      </c>
      <c r="CF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R667" s="33">
        <v>235.92041839999999</v>
      </c>
      <c r="CV667" s="33">
        <v>235.92041839999999</v>
      </c>
      <c r="CZ667" s="33">
        <v>235.92041839999999</v>
      </c>
      <c r="DD667" s="33">
        <v>235.92041839999999</v>
      </c>
      <c r="DH667" s="33">
        <v>235.92041839999999</v>
      </c>
      <c r="DK667" s="33">
        <v>235.92041839999999</v>
      </c>
      <c r="DL667" s="33">
        <v>235.92041839999999</v>
      </c>
      <c r="DO667" s="33">
        <v>235.92041839999999</v>
      </c>
      <c r="DP667" s="33">
        <v>235.92041839999999</v>
      </c>
      <c r="DS667" s="33">
        <v>235.92041839999999</v>
      </c>
      <c r="DT667" s="33">
        <v>235.92041839999999</v>
      </c>
      <c r="DW667" s="33">
        <v>235.92041839999999</v>
      </c>
      <c r="DX667" s="33">
        <v>235.92041839999999</v>
      </c>
      <c r="EA667" s="33">
        <v>235.92041839999999</v>
      </c>
      <c r="EB667" s="33">
        <v>235.92041839999999</v>
      </c>
      <c r="EF667" s="33">
        <v>235.92041839999999</v>
      </c>
      <c r="EJ667" s="33">
        <v>235.92041839999999</v>
      </c>
      <c r="EN667" s="33">
        <v>235.92041839999999</v>
      </c>
      <c r="ER667" s="33">
        <v>235.92041839999999</v>
      </c>
      <c r="EV667" s="33">
        <v>235.92041839999999</v>
      </c>
      <c r="EW667" s="33">
        <v>187.59693239999999</v>
      </c>
      <c r="EZ667" s="33">
        <v>235.92041839999999</v>
      </c>
    </row>
    <row r="668" spans="2:159" x14ac:dyDescent="0.25">
      <c r="B668" s="33" t="s">
        <v>769</v>
      </c>
      <c r="C668" s="33" t="s">
        <v>38</v>
      </c>
      <c r="AR668" s="33">
        <v>524.8992442</v>
      </c>
      <c r="AU668" s="33">
        <v>524.8992442</v>
      </c>
      <c r="AV668" s="33">
        <v>524.8992442</v>
      </c>
      <c r="AY668" s="33">
        <v>524.8992442</v>
      </c>
      <c r="AZ668" s="33">
        <v>965.47351960000003</v>
      </c>
      <c r="BC668" s="33">
        <v>965.47351960000003</v>
      </c>
      <c r="BD668" s="33">
        <v>1470.4758609999999</v>
      </c>
      <c r="BG668" s="33">
        <v>1422.3290489999999</v>
      </c>
      <c r="BH668" s="33">
        <v>1470.4758609999999</v>
      </c>
      <c r="BK668" s="33">
        <v>1470.4758609999999</v>
      </c>
      <c r="BL668" s="33">
        <v>1470.4758609999999</v>
      </c>
      <c r="BO668" s="33">
        <v>220.77433250000001</v>
      </c>
      <c r="BP668" s="33">
        <v>1470.4758609999999</v>
      </c>
      <c r="BS668" s="33">
        <v>505.0023415</v>
      </c>
      <c r="BT668" s="33">
        <v>1470.4758609999999</v>
      </c>
      <c r="BW668" s="33">
        <v>1029.901586</v>
      </c>
      <c r="BX668" s="33">
        <v>1470.4758609999999</v>
      </c>
      <c r="CA668" s="33">
        <v>524.8992442</v>
      </c>
      <c r="CB668" s="33">
        <v>1470.4758609999999</v>
      </c>
      <c r="CE668" s="33">
        <v>965.47351960000003</v>
      </c>
      <c r="CF668" s="33">
        <v>1470.4758609999999</v>
      </c>
      <c r="CJ668" s="33">
        <v>1470.4758609999999</v>
      </c>
      <c r="CN668" s="33">
        <v>1470.4758609999999</v>
      </c>
      <c r="CR668" s="33">
        <v>1470.4758609999999</v>
      </c>
      <c r="CV668" s="33">
        <v>1470.4758609999999</v>
      </c>
      <c r="CZ668" s="33">
        <v>1470.4758609999999</v>
      </c>
      <c r="DD668" s="33">
        <v>1470.4758609999999</v>
      </c>
      <c r="DG668" s="33">
        <v>440.57427539999998</v>
      </c>
      <c r="DH668" s="33">
        <v>1470.4758609999999</v>
      </c>
      <c r="DL668" s="33">
        <v>1470.4758609999999</v>
      </c>
      <c r="DP668" s="33">
        <v>1470.4758609999999</v>
      </c>
      <c r="DT668" s="33">
        <v>1470.4758609999999</v>
      </c>
      <c r="DX668" s="33">
        <v>1470.4758609999999</v>
      </c>
      <c r="EB668" s="33">
        <v>1470.4758609999999</v>
      </c>
      <c r="EF668" s="33">
        <v>1470.4758609999999</v>
      </c>
      <c r="EJ668" s="33">
        <v>1470.4758609999999</v>
      </c>
      <c r="EN668" s="33">
        <v>1470.4758609999999</v>
      </c>
      <c r="ER668" s="33">
        <v>1470.4758609999999</v>
      </c>
      <c r="EV668" s="33">
        <v>1470.4758609999999</v>
      </c>
      <c r="EZ668" s="33">
        <v>1470.4758609999999</v>
      </c>
    </row>
    <row r="669" spans="2:159" x14ac:dyDescent="0.25">
      <c r="B669" s="33" t="s">
        <v>769</v>
      </c>
      <c r="C669" s="33" t="s">
        <v>39</v>
      </c>
      <c r="BP669" s="33">
        <v>168.64993770000001</v>
      </c>
      <c r="BT669" s="33">
        <v>168.64993770000001</v>
      </c>
      <c r="BW669" s="33">
        <v>132.51427380000001</v>
      </c>
      <c r="BX669" s="33">
        <v>168.64993770000001</v>
      </c>
      <c r="CB669" s="33">
        <v>168.64993770000001</v>
      </c>
      <c r="CF669" s="33">
        <v>168.64993770000001</v>
      </c>
      <c r="CI669" s="33">
        <v>168.64993770000001</v>
      </c>
      <c r="CJ669" s="33">
        <v>168.64993770000001</v>
      </c>
      <c r="CN669" s="33">
        <v>168.64993770000001</v>
      </c>
      <c r="CR669" s="33">
        <v>168.64993770000001</v>
      </c>
      <c r="CV669" s="33">
        <v>168.64993770000001</v>
      </c>
      <c r="CZ669" s="33">
        <v>168.64993770000001</v>
      </c>
      <c r="DD669" s="33">
        <v>168.64993770000001</v>
      </c>
      <c r="DG669" s="33">
        <v>168.64993770000001</v>
      </c>
      <c r="DH669" s="33">
        <v>168.64993770000001</v>
      </c>
      <c r="DL669" s="33">
        <v>168.64993770000001</v>
      </c>
      <c r="DO669" s="33">
        <v>168.64993770000001</v>
      </c>
      <c r="DP669" s="33">
        <v>168.64993770000001</v>
      </c>
      <c r="DS669" s="33">
        <v>168.64993770000001</v>
      </c>
      <c r="DT669" s="33">
        <v>168.64993770000001</v>
      </c>
      <c r="DX669" s="33">
        <v>168.64993770000001</v>
      </c>
      <c r="EB669" s="33">
        <v>168.64993770000001</v>
      </c>
      <c r="EF669" s="33">
        <v>168.64993770000001</v>
      </c>
      <c r="EJ669" s="33">
        <v>168.64993770000001</v>
      </c>
      <c r="EN669" s="33">
        <v>168.64993770000001</v>
      </c>
      <c r="ER669" s="33">
        <v>168.64993770000001</v>
      </c>
      <c r="EV669" s="33">
        <v>168.64993770000001</v>
      </c>
      <c r="EZ669" s="33">
        <v>168.64993770000001</v>
      </c>
    </row>
    <row r="670" spans="2:159" x14ac:dyDescent="0.25">
      <c r="B670" s="33" t="s">
        <v>769</v>
      </c>
      <c r="C670" s="33" t="s">
        <v>40</v>
      </c>
    </row>
    <row r="671" spans="2:159" x14ac:dyDescent="0.25">
      <c r="B671" s="33" t="s">
        <v>769</v>
      </c>
      <c r="C671" s="33" t="s">
        <v>41</v>
      </c>
    </row>
    <row r="672" spans="2:159" x14ac:dyDescent="0.25">
      <c r="B672" s="33" t="s">
        <v>769</v>
      </c>
      <c r="C672" s="33" t="s">
        <v>42</v>
      </c>
    </row>
    <row r="673" spans="2:159" x14ac:dyDescent="0.25">
      <c r="B673" s="33" t="s">
        <v>769</v>
      </c>
      <c r="C673" s="33" t="s">
        <v>43</v>
      </c>
    </row>
    <row r="674" spans="2:159" x14ac:dyDescent="0.25">
      <c r="B674" s="33" t="s">
        <v>769</v>
      </c>
      <c r="C674" s="33" t="s">
        <v>44</v>
      </c>
    </row>
    <row r="675" spans="2:159" x14ac:dyDescent="0.25">
      <c r="B675" s="33" t="s">
        <v>769</v>
      </c>
      <c r="C675" s="33" t="s">
        <v>45</v>
      </c>
    </row>
    <row r="676" spans="2:159" x14ac:dyDescent="0.25">
      <c r="B676" s="33" t="s">
        <v>769</v>
      </c>
      <c r="C676" s="33" t="s">
        <v>46</v>
      </c>
    </row>
    <row r="677" spans="2:159" x14ac:dyDescent="0.25">
      <c r="B677" s="33" t="s">
        <v>769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760.81966269999998</v>
      </c>
      <c r="AS677" s="33">
        <v>0</v>
      </c>
      <c r="AT677" s="33">
        <v>235.92041839999999</v>
      </c>
      <c r="AU677" s="33">
        <v>760.81966269999998</v>
      </c>
      <c r="AV677" s="33">
        <v>843.24968839999997</v>
      </c>
      <c r="AW677" s="33">
        <v>318.35044420000003</v>
      </c>
      <c r="AX677" s="33">
        <v>82.430025720000003</v>
      </c>
      <c r="AY677" s="33">
        <v>843.24968839999997</v>
      </c>
      <c r="AZ677" s="33">
        <v>1615.4390100000001</v>
      </c>
      <c r="BA677" s="33">
        <v>0</v>
      </c>
      <c r="BB677" s="33">
        <v>649.96549019999998</v>
      </c>
      <c r="BC677" s="33">
        <v>1615.4390100000001</v>
      </c>
      <c r="BD677" s="33">
        <v>4227.618101</v>
      </c>
      <c r="BE677" s="33">
        <v>0</v>
      </c>
      <c r="BF677" s="33">
        <v>2757.1422400000001</v>
      </c>
      <c r="BG677" s="33">
        <v>4179.4712890000001</v>
      </c>
      <c r="BH677" s="33">
        <v>4420.9022990000003</v>
      </c>
      <c r="BI677" s="33">
        <v>1003.3108109999999</v>
      </c>
      <c r="BJ677" s="33">
        <v>414.04507169999999</v>
      </c>
      <c r="BK677" s="33">
        <v>4184.9818809999997</v>
      </c>
      <c r="BL677" s="33">
        <v>4420.9022990000003</v>
      </c>
      <c r="BM677" s="33">
        <v>235.92041839999999</v>
      </c>
      <c r="BN677" s="33">
        <v>331.61504600000001</v>
      </c>
      <c r="BO677" s="33">
        <v>3171.2007699999999</v>
      </c>
      <c r="BP677" s="33">
        <v>4589.5522369999999</v>
      </c>
      <c r="BQ677" s="33">
        <v>0</v>
      </c>
      <c r="BR677" s="33">
        <v>82.430025720000003</v>
      </c>
      <c r="BS677" s="33">
        <v>3372.9987540000002</v>
      </c>
      <c r="BT677" s="33">
        <v>4589.5522369999999</v>
      </c>
      <c r="BU677" s="33">
        <v>235.92041839999999</v>
      </c>
      <c r="BV677" s="33">
        <v>0</v>
      </c>
      <c r="BW677" s="33">
        <v>4112.8422970000001</v>
      </c>
      <c r="BX677" s="33">
        <v>4589.5522369999999</v>
      </c>
      <c r="BY677" s="33">
        <v>0</v>
      </c>
      <c r="BZ677" s="33">
        <v>0</v>
      </c>
      <c r="CA677" s="33">
        <v>3475.3256820000001</v>
      </c>
      <c r="CB677" s="33">
        <v>4589.5522369999999</v>
      </c>
      <c r="CC677" s="33">
        <v>0</v>
      </c>
      <c r="CD677" s="33">
        <v>0</v>
      </c>
      <c r="CE677" s="33">
        <v>3348.364493</v>
      </c>
      <c r="CF677" s="33">
        <v>4589.5522369999999</v>
      </c>
      <c r="CG677" s="33">
        <v>0</v>
      </c>
      <c r="CH677" s="33">
        <v>0</v>
      </c>
      <c r="CI677" s="33">
        <v>2883.1559569999999</v>
      </c>
      <c r="CJ677" s="33">
        <v>4589.5522369999999</v>
      </c>
      <c r="CK677" s="33">
        <v>0</v>
      </c>
      <c r="CL677" s="33">
        <v>0</v>
      </c>
      <c r="CM677" s="33">
        <v>2757.1422400000001</v>
      </c>
      <c r="CN677" s="33">
        <v>4589.5522369999999</v>
      </c>
      <c r="CO677" s="33">
        <v>0</v>
      </c>
      <c r="CP677" s="33">
        <v>0</v>
      </c>
      <c r="CQ677" s="33">
        <v>2075.6217080000001</v>
      </c>
      <c r="CR677" s="33">
        <v>4589.5522369999999</v>
      </c>
      <c r="CS677" s="33">
        <v>0</v>
      </c>
      <c r="CT677" s="33">
        <v>0</v>
      </c>
      <c r="CU677" s="33">
        <v>2521.2218210000001</v>
      </c>
      <c r="CV677" s="33">
        <v>4589.5522369999999</v>
      </c>
      <c r="CW677" s="33">
        <v>0</v>
      </c>
      <c r="CX677" s="33">
        <v>0</v>
      </c>
      <c r="CY677" s="33">
        <v>479.55148250000002</v>
      </c>
      <c r="CZ677" s="33">
        <v>4589.5522369999999</v>
      </c>
      <c r="DA677" s="33">
        <v>0</v>
      </c>
      <c r="DB677" s="33">
        <v>0</v>
      </c>
      <c r="DC677" s="33">
        <v>2382.890973</v>
      </c>
      <c r="DD677" s="33">
        <v>4589.5522369999999</v>
      </c>
      <c r="DE677" s="33">
        <v>0</v>
      </c>
      <c r="DF677" s="33">
        <v>0</v>
      </c>
      <c r="DG677" s="33">
        <v>609.22421310000004</v>
      </c>
      <c r="DH677" s="33">
        <v>4589.5522369999999</v>
      </c>
      <c r="DI677" s="33">
        <v>0</v>
      </c>
      <c r="DJ677" s="33">
        <v>0</v>
      </c>
      <c r="DK677" s="33">
        <v>2950.426438</v>
      </c>
      <c r="DL677" s="33">
        <v>4589.5522369999999</v>
      </c>
      <c r="DM677" s="33">
        <v>0</v>
      </c>
      <c r="DN677" s="33">
        <v>0</v>
      </c>
      <c r="DO677" s="33">
        <v>1663.677285</v>
      </c>
      <c r="DP677" s="33">
        <v>4589.5522369999999</v>
      </c>
      <c r="DQ677" s="33">
        <v>0</v>
      </c>
      <c r="DR677" s="33">
        <v>0</v>
      </c>
      <c r="DS677" s="33">
        <v>404.57035610000003</v>
      </c>
      <c r="DT677" s="33">
        <v>4589.5522369999999</v>
      </c>
      <c r="DU677" s="33">
        <v>0</v>
      </c>
      <c r="DV677" s="33">
        <v>0</v>
      </c>
      <c r="DW677" s="33">
        <v>235.92041839999999</v>
      </c>
      <c r="DX677" s="33">
        <v>4589.5522369999999</v>
      </c>
      <c r="DY677" s="33">
        <v>0</v>
      </c>
      <c r="DZ677" s="33">
        <v>0</v>
      </c>
      <c r="EA677" s="33">
        <v>235.92041839999999</v>
      </c>
      <c r="EB677" s="33">
        <v>4589.5522369999999</v>
      </c>
      <c r="EC677" s="33">
        <v>0</v>
      </c>
      <c r="ED677" s="33">
        <v>0</v>
      </c>
      <c r="EE677" s="33">
        <v>0</v>
      </c>
      <c r="EF677" s="33">
        <v>4589.5522369999999</v>
      </c>
      <c r="EG677" s="33">
        <v>0</v>
      </c>
      <c r="EH677" s="33">
        <v>0</v>
      </c>
      <c r="EI677" s="33">
        <v>0</v>
      </c>
      <c r="EJ677" s="33">
        <v>4589.5522369999999</v>
      </c>
      <c r="EK677" s="33">
        <v>0</v>
      </c>
      <c r="EL677" s="33">
        <v>0</v>
      </c>
      <c r="EM677" s="33">
        <v>0</v>
      </c>
      <c r="EN677" s="33">
        <v>4589.5522369999999</v>
      </c>
      <c r="EO677" s="33">
        <v>0</v>
      </c>
      <c r="EP677" s="33">
        <v>0</v>
      </c>
      <c r="EQ677" s="33">
        <v>0</v>
      </c>
      <c r="ER677" s="33">
        <v>4589.5522369999999</v>
      </c>
      <c r="ES677" s="33">
        <v>0</v>
      </c>
      <c r="ET677" s="33">
        <v>0</v>
      </c>
      <c r="EU677" s="33">
        <v>0</v>
      </c>
      <c r="EV677" s="33">
        <v>4589.5522369999999</v>
      </c>
      <c r="EW677" s="33">
        <v>187.59693239999999</v>
      </c>
      <c r="EX677" s="33">
        <v>0</v>
      </c>
      <c r="EY677" s="33">
        <v>0</v>
      </c>
      <c r="EZ677" s="33">
        <v>4589.5522369999999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770</v>
      </c>
      <c r="C678" s="33" t="s">
        <v>36</v>
      </c>
      <c r="AV678" s="33">
        <v>214.12857260000001</v>
      </c>
      <c r="AY678" s="33">
        <v>214.12857260000001</v>
      </c>
      <c r="AZ678" s="33">
        <v>579.85259470000005</v>
      </c>
      <c r="BC678" s="33">
        <v>579.85259470000005</v>
      </c>
      <c r="BD678" s="33">
        <v>984.42295079999997</v>
      </c>
      <c r="BH678" s="33">
        <v>1864.6240299999999</v>
      </c>
      <c r="BL678" s="33">
        <v>1864.6240299999999</v>
      </c>
      <c r="BP678" s="33">
        <v>1864.6240299999999</v>
      </c>
      <c r="BT678" s="33">
        <v>1864.6240299999999</v>
      </c>
      <c r="BX678" s="33">
        <v>1864.6240299999999</v>
      </c>
      <c r="CB678" s="33">
        <v>1864.6240299999999</v>
      </c>
      <c r="CF678" s="33">
        <v>1864.6240299999999</v>
      </c>
      <c r="CJ678" s="33">
        <v>1864.6240299999999</v>
      </c>
      <c r="CN678" s="33">
        <v>1864.6240299999999</v>
      </c>
      <c r="CR678" s="33">
        <v>1864.6240299999999</v>
      </c>
      <c r="CV678" s="33">
        <v>1864.6240299999999</v>
      </c>
      <c r="CZ678" s="33">
        <v>1864.6240299999999</v>
      </c>
      <c r="DD678" s="33">
        <v>1864.6240299999999</v>
      </c>
      <c r="DH678" s="33">
        <v>1864.6240299999999</v>
      </c>
      <c r="DL678" s="33">
        <v>1864.6240299999999</v>
      </c>
      <c r="DP678" s="33">
        <v>1864.6240299999999</v>
      </c>
      <c r="DT678" s="33">
        <v>1864.6240299999999</v>
      </c>
      <c r="DX678" s="33">
        <v>1864.6240299999999</v>
      </c>
      <c r="EB678" s="33">
        <v>1864.6240299999999</v>
      </c>
      <c r="EF678" s="33">
        <v>1864.6240299999999</v>
      </c>
      <c r="EJ678" s="33">
        <v>1864.6240299999999</v>
      </c>
      <c r="EN678" s="33">
        <v>1864.6240299999999</v>
      </c>
      <c r="ER678" s="33">
        <v>1864.6240299999999</v>
      </c>
      <c r="EV678" s="33">
        <v>1864.6240299999999</v>
      </c>
      <c r="EZ678" s="33">
        <v>1864.6240299999999</v>
      </c>
    </row>
    <row r="679" spans="2:159" x14ac:dyDescent="0.25">
      <c r="B679" s="33" t="s">
        <v>770</v>
      </c>
      <c r="C679" s="33" t="s">
        <v>37</v>
      </c>
    </row>
    <row r="680" spans="2:159" x14ac:dyDescent="0.25">
      <c r="B680" s="33" t="s">
        <v>770</v>
      </c>
      <c r="C680" s="33" t="s">
        <v>38</v>
      </c>
      <c r="BD680" s="33">
        <v>211.28615790000001</v>
      </c>
      <c r="BH680" s="33">
        <v>211.28615790000001</v>
      </c>
      <c r="BL680" s="33">
        <v>211.28615790000001</v>
      </c>
      <c r="BP680" s="33">
        <v>211.28615790000001</v>
      </c>
      <c r="BT680" s="33">
        <v>211.28615790000001</v>
      </c>
      <c r="BX680" s="33">
        <v>211.28615790000001</v>
      </c>
      <c r="CB680" s="33">
        <v>211.28615790000001</v>
      </c>
      <c r="CF680" s="33">
        <v>211.28615790000001</v>
      </c>
      <c r="CJ680" s="33">
        <v>211.28615790000001</v>
      </c>
      <c r="CN680" s="33">
        <v>211.28615790000001</v>
      </c>
      <c r="CR680" s="33">
        <v>211.28615790000001</v>
      </c>
      <c r="CV680" s="33">
        <v>211.28615790000001</v>
      </c>
      <c r="CZ680" s="33">
        <v>211.28615790000001</v>
      </c>
      <c r="DD680" s="33">
        <v>211.28615790000001</v>
      </c>
      <c r="DH680" s="33">
        <v>211.28615790000001</v>
      </c>
      <c r="DL680" s="33">
        <v>211.28615790000001</v>
      </c>
      <c r="DP680" s="33">
        <v>211.28615790000001</v>
      </c>
      <c r="DT680" s="33">
        <v>211.28615790000001</v>
      </c>
      <c r="DX680" s="33">
        <v>211.28615790000001</v>
      </c>
      <c r="EB680" s="33">
        <v>211.28615790000001</v>
      </c>
      <c r="EF680" s="33">
        <v>211.28615790000001</v>
      </c>
      <c r="EJ680" s="33">
        <v>211.28615790000001</v>
      </c>
      <c r="EN680" s="33">
        <v>211.28615790000001</v>
      </c>
      <c r="ER680" s="33">
        <v>211.28615790000001</v>
      </c>
      <c r="EV680" s="33">
        <v>211.28615790000001</v>
      </c>
      <c r="EZ680" s="33">
        <v>211.28615790000001</v>
      </c>
    </row>
    <row r="681" spans="2:159" x14ac:dyDescent="0.25">
      <c r="B681" s="33" t="s">
        <v>770</v>
      </c>
      <c r="C681" s="33" t="s">
        <v>39</v>
      </c>
    </row>
    <row r="682" spans="2:159" x14ac:dyDescent="0.25">
      <c r="B682" s="33" t="s">
        <v>770</v>
      </c>
      <c r="C682" s="33" t="s">
        <v>40</v>
      </c>
    </row>
    <row r="683" spans="2:159" x14ac:dyDescent="0.25">
      <c r="B683" s="33" t="s">
        <v>770</v>
      </c>
      <c r="C683" s="33" t="s">
        <v>41</v>
      </c>
    </row>
    <row r="684" spans="2:159" x14ac:dyDescent="0.25">
      <c r="B684" s="33" t="s">
        <v>770</v>
      </c>
      <c r="C684" s="33" t="s">
        <v>42</v>
      </c>
    </row>
    <row r="685" spans="2:159" x14ac:dyDescent="0.25">
      <c r="B685" s="33" t="s">
        <v>770</v>
      </c>
      <c r="C685" s="33" t="s">
        <v>43</v>
      </c>
    </row>
    <row r="686" spans="2:159" x14ac:dyDescent="0.25">
      <c r="B686" s="33" t="s">
        <v>770</v>
      </c>
      <c r="C686" s="33" t="s">
        <v>44</v>
      </c>
    </row>
    <row r="687" spans="2:159" x14ac:dyDescent="0.25">
      <c r="B687" s="33" t="s">
        <v>770</v>
      </c>
      <c r="C687" s="33" t="s">
        <v>45</v>
      </c>
    </row>
    <row r="688" spans="2:159" x14ac:dyDescent="0.25">
      <c r="B688" s="33" t="s">
        <v>770</v>
      </c>
      <c r="C688" s="33" t="s">
        <v>46</v>
      </c>
    </row>
    <row r="689" spans="2:159" x14ac:dyDescent="0.25">
      <c r="B689" s="33" t="s">
        <v>770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214.12857260000001</v>
      </c>
      <c r="AW689" s="33">
        <v>0</v>
      </c>
      <c r="AX689" s="33">
        <v>0</v>
      </c>
      <c r="AY689" s="33">
        <v>214.12857260000001</v>
      </c>
      <c r="AZ689" s="33">
        <v>579.85259470000005</v>
      </c>
      <c r="BA689" s="33">
        <v>0</v>
      </c>
      <c r="BB689" s="33">
        <v>0</v>
      </c>
      <c r="BC689" s="33">
        <v>579.85259470000005</v>
      </c>
      <c r="BD689" s="33">
        <v>1195.7091089999999</v>
      </c>
      <c r="BE689" s="33">
        <v>0</v>
      </c>
      <c r="BF689" s="33">
        <v>0</v>
      </c>
      <c r="BG689" s="33">
        <v>0</v>
      </c>
      <c r="BH689" s="33">
        <v>2075.9101879999998</v>
      </c>
      <c r="BI689" s="33">
        <v>0</v>
      </c>
      <c r="BJ689" s="33">
        <v>0</v>
      </c>
      <c r="BK689" s="33">
        <v>0</v>
      </c>
      <c r="BL689" s="33">
        <v>2075.9101879999998</v>
      </c>
      <c r="BM689" s="33">
        <v>0</v>
      </c>
      <c r="BN689" s="33">
        <v>0</v>
      </c>
      <c r="BO689" s="33">
        <v>0</v>
      </c>
      <c r="BP689" s="33">
        <v>2075.9101879999998</v>
      </c>
      <c r="BQ689" s="33">
        <v>0</v>
      </c>
      <c r="BR689" s="33">
        <v>0</v>
      </c>
      <c r="BS689" s="33">
        <v>0</v>
      </c>
      <c r="BT689" s="33">
        <v>2075.9101879999998</v>
      </c>
      <c r="BU689" s="33">
        <v>0</v>
      </c>
      <c r="BV689" s="33">
        <v>0</v>
      </c>
      <c r="BW689" s="33">
        <v>0</v>
      </c>
      <c r="BX689" s="33">
        <v>2075.9101879999998</v>
      </c>
      <c r="BY689" s="33">
        <v>0</v>
      </c>
      <c r="BZ689" s="33">
        <v>0</v>
      </c>
      <c r="CA689" s="33">
        <v>0</v>
      </c>
      <c r="CB689" s="33">
        <v>2075.9101879999998</v>
      </c>
      <c r="CC689" s="33">
        <v>0</v>
      </c>
      <c r="CD689" s="33">
        <v>0</v>
      </c>
      <c r="CE689" s="33">
        <v>0</v>
      </c>
      <c r="CF689" s="33">
        <v>2075.9101879999998</v>
      </c>
      <c r="CG689" s="33">
        <v>0</v>
      </c>
      <c r="CH689" s="33">
        <v>0</v>
      </c>
      <c r="CI689" s="33">
        <v>0</v>
      </c>
      <c r="CJ689" s="33">
        <v>2075.9101879999998</v>
      </c>
      <c r="CK689" s="33">
        <v>0</v>
      </c>
      <c r="CL689" s="33">
        <v>0</v>
      </c>
      <c r="CM689" s="33">
        <v>0</v>
      </c>
      <c r="CN689" s="33">
        <v>2075.9101879999998</v>
      </c>
      <c r="CO689" s="33">
        <v>0</v>
      </c>
      <c r="CP689" s="33">
        <v>0</v>
      </c>
      <c r="CQ689" s="33">
        <v>0</v>
      </c>
      <c r="CR689" s="33">
        <v>2075.9101879999998</v>
      </c>
      <c r="CS689" s="33">
        <v>0</v>
      </c>
      <c r="CT689" s="33">
        <v>0</v>
      </c>
      <c r="CU689" s="33">
        <v>0</v>
      </c>
      <c r="CV689" s="33">
        <v>2075.9101879999998</v>
      </c>
      <c r="CW689" s="33">
        <v>0</v>
      </c>
      <c r="CX689" s="33">
        <v>0</v>
      </c>
      <c r="CY689" s="33">
        <v>0</v>
      </c>
      <c r="CZ689" s="33">
        <v>2075.9101879999998</v>
      </c>
      <c r="DA689" s="33">
        <v>0</v>
      </c>
      <c r="DB689" s="33">
        <v>0</v>
      </c>
      <c r="DC689" s="33">
        <v>0</v>
      </c>
      <c r="DD689" s="33">
        <v>2075.9101879999998</v>
      </c>
      <c r="DE689" s="33">
        <v>0</v>
      </c>
      <c r="DF689" s="33">
        <v>0</v>
      </c>
      <c r="DG689" s="33">
        <v>0</v>
      </c>
      <c r="DH689" s="33">
        <v>2075.9101879999998</v>
      </c>
      <c r="DI689" s="33">
        <v>0</v>
      </c>
      <c r="DJ689" s="33">
        <v>0</v>
      </c>
      <c r="DK689" s="33">
        <v>0</v>
      </c>
      <c r="DL689" s="33">
        <v>2075.9101879999998</v>
      </c>
      <c r="DM689" s="33">
        <v>0</v>
      </c>
      <c r="DN689" s="33">
        <v>0</v>
      </c>
      <c r="DO689" s="33">
        <v>0</v>
      </c>
      <c r="DP689" s="33">
        <v>2075.9101879999998</v>
      </c>
      <c r="DQ689" s="33">
        <v>0</v>
      </c>
      <c r="DR689" s="33">
        <v>0</v>
      </c>
      <c r="DS689" s="33">
        <v>0</v>
      </c>
      <c r="DT689" s="33">
        <v>2075.9101879999998</v>
      </c>
      <c r="DU689" s="33">
        <v>0</v>
      </c>
      <c r="DV689" s="33">
        <v>0</v>
      </c>
      <c r="DW689" s="33">
        <v>0</v>
      </c>
      <c r="DX689" s="33">
        <v>2075.9101879999998</v>
      </c>
      <c r="DY689" s="33">
        <v>0</v>
      </c>
      <c r="DZ689" s="33">
        <v>0</v>
      </c>
      <c r="EA689" s="33">
        <v>0</v>
      </c>
      <c r="EB689" s="33">
        <v>2075.9101879999998</v>
      </c>
      <c r="EC689" s="33">
        <v>0</v>
      </c>
      <c r="ED689" s="33">
        <v>0</v>
      </c>
      <c r="EE689" s="33">
        <v>0</v>
      </c>
      <c r="EF689" s="33">
        <v>2075.9101879999998</v>
      </c>
      <c r="EG689" s="33">
        <v>0</v>
      </c>
      <c r="EH689" s="33">
        <v>0</v>
      </c>
      <c r="EI689" s="33">
        <v>0</v>
      </c>
      <c r="EJ689" s="33">
        <v>2075.9101879999998</v>
      </c>
      <c r="EK689" s="33">
        <v>0</v>
      </c>
      <c r="EL689" s="33">
        <v>0</v>
      </c>
      <c r="EM689" s="33">
        <v>0</v>
      </c>
      <c r="EN689" s="33">
        <v>2075.9101879999998</v>
      </c>
      <c r="EO689" s="33">
        <v>0</v>
      </c>
      <c r="EP689" s="33">
        <v>0</v>
      </c>
      <c r="EQ689" s="33">
        <v>0</v>
      </c>
      <c r="ER689" s="33">
        <v>2075.9101879999998</v>
      </c>
      <c r="ES689" s="33">
        <v>0</v>
      </c>
      <c r="ET689" s="33">
        <v>0</v>
      </c>
      <c r="EU689" s="33">
        <v>0</v>
      </c>
      <c r="EV689" s="33">
        <v>2075.9101879999998</v>
      </c>
      <c r="EW689" s="33">
        <v>0</v>
      </c>
      <c r="EX689" s="33">
        <v>0</v>
      </c>
      <c r="EY689" s="33">
        <v>0</v>
      </c>
      <c r="EZ689" s="33">
        <v>2075.9101879999998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696</v>
      </c>
      <c r="C690" s="33" t="s">
        <v>36</v>
      </c>
    </row>
    <row r="691" spans="2:159" x14ac:dyDescent="0.25">
      <c r="B691" s="33" t="s">
        <v>696</v>
      </c>
      <c r="C691" s="33" t="s">
        <v>37</v>
      </c>
    </row>
    <row r="692" spans="2:159" x14ac:dyDescent="0.25">
      <c r="B692" s="33" t="s">
        <v>696</v>
      </c>
      <c r="C692" s="33" t="s">
        <v>38</v>
      </c>
    </row>
    <row r="693" spans="2:159" x14ac:dyDescent="0.25">
      <c r="B693" s="33" t="s">
        <v>696</v>
      </c>
      <c r="C693" s="33" t="s">
        <v>39</v>
      </c>
    </row>
    <row r="694" spans="2:159" x14ac:dyDescent="0.25">
      <c r="B694" s="33" t="s">
        <v>696</v>
      </c>
      <c r="C694" s="33" t="s">
        <v>40</v>
      </c>
    </row>
    <row r="695" spans="2:159" x14ac:dyDescent="0.25">
      <c r="B695" s="33" t="s">
        <v>696</v>
      </c>
      <c r="C695" s="33" t="s">
        <v>41</v>
      </c>
    </row>
    <row r="696" spans="2:159" x14ac:dyDescent="0.25">
      <c r="B696" s="33" t="s">
        <v>696</v>
      </c>
      <c r="C696" s="33" t="s">
        <v>42</v>
      </c>
    </row>
    <row r="697" spans="2:159" x14ac:dyDescent="0.25">
      <c r="B697" s="33" t="s">
        <v>696</v>
      </c>
      <c r="C697" s="33" t="s">
        <v>43</v>
      </c>
    </row>
    <row r="698" spans="2:159" x14ac:dyDescent="0.25">
      <c r="B698" s="33" t="s">
        <v>696</v>
      </c>
      <c r="C698" s="33" t="s">
        <v>44</v>
      </c>
    </row>
    <row r="699" spans="2:159" x14ac:dyDescent="0.25">
      <c r="B699" s="33" t="s">
        <v>696</v>
      </c>
      <c r="C699" s="33" t="s">
        <v>45</v>
      </c>
    </row>
    <row r="700" spans="2:159" x14ac:dyDescent="0.25">
      <c r="B700" s="33" t="s">
        <v>696</v>
      </c>
      <c r="C700" s="33" t="s">
        <v>46</v>
      </c>
    </row>
    <row r="701" spans="2:159" x14ac:dyDescent="0.25">
      <c r="B701" s="33" t="s">
        <v>696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695</v>
      </c>
      <c r="C702" s="33" t="s">
        <v>36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695</v>
      </c>
      <c r="C703" s="33" t="s">
        <v>37</v>
      </c>
    </row>
    <row r="704" spans="2:159" x14ac:dyDescent="0.25">
      <c r="B704" s="33" t="s">
        <v>695</v>
      </c>
      <c r="C704" s="33" t="s">
        <v>38</v>
      </c>
    </row>
    <row r="705" spans="2:159" x14ac:dyDescent="0.25">
      <c r="B705" s="33" t="s">
        <v>695</v>
      </c>
      <c r="C705" s="33" t="s">
        <v>39</v>
      </c>
    </row>
    <row r="706" spans="2:159" x14ac:dyDescent="0.25">
      <c r="B706" s="33" t="s">
        <v>695</v>
      </c>
      <c r="C706" s="33" t="s">
        <v>40</v>
      </c>
    </row>
    <row r="707" spans="2:159" x14ac:dyDescent="0.25">
      <c r="B707" s="33" t="s">
        <v>695</v>
      </c>
      <c r="C707" s="33" t="s">
        <v>41</v>
      </c>
    </row>
    <row r="708" spans="2:159" x14ac:dyDescent="0.25">
      <c r="B708" s="33" t="s">
        <v>695</v>
      </c>
      <c r="C708" s="33" t="s">
        <v>42</v>
      </c>
    </row>
    <row r="709" spans="2:159" x14ac:dyDescent="0.25">
      <c r="B709" s="33" t="s">
        <v>695</v>
      </c>
      <c r="C709" s="33" t="s">
        <v>43</v>
      </c>
    </row>
    <row r="710" spans="2:159" x14ac:dyDescent="0.25">
      <c r="B710" s="33" t="s">
        <v>695</v>
      </c>
      <c r="C710" s="33" t="s">
        <v>44</v>
      </c>
    </row>
    <row r="711" spans="2:159" x14ac:dyDescent="0.25">
      <c r="B711" s="33" t="s">
        <v>695</v>
      </c>
      <c r="C711" s="33" t="s">
        <v>45</v>
      </c>
    </row>
    <row r="712" spans="2:159" x14ac:dyDescent="0.25">
      <c r="B712" s="33" t="s">
        <v>695</v>
      </c>
      <c r="C712" s="33" t="s">
        <v>46</v>
      </c>
    </row>
    <row r="713" spans="2:159" x14ac:dyDescent="0.25">
      <c r="B713" s="33" t="s">
        <v>695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771</v>
      </c>
      <c r="C714" s="33" t="s">
        <v>36</v>
      </c>
    </row>
    <row r="715" spans="2:159" x14ac:dyDescent="0.25">
      <c r="B715" s="33" t="s">
        <v>771</v>
      </c>
      <c r="C715" s="33" t="s">
        <v>37</v>
      </c>
    </row>
    <row r="716" spans="2:159" x14ac:dyDescent="0.25">
      <c r="B716" s="33" t="s">
        <v>771</v>
      </c>
      <c r="C716" s="33" t="s">
        <v>38</v>
      </c>
    </row>
    <row r="717" spans="2:159" x14ac:dyDescent="0.25">
      <c r="B717" s="33" t="s">
        <v>771</v>
      </c>
      <c r="C717" s="33" t="s">
        <v>39</v>
      </c>
    </row>
    <row r="718" spans="2:159" x14ac:dyDescent="0.25">
      <c r="B718" s="33" t="s">
        <v>771</v>
      </c>
      <c r="C718" s="33" t="s">
        <v>40</v>
      </c>
    </row>
    <row r="719" spans="2:159" x14ac:dyDescent="0.25">
      <c r="B719" s="33" t="s">
        <v>771</v>
      </c>
      <c r="C719" s="33" t="s">
        <v>41</v>
      </c>
    </row>
    <row r="720" spans="2:159" x14ac:dyDescent="0.25">
      <c r="B720" s="33" t="s">
        <v>771</v>
      </c>
      <c r="C720" s="33" t="s">
        <v>42</v>
      </c>
    </row>
    <row r="721" spans="2:159" x14ac:dyDescent="0.25">
      <c r="B721" s="33" t="s">
        <v>771</v>
      </c>
      <c r="C721" s="33" t="s">
        <v>43</v>
      </c>
    </row>
    <row r="722" spans="2:159" x14ac:dyDescent="0.25">
      <c r="B722" s="33" t="s">
        <v>771</v>
      </c>
      <c r="C722" s="33" t="s">
        <v>44</v>
      </c>
    </row>
    <row r="723" spans="2:159" x14ac:dyDescent="0.25">
      <c r="B723" s="33" t="s">
        <v>771</v>
      </c>
      <c r="C723" s="33" t="s">
        <v>45</v>
      </c>
    </row>
    <row r="724" spans="2:159" x14ac:dyDescent="0.25">
      <c r="B724" s="33" t="s">
        <v>771</v>
      </c>
      <c r="C724" s="33" t="s">
        <v>46</v>
      </c>
    </row>
    <row r="725" spans="2:159" x14ac:dyDescent="0.25">
      <c r="B725" s="33" t="s">
        <v>771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707</v>
      </c>
      <c r="C726" s="33" t="s">
        <v>36</v>
      </c>
    </row>
    <row r="727" spans="2:159" x14ac:dyDescent="0.25">
      <c r="B727" s="33" t="s">
        <v>707</v>
      </c>
      <c r="C727" s="33" t="s">
        <v>37</v>
      </c>
    </row>
    <row r="728" spans="2:159" x14ac:dyDescent="0.25">
      <c r="B728" s="33" t="s">
        <v>707</v>
      </c>
      <c r="C728" s="33" t="s">
        <v>38</v>
      </c>
    </row>
    <row r="729" spans="2:159" x14ac:dyDescent="0.25">
      <c r="B729" s="33" t="s">
        <v>707</v>
      </c>
      <c r="C729" s="33" t="s">
        <v>39</v>
      </c>
    </row>
    <row r="730" spans="2:159" x14ac:dyDescent="0.25">
      <c r="B730" s="33" t="s">
        <v>707</v>
      </c>
      <c r="C730" s="33" t="s">
        <v>40</v>
      </c>
    </row>
    <row r="731" spans="2:159" x14ac:dyDescent="0.25">
      <c r="B731" s="33" t="s">
        <v>707</v>
      </c>
      <c r="C731" s="33" t="s">
        <v>41</v>
      </c>
    </row>
    <row r="732" spans="2:159" x14ac:dyDescent="0.25">
      <c r="B732" s="33" t="s">
        <v>707</v>
      </c>
      <c r="C732" s="33" t="s">
        <v>42</v>
      </c>
    </row>
    <row r="733" spans="2:159" x14ac:dyDescent="0.25">
      <c r="B733" s="33" t="s">
        <v>707</v>
      </c>
      <c r="C733" s="33" t="s">
        <v>43</v>
      </c>
    </row>
    <row r="734" spans="2:159" x14ac:dyDescent="0.25">
      <c r="B734" s="33" t="s">
        <v>707</v>
      </c>
      <c r="C734" s="33" t="s">
        <v>44</v>
      </c>
    </row>
    <row r="735" spans="2:159" x14ac:dyDescent="0.25">
      <c r="B735" s="33" t="s">
        <v>707</v>
      </c>
      <c r="C735" s="33" t="s">
        <v>45</v>
      </c>
    </row>
    <row r="736" spans="2:159" x14ac:dyDescent="0.25">
      <c r="B736" s="33" t="s">
        <v>707</v>
      </c>
      <c r="C736" s="33" t="s">
        <v>46</v>
      </c>
    </row>
    <row r="737" spans="2:159" x14ac:dyDescent="0.25">
      <c r="B737" s="33" t="s">
        <v>707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720</v>
      </c>
      <c r="C738" s="33" t="s">
        <v>36</v>
      </c>
    </row>
    <row r="739" spans="2:159" x14ac:dyDescent="0.25">
      <c r="B739" s="33" t="s">
        <v>720</v>
      </c>
      <c r="C739" s="33" t="s">
        <v>37</v>
      </c>
    </row>
    <row r="740" spans="2:159" x14ac:dyDescent="0.25">
      <c r="B740" s="33" t="s">
        <v>720</v>
      </c>
      <c r="C740" s="33" t="s">
        <v>38</v>
      </c>
    </row>
    <row r="741" spans="2:159" x14ac:dyDescent="0.25">
      <c r="B741" s="33" t="s">
        <v>720</v>
      </c>
      <c r="C741" s="33" t="s">
        <v>39</v>
      </c>
    </row>
    <row r="742" spans="2:159" x14ac:dyDescent="0.25">
      <c r="B742" s="33" t="s">
        <v>720</v>
      </c>
      <c r="C742" s="33" t="s">
        <v>40</v>
      </c>
    </row>
    <row r="743" spans="2:159" x14ac:dyDescent="0.25">
      <c r="B743" s="33" t="s">
        <v>720</v>
      </c>
      <c r="C743" s="33" t="s">
        <v>41</v>
      </c>
    </row>
    <row r="744" spans="2:159" x14ac:dyDescent="0.25">
      <c r="B744" s="33" t="s">
        <v>720</v>
      </c>
      <c r="C744" s="33" t="s">
        <v>42</v>
      </c>
    </row>
    <row r="745" spans="2:159" x14ac:dyDescent="0.25">
      <c r="B745" s="33" t="s">
        <v>720</v>
      </c>
      <c r="C745" s="33" t="s">
        <v>43</v>
      </c>
    </row>
    <row r="746" spans="2:159" x14ac:dyDescent="0.25">
      <c r="B746" s="33" t="s">
        <v>720</v>
      </c>
      <c r="C746" s="33" t="s">
        <v>44</v>
      </c>
    </row>
    <row r="747" spans="2:159" x14ac:dyDescent="0.25">
      <c r="B747" s="33" t="s">
        <v>720</v>
      </c>
      <c r="C747" s="33" t="s">
        <v>45</v>
      </c>
    </row>
    <row r="748" spans="2:159" x14ac:dyDescent="0.25">
      <c r="B748" s="33" t="s">
        <v>720</v>
      </c>
      <c r="C748" s="33" t="s">
        <v>46</v>
      </c>
    </row>
    <row r="749" spans="2:159" x14ac:dyDescent="0.25">
      <c r="B749" s="33" t="s">
        <v>720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772</v>
      </c>
      <c r="C750" s="33" t="s">
        <v>36</v>
      </c>
    </row>
    <row r="751" spans="2:159" x14ac:dyDescent="0.25">
      <c r="B751" s="33" t="s">
        <v>772</v>
      </c>
      <c r="C751" s="33" t="s">
        <v>37</v>
      </c>
      <c r="CB751" s="33">
        <v>189.49431200000001</v>
      </c>
      <c r="CC751" s="33">
        <v>189.49431200000001</v>
      </c>
      <c r="CE751" s="33">
        <v>189.49431200000001</v>
      </c>
      <c r="CF751" s="33">
        <v>378.98862400000002</v>
      </c>
      <c r="CG751" s="33">
        <v>378.98862400000002</v>
      </c>
      <c r="CI751" s="33">
        <v>378.98862400000002</v>
      </c>
      <c r="CJ751" s="33">
        <v>568.482936</v>
      </c>
      <c r="CK751" s="33">
        <v>568.482936</v>
      </c>
      <c r="CM751" s="33">
        <v>568.482936</v>
      </c>
      <c r="CN751" s="33">
        <v>757.97724800000003</v>
      </c>
      <c r="CO751" s="33">
        <v>757.97724800000003</v>
      </c>
      <c r="CQ751" s="33">
        <v>757.97724800000003</v>
      </c>
      <c r="CR751" s="33">
        <v>947.47155999999995</v>
      </c>
      <c r="CS751" s="33">
        <v>947.47155999999995</v>
      </c>
      <c r="CU751" s="33">
        <v>947.47155999999995</v>
      </c>
      <c r="CV751" s="33">
        <v>1136.965872</v>
      </c>
      <c r="CW751" s="33">
        <v>935.97427430000005</v>
      </c>
      <c r="CY751" s="33">
        <v>1136.965872</v>
      </c>
      <c r="CZ751" s="33">
        <v>1326.460184</v>
      </c>
      <c r="DA751" s="33">
        <v>1326.460184</v>
      </c>
      <c r="DC751" s="33">
        <v>1326.460184</v>
      </c>
      <c r="DD751" s="33">
        <v>1515.9544960000001</v>
      </c>
      <c r="DE751" s="33">
        <v>947.47155999999995</v>
      </c>
      <c r="DG751" s="33">
        <v>1515.9544960000001</v>
      </c>
      <c r="DH751" s="33">
        <v>1705.4488080000001</v>
      </c>
      <c r="DI751" s="33">
        <v>757.97724800000003</v>
      </c>
      <c r="DK751" s="33">
        <v>1705.4488080000001</v>
      </c>
      <c r="DL751" s="33">
        <v>1705.4488080000001</v>
      </c>
      <c r="DM751" s="33">
        <v>327.6725639</v>
      </c>
      <c r="DO751" s="33">
        <v>1705.4488080000001</v>
      </c>
      <c r="DP751" s="33">
        <v>1705.4488080000001</v>
      </c>
      <c r="DS751" s="33">
        <v>1705.4488080000001</v>
      </c>
      <c r="DT751" s="33">
        <v>1705.4488080000001</v>
      </c>
      <c r="DW751" s="33">
        <v>1705.4488080000001</v>
      </c>
      <c r="DX751" s="33">
        <v>1705.4488080000001</v>
      </c>
      <c r="DY751" s="33">
        <v>53.583424260000001</v>
      </c>
      <c r="EA751" s="33">
        <v>1705.4488080000001</v>
      </c>
      <c r="EB751" s="33">
        <v>1705.4488080000001</v>
      </c>
      <c r="EE751" s="33">
        <v>1705.4488080000001</v>
      </c>
      <c r="EF751" s="33">
        <v>1705.4488080000001</v>
      </c>
      <c r="EI751" s="33">
        <v>1705.4488080000001</v>
      </c>
      <c r="EJ751" s="33">
        <v>1705.4488080000001</v>
      </c>
      <c r="EM751" s="33">
        <v>602.60651610000002</v>
      </c>
      <c r="EN751" s="33">
        <v>1705.4488080000001</v>
      </c>
      <c r="EO751" s="33">
        <v>530.7951041</v>
      </c>
      <c r="EQ751" s="33">
        <v>942.8983326</v>
      </c>
      <c r="ER751" s="33">
        <v>1705.4488080000001</v>
      </c>
      <c r="ES751" s="33">
        <v>1251.7456500000001</v>
      </c>
      <c r="EU751" s="33">
        <v>757.97724800000003</v>
      </c>
      <c r="EV751" s="33">
        <v>1705.4488080000001</v>
      </c>
      <c r="EW751" s="33">
        <v>1705.4488080000001</v>
      </c>
      <c r="EZ751" s="33">
        <v>1705.4488080000001</v>
      </c>
      <c r="FA751" s="33">
        <v>1705.4488080000001</v>
      </c>
      <c r="FC751" s="33">
        <v>446.24349590000003</v>
      </c>
    </row>
    <row r="752" spans="2:159" x14ac:dyDescent="0.25">
      <c r="B752" s="33" t="s">
        <v>772</v>
      </c>
      <c r="C752" s="33" t="s">
        <v>38</v>
      </c>
    </row>
    <row r="753" spans="2:159" x14ac:dyDescent="0.25">
      <c r="B753" s="33" t="s">
        <v>772</v>
      </c>
      <c r="C753" s="33" t="s">
        <v>39</v>
      </c>
      <c r="CB753" s="33">
        <v>693.54918190000001</v>
      </c>
      <c r="CC753" s="33">
        <v>693.54918190000001</v>
      </c>
      <c r="CE753" s="33">
        <v>693.54918190000001</v>
      </c>
      <c r="CF753" s="33">
        <v>693.54918190000001</v>
      </c>
      <c r="CG753" s="33">
        <v>693.54918190000001</v>
      </c>
      <c r="CI753" s="33">
        <v>693.54918190000001</v>
      </c>
      <c r="CJ753" s="33">
        <v>693.54918190000001</v>
      </c>
      <c r="CK753" s="33">
        <v>693.54918190000001</v>
      </c>
      <c r="CM753" s="33">
        <v>693.54918190000001</v>
      </c>
      <c r="CN753" s="33">
        <v>1185.286922</v>
      </c>
      <c r="CO753" s="33">
        <v>1185.286922</v>
      </c>
      <c r="CQ753" s="33">
        <v>1185.286922</v>
      </c>
      <c r="CR753" s="33">
        <v>1185.286922</v>
      </c>
      <c r="CS753" s="33">
        <v>919.32062159999998</v>
      </c>
      <c r="CU753" s="33">
        <v>1185.286922</v>
      </c>
      <c r="CV753" s="33">
        <v>1185.286922</v>
      </c>
      <c r="CW753" s="33">
        <v>693.54918190000001</v>
      </c>
      <c r="CY753" s="33">
        <v>1185.286922</v>
      </c>
      <c r="CZ753" s="33">
        <v>1185.286922</v>
      </c>
      <c r="DC753" s="33">
        <v>1185.286922</v>
      </c>
      <c r="DD753" s="33">
        <v>1185.286922</v>
      </c>
      <c r="DG753" s="33">
        <v>1185.286922</v>
      </c>
      <c r="DH753" s="33">
        <v>1185.286922</v>
      </c>
      <c r="DK753" s="33">
        <v>1185.286922</v>
      </c>
      <c r="DL753" s="33">
        <v>1185.286922</v>
      </c>
      <c r="DO753" s="33">
        <v>1185.286922</v>
      </c>
      <c r="DP753" s="33">
        <v>1185.286922</v>
      </c>
      <c r="DS753" s="33">
        <v>1185.286922</v>
      </c>
      <c r="DT753" s="33">
        <v>1185.286922</v>
      </c>
      <c r="DW753" s="33">
        <v>1185.286922</v>
      </c>
      <c r="DX753" s="33">
        <v>1185.286922</v>
      </c>
      <c r="EA753" s="33">
        <v>1185.286922</v>
      </c>
      <c r="EB753" s="33">
        <v>1185.286922</v>
      </c>
      <c r="EE753" s="33">
        <v>1185.286922</v>
      </c>
      <c r="EF753" s="33">
        <v>1185.286922</v>
      </c>
      <c r="EI753" s="33">
        <v>1089.1156120000001</v>
      </c>
      <c r="EJ753" s="33">
        <v>1185.286922</v>
      </c>
      <c r="EM753" s="33">
        <v>1185.286922</v>
      </c>
      <c r="EN753" s="33">
        <v>1185.286922</v>
      </c>
      <c r="ER753" s="33">
        <v>1185.286922</v>
      </c>
      <c r="EV753" s="33">
        <v>1185.286922</v>
      </c>
      <c r="EZ753" s="33">
        <v>1185.286922</v>
      </c>
    </row>
    <row r="754" spans="2:159" x14ac:dyDescent="0.25">
      <c r="B754" s="33" t="s">
        <v>772</v>
      </c>
      <c r="C754" s="33" t="s">
        <v>40</v>
      </c>
    </row>
    <row r="755" spans="2:159" x14ac:dyDescent="0.25">
      <c r="B755" s="33" t="s">
        <v>772</v>
      </c>
      <c r="C755" s="33" t="s">
        <v>41</v>
      </c>
    </row>
    <row r="756" spans="2:159" x14ac:dyDescent="0.25">
      <c r="B756" s="33" t="s">
        <v>772</v>
      </c>
      <c r="C756" s="33" t="s">
        <v>42</v>
      </c>
      <c r="CB756" s="33">
        <v>366.67149369999998</v>
      </c>
      <c r="CC756" s="33">
        <v>366.67149369999998</v>
      </c>
      <c r="CE756" s="33">
        <v>366.67149369999998</v>
      </c>
      <c r="CF756" s="33">
        <v>366.67149369999998</v>
      </c>
      <c r="CG756" s="33">
        <v>366.67149369999998</v>
      </c>
      <c r="CI756" s="33">
        <v>366.67149369999998</v>
      </c>
      <c r="CJ756" s="33">
        <v>366.67149369999998</v>
      </c>
      <c r="CK756" s="33">
        <v>366.67149369999998</v>
      </c>
      <c r="CM756" s="33">
        <v>366.67149369999998</v>
      </c>
      <c r="CN756" s="33">
        <v>366.67149369999998</v>
      </c>
      <c r="CO756" s="33">
        <v>366.67149369999998</v>
      </c>
      <c r="CQ756" s="33">
        <v>366.67149369999998</v>
      </c>
      <c r="CR756" s="33">
        <v>366.67149369999998</v>
      </c>
      <c r="CS756" s="33">
        <v>366.67149369999998</v>
      </c>
      <c r="CU756" s="33">
        <v>366.67149369999998</v>
      </c>
      <c r="CV756" s="33">
        <v>366.67149369999998</v>
      </c>
      <c r="CW756" s="33">
        <v>366.67149369999998</v>
      </c>
      <c r="CY756" s="33">
        <v>366.67149369999998</v>
      </c>
      <c r="CZ756" s="33">
        <v>926.62718570000004</v>
      </c>
      <c r="DA756" s="33">
        <v>897.38237270000002</v>
      </c>
      <c r="DB756" s="33">
        <v>110.9596368</v>
      </c>
      <c r="DC756" s="33">
        <v>926.62718570000004</v>
      </c>
      <c r="DD756" s="33">
        <v>926.62718570000004</v>
      </c>
      <c r="DE756" s="33">
        <v>588.92517969999994</v>
      </c>
      <c r="DF756" s="33">
        <v>110.9596368</v>
      </c>
      <c r="DG756" s="33">
        <v>926.62718570000004</v>
      </c>
      <c r="DH756" s="33">
        <v>926.62718570000004</v>
      </c>
      <c r="DI756" s="33">
        <v>503.80505260000001</v>
      </c>
      <c r="DJ756" s="33">
        <v>110.9596368</v>
      </c>
      <c r="DK756" s="33">
        <v>926.62718570000004</v>
      </c>
      <c r="DL756" s="33">
        <v>926.62718570000004</v>
      </c>
      <c r="DM756" s="33">
        <v>111.74141400000001</v>
      </c>
      <c r="DN756" s="33">
        <v>110.9596368</v>
      </c>
      <c r="DO756" s="33">
        <v>926.62718570000004</v>
      </c>
      <c r="DP756" s="33">
        <v>926.62718570000004</v>
      </c>
      <c r="DQ756" s="33">
        <v>109.5486858</v>
      </c>
      <c r="DR756" s="33">
        <v>110.9596368</v>
      </c>
      <c r="DS756" s="33">
        <v>926.62718570000004</v>
      </c>
      <c r="DT756" s="33">
        <v>926.62718570000004</v>
      </c>
      <c r="DU756" s="33">
        <v>107.3617148</v>
      </c>
      <c r="DV756" s="33">
        <v>110.9596368</v>
      </c>
      <c r="DW756" s="33">
        <v>926.62718570000004</v>
      </c>
      <c r="DX756" s="33">
        <v>926.62718570000004</v>
      </c>
      <c r="DY756" s="33">
        <v>105.1860059</v>
      </c>
      <c r="DZ756" s="33">
        <v>110.9596368</v>
      </c>
      <c r="EA756" s="33">
        <v>926.62718570000004</v>
      </c>
      <c r="EB756" s="33">
        <v>926.62718570000004</v>
      </c>
      <c r="EC756" s="33">
        <v>103.02716789999999</v>
      </c>
      <c r="ED756" s="33">
        <v>110.9596368</v>
      </c>
      <c r="EE756" s="33">
        <v>926.62718570000004</v>
      </c>
      <c r="EF756" s="33">
        <v>926.62718570000004</v>
      </c>
      <c r="EG756" s="33">
        <v>100.8908799</v>
      </c>
      <c r="EH756" s="33">
        <v>110.9596368</v>
      </c>
      <c r="EI756" s="33">
        <v>926.62718570000004</v>
      </c>
      <c r="EJ756" s="33">
        <v>926.62718570000004</v>
      </c>
      <c r="EK756" s="33">
        <v>98.782855850000004</v>
      </c>
      <c r="EL756" s="33">
        <v>110.9596368</v>
      </c>
      <c r="EM756" s="33">
        <v>926.62718570000004</v>
      </c>
      <c r="EN756" s="33">
        <v>926.62718570000004</v>
      </c>
      <c r="EO756" s="33">
        <v>96.708806859999996</v>
      </c>
      <c r="EP756" s="33">
        <v>110.9596368</v>
      </c>
      <c r="EQ756" s="33">
        <v>926.62718570000004</v>
      </c>
      <c r="ER756" s="33">
        <v>926.62718570000004</v>
      </c>
      <c r="ES756" s="33">
        <v>94.674402720000003</v>
      </c>
      <c r="ET756" s="33">
        <v>110.9596368</v>
      </c>
      <c r="EU756" s="33">
        <v>180.50705790000001</v>
      </c>
      <c r="EV756" s="33">
        <v>926.62718570000004</v>
      </c>
      <c r="EW756" s="33">
        <v>170.9059469</v>
      </c>
      <c r="EX756" s="33">
        <v>189.180352</v>
      </c>
      <c r="EY756" s="33">
        <v>257.25032449999998</v>
      </c>
      <c r="EZ756" s="33">
        <v>926.62718570000004</v>
      </c>
      <c r="FA756" s="33">
        <v>244.4945031</v>
      </c>
      <c r="FB756" s="33">
        <v>264.70738010000002</v>
      </c>
      <c r="FC756" s="33">
        <v>332.3645712</v>
      </c>
    </row>
    <row r="757" spans="2:159" x14ac:dyDescent="0.25">
      <c r="B757" s="33" t="s">
        <v>772</v>
      </c>
      <c r="C757" s="33" t="s">
        <v>43</v>
      </c>
    </row>
    <row r="758" spans="2:159" x14ac:dyDescent="0.25">
      <c r="B758" s="33" t="s">
        <v>772</v>
      </c>
      <c r="C758" s="33" t="s">
        <v>44</v>
      </c>
    </row>
    <row r="759" spans="2:159" x14ac:dyDescent="0.25">
      <c r="B759" s="33" t="s">
        <v>772</v>
      </c>
      <c r="C759" s="33" t="s">
        <v>45</v>
      </c>
    </row>
    <row r="760" spans="2:159" x14ac:dyDescent="0.25">
      <c r="B760" s="33" t="s">
        <v>772</v>
      </c>
      <c r="C760" s="33" t="s">
        <v>46</v>
      </c>
    </row>
    <row r="761" spans="2:159" x14ac:dyDescent="0.25">
      <c r="B761" s="33" t="s">
        <v>772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1249.7149879999999</v>
      </c>
      <c r="CC761" s="33">
        <v>1249.7149879999999</v>
      </c>
      <c r="CD761" s="33">
        <v>0</v>
      </c>
      <c r="CE761" s="33">
        <v>1249.7149879999999</v>
      </c>
      <c r="CF761" s="33">
        <v>1439.2093</v>
      </c>
      <c r="CG761" s="33">
        <v>1439.2093</v>
      </c>
      <c r="CH761" s="33">
        <v>0</v>
      </c>
      <c r="CI761" s="33">
        <v>1439.2093</v>
      </c>
      <c r="CJ761" s="33">
        <v>1628.703612</v>
      </c>
      <c r="CK761" s="33">
        <v>1628.703612</v>
      </c>
      <c r="CL761" s="33">
        <v>0</v>
      </c>
      <c r="CM761" s="33">
        <v>1628.703612</v>
      </c>
      <c r="CN761" s="33">
        <v>2309.9356630000002</v>
      </c>
      <c r="CO761" s="33">
        <v>2309.9356630000002</v>
      </c>
      <c r="CP761" s="33">
        <v>0</v>
      </c>
      <c r="CQ761" s="33">
        <v>2309.9356630000002</v>
      </c>
      <c r="CR761" s="33">
        <v>2499.429975</v>
      </c>
      <c r="CS761" s="33">
        <v>2233.463675</v>
      </c>
      <c r="CT761" s="33">
        <v>0</v>
      </c>
      <c r="CU761" s="33">
        <v>2499.429975</v>
      </c>
      <c r="CV761" s="33">
        <v>2688.9242869999998</v>
      </c>
      <c r="CW761" s="33">
        <v>1996.1949500000001</v>
      </c>
      <c r="CX761" s="33">
        <v>0</v>
      </c>
      <c r="CY761" s="33">
        <v>2688.9242869999998</v>
      </c>
      <c r="CZ761" s="33">
        <v>3438.3742910000001</v>
      </c>
      <c r="DA761" s="33">
        <v>2223.8425569999999</v>
      </c>
      <c r="DB761" s="33">
        <v>110.9596368</v>
      </c>
      <c r="DC761" s="33">
        <v>3438.3742910000001</v>
      </c>
      <c r="DD761" s="33">
        <v>3627.8686029999999</v>
      </c>
      <c r="DE761" s="33">
        <v>1536.3967399999999</v>
      </c>
      <c r="DF761" s="33">
        <v>110.9596368</v>
      </c>
      <c r="DG761" s="33">
        <v>3627.8686029999999</v>
      </c>
      <c r="DH761" s="33">
        <v>3817.3629150000002</v>
      </c>
      <c r="DI761" s="33">
        <v>1261.782301</v>
      </c>
      <c r="DJ761" s="33">
        <v>110.9596368</v>
      </c>
      <c r="DK761" s="33">
        <v>3817.3629150000002</v>
      </c>
      <c r="DL761" s="33">
        <v>3817.3629150000002</v>
      </c>
      <c r="DM761" s="33">
        <v>439.41397790000002</v>
      </c>
      <c r="DN761" s="33">
        <v>110.9596368</v>
      </c>
      <c r="DO761" s="33">
        <v>3817.3629150000002</v>
      </c>
      <c r="DP761" s="33">
        <v>3817.3629150000002</v>
      </c>
      <c r="DQ761" s="33">
        <v>109.5486858</v>
      </c>
      <c r="DR761" s="33">
        <v>110.9596368</v>
      </c>
      <c r="DS761" s="33">
        <v>3817.3629150000002</v>
      </c>
      <c r="DT761" s="33">
        <v>3817.3629150000002</v>
      </c>
      <c r="DU761" s="33">
        <v>107.3617148</v>
      </c>
      <c r="DV761" s="33">
        <v>110.9596368</v>
      </c>
      <c r="DW761" s="33">
        <v>3817.3629150000002</v>
      </c>
      <c r="DX761" s="33">
        <v>3817.3629150000002</v>
      </c>
      <c r="DY761" s="33">
        <v>158.76943009999999</v>
      </c>
      <c r="DZ761" s="33">
        <v>110.9596368</v>
      </c>
      <c r="EA761" s="33">
        <v>3817.3629150000002</v>
      </c>
      <c r="EB761" s="33">
        <v>3817.3629150000002</v>
      </c>
      <c r="EC761" s="33">
        <v>103.02716789999999</v>
      </c>
      <c r="ED761" s="33">
        <v>110.9596368</v>
      </c>
      <c r="EE761" s="33">
        <v>3817.3629150000002</v>
      </c>
      <c r="EF761" s="33">
        <v>3817.3629150000002</v>
      </c>
      <c r="EG761" s="33">
        <v>100.8908799</v>
      </c>
      <c r="EH761" s="33">
        <v>110.9596368</v>
      </c>
      <c r="EI761" s="33">
        <v>3721.191605</v>
      </c>
      <c r="EJ761" s="33">
        <v>3817.3629150000002</v>
      </c>
      <c r="EK761" s="33">
        <v>98.782855850000004</v>
      </c>
      <c r="EL761" s="33">
        <v>110.9596368</v>
      </c>
      <c r="EM761" s="33">
        <v>2714.5206229999999</v>
      </c>
      <c r="EN761" s="33">
        <v>3817.3629150000002</v>
      </c>
      <c r="EO761" s="33">
        <v>627.50391090000005</v>
      </c>
      <c r="EP761" s="33">
        <v>110.9596368</v>
      </c>
      <c r="EQ761" s="33">
        <v>1869.5255179999999</v>
      </c>
      <c r="ER761" s="33">
        <v>3817.3629150000002</v>
      </c>
      <c r="ES761" s="33">
        <v>1346.4200530000001</v>
      </c>
      <c r="ET761" s="33">
        <v>110.9596368</v>
      </c>
      <c r="EU761" s="33">
        <v>938.48430589999998</v>
      </c>
      <c r="EV761" s="33">
        <v>3817.3629150000002</v>
      </c>
      <c r="EW761" s="33">
        <v>1876.3547550000001</v>
      </c>
      <c r="EX761" s="33">
        <v>189.180352</v>
      </c>
      <c r="EY761" s="33">
        <v>257.25032449999998</v>
      </c>
      <c r="EZ761" s="33">
        <v>3817.3629150000002</v>
      </c>
      <c r="FA761" s="33">
        <v>1949.943311</v>
      </c>
      <c r="FB761" s="33">
        <v>264.70738010000002</v>
      </c>
      <c r="FC761" s="33">
        <v>778.60806720000005</v>
      </c>
    </row>
    <row r="762" spans="2:159" x14ac:dyDescent="0.25">
      <c r="B762" s="33" t="s">
        <v>15</v>
      </c>
      <c r="D762" s="33">
        <v>51135.848050000001</v>
      </c>
      <c r="E762" s="33">
        <v>53153.470359999999</v>
      </c>
      <c r="F762" s="33">
        <v>60206.222459999997</v>
      </c>
      <c r="G762" s="33">
        <v>56628.410889999999</v>
      </c>
      <c r="H762" s="33">
        <v>52474.483319999999</v>
      </c>
      <c r="I762" s="33">
        <v>54722.587070000001</v>
      </c>
      <c r="J762" s="33">
        <v>62647.984850000001</v>
      </c>
      <c r="K762" s="33">
        <v>58197.290650000003</v>
      </c>
      <c r="L762" s="33">
        <v>53274.204290000001</v>
      </c>
      <c r="M762" s="33">
        <v>55815.781730000002</v>
      </c>
      <c r="N762" s="33">
        <v>61949.407870000003</v>
      </c>
      <c r="O762" s="33">
        <v>59355.463479999999</v>
      </c>
      <c r="P762" s="33">
        <v>53689.816070000001</v>
      </c>
      <c r="Q762" s="33">
        <v>56345.064259999999</v>
      </c>
      <c r="R762" s="33">
        <v>64437.859279999997</v>
      </c>
      <c r="S762" s="33">
        <v>59672.077799999999</v>
      </c>
      <c r="T762" s="33">
        <v>61244.463190000002</v>
      </c>
      <c r="U762" s="33">
        <v>64242.573479999999</v>
      </c>
      <c r="V762" s="33">
        <v>64484.4539</v>
      </c>
      <c r="W762" s="33">
        <v>64529.080009999998</v>
      </c>
      <c r="X762" s="33">
        <v>61583.617010000002</v>
      </c>
      <c r="Y762" s="33">
        <v>65414.344129999998</v>
      </c>
      <c r="Z762" s="33">
        <v>65659.015400000004</v>
      </c>
      <c r="AA762" s="33">
        <v>64933.080289999998</v>
      </c>
      <c r="AB762" s="33">
        <v>70679.153990000006</v>
      </c>
      <c r="AC762" s="33">
        <v>66462.684899999993</v>
      </c>
      <c r="AD762" s="33">
        <v>66706.327220000006</v>
      </c>
      <c r="AE762" s="33">
        <v>68778.361969999998</v>
      </c>
      <c r="AF762" s="33">
        <v>75854.264869999999</v>
      </c>
      <c r="AG762" s="33">
        <v>71336.487049999996</v>
      </c>
      <c r="AH762" s="33">
        <v>71606.296579999995</v>
      </c>
      <c r="AI762" s="33">
        <v>73824.956189999997</v>
      </c>
      <c r="AJ762" s="33">
        <v>79651.3223</v>
      </c>
      <c r="AK762" s="33">
        <v>74921.987280000001</v>
      </c>
      <c r="AL762" s="33">
        <v>75213.324340000006</v>
      </c>
      <c r="AM762" s="33">
        <v>77536.344700000001</v>
      </c>
      <c r="AN762" s="33">
        <v>83543.554239999998</v>
      </c>
      <c r="AO762" s="33">
        <v>78603.966790000006</v>
      </c>
      <c r="AP762" s="33">
        <v>78918.596269999995</v>
      </c>
      <c r="AQ762" s="33">
        <v>81343.357600000003</v>
      </c>
      <c r="AR762" s="33">
        <v>86965.153030000001</v>
      </c>
      <c r="AS762" s="33">
        <v>81817.144530000005</v>
      </c>
      <c r="AT762" s="33">
        <v>82142.196110000004</v>
      </c>
      <c r="AU762" s="33">
        <v>84670.800919999994</v>
      </c>
      <c r="AV762" s="33">
        <v>90531.460290000003</v>
      </c>
      <c r="AW762" s="33">
        <v>85161.349589999998</v>
      </c>
      <c r="AX762" s="33">
        <v>85496.818620000005</v>
      </c>
      <c r="AY762" s="33">
        <v>88136.434789999999</v>
      </c>
      <c r="AZ762" s="33">
        <v>94135.339940000005</v>
      </c>
      <c r="BA762" s="33">
        <v>88541.148260000002</v>
      </c>
      <c r="BB762" s="33">
        <v>88888.827309999993</v>
      </c>
      <c r="BC762" s="33">
        <v>91640.175719999999</v>
      </c>
      <c r="BD762" s="33">
        <v>97866.605150000003</v>
      </c>
      <c r="BE762" s="33">
        <v>92036.273700000005</v>
      </c>
      <c r="BF762" s="33">
        <v>92394.944159999999</v>
      </c>
      <c r="BG762" s="33">
        <v>95265.424410000007</v>
      </c>
      <c r="BH762" s="33">
        <v>101071.1593</v>
      </c>
      <c r="BI762" s="33">
        <v>95046.291830000002</v>
      </c>
      <c r="BJ762" s="33">
        <v>95413.53052</v>
      </c>
      <c r="BK762" s="33">
        <v>98386.924700000003</v>
      </c>
      <c r="BL762" s="33">
        <v>104084.21430000001</v>
      </c>
      <c r="BM762" s="33">
        <v>97865.247270000007</v>
      </c>
      <c r="BN762" s="33">
        <v>98242.424740000002</v>
      </c>
      <c r="BO762" s="33">
        <v>101312.65700000001</v>
      </c>
      <c r="BP762" s="33">
        <v>107212.5074</v>
      </c>
      <c r="BQ762" s="33">
        <v>100791.1491</v>
      </c>
      <c r="BR762" s="33">
        <v>101179.21369999999</v>
      </c>
      <c r="BS762" s="33">
        <v>104349.34420000001</v>
      </c>
      <c r="BT762" s="33">
        <v>110429.4834</v>
      </c>
      <c r="BU762" s="33">
        <v>103802.38069999999</v>
      </c>
      <c r="BV762" s="33">
        <v>104202.8406</v>
      </c>
      <c r="BW762" s="33">
        <v>107473.7809</v>
      </c>
      <c r="BX762" s="33">
        <v>113747.8113</v>
      </c>
      <c r="BY762" s="33">
        <v>106913.5015</v>
      </c>
      <c r="BZ762" s="33">
        <v>107328.21369999999</v>
      </c>
      <c r="CA762" s="33">
        <v>110700.7694</v>
      </c>
      <c r="CB762" s="33">
        <v>117231.14109999999</v>
      </c>
      <c r="CC762" s="33">
        <v>110175.3898</v>
      </c>
      <c r="CD762" s="33">
        <v>110601.6933</v>
      </c>
      <c r="CE762" s="33">
        <v>114084.1713</v>
      </c>
      <c r="CF762" s="33">
        <v>120773.1808</v>
      </c>
      <c r="CG762" s="33">
        <v>113496.0264</v>
      </c>
      <c r="CH762" s="33">
        <v>113934.5873</v>
      </c>
      <c r="CI762" s="33">
        <v>117526.6306</v>
      </c>
      <c r="CJ762" s="33">
        <v>124311.9224</v>
      </c>
      <c r="CK762" s="33">
        <v>116817.6618</v>
      </c>
      <c r="CL762" s="33">
        <v>117268.90730000001</v>
      </c>
      <c r="CM762" s="33">
        <v>120968.6226</v>
      </c>
      <c r="CN762" s="33">
        <v>127965.10189999999</v>
      </c>
      <c r="CO762" s="33">
        <v>120238.8167</v>
      </c>
      <c r="CP762" s="33">
        <v>120702.5172</v>
      </c>
      <c r="CQ762" s="33">
        <v>124514.7971</v>
      </c>
      <c r="CR762" s="33">
        <v>131740.47010000001</v>
      </c>
      <c r="CS762" s="33">
        <v>123779.8417</v>
      </c>
      <c r="CT762" s="33">
        <v>124256.3153</v>
      </c>
      <c r="CU762" s="33">
        <v>128184.1505</v>
      </c>
      <c r="CV762" s="33">
        <v>135761.6778</v>
      </c>
      <c r="CW762" s="33">
        <v>127557.4993</v>
      </c>
      <c r="CX762" s="33">
        <v>128050.2319</v>
      </c>
      <c r="CY762" s="33">
        <v>132096.72750000001</v>
      </c>
      <c r="CZ762" s="33">
        <v>139735.0086</v>
      </c>
      <c r="DA762" s="33">
        <v>131282.51420000001</v>
      </c>
      <c r="DB762" s="33">
        <v>131788.4449</v>
      </c>
      <c r="DC762" s="33">
        <v>135958.05160000001</v>
      </c>
      <c r="DD762" s="33">
        <v>143746.70449999999</v>
      </c>
      <c r="DE762" s="33">
        <v>135029.33379999999</v>
      </c>
      <c r="DF762" s="33">
        <v>135549.6648</v>
      </c>
      <c r="DG762" s="33">
        <v>139850.7384</v>
      </c>
      <c r="DH762" s="33">
        <v>147605.60339999999</v>
      </c>
      <c r="DI762" s="33">
        <v>138631.02410000001</v>
      </c>
      <c r="DJ762" s="33">
        <v>139164.9675</v>
      </c>
      <c r="DK762" s="33">
        <v>143594.12969999999</v>
      </c>
      <c r="DL762" s="33">
        <v>151431.52239999999</v>
      </c>
      <c r="DM762" s="33">
        <v>142203.22</v>
      </c>
      <c r="DN762" s="33">
        <v>142751.71599999999</v>
      </c>
      <c r="DO762" s="33">
        <v>147307.08739999999</v>
      </c>
      <c r="DP762" s="33">
        <v>154810.7739</v>
      </c>
      <c r="DQ762" s="33">
        <v>145355.75080000001</v>
      </c>
      <c r="DR762" s="33">
        <v>145917.0601</v>
      </c>
      <c r="DS762" s="33">
        <v>150585.00690000001</v>
      </c>
      <c r="DT762" s="33">
        <v>158200.9086</v>
      </c>
      <c r="DU762" s="33">
        <v>148516.3732</v>
      </c>
      <c r="DV762" s="33">
        <v>149089.99050000001</v>
      </c>
      <c r="DW762" s="33">
        <v>153872.0238</v>
      </c>
      <c r="DX762" s="33">
        <v>161604.32829999999</v>
      </c>
      <c r="DY762" s="33">
        <v>151688.00200000001</v>
      </c>
      <c r="DZ762" s="33">
        <v>152274.40160000001</v>
      </c>
      <c r="EA762" s="33">
        <v>157171.56649999999</v>
      </c>
      <c r="EB762" s="33">
        <v>165074.87340000001</v>
      </c>
      <c r="EC762" s="33">
        <v>154919.3284</v>
      </c>
      <c r="ED762" s="33">
        <v>155518.13459999999</v>
      </c>
      <c r="EE762" s="33">
        <v>160534.5687</v>
      </c>
      <c r="EF762" s="33">
        <v>168614.52840000001</v>
      </c>
      <c r="EG762" s="33">
        <v>158214.71720000001</v>
      </c>
      <c r="EH762" s="33">
        <v>158825.48620000001</v>
      </c>
      <c r="EI762" s="33">
        <v>163964.42259999999</v>
      </c>
      <c r="EJ762" s="33">
        <v>172177.97140000001</v>
      </c>
      <c r="EK762" s="33">
        <v>161530.97949999999</v>
      </c>
      <c r="EL762" s="33">
        <v>162153.42569999999</v>
      </c>
      <c r="EM762" s="33">
        <v>167417.03659999999</v>
      </c>
      <c r="EN762" s="33">
        <v>175710.04370000001</v>
      </c>
      <c r="EO762" s="33">
        <v>164814.59220000001</v>
      </c>
      <c r="EP762" s="33">
        <v>165449.3365</v>
      </c>
      <c r="EQ762" s="33">
        <v>170837.31140000001</v>
      </c>
      <c r="ER762" s="33">
        <v>179590.71119999999</v>
      </c>
      <c r="ES762" s="33">
        <v>168413.6655</v>
      </c>
      <c r="ET762" s="33">
        <v>169062.0392</v>
      </c>
      <c r="EU762" s="33">
        <v>174588.0564</v>
      </c>
      <c r="EV762" s="33">
        <v>183319.9466</v>
      </c>
      <c r="EW762" s="33">
        <v>171871.4436</v>
      </c>
      <c r="EX762" s="33">
        <v>172532.82139999999</v>
      </c>
      <c r="EY762" s="33">
        <v>178193.3345</v>
      </c>
      <c r="EZ762" s="33">
        <v>187005.08780000001</v>
      </c>
      <c r="FA762" s="33">
        <v>175289.54389999999</v>
      </c>
      <c r="FB762" s="33">
        <v>175963.95360000001</v>
      </c>
      <c r="FC762" s="33">
        <v>181757.68840000001</v>
      </c>
    </row>
  </sheetData>
  <conditionalFormatting sqref="C6:C163">
    <cfRule type="beginsWith" dxfId="3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226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35203.288679999998</v>
      </c>
      <c r="D4" s="1">
        <f>PLANEL_GerCrit_Trim_Resultado!Q245</f>
        <v>33823.955300000001</v>
      </c>
      <c r="E4" s="1">
        <f>PLANEL_GerCrit_Trim_Resultado!R245</f>
        <v>37877.728840000003</v>
      </c>
      <c r="F4" s="1">
        <f>PLANEL_GerCrit_Trim_Resultado!S245</f>
        <v>35474.72711</v>
      </c>
      <c r="G4" s="1">
        <f>PLANEL_GerCrit_Trim_Resultado!T245</f>
        <v>37036.414790000003</v>
      </c>
      <c r="H4" s="1">
        <f>PLANEL_GerCrit_Trim_Resultado!U245</f>
        <v>36028.66721</v>
      </c>
      <c r="I4" s="1">
        <f>PLANEL_GerCrit_Trim_Resultado!V245</f>
        <v>37952.304709999997</v>
      </c>
      <c r="J4" s="1">
        <f>PLANEL_GerCrit_Trim_Resultado!W245</f>
        <v>35648.017249999997</v>
      </c>
      <c r="K4" s="1">
        <f>PLANEL_GerCrit_Trim_Resultado!X245</f>
        <v>37012.71213</v>
      </c>
      <c r="L4" s="1">
        <f>PLANEL_GerCrit_Trim_Resultado!Y245</f>
        <v>36028.66721</v>
      </c>
      <c r="M4" s="1">
        <f>PLANEL_GerCrit_Trim_Resultado!Z245</f>
        <v>37952.304709999997</v>
      </c>
      <c r="N4" s="1">
        <f>PLANEL_GerCrit_Trim_Resultado!AA245</f>
        <v>35648.017249999997</v>
      </c>
      <c r="O4" s="1">
        <f>PLANEL_GerCrit_Trim_Resultado!AB245</f>
        <v>41642.403270000003</v>
      </c>
      <c r="P4" s="1">
        <f>PLANEL_GerCrit_Trim_Resultado!AC245</f>
        <v>40654.50834</v>
      </c>
      <c r="Q4" s="1">
        <f>PLANEL_GerCrit_Trim_Resultado!AD245</f>
        <v>39619.559690000002</v>
      </c>
      <c r="R4" s="1">
        <f>PLANEL_GerCrit_Trim_Resultado!AE245</f>
        <v>37895.012860000003</v>
      </c>
      <c r="S4" s="1">
        <f>PLANEL_GerCrit_Trim_Resultado!AF245</f>
        <v>44057.264600000002</v>
      </c>
      <c r="T4" s="1">
        <f>PLANEL_GerCrit_Trim_Resultado!AG245</f>
        <v>43160.211499999998</v>
      </c>
      <c r="U4" s="1">
        <f>PLANEL_GerCrit_Trim_Resultado!AH245</f>
        <v>40503.33511</v>
      </c>
      <c r="V4" s="1">
        <f>PLANEL_GerCrit_Trim_Resultado!AI245</f>
        <v>38858.787839999997</v>
      </c>
      <c r="W4" s="1">
        <f>PLANEL_GerCrit_Trim_Resultado!AJ245</f>
        <v>46501.385670000003</v>
      </c>
      <c r="X4" s="1">
        <f>PLANEL_GerCrit_Trim_Resultado!AK245</f>
        <v>45348.6901</v>
      </c>
      <c r="Y4" s="1">
        <f>PLANEL_GerCrit_Trim_Resultado!AL245</f>
        <v>40765.294009999998</v>
      </c>
      <c r="Z4" s="1">
        <f>PLANEL_GerCrit_Trim_Resultado!AM245</f>
        <v>39191.315999999999</v>
      </c>
      <c r="AA4" s="1">
        <f>PLANEL_GerCrit_Trim_Resultado!AN245</f>
        <v>46501.385670000003</v>
      </c>
      <c r="AB4" s="1">
        <f>PLANEL_GerCrit_Trim_Resultado!AO245</f>
        <v>45348.6901</v>
      </c>
      <c r="AC4" s="1">
        <f>PLANEL_GerCrit_Trim_Resultado!AP245</f>
        <v>40765.294009999998</v>
      </c>
      <c r="AD4" s="1">
        <f>PLANEL_GerCrit_Trim_Resultado!AQ245</f>
        <v>39191.315999999999</v>
      </c>
      <c r="AE4" s="1">
        <f>PLANEL_GerCrit_Trim_Resultado!AR245</f>
        <v>46564.419959999999</v>
      </c>
      <c r="AF4" s="1">
        <f>PLANEL_GerCrit_Trim_Resultado!AS245</f>
        <v>45413.85701</v>
      </c>
      <c r="AG4" s="1">
        <f>PLANEL_GerCrit_Trim_Resultado!AT245</f>
        <v>40756.882169999997</v>
      </c>
      <c r="AH4" s="1">
        <f>PLANEL_GerCrit_Trim_Resultado!AU245</f>
        <v>39271.67886</v>
      </c>
      <c r="AI4" s="1">
        <f>PLANEL_GerCrit_Trim_Resultado!AV245</f>
        <v>46707.410909999999</v>
      </c>
      <c r="AJ4" s="1">
        <f>PLANEL_GerCrit_Trim_Resultado!AW245</f>
        <v>45554.33915</v>
      </c>
      <c r="AK4" s="1">
        <f>PLANEL_GerCrit_Trim_Resultado!AX245</f>
        <v>40979.868589999998</v>
      </c>
      <c r="AL4" s="1">
        <f>PLANEL_GerCrit_Trim_Resultado!AY245</f>
        <v>39426.019690000001</v>
      </c>
      <c r="AM4" s="1">
        <f>PLANEL_GerCrit_Trim_Resultado!AZ245</f>
        <v>46763.019959999998</v>
      </c>
      <c r="AN4" s="1">
        <f>PLANEL_GerCrit_Trim_Resultado!BA245</f>
        <v>45612.616289999998</v>
      </c>
      <c r="AO4" s="1">
        <f>PLANEL_GerCrit_Trim_Resultado!BB245</f>
        <v>41033.189010000002</v>
      </c>
      <c r="AP4" s="1">
        <f>PLANEL_GerCrit_Trim_Resultado!BC245</f>
        <v>39487.363680000002</v>
      </c>
      <c r="AQ4" s="1">
        <f>PLANEL_GerCrit_Trim_Resultado!BD245</f>
        <v>46813.258049999997</v>
      </c>
      <c r="AR4" s="1">
        <f>PLANEL_GerCrit_Trim_Resultado!BE245</f>
        <v>45665.859570000001</v>
      </c>
      <c r="AS4" s="1">
        <f>PLANEL_GerCrit_Trim_Resultado!BF245</f>
        <v>38441.895989999997</v>
      </c>
      <c r="AT4" s="1">
        <f>PLANEL_GerCrit_Trim_Resultado!BG245</f>
        <v>39543.441830000003</v>
      </c>
      <c r="AU4" s="1">
        <f>PLANEL_GerCrit_Trim_Resultado!BH245</f>
        <v>46813.258049999997</v>
      </c>
      <c r="AV4" s="1">
        <f>PLANEL_GerCrit_Trim_Resultado!BI245</f>
        <v>45665.859570000001</v>
      </c>
      <c r="AW4" s="1">
        <f>PLANEL_GerCrit_Trim_Resultado!BJ245</f>
        <v>39094.292959999999</v>
      </c>
      <c r="AX4" s="1">
        <f>PLANEL_GerCrit_Trim_Resultado!BK245</f>
        <v>39543.441830000003</v>
      </c>
      <c r="AY4" s="1">
        <f>PLANEL_GerCrit_Trim_Resultado!BL245</f>
        <v>46813.258049999997</v>
      </c>
      <c r="AZ4" s="1">
        <f>PLANEL_GerCrit_Trim_Resultado!BM245</f>
        <v>45665.859570000001</v>
      </c>
      <c r="BA4" s="1">
        <f>PLANEL_GerCrit_Trim_Resultado!BN245</f>
        <v>40678.79795</v>
      </c>
      <c r="BB4" s="1">
        <f>PLANEL_GerCrit_Trim_Resultado!BO245</f>
        <v>39543.441830000003</v>
      </c>
      <c r="BC4" s="1">
        <f>PLANEL_GerCrit_Trim_Resultado!BP245</f>
        <v>47450.855860000003</v>
      </c>
      <c r="BD4" s="1">
        <f>PLANEL_GerCrit_Trim_Resultado!BQ245</f>
        <v>46274.152179999997</v>
      </c>
      <c r="BE4" s="1">
        <f>PLANEL_GerCrit_Trim_Resultado!BR245</f>
        <v>41712.183210000003</v>
      </c>
      <c r="BF4" s="1">
        <f>PLANEL_GerCrit_Trim_Resultado!BS245</f>
        <v>40219.795160000001</v>
      </c>
      <c r="BG4" s="1">
        <f>PLANEL_GerCrit_Trim_Resultado!BT245</f>
        <v>48019.536619999999</v>
      </c>
      <c r="BH4" s="1">
        <f>PLANEL_GerCrit_Trim_Resultado!BU245</f>
        <v>46788.858760000003</v>
      </c>
      <c r="BI4" s="1">
        <f>PLANEL_GerCrit_Trim_Resultado!BV245</f>
        <v>42116.09087</v>
      </c>
      <c r="BJ4" s="1">
        <f>PLANEL_GerCrit_Trim_Resultado!BW245</f>
        <v>40736.717530000002</v>
      </c>
      <c r="BK4" s="1">
        <f>PLANEL_GerCrit_Trim_Resultado!BX245</f>
        <v>48019.536619999999</v>
      </c>
      <c r="BL4" s="1">
        <f>PLANEL_GerCrit_Trim_Resultado!BY245</f>
        <v>46788.858760000003</v>
      </c>
      <c r="BM4" s="1">
        <f>PLANEL_GerCrit_Trim_Resultado!BZ245</f>
        <v>42116.09087</v>
      </c>
      <c r="BN4" s="1">
        <f>PLANEL_GerCrit_Trim_Resultado!CA245</f>
        <v>40736.717530000002</v>
      </c>
      <c r="BO4" s="1">
        <f>PLANEL_GerCrit_Trim_Resultado!CB245</f>
        <v>48019.536619999999</v>
      </c>
      <c r="BP4" s="1">
        <f>PLANEL_GerCrit_Trim_Resultado!CC245</f>
        <v>46788.858760000003</v>
      </c>
      <c r="BQ4" s="1">
        <f>PLANEL_GerCrit_Trim_Resultado!CD245</f>
        <v>41420.295590000002</v>
      </c>
      <c r="BR4" s="1">
        <f>PLANEL_GerCrit_Trim_Resultado!CE245</f>
        <v>40736.717530000002</v>
      </c>
      <c r="BS4" s="1">
        <f>PLANEL_GerCrit_Trim_Resultado!CF245</f>
        <v>48019.536619999999</v>
      </c>
      <c r="BT4" s="1">
        <f>PLANEL_GerCrit_Trim_Resultado!CG245</f>
        <v>46788.858760000003</v>
      </c>
      <c r="BU4" s="1">
        <f>PLANEL_GerCrit_Trim_Resultado!CH245</f>
        <v>40427.244780000001</v>
      </c>
      <c r="BV4" s="1">
        <f>PLANEL_GerCrit_Trim_Resultado!CI245</f>
        <v>40736.717530000002</v>
      </c>
      <c r="BW4" s="1">
        <f>PLANEL_GerCrit_Trim_Resultado!CJ245</f>
        <v>48019.536619999999</v>
      </c>
      <c r="BX4" s="1">
        <f>PLANEL_GerCrit_Trim_Resultado!CK245</f>
        <v>46788.858760000003</v>
      </c>
      <c r="BY4" s="1">
        <f>PLANEL_GerCrit_Trim_Resultado!CL245</f>
        <v>39409.93075</v>
      </c>
      <c r="BZ4" s="1">
        <f>PLANEL_GerCrit_Trim_Resultado!CM245</f>
        <v>40736.717530000002</v>
      </c>
      <c r="CA4" s="1">
        <f>PLANEL_GerCrit_Trim_Resultado!CN245</f>
        <v>48019.536619999999</v>
      </c>
      <c r="CB4" s="1">
        <f>PLANEL_GerCrit_Trim_Resultado!CO245</f>
        <v>46788.858760000003</v>
      </c>
      <c r="CC4" s="1">
        <f>PLANEL_GerCrit_Trim_Resultado!CP245</f>
        <v>38727.448279999997</v>
      </c>
      <c r="CD4" s="1">
        <f>PLANEL_GerCrit_Trim_Resultado!CQ245</f>
        <v>40736.717530000002</v>
      </c>
      <c r="CE4" s="1">
        <f>PLANEL_GerCrit_Trim_Resultado!CR245</f>
        <v>48019.536619999999</v>
      </c>
      <c r="CF4" s="1">
        <f>PLANEL_GerCrit_Trim_Resultado!CS245</f>
        <v>46788.858760000003</v>
      </c>
      <c r="CG4" s="1">
        <f>PLANEL_GerCrit_Trim_Resultado!CT245</f>
        <v>38008.627509999998</v>
      </c>
      <c r="CH4" s="1">
        <f>PLANEL_GerCrit_Trim_Resultado!CU245</f>
        <v>40736.717530000002</v>
      </c>
      <c r="CI4" s="1">
        <f>PLANEL_GerCrit_Trim_Resultado!CV245</f>
        <v>48019.536619999999</v>
      </c>
      <c r="CJ4" s="1">
        <f>PLANEL_GerCrit_Trim_Resultado!CW245</f>
        <v>46788.858760000003</v>
      </c>
      <c r="CK4" s="1">
        <f>PLANEL_GerCrit_Trim_Resultado!CX245</f>
        <v>38008.627509999998</v>
      </c>
      <c r="CL4" s="1">
        <f>PLANEL_GerCrit_Trim_Resultado!CY245</f>
        <v>40736.717530000002</v>
      </c>
      <c r="CM4" s="1">
        <f>PLANEL_GerCrit_Trim_Resultado!CZ245</f>
        <v>48019.536619999999</v>
      </c>
      <c r="CN4" s="1">
        <f>PLANEL_GerCrit_Trim_Resultado!DA245</f>
        <v>46788.858760000003</v>
      </c>
      <c r="CO4" s="1">
        <f>PLANEL_GerCrit_Trim_Resultado!DB245</f>
        <v>38008.627509999998</v>
      </c>
      <c r="CP4" s="1">
        <f>PLANEL_GerCrit_Trim_Resultado!DC245</f>
        <v>40736.717530000002</v>
      </c>
      <c r="CQ4" s="1">
        <f>PLANEL_GerCrit_Trim_Resultado!DD245</f>
        <v>48019.536619999999</v>
      </c>
      <c r="CR4" s="1">
        <f>PLANEL_GerCrit_Trim_Resultado!DE245</f>
        <v>46788.858760000003</v>
      </c>
      <c r="CS4" s="1">
        <f>PLANEL_GerCrit_Trim_Resultado!DF245</f>
        <v>38008.627509999998</v>
      </c>
      <c r="CT4" s="1">
        <f>PLANEL_GerCrit_Trim_Resultado!DG245</f>
        <v>40736.717530000002</v>
      </c>
      <c r="CU4" s="1">
        <f>PLANEL_GerCrit_Trim_Resultado!DH245</f>
        <v>48019.536619999999</v>
      </c>
      <c r="CV4" s="1">
        <f>PLANEL_GerCrit_Trim_Resultado!DI245</f>
        <v>46788.858760000003</v>
      </c>
      <c r="CW4" s="1">
        <f>PLANEL_GerCrit_Trim_Resultado!DJ245</f>
        <v>38008.627509999998</v>
      </c>
      <c r="CX4" s="1">
        <f>PLANEL_GerCrit_Trim_Resultado!DK245</f>
        <v>40736.717530000002</v>
      </c>
      <c r="CY4" s="68">
        <f>PLANEL_GerCrit_Trim_Resultado!DL245</f>
        <v>48019.536619999999</v>
      </c>
      <c r="CZ4" s="68">
        <f>PLANEL_GerCrit_Trim_Resultado!DM245</f>
        <v>46788.858760000003</v>
      </c>
      <c r="DA4" s="68">
        <f>PLANEL_GerCrit_Trim_Resultado!DN245</f>
        <v>38008.627509999998</v>
      </c>
      <c r="DB4" s="68">
        <f>PLANEL_GerCrit_Trim_Resultado!DO245</f>
        <v>40736.717530000002</v>
      </c>
      <c r="DC4" s="1">
        <f>PLANEL_GerCrit_Trim_Resultado!DP245</f>
        <v>48019.536619999999</v>
      </c>
      <c r="DD4" s="1">
        <f>PLANEL_GerCrit_Trim_Resultado!DQ245</f>
        <v>46788.858760000003</v>
      </c>
      <c r="DE4" s="1">
        <f>PLANEL_GerCrit_Trim_Resultado!DR245</f>
        <v>38008.627509999998</v>
      </c>
      <c r="DF4" s="1">
        <f>PLANEL_GerCrit_Trim_Resultado!DS245</f>
        <v>40736.717530000002</v>
      </c>
      <c r="DG4" s="1">
        <f>PLANEL_GerCrit_Trim_Resultado!DT245</f>
        <v>48019.536619999999</v>
      </c>
      <c r="DH4" s="1">
        <f>PLANEL_GerCrit_Trim_Resultado!DU245</f>
        <v>46788.858760000003</v>
      </c>
      <c r="DI4" s="1">
        <f>PLANEL_GerCrit_Trim_Resultado!DV245</f>
        <v>38008.627509999998</v>
      </c>
      <c r="DJ4" s="1">
        <f>PLANEL_GerCrit_Trim_Resultado!DW245</f>
        <v>40736.717530000002</v>
      </c>
      <c r="DK4" s="1">
        <f>PLANEL_GerCrit_Trim_Resultado!DX245</f>
        <v>48019.536619999999</v>
      </c>
      <c r="DL4" s="1">
        <f>PLANEL_GerCrit_Trim_Resultado!DY245</f>
        <v>46788.858760000003</v>
      </c>
      <c r="DM4" s="1">
        <f>PLANEL_GerCrit_Trim_Resultado!DZ245</f>
        <v>38008.627509999998</v>
      </c>
      <c r="DN4" s="1">
        <f>PLANEL_GerCrit_Trim_Resultado!EA245</f>
        <v>40736.717530000002</v>
      </c>
      <c r="DO4" s="1">
        <f>PLANEL_GerCrit_Trim_Resultado!EB245</f>
        <v>48019.536619999999</v>
      </c>
      <c r="DP4" s="1">
        <f>PLANEL_GerCrit_Trim_Resultado!EC245</f>
        <v>46788.858760000003</v>
      </c>
      <c r="DQ4" s="1">
        <f>PLANEL_GerCrit_Trim_Resultado!ED245</f>
        <v>38008.627509999998</v>
      </c>
      <c r="DR4" s="1">
        <f>PLANEL_GerCrit_Trim_Resultado!EE245</f>
        <v>40736.717530000002</v>
      </c>
      <c r="DS4" s="1">
        <f>PLANEL_GerCrit_Trim_Resultado!EF245</f>
        <v>48019.536619999999</v>
      </c>
      <c r="DT4" s="1">
        <f>PLANEL_GerCrit_Trim_Resultado!EG245</f>
        <v>46788.858760000003</v>
      </c>
      <c r="DU4" s="1">
        <f>PLANEL_GerCrit_Trim_Resultado!EH245</f>
        <v>37873.331720000002</v>
      </c>
      <c r="DV4" s="1">
        <f>PLANEL_GerCrit_Trim_Resultado!EI245</f>
        <v>40736.717530000002</v>
      </c>
      <c r="DW4" s="1">
        <f>PLANEL_GerCrit_Trim_Resultado!EJ245</f>
        <v>48019.536619999999</v>
      </c>
      <c r="DX4" s="1">
        <f>PLANEL_GerCrit_Trim_Resultado!EK245</f>
        <v>46788.858760000003</v>
      </c>
      <c r="DY4" s="1">
        <f>PLANEL_GerCrit_Trim_Resultado!EL245</f>
        <v>36389.957060000001</v>
      </c>
      <c r="DZ4" s="1">
        <f>PLANEL_GerCrit_Trim_Resultado!EM245</f>
        <v>40736.717530000002</v>
      </c>
      <c r="EA4" s="1">
        <f>PLANEL_GerCrit_Trim_Resultado!EN245</f>
        <v>48019.536619999999</v>
      </c>
      <c r="EB4" s="1">
        <f>PLANEL_GerCrit_Trim_Resultado!EO245</f>
        <v>46788.858760000003</v>
      </c>
      <c r="EC4" s="1">
        <f>PLANEL_GerCrit_Trim_Resultado!EP245</f>
        <v>35623.87545</v>
      </c>
      <c r="ED4" s="1">
        <f>PLANEL_GerCrit_Trim_Resultado!EQ245</f>
        <v>40736.717530000002</v>
      </c>
      <c r="EE4" s="1">
        <f>PLANEL_GerCrit_Trim_Resultado!ER245</f>
        <v>48019.536619999999</v>
      </c>
      <c r="EF4" s="1">
        <f>PLANEL_GerCrit_Trim_Resultado!ES245</f>
        <v>46788.858760000003</v>
      </c>
      <c r="EG4" s="1">
        <f>PLANEL_GerCrit_Trim_Resultado!ET245</f>
        <v>34054.419909999997</v>
      </c>
      <c r="EH4" s="1">
        <f>PLANEL_GerCrit_Trim_Resultado!EU245</f>
        <v>40736.717530000002</v>
      </c>
      <c r="EI4" s="1">
        <f>PLANEL_GerCrit_Trim_Resultado!EV245</f>
        <v>48019.536619999999</v>
      </c>
      <c r="EJ4" s="1">
        <f>PLANEL_GerCrit_Trim_Resultado!EW245</f>
        <v>46788.858760000003</v>
      </c>
      <c r="EK4" s="1">
        <f>PLANEL_GerCrit_Trim_Resultado!EX245</f>
        <v>32869.164049999999</v>
      </c>
      <c r="EL4" s="1">
        <f>PLANEL_GerCrit_Trim_Resultado!EY245</f>
        <v>40736.717530000002</v>
      </c>
      <c r="EM4" s="1">
        <f>PLANEL_GerCrit_Trim_Resultado!EZ245</f>
        <v>48019.536619999999</v>
      </c>
      <c r="EN4" s="1">
        <f>PLANEL_GerCrit_Trim_Resultado!FA245</f>
        <v>46788.858760000003</v>
      </c>
      <c r="EO4" s="1">
        <f>PLANEL_GerCrit_Trim_Resultado!FB245</f>
        <v>31423.280719999999</v>
      </c>
      <c r="EP4" s="1">
        <f>PLANEL_GerCrit_Trim_Resultado!FC245</f>
        <v>40736.717530000002</v>
      </c>
    </row>
    <row r="5" spans="2:258" x14ac:dyDescent="0.25">
      <c r="B5" s="16" t="s">
        <v>2</v>
      </c>
      <c r="C5" s="1">
        <f>PLANEL_GerCrit_Trim_Resultado!P257</f>
        <v>514.37284690000001</v>
      </c>
      <c r="D5" s="1">
        <f>PLANEL_GerCrit_Trim_Resultado!Q257</f>
        <v>156.0245687</v>
      </c>
      <c r="E5" s="1">
        <f>PLANEL_GerCrit_Trim_Resultado!R257</f>
        <v>1052.4907920000001</v>
      </c>
      <c r="F5" s="1">
        <f>PLANEL_GerCrit_Trim_Resultado!S257</f>
        <v>972.89172489999999</v>
      </c>
      <c r="G5" s="1">
        <f>PLANEL_GerCrit_Trim_Resultado!T257</f>
        <v>2815.5053739999998</v>
      </c>
      <c r="H5" s="1">
        <f>PLANEL_GerCrit_Trim_Resultado!U257</f>
        <v>2640.8928580000002</v>
      </c>
      <c r="I5" s="1">
        <f>PLANEL_GerCrit_Trim_Resultado!V257</f>
        <v>2265.1644310000001</v>
      </c>
      <c r="J5" s="1">
        <f>PLANEL_GerCrit_Trim_Resultado!W257</f>
        <v>2471.8528449999999</v>
      </c>
      <c r="K5" s="1">
        <f>PLANEL_GerCrit_Trim_Resultado!X257</f>
        <v>2879.6614079999999</v>
      </c>
      <c r="L5" s="1">
        <f>PLANEL_GerCrit_Trim_Resultado!Y257</f>
        <v>2702.6049499999999</v>
      </c>
      <c r="M5" s="1">
        <f>PLANEL_GerCrit_Trim_Resultado!Z257</f>
        <v>2319.415657</v>
      </c>
      <c r="N5" s="1">
        <f>PLANEL_GerCrit_Trim_Resultado!AA257</f>
        <v>2529.8568369999998</v>
      </c>
      <c r="O5" s="1">
        <f>PLANEL_GerCrit_Trim_Resultado!AB257</f>
        <v>2984.0646940000001</v>
      </c>
      <c r="P5" s="1">
        <f>PLANEL_GerCrit_Trim_Resultado!AC257</f>
        <v>2802.2582000000002</v>
      </c>
      <c r="Q5" s="1">
        <f>PLANEL_GerCrit_Trim_Resultado!AD257</f>
        <v>2401.062637</v>
      </c>
      <c r="R5" s="1">
        <f>PLANEL_GerCrit_Trim_Resultado!AE257</f>
        <v>2620.5832610000002</v>
      </c>
      <c r="S5" s="1">
        <f>PLANEL_GerCrit_Trim_Resultado!AF257</f>
        <v>3044.6713949999998</v>
      </c>
      <c r="T5" s="1">
        <f>PLANEL_GerCrit_Trim_Resultado!AG257</f>
        <v>2861.1033779999998</v>
      </c>
      <c r="U5" s="1">
        <f>PLANEL_GerCrit_Trim_Resultado!AH257</f>
        <v>2446.2193739999998</v>
      </c>
      <c r="V5" s="1">
        <f>PLANEL_GerCrit_Trim_Resultado!AI257</f>
        <v>2671.5709959999999</v>
      </c>
      <c r="W5" s="1">
        <f>PLANEL_GerCrit_Trim_Resultado!AJ257</f>
        <v>3096.583509</v>
      </c>
      <c r="X5" s="1">
        <f>PLANEL_GerCrit_Trim_Resultado!AK257</f>
        <v>2910.0369139999998</v>
      </c>
      <c r="Y5" s="1">
        <f>PLANEL_GerCrit_Trim_Resultado!AL257</f>
        <v>2488.4510439999999</v>
      </c>
      <c r="Z5" s="1">
        <f>PLANEL_GerCrit_Trim_Resultado!AM257</f>
        <v>2716.7261360000002</v>
      </c>
      <c r="AA5" s="1">
        <f>PLANEL_GerCrit_Trim_Resultado!AN257</f>
        <v>4663.1999349999996</v>
      </c>
      <c r="AB5" s="1">
        <f>PLANEL_GerCrit_Trim_Resultado!AO257</f>
        <v>4386.9970199999998</v>
      </c>
      <c r="AC5" s="1">
        <f>PLANEL_GerCrit_Trim_Resultado!AP257</f>
        <v>3502.8194119999998</v>
      </c>
      <c r="AD5" s="1">
        <f>PLANEL_GerCrit_Trim_Resultado!AQ257</f>
        <v>3939.1739910000001</v>
      </c>
      <c r="AE5" s="1">
        <f>PLANEL_GerCrit_Trim_Resultado!AR257</f>
        <v>4663.1999349999996</v>
      </c>
      <c r="AF5" s="1">
        <f>PLANEL_GerCrit_Trim_Resultado!AS257</f>
        <v>4386.9970199999998</v>
      </c>
      <c r="AG5" s="1">
        <f>PLANEL_GerCrit_Trim_Resultado!AT257</f>
        <v>3486.2558899999999</v>
      </c>
      <c r="AH5" s="1">
        <f>PLANEL_GerCrit_Trim_Resultado!AU257</f>
        <v>3939.1739910000001</v>
      </c>
      <c r="AI5" s="1">
        <f>PLANEL_GerCrit_Trim_Resultado!AV257</f>
        <v>4663.1999349999996</v>
      </c>
      <c r="AJ5" s="1">
        <f>PLANEL_GerCrit_Trim_Resultado!AW257</f>
        <v>4386.9970199999998</v>
      </c>
      <c r="AK5" s="1">
        <f>PLANEL_GerCrit_Trim_Resultado!AX257</f>
        <v>3502.8194119999998</v>
      </c>
      <c r="AL5" s="1">
        <f>PLANEL_GerCrit_Trim_Resultado!AY257</f>
        <v>3939.1739910000001</v>
      </c>
      <c r="AM5" s="1">
        <f>PLANEL_GerCrit_Trim_Resultado!AZ257</f>
        <v>4663.1999349999996</v>
      </c>
      <c r="AN5" s="1">
        <f>PLANEL_GerCrit_Trim_Resultado!BA257</f>
        <v>4386.9970199999998</v>
      </c>
      <c r="AO5" s="1">
        <f>PLANEL_GerCrit_Trim_Resultado!BB257</f>
        <v>3502.8194119999998</v>
      </c>
      <c r="AP5" s="1">
        <f>PLANEL_GerCrit_Trim_Resultado!BC257</f>
        <v>3939.1739910000001</v>
      </c>
      <c r="AQ5" s="1">
        <f>PLANEL_GerCrit_Trim_Resultado!BD257</f>
        <v>4663.1999349999996</v>
      </c>
      <c r="AR5" s="1">
        <f>PLANEL_GerCrit_Trim_Resultado!BE257</f>
        <v>4386.9970199999998</v>
      </c>
      <c r="AS5" s="1">
        <f>PLANEL_GerCrit_Trim_Resultado!BF257</f>
        <v>3450.813036</v>
      </c>
      <c r="AT5" s="1">
        <f>PLANEL_GerCrit_Trim_Resultado!BG257</f>
        <v>3939.1739910000001</v>
      </c>
      <c r="AU5" s="1">
        <f>PLANEL_GerCrit_Trim_Resultado!BH257</f>
        <v>4663.1999349999996</v>
      </c>
      <c r="AV5" s="1">
        <f>PLANEL_GerCrit_Trim_Resultado!BI257</f>
        <v>4386.9970199999998</v>
      </c>
      <c r="AW5" s="1">
        <f>PLANEL_GerCrit_Trim_Resultado!BJ257</f>
        <v>3450.813036</v>
      </c>
      <c r="AX5" s="1">
        <f>PLANEL_GerCrit_Trim_Resultado!BK257</f>
        <v>3939.1739910000001</v>
      </c>
      <c r="AY5" s="1">
        <f>PLANEL_GerCrit_Trim_Resultado!BL257</f>
        <v>4663.1999349999996</v>
      </c>
      <c r="AZ5" s="1">
        <f>PLANEL_GerCrit_Trim_Resultado!BM257</f>
        <v>4386.9970199999998</v>
      </c>
      <c r="BA5" s="1">
        <f>PLANEL_GerCrit_Trim_Resultado!BN257</f>
        <v>3467.3765589999998</v>
      </c>
      <c r="BB5" s="1">
        <f>PLANEL_GerCrit_Trim_Resultado!BO257</f>
        <v>3939.1739910000001</v>
      </c>
      <c r="BC5" s="1">
        <f>PLANEL_GerCrit_Trim_Resultado!BP257</f>
        <v>4663.1999349999996</v>
      </c>
      <c r="BD5" s="1">
        <f>PLANEL_GerCrit_Trim_Resultado!BQ257</f>
        <v>4386.9970199999998</v>
      </c>
      <c r="BE5" s="1">
        <f>PLANEL_GerCrit_Trim_Resultado!BR257</f>
        <v>3502.8194119999998</v>
      </c>
      <c r="BF5" s="1">
        <f>PLANEL_GerCrit_Trim_Resultado!BS257</f>
        <v>3939.1739910000001</v>
      </c>
      <c r="BG5" s="1">
        <f>PLANEL_GerCrit_Trim_Resultado!BT257</f>
        <v>6137.2867450000003</v>
      </c>
      <c r="BH5" s="1">
        <f>PLANEL_GerCrit_Trim_Resultado!BU257</f>
        <v>5849.3047310000002</v>
      </c>
      <c r="BI5" s="1">
        <f>PLANEL_GerCrit_Trim_Resultado!BV257</f>
        <v>5208.7662929999997</v>
      </c>
      <c r="BJ5" s="1">
        <f>PLANEL_GerCrit_Trim_Resultado!BW257</f>
        <v>5558.9871759999996</v>
      </c>
      <c r="BK5" s="1">
        <f>PLANEL_GerCrit_Trim_Resultado!BX257</f>
        <v>6137.2867450000003</v>
      </c>
      <c r="BL5" s="1">
        <f>PLANEL_GerCrit_Trim_Resultado!BY257</f>
        <v>5849.3047310000002</v>
      </c>
      <c r="BM5" s="1">
        <f>PLANEL_GerCrit_Trim_Resultado!BZ257</f>
        <v>5208.7662929999997</v>
      </c>
      <c r="BN5" s="1">
        <f>PLANEL_GerCrit_Trim_Resultado!CA257</f>
        <v>5558.9871759999996</v>
      </c>
      <c r="BO5" s="1">
        <f>PLANEL_GerCrit_Trim_Resultado!CB257</f>
        <v>6137.2867450000003</v>
      </c>
      <c r="BP5" s="1">
        <f>PLANEL_GerCrit_Trim_Resultado!CC257</f>
        <v>5849.3047310000002</v>
      </c>
      <c r="BQ5" s="1">
        <f>PLANEL_GerCrit_Trim_Resultado!CD257</f>
        <v>5173.3234400000001</v>
      </c>
      <c r="BR5" s="1">
        <f>PLANEL_GerCrit_Trim_Resultado!CE257</f>
        <v>5558.9871759999996</v>
      </c>
      <c r="BS5" s="1">
        <f>PLANEL_GerCrit_Trim_Resultado!CF257</f>
        <v>6137.2867450000003</v>
      </c>
      <c r="BT5" s="1">
        <f>PLANEL_GerCrit_Trim_Resultado!CG257</f>
        <v>5849.3047310000002</v>
      </c>
      <c r="BU5" s="1">
        <f>PLANEL_GerCrit_Trim_Resultado!CH257</f>
        <v>5173.3234400000001</v>
      </c>
      <c r="BV5" s="1">
        <f>PLANEL_GerCrit_Trim_Resultado!CI257</f>
        <v>5558.9871759999996</v>
      </c>
      <c r="BW5" s="1">
        <f>PLANEL_GerCrit_Trim_Resultado!CJ257</f>
        <v>6137.2867450000003</v>
      </c>
      <c r="BX5" s="1">
        <f>PLANEL_GerCrit_Trim_Resultado!CK257</f>
        <v>5849.3047310000002</v>
      </c>
      <c r="BY5" s="1">
        <f>PLANEL_GerCrit_Trim_Resultado!CL257</f>
        <v>5173.3234400000001</v>
      </c>
      <c r="BZ5" s="1">
        <f>PLANEL_GerCrit_Trim_Resultado!CM257</f>
        <v>5558.9871759999996</v>
      </c>
      <c r="CA5" s="1">
        <f>PLANEL_GerCrit_Trim_Resultado!CN257</f>
        <v>6137.2867450000003</v>
      </c>
      <c r="CB5" s="1">
        <f>PLANEL_GerCrit_Trim_Resultado!CO257</f>
        <v>5849.3047310000002</v>
      </c>
      <c r="CC5" s="1">
        <f>PLANEL_GerCrit_Trim_Resultado!CP257</f>
        <v>5173.3234400000001</v>
      </c>
      <c r="CD5" s="1">
        <f>PLANEL_GerCrit_Trim_Resultado!CQ257</f>
        <v>5558.9871759999996</v>
      </c>
      <c r="CE5" s="1">
        <f>PLANEL_GerCrit_Trim_Resultado!CR257</f>
        <v>6137.2867450000003</v>
      </c>
      <c r="CF5" s="1">
        <f>PLANEL_GerCrit_Trim_Resultado!CS257</f>
        <v>5849.3047310000002</v>
      </c>
      <c r="CG5" s="1">
        <f>PLANEL_GerCrit_Trim_Resultado!CT257</f>
        <v>5156.7599170000003</v>
      </c>
      <c r="CH5" s="1">
        <f>PLANEL_GerCrit_Trim_Resultado!CU257</f>
        <v>5558.9871759999996</v>
      </c>
      <c r="CI5" s="1">
        <f>PLANEL_GerCrit_Trim_Resultado!CV257</f>
        <v>6137.2867450000003</v>
      </c>
      <c r="CJ5" s="1">
        <f>PLANEL_GerCrit_Trim_Resultado!CW257</f>
        <v>5849.3047310000002</v>
      </c>
      <c r="CK5" s="1">
        <f>PLANEL_GerCrit_Trim_Resultado!CX257</f>
        <v>5156.7599170000003</v>
      </c>
      <c r="CL5" s="1">
        <f>PLANEL_GerCrit_Trim_Resultado!CY257</f>
        <v>5558.9871759999996</v>
      </c>
      <c r="CM5" s="1">
        <f>PLANEL_GerCrit_Trim_Resultado!CZ257</f>
        <v>6137.2867450000003</v>
      </c>
      <c r="CN5" s="1">
        <f>PLANEL_GerCrit_Trim_Resultado!DA257</f>
        <v>5849.3047310000002</v>
      </c>
      <c r="CO5" s="1">
        <f>PLANEL_GerCrit_Trim_Resultado!DB257</f>
        <v>5156.7599170000003</v>
      </c>
      <c r="CP5" s="1">
        <f>PLANEL_GerCrit_Trim_Resultado!DC257</f>
        <v>5558.9871759999996</v>
      </c>
      <c r="CQ5" s="1">
        <f>PLANEL_GerCrit_Trim_Resultado!DD257</f>
        <v>6137.2867450000003</v>
      </c>
      <c r="CR5" s="1">
        <f>PLANEL_GerCrit_Trim_Resultado!DE257</f>
        <v>5849.3047310000002</v>
      </c>
      <c r="CS5" s="1">
        <f>PLANEL_GerCrit_Trim_Resultado!DF257</f>
        <v>5156.7599170000003</v>
      </c>
      <c r="CT5" s="1">
        <f>PLANEL_GerCrit_Trim_Resultado!DG257</f>
        <v>5558.9871759999996</v>
      </c>
      <c r="CU5" s="1">
        <f>PLANEL_GerCrit_Trim_Resultado!DH257</f>
        <v>6137.2867450000003</v>
      </c>
      <c r="CV5" s="1">
        <f>PLANEL_GerCrit_Trim_Resultado!DI257</f>
        <v>5849.3047310000002</v>
      </c>
      <c r="CW5" s="1">
        <f>PLANEL_GerCrit_Trim_Resultado!DJ257</f>
        <v>5156.7599170000003</v>
      </c>
      <c r="CX5" s="1">
        <f>PLANEL_GerCrit_Trim_Resultado!DK257</f>
        <v>5558.9871759999996</v>
      </c>
      <c r="CY5" s="68">
        <f>PLANEL_GerCrit_Trim_Resultado!DL257</f>
        <v>6137.2867450000003</v>
      </c>
      <c r="CZ5" s="68">
        <f>PLANEL_GerCrit_Trim_Resultado!DM257</f>
        <v>5849.3047310000002</v>
      </c>
      <c r="DA5" s="68">
        <f>PLANEL_GerCrit_Trim_Resultado!DN257</f>
        <v>5156.7599170000003</v>
      </c>
      <c r="DB5" s="68">
        <f>PLANEL_GerCrit_Trim_Resultado!DO257</f>
        <v>5558.9871759999996</v>
      </c>
      <c r="DC5" s="1">
        <f>PLANEL_GerCrit_Trim_Resultado!DP257</f>
        <v>6137.2867450000003</v>
      </c>
      <c r="DD5" s="1">
        <f>PLANEL_GerCrit_Trim_Resultado!DQ257</f>
        <v>5849.3047310000002</v>
      </c>
      <c r="DE5" s="1">
        <f>PLANEL_GerCrit_Trim_Resultado!DR257</f>
        <v>5156.7599170000003</v>
      </c>
      <c r="DF5" s="1">
        <f>PLANEL_GerCrit_Trim_Resultado!DS257</f>
        <v>5558.9871759999996</v>
      </c>
      <c r="DG5" s="1">
        <f>PLANEL_GerCrit_Trim_Resultado!DT257</f>
        <v>6137.2867450000003</v>
      </c>
      <c r="DH5" s="1">
        <f>PLANEL_GerCrit_Trim_Resultado!DU257</f>
        <v>5849.3047310000002</v>
      </c>
      <c r="DI5" s="1">
        <f>PLANEL_GerCrit_Trim_Resultado!DV257</f>
        <v>5156.7599170000003</v>
      </c>
      <c r="DJ5" s="1">
        <f>PLANEL_GerCrit_Trim_Resultado!DW257</f>
        <v>5558.9871759999996</v>
      </c>
      <c r="DK5" s="1">
        <f>PLANEL_GerCrit_Trim_Resultado!DX257</f>
        <v>6137.2867450000003</v>
      </c>
      <c r="DL5" s="1">
        <f>PLANEL_GerCrit_Trim_Resultado!DY257</f>
        <v>5849.3047310000002</v>
      </c>
      <c r="DM5" s="1">
        <f>PLANEL_GerCrit_Trim_Resultado!DZ257</f>
        <v>5156.7599170000003</v>
      </c>
      <c r="DN5" s="1">
        <f>PLANEL_GerCrit_Trim_Resultado!EA257</f>
        <v>5558.9871759999996</v>
      </c>
      <c r="DO5" s="1">
        <f>PLANEL_GerCrit_Trim_Resultado!EB257</f>
        <v>6137.2867450000003</v>
      </c>
      <c r="DP5" s="1">
        <f>PLANEL_GerCrit_Trim_Resultado!EC257</f>
        <v>5849.3047310000002</v>
      </c>
      <c r="DQ5" s="1">
        <f>PLANEL_GerCrit_Trim_Resultado!ED257</f>
        <v>4630.6680589999996</v>
      </c>
      <c r="DR5" s="1">
        <f>PLANEL_GerCrit_Trim_Resultado!EE257</f>
        <v>5558.9871759999996</v>
      </c>
      <c r="DS5" s="1">
        <f>PLANEL_GerCrit_Trim_Resultado!EF257</f>
        <v>6137.2867450000003</v>
      </c>
      <c r="DT5" s="1">
        <f>PLANEL_GerCrit_Trim_Resultado!EG257</f>
        <v>5849.3047310000002</v>
      </c>
      <c r="DU5" s="1">
        <f>PLANEL_GerCrit_Trim_Resultado!EH257</f>
        <v>2887.071551</v>
      </c>
      <c r="DV5" s="1">
        <f>PLANEL_GerCrit_Trim_Resultado!EI257</f>
        <v>5558.9871759999996</v>
      </c>
      <c r="DW5" s="1">
        <f>PLANEL_GerCrit_Trim_Resultado!EJ257</f>
        <v>6137.2867450000003</v>
      </c>
      <c r="DX5" s="1">
        <f>PLANEL_GerCrit_Trim_Resultado!EK257</f>
        <v>5849.3047310000002</v>
      </c>
      <c r="DY5" s="1">
        <f>PLANEL_GerCrit_Trim_Resultado!EL257</f>
        <v>2343.9747299999999</v>
      </c>
      <c r="DZ5" s="1">
        <f>PLANEL_GerCrit_Trim_Resultado!EM257</f>
        <v>5558.9871759999996</v>
      </c>
      <c r="EA5" s="1">
        <f>PLANEL_GerCrit_Trim_Resultado!EN257</f>
        <v>6137.2867450000003</v>
      </c>
      <c r="EB5" s="1">
        <f>PLANEL_GerCrit_Trim_Resultado!EO257</f>
        <v>5849.3047310000002</v>
      </c>
      <c r="EC5" s="1">
        <f>PLANEL_GerCrit_Trim_Resultado!EP257</f>
        <v>1490.7253370000001</v>
      </c>
      <c r="ED5" s="1">
        <f>PLANEL_GerCrit_Trim_Resultado!EQ257</f>
        <v>5558.9871759999996</v>
      </c>
      <c r="EE5" s="1">
        <f>PLANEL_GerCrit_Trim_Resultado!ER257</f>
        <v>6137.2867450000003</v>
      </c>
      <c r="EF5" s="1">
        <f>PLANEL_GerCrit_Trim_Resultado!ES257</f>
        <v>5849.3047310000002</v>
      </c>
      <c r="EG5" s="1">
        <f>PLANEL_GerCrit_Trim_Resultado!ET257</f>
        <v>1281.2693870000001</v>
      </c>
      <c r="EH5" s="1">
        <f>PLANEL_GerCrit_Trim_Resultado!EU257</f>
        <v>5558.9871759999996</v>
      </c>
      <c r="EI5" s="1">
        <f>PLANEL_GerCrit_Trim_Resultado!EV257</f>
        <v>6137.2867450000003</v>
      </c>
      <c r="EJ5" s="1">
        <f>PLANEL_GerCrit_Trim_Resultado!EW257</f>
        <v>5849.3047310000002</v>
      </c>
      <c r="EK5" s="1">
        <f>PLANEL_GerCrit_Trim_Resultado!EX257</f>
        <v>671.74900260000004</v>
      </c>
      <c r="EL5" s="1">
        <f>PLANEL_GerCrit_Trim_Resultado!EY257</f>
        <v>5558.9871759999996</v>
      </c>
      <c r="EM5" s="1">
        <f>PLANEL_GerCrit_Trim_Resultado!EZ257</f>
        <v>6137.2867450000003</v>
      </c>
      <c r="EN5" s="1">
        <f>PLANEL_GerCrit_Trim_Resultado!FA257</f>
        <v>5849.3047310000002</v>
      </c>
      <c r="EO5" s="1">
        <f>PLANEL_GerCrit_Trim_Resultado!FB257</f>
        <v>336.84280669999998</v>
      </c>
      <c r="EP5" s="1">
        <f>PLANEL_GerCrit_Trim_Resultado!FC257</f>
        <v>5558.9871759999996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47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2332.6552069999998</v>
      </c>
      <c r="F7" s="18">
        <f>PLANEL_GerCrit_Trim_Resultado!S149</f>
        <v>2332.6552069999998</v>
      </c>
      <c r="G7" s="18">
        <f>PLANEL_GerCrit_Trim_Resultado!T149</f>
        <v>2332.6552069999998</v>
      </c>
      <c r="H7" s="18">
        <f>PLANEL_GerCrit_Trim_Resultado!U149</f>
        <v>2332.6552069999998</v>
      </c>
      <c r="I7" s="18">
        <f>PLANEL_GerCrit_Trim_Resultado!V149</f>
        <v>1194.264856</v>
      </c>
      <c r="J7" s="18">
        <f>PLANEL_GerCrit_Trim_Resultado!W149</f>
        <v>2332.6552069999998</v>
      </c>
      <c r="K7" s="18">
        <f>PLANEL_GerCrit_Trim_Resultado!X149</f>
        <v>2332.6552069999998</v>
      </c>
      <c r="L7" s="18">
        <f>PLANEL_GerCrit_Trim_Resultado!Y149</f>
        <v>2332.6552069999998</v>
      </c>
      <c r="M7" s="18">
        <f>PLANEL_GerCrit_Trim_Resultado!Z149</f>
        <v>1471.349647</v>
      </c>
      <c r="N7" s="18">
        <f>PLANEL_GerCrit_Trim_Resultado!AA149</f>
        <v>2332.6552069999998</v>
      </c>
      <c r="O7" s="18">
        <f>PLANEL_GerCrit_Trim_Resultado!AB149</f>
        <v>2332.6552069999998</v>
      </c>
      <c r="P7" s="18">
        <f>PLANEL_GerCrit_Trim_Resultado!AC149</f>
        <v>660.05310999999995</v>
      </c>
      <c r="Q7" s="18">
        <f>PLANEL_GerCrit_Trim_Resultado!AD149</f>
        <v>82.258750000000006</v>
      </c>
      <c r="R7" s="18">
        <f>PLANEL_GerCrit_Trim_Resultado!AE149</f>
        <v>1699.4303890000001</v>
      </c>
      <c r="S7" s="18">
        <f>PLANEL_GerCrit_Trim_Resultado!AF149</f>
        <v>2332.6552069999998</v>
      </c>
      <c r="T7" s="18">
        <f>PLANEL_GerCrit_Trim_Resultado!AG149</f>
        <v>660.05310999999995</v>
      </c>
      <c r="U7" s="18">
        <f>PLANEL_GerCrit_Trim_Resultado!AH149</f>
        <v>660.05310999999995</v>
      </c>
      <c r="V7" s="18">
        <f>PLANEL_GerCrit_Trim_Resultado!AI149</f>
        <v>2332.6552069999998</v>
      </c>
      <c r="W7" s="18">
        <f>PLANEL_GerCrit_Trim_Resultado!AJ149</f>
        <v>2332.6552069999998</v>
      </c>
      <c r="X7" s="18">
        <f>PLANEL_GerCrit_Trim_Resultado!AK149</f>
        <v>660.05310999999995</v>
      </c>
      <c r="Y7" s="18">
        <f>PLANEL_GerCrit_Trim_Resultado!AL149</f>
        <v>660.05310999999995</v>
      </c>
      <c r="Z7" s="18">
        <f>PLANEL_GerCrit_Trim_Resultado!AM149</f>
        <v>2332.6552069999998</v>
      </c>
      <c r="AA7" s="18">
        <f>PLANEL_GerCrit_Trim_Resultado!AN149</f>
        <v>2332.6552069999998</v>
      </c>
      <c r="AB7" s="18">
        <f>PLANEL_GerCrit_Trim_Resultado!AO149</f>
        <v>660.05310999999995</v>
      </c>
      <c r="AC7" s="18">
        <f>PLANEL_GerCrit_Trim_Resultado!AP149</f>
        <v>660.05310999999995</v>
      </c>
      <c r="AD7" s="18">
        <f>PLANEL_GerCrit_Trim_Resultado!AQ149</f>
        <v>2332.6552069999998</v>
      </c>
      <c r="AE7" s="18">
        <f>PLANEL_GerCrit_Trim_Resultado!AR149</f>
        <v>2332.6552069999998</v>
      </c>
      <c r="AF7" s="18">
        <f>PLANEL_GerCrit_Trim_Resultado!AS149</f>
        <v>660.05310999999995</v>
      </c>
      <c r="AG7" s="18">
        <f>PLANEL_GerCrit_Trim_Resultado!AT149</f>
        <v>660.05310999999995</v>
      </c>
      <c r="AH7" s="18">
        <f>PLANEL_GerCrit_Trim_Resultado!AU149</f>
        <v>2332.6552069999998</v>
      </c>
      <c r="AI7" s="18">
        <f>PLANEL_GerCrit_Trim_Resultado!AV149</f>
        <v>2129.405745</v>
      </c>
      <c r="AJ7" s="18">
        <f>PLANEL_GerCrit_Trim_Resultado!AW149</f>
        <v>660.05310999999995</v>
      </c>
      <c r="AK7" s="18">
        <f>PLANEL_GerCrit_Trim_Resultado!AX149</f>
        <v>660.05310999999995</v>
      </c>
      <c r="AL7" s="18">
        <f>PLANEL_GerCrit_Trim_Resultado!AY149</f>
        <v>2129.405745</v>
      </c>
      <c r="AM7" s="18">
        <f>PLANEL_GerCrit_Trim_Resultado!AZ149</f>
        <v>1793.264124</v>
      </c>
      <c r="AN7" s="18">
        <f>PLANEL_GerCrit_Trim_Resultado!BA149</f>
        <v>660.05310999999995</v>
      </c>
      <c r="AO7" s="18">
        <f>PLANEL_GerCrit_Trim_Resultado!BB149</f>
        <v>660.05310999999995</v>
      </c>
      <c r="AP7" s="18">
        <f>PLANEL_GerCrit_Trim_Resultado!BC149</f>
        <v>931.95856379999998</v>
      </c>
      <c r="AQ7" s="18">
        <f>PLANEL_GerCrit_Trim_Resultado!BD149</f>
        <v>1274.58242</v>
      </c>
      <c r="AR7" s="18">
        <f>PLANEL_GerCrit_Trim_Resultado!BE149</f>
        <v>413.27686</v>
      </c>
      <c r="AS7" s="18">
        <f>PLANEL_GerCrit_Trim_Resultado!BF149</f>
        <v>413.27686</v>
      </c>
      <c r="AT7" s="18">
        <f>PLANEL_GerCrit_Trim_Resultado!BG149</f>
        <v>413.27686</v>
      </c>
      <c r="AU7" s="18">
        <f>PLANEL_GerCrit_Trim_Resultado!BH149</f>
        <v>413.27686</v>
      </c>
      <c r="AV7" s="18">
        <f>PLANEL_GerCrit_Trim_Resultado!BI149</f>
        <v>413.27686</v>
      </c>
      <c r="AW7" s="18">
        <f>PLANEL_GerCrit_Trim_Resultado!BJ149</f>
        <v>413.27686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413.27686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413.27686</v>
      </c>
      <c r="BE7" s="18">
        <f>PLANEL_GerCrit_Trim_Resultado!BR149</f>
        <v>413.27686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413.27686</v>
      </c>
      <c r="BI7" s="18">
        <f>PLANEL_GerCrit_Trim_Resultado!BV149</f>
        <v>413.27686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413.27686</v>
      </c>
      <c r="BM7" s="18">
        <f>PLANEL_GerCrit_Trim_Resultado!BZ149</f>
        <v>413.27686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48</v>
      </c>
      <c r="C8" s="18">
        <f>PLANEL_GerCrit_Trim_Resultado!P113+PLANEL_GerCrit_Trim_Resultado!P125+PLANEL_GerCrit_Trim_Resultado!P137</f>
        <v>5601.7914410000003</v>
      </c>
      <c r="D8" s="18">
        <f>PLANEL_GerCrit_Trim_Resultado!Q113+PLANEL_GerCrit_Trim_Resultado!Q125+PLANEL_GerCrit_Trim_Resultado!Q137</f>
        <v>5601.7914410000003</v>
      </c>
      <c r="E8" s="18">
        <f>PLANEL_GerCrit_Trim_Resultado!R113+PLANEL_GerCrit_Trim_Resultado!R125+PLANEL_GerCrit_Trim_Resultado!R137</f>
        <v>6036.1335159999999</v>
      </c>
      <c r="F8" s="18">
        <f>PLANEL_GerCrit_Trim_Resultado!S113+PLANEL_GerCrit_Trim_Resultado!S125+PLANEL_GerCrit_Trim_Resultado!S137</f>
        <v>6036.1335159999999</v>
      </c>
      <c r="G8" s="18">
        <f>PLANEL_GerCrit_Trim_Resultado!T113+PLANEL_GerCrit_Trim_Resultado!T125+PLANEL_GerCrit_Trim_Resultado!T137</f>
        <v>7059.5218519999999</v>
      </c>
      <c r="H8" s="18">
        <f>PLANEL_GerCrit_Trim_Resultado!U113+PLANEL_GerCrit_Trim_Resultado!U125+PLANEL_GerCrit_Trim_Resultado!U137</f>
        <v>7059.5218519999999</v>
      </c>
      <c r="I8" s="18">
        <f>PLANEL_GerCrit_Trim_Resultado!V113+PLANEL_GerCrit_Trim_Resultado!V125+PLANEL_GerCrit_Trim_Resultado!V137</f>
        <v>6302.9383850000004</v>
      </c>
      <c r="J8" s="18">
        <f>PLANEL_GerCrit_Trim_Resultado!W113+PLANEL_GerCrit_Trim_Resultado!W125+PLANEL_GerCrit_Trim_Resultado!W137</f>
        <v>7059.5218519999999</v>
      </c>
      <c r="K8" s="18">
        <f>PLANEL_GerCrit_Trim_Resultado!X113+PLANEL_GerCrit_Trim_Resultado!X125+PLANEL_GerCrit_Trim_Resultado!X137</f>
        <v>7059.5218519999999</v>
      </c>
      <c r="L8" s="18">
        <f>PLANEL_GerCrit_Trim_Resultado!Y113+PLANEL_GerCrit_Trim_Resultado!Y125+PLANEL_GerCrit_Trim_Resultado!Y137</f>
        <v>7059.5218519999999</v>
      </c>
      <c r="M8" s="18">
        <f>PLANEL_GerCrit_Trim_Resultado!Z113+PLANEL_GerCrit_Trim_Resultado!Z125+PLANEL_GerCrit_Trim_Resultado!Z137</f>
        <v>6619.692532</v>
      </c>
      <c r="N8" s="18">
        <f>PLANEL_GerCrit_Trim_Resultado!AA113+PLANEL_GerCrit_Trim_Resultado!AA125+PLANEL_GerCrit_Trim_Resultado!AA137</f>
        <v>7059.5218519999999</v>
      </c>
      <c r="O8" s="18">
        <f>PLANEL_GerCrit_Trim_Resultado!AB113+PLANEL_GerCrit_Trim_Resultado!AB125+PLANEL_GerCrit_Trim_Resultado!AB137</f>
        <v>8872.5300509999997</v>
      </c>
      <c r="P8" s="18">
        <f>PLANEL_GerCrit_Trim_Resultado!AC113+PLANEL_GerCrit_Trim_Resultado!AC125+PLANEL_GerCrit_Trim_Resultado!AC137</f>
        <v>5833.8282579999996</v>
      </c>
      <c r="Q8" s="18">
        <f>PLANEL_GerCrit_Trim_Resultado!AD113+PLANEL_GerCrit_Trim_Resultado!AD125+PLANEL_GerCrit_Trim_Resultado!AD137</f>
        <v>4759.4210750000002</v>
      </c>
      <c r="R8" s="18">
        <f>PLANEL_GerCrit_Trim_Resultado!AE113+PLANEL_GerCrit_Trim_Resultado!AE125+PLANEL_GerCrit_Trim_Resultado!AE137</f>
        <v>8501.3995849999992</v>
      </c>
      <c r="S8" s="18">
        <f>PLANEL_GerCrit_Trim_Resultado!AF113+PLANEL_GerCrit_Trim_Resultado!AF125+PLANEL_GerCrit_Trim_Resultado!AF137</f>
        <v>10401.995800000001</v>
      </c>
      <c r="T8" s="18">
        <f>PLANEL_GerCrit_Trim_Resultado!AG113+PLANEL_GerCrit_Trim_Resultado!AG125+PLANEL_GerCrit_Trim_Resultado!AG137</f>
        <v>6854.8466699999999</v>
      </c>
      <c r="U8" s="18">
        <f>PLANEL_GerCrit_Trim_Resultado!AH113+PLANEL_GerCrit_Trim_Resultado!AH125+PLANEL_GerCrit_Trim_Resultado!AH137</f>
        <v>6112.1428990000004</v>
      </c>
      <c r="V8" s="18">
        <f>PLANEL_GerCrit_Trim_Resultado!AI113+PLANEL_GerCrit_Trim_Resultado!AI125+PLANEL_GerCrit_Trim_Resultado!AI137</f>
        <v>10284.421109999999</v>
      </c>
      <c r="W8" s="18">
        <f>PLANEL_GerCrit_Trim_Resultado!AJ113+PLANEL_GerCrit_Trim_Resultado!AJ125+PLANEL_GerCrit_Trim_Resultado!AJ137</f>
        <v>11576.94564</v>
      </c>
      <c r="X8" s="18">
        <f>PLANEL_GerCrit_Trim_Resultado!AK113+PLANEL_GerCrit_Trim_Resultado!AK125+PLANEL_GerCrit_Trim_Resultado!AK137</f>
        <v>8058.7640570000003</v>
      </c>
      <c r="Y8" s="18">
        <f>PLANEL_GerCrit_Trim_Resultado!AL113+PLANEL_GerCrit_Trim_Resultado!AL125+PLANEL_GerCrit_Trim_Resultado!AL137</f>
        <v>9238.0562169999994</v>
      </c>
      <c r="Z8" s="18">
        <f>PLANEL_GerCrit_Trim_Resultado!AM113+PLANEL_GerCrit_Trim_Resultado!AM125+PLANEL_GerCrit_Trim_Resultado!AM137</f>
        <v>11576.94564</v>
      </c>
      <c r="AA8" s="18">
        <f>PLANEL_GerCrit_Trim_Resultado!AN113+PLANEL_GerCrit_Trim_Resultado!AN125+PLANEL_GerCrit_Trim_Resultado!AN137</f>
        <v>12527.806119999999</v>
      </c>
      <c r="AB8" s="18">
        <f>PLANEL_GerCrit_Trim_Resultado!AO113+PLANEL_GerCrit_Trim_Resultado!AO125+PLANEL_GerCrit_Trim_Resultado!AO137</f>
        <v>8590.1144170000007</v>
      </c>
      <c r="AC8" s="18">
        <f>PLANEL_GerCrit_Trim_Resultado!AP113+PLANEL_GerCrit_Trim_Resultado!AP125+PLANEL_GerCrit_Trim_Resultado!AP137</f>
        <v>10504.802970000001</v>
      </c>
      <c r="AD8" s="18">
        <f>PLANEL_GerCrit_Trim_Resultado!AQ113+PLANEL_GerCrit_Trim_Resultado!AQ125+PLANEL_GerCrit_Trim_Resultado!AQ137</f>
        <v>12527.806119999999</v>
      </c>
      <c r="AE8" s="18">
        <f>PLANEL_GerCrit_Trim_Resultado!AR113+PLANEL_GerCrit_Trim_Resultado!AR125+PLANEL_GerCrit_Trim_Resultado!AR137</f>
        <v>13650.773020000001</v>
      </c>
      <c r="AF8" s="18">
        <f>PLANEL_GerCrit_Trim_Resultado!AS113+PLANEL_GerCrit_Trim_Resultado!AS125+PLANEL_GerCrit_Trim_Resultado!AS137</f>
        <v>10023.97071</v>
      </c>
      <c r="AG8" s="18">
        <f>PLANEL_GerCrit_Trim_Resultado!AT113+PLANEL_GerCrit_Trim_Resultado!AT125+PLANEL_GerCrit_Trim_Resultado!AT137</f>
        <v>11430.46089</v>
      </c>
      <c r="AH8" s="18">
        <f>PLANEL_GerCrit_Trim_Resultado!AU113+PLANEL_GerCrit_Trim_Resultado!AU125+PLANEL_GerCrit_Trim_Resultado!AU137</f>
        <v>13650.773020000001</v>
      </c>
      <c r="AI8" s="18">
        <f>PLANEL_GerCrit_Trim_Resultado!AV113+PLANEL_GerCrit_Trim_Resultado!AV125+PLANEL_GerCrit_Trim_Resultado!AV137</f>
        <v>13570.12528</v>
      </c>
      <c r="AJ8" s="18">
        <f>PLANEL_GerCrit_Trim_Resultado!AW113+PLANEL_GerCrit_Trim_Resultado!AW125+PLANEL_GerCrit_Trim_Resultado!AW137</f>
        <v>8610.5116199999993</v>
      </c>
      <c r="AK8" s="18">
        <f>PLANEL_GerCrit_Trim_Resultado!AX113+PLANEL_GerCrit_Trim_Resultado!AX125+PLANEL_GerCrit_Trim_Resultado!AX137</f>
        <v>8092.075159</v>
      </c>
      <c r="AL8" s="18">
        <f>PLANEL_GerCrit_Trim_Resultado!AY113+PLANEL_GerCrit_Trim_Resultado!AY125+PLANEL_GerCrit_Trim_Resultado!AY137</f>
        <v>13442.99833</v>
      </c>
      <c r="AM8" s="18">
        <f>PLANEL_GerCrit_Trim_Resultado!AZ113+PLANEL_GerCrit_Trim_Resultado!AZ125+PLANEL_GerCrit_Trim_Resultado!AZ137</f>
        <v>14251.62759</v>
      </c>
      <c r="AN8" s="18">
        <f>PLANEL_GerCrit_Trim_Resultado!BA113+PLANEL_GerCrit_Trim_Resultado!BA125+PLANEL_GerCrit_Trim_Resultado!BA137</f>
        <v>8759.1434329999993</v>
      </c>
      <c r="AO8" s="18">
        <f>PLANEL_GerCrit_Trim_Resultado!BB113+PLANEL_GerCrit_Trim_Resultado!BB125+PLANEL_GerCrit_Trim_Resultado!BB137</f>
        <v>7176.27</v>
      </c>
      <c r="AP8" s="18">
        <f>PLANEL_GerCrit_Trim_Resultado!BC113+PLANEL_GerCrit_Trim_Resultado!BC125+PLANEL_GerCrit_Trim_Resultado!BC137</f>
        <v>13998.071809999999</v>
      </c>
      <c r="AQ8" s="18">
        <f>PLANEL_GerCrit_Trim_Resultado!BD113+PLANEL_GerCrit_Trim_Resultado!BD125+PLANEL_GerCrit_Trim_Resultado!BD137</f>
        <v>13898.98638</v>
      </c>
      <c r="AR8" s="18">
        <f>PLANEL_GerCrit_Trim_Resultado!BE113+PLANEL_GerCrit_Trim_Resultado!BE125+PLANEL_GerCrit_Trim_Resultado!BE137</f>
        <v>9272.6448710000004</v>
      </c>
      <c r="AS8" s="18">
        <f>PLANEL_GerCrit_Trim_Resultado!BF113+PLANEL_GerCrit_Trim_Resultado!BF125+PLANEL_GerCrit_Trim_Resultado!BF137</f>
        <v>7413.9341210000002</v>
      </c>
      <c r="AT8" s="18">
        <f>PLANEL_GerCrit_Trim_Resultado!BG113+PLANEL_GerCrit_Trim_Resultado!BG125+PLANEL_GerCrit_Trim_Resultado!BG137</f>
        <v>13490.55089</v>
      </c>
      <c r="AU8" s="18">
        <f>PLANEL_GerCrit_Trim_Resultado!BH113+PLANEL_GerCrit_Trim_Resultado!BH125+PLANEL_GerCrit_Trim_Resultado!BH137</f>
        <v>13838.18527</v>
      </c>
      <c r="AV8" s="18">
        <f>PLANEL_GerCrit_Trim_Resultado!BI113+PLANEL_GerCrit_Trim_Resultado!BI125+PLANEL_GerCrit_Trim_Resultado!BI137</f>
        <v>8089.0857649999998</v>
      </c>
      <c r="AW8" s="18">
        <f>PLANEL_GerCrit_Trim_Resultado!BJ113+PLANEL_GerCrit_Trim_Resultado!BJ125+PLANEL_GerCrit_Trim_Resultado!BJ137</f>
        <v>8959.0629229999995</v>
      </c>
      <c r="AX8" s="18">
        <f>PLANEL_GerCrit_Trim_Resultado!BK113+PLANEL_GerCrit_Trim_Resultado!BK125+PLANEL_GerCrit_Trim_Resultado!BK137</f>
        <v>13416.274170000001</v>
      </c>
      <c r="AY8" s="18">
        <f>PLANEL_GerCrit_Trim_Resultado!BL113+PLANEL_GerCrit_Trim_Resultado!BL125+PLANEL_GerCrit_Trim_Resultado!BL137</f>
        <v>13838.18527</v>
      </c>
      <c r="AZ8" s="18">
        <f>PLANEL_GerCrit_Trim_Resultado!BM113+PLANEL_GerCrit_Trim_Resultado!BM125+PLANEL_GerCrit_Trim_Resultado!BM137</f>
        <v>7838.2860490000003</v>
      </c>
      <c r="BA8" s="18">
        <f>PLANEL_GerCrit_Trim_Resultado!BN113+PLANEL_GerCrit_Trim_Resultado!BN125+PLANEL_GerCrit_Trim_Resultado!BN137</f>
        <v>6451.6886800000002</v>
      </c>
      <c r="BB8" s="18">
        <f>PLANEL_GerCrit_Trim_Resultado!BO113+PLANEL_GerCrit_Trim_Resultado!BO125+PLANEL_GerCrit_Trim_Resultado!BO137</f>
        <v>13528.20062</v>
      </c>
      <c r="BC8" s="18">
        <f>PLANEL_GerCrit_Trim_Resultado!BP113+PLANEL_GerCrit_Trim_Resultado!BP125+PLANEL_GerCrit_Trim_Resultado!BP137</f>
        <v>13673.4841</v>
      </c>
      <c r="BD8" s="18">
        <f>PLANEL_GerCrit_Trim_Resultado!BQ113+PLANEL_GerCrit_Trim_Resultado!BQ125+PLANEL_GerCrit_Trim_Resultado!BQ137</f>
        <v>7733.8214369999996</v>
      </c>
      <c r="BE8" s="18">
        <f>PLANEL_GerCrit_Trim_Resultado!BR113+PLANEL_GerCrit_Trim_Resultado!BR125+PLANEL_GerCrit_Trim_Resultado!BR137</f>
        <v>5537.7213080000001</v>
      </c>
      <c r="BF8" s="18">
        <f>PLANEL_GerCrit_Trim_Resultado!BS113+PLANEL_GerCrit_Trim_Resultado!BS125+PLANEL_GerCrit_Trim_Resultado!BS137</f>
        <v>13029.41367</v>
      </c>
      <c r="BG8" s="18">
        <f>PLANEL_GerCrit_Trim_Resultado!BT113+PLANEL_GerCrit_Trim_Resultado!BT125+PLANEL_GerCrit_Trim_Resultado!BT137</f>
        <v>13673.4841</v>
      </c>
      <c r="BH8" s="18">
        <f>PLANEL_GerCrit_Trim_Resultado!BU113+PLANEL_GerCrit_Trim_Resultado!BU125+PLANEL_GerCrit_Trim_Resultado!BU137</f>
        <v>7300.5457390000001</v>
      </c>
      <c r="BI8" s="18">
        <f>PLANEL_GerCrit_Trim_Resultado!BV113+PLANEL_GerCrit_Trim_Resultado!BV125+PLANEL_GerCrit_Trim_Resultado!BV137</f>
        <v>4762.9254209999999</v>
      </c>
      <c r="BJ8" s="18">
        <f>PLANEL_GerCrit_Trim_Resultado!BW113+PLANEL_GerCrit_Trim_Resultado!BW125+PLANEL_GerCrit_Trim_Resultado!BW137</f>
        <v>12049.65813</v>
      </c>
      <c r="BK8" s="18">
        <f>PLANEL_GerCrit_Trim_Resultado!BX113+PLANEL_GerCrit_Trim_Resultado!BX125+PLANEL_GerCrit_Trim_Resultado!BX137</f>
        <v>13673.4841</v>
      </c>
      <c r="BL8" s="18">
        <f>PLANEL_GerCrit_Trim_Resultado!BY113+PLANEL_GerCrit_Trim_Resultado!BY125+PLANEL_GerCrit_Trim_Resultado!BY137</f>
        <v>6872.4566619999996</v>
      </c>
      <c r="BM8" s="18">
        <f>PLANEL_GerCrit_Trim_Resultado!BZ113+PLANEL_GerCrit_Trim_Resultado!BZ125+PLANEL_GerCrit_Trim_Resultado!BZ137</f>
        <v>4185.4986440000002</v>
      </c>
      <c r="BN8" s="18">
        <f>PLANEL_GerCrit_Trim_Resultado!CA113+PLANEL_GerCrit_Trim_Resultado!CA125+PLANEL_GerCrit_Trim_Resultado!CA137</f>
        <v>11927.2104</v>
      </c>
      <c r="BO8" s="18">
        <f>PLANEL_GerCrit_Trim_Resultado!CB113+PLANEL_GerCrit_Trim_Resultado!CB125+PLANEL_GerCrit_Trim_Resultado!CB137</f>
        <v>12540.97754711</v>
      </c>
      <c r="BP8" s="18">
        <f>PLANEL_GerCrit_Trim_Resultado!CC113+PLANEL_GerCrit_Trim_Resultado!CC125+PLANEL_GerCrit_Trim_Resultado!CC137</f>
        <v>4875.0821981099998</v>
      </c>
      <c r="BQ8" s="18">
        <f>PLANEL_GerCrit_Trim_Resultado!CD113+PLANEL_GerCrit_Trim_Resultado!CD125+PLANEL_GerCrit_Trim_Resultado!CD137</f>
        <v>2237.9072071099999</v>
      </c>
      <c r="BR8" s="18">
        <f>PLANEL_GerCrit_Trim_Resultado!CE113+PLANEL_GerCrit_Trim_Resultado!CE125+PLANEL_GerCrit_Trim_Resultado!CE137</f>
        <v>9912.0224001099996</v>
      </c>
      <c r="BS8" s="18">
        <f>PLANEL_GerCrit_Trim_Resultado!CF113+PLANEL_GerCrit_Trim_Resultado!CF125+PLANEL_GerCrit_Trim_Resultado!CF137</f>
        <v>12540.97754711</v>
      </c>
      <c r="BT8" s="18">
        <f>PLANEL_GerCrit_Trim_Resultado!CG113+PLANEL_GerCrit_Trim_Resultado!CG125+PLANEL_GerCrit_Trim_Resultado!CG137</f>
        <v>4351.45697311</v>
      </c>
      <c r="BU8" s="18">
        <f>PLANEL_GerCrit_Trim_Resultado!CH113+PLANEL_GerCrit_Trim_Resultado!CH125+PLANEL_GerCrit_Trim_Resultado!CH137</f>
        <v>2236.1054891099998</v>
      </c>
      <c r="BV8" s="18">
        <f>PLANEL_GerCrit_Trim_Resultado!CI113+PLANEL_GerCrit_Trim_Resultado!CI125+PLANEL_GerCrit_Trim_Resultado!CI137</f>
        <v>9749.02562511</v>
      </c>
      <c r="BW8" s="18">
        <f>PLANEL_GerCrit_Trim_Resultado!CJ113+PLANEL_GerCrit_Trim_Resultado!CJ125+PLANEL_GerCrit_Trim_Resultado!CJ137</f>
        <v>12540.97754711</v>
      </c>
      <c r="BX8" s="18">
        <f>PLANEL_GerCrit_Trim_Resultado!CK113+PLANEL_GerCrit_Trim_Resultado!CK125+PLANEL_GerCrit_Trim_Resultado!CK137</f>
        <v>3831.7833741099998</v>
      </c>
      <c r="BY8" s="18">
        <f>PLANEL_GerCrit_Trim_Resultado!CL113+PLANEL_GerCrit_Trim_Resultado!CL125+PLANEL_GerCrit_Trim_Resultado!CL137</f>
        <v>2268.46835311</v>
      </c>
      <c r="BZ8" s="18">
        <f>PLANEL_GerCrit_Trim_Resultado!CM113+PLANEL_GerCrit_Trim_Resultado!CM125+PLANEL_GerCrit_Trim_Resultado!CM137</f>
        <v>9255.1889841100001</v>
      </c>
      <c r="CA8" s="18">
        <f>PLANEL_GerCrit_Trim_Resultado!CN113+PLANEL_GerCrit_Trim_Resultado!CN125+PLANEL_GerCrit_Trim_Resultado!CN137</f>
        <v>11551.837847109999</v>
      </c>
      <c r="CB8" s="18">
        <f>PLANEL_GerCrit_Trim_Resultado!CO113+PLANEL_GerCrit_Trim_Resultado!CO125+PLANEL_GerCrit_Trim_Resultado!CO137</f>
        <v>2213.6231881099998</v>
      </c>
      <c r="CC8" s="18">
        <f>PLANEL_GerCrit_Trim_Resultado!CP113+PLANEL_GerCrit_Trim_Resultado!CP125+PLANEL_GerCrit_Trim_Resultado!CP137</f>
        <v>1323.9314311099999</v>
      </c>
      <c r="CD8" s="18">
        <f>PLANEL_GerCrit_Trim_Resultado!CQ113+PLANEL_GerCrit_Trim_Resultado!CQ125+PLANEL_GerCrit_Trim_Resultado!CQ137</f>
        <v>8226.0089451099993</v>
      </c>
      <c r="CE8" s="18">
        <f>PLANEL_GerCrit_Trim_Resultado!CR113+PLANEL_GerCrit_Trim_Resultado!CR125+PLANEL_GerCrit_Trim_Resultado!CR137</f>
        <v>11551.837847109999</v>
      </c>
      <c r="CF8" s="18">
        <f>PLANEL_GerCrit_Trim_Resultado!CS113+PLANEL_GerCrit_Trim_Resultado!CS125+PLANEL_GerCrit_Trim_Resultado!CS137</f>
        <v>1922.17530511</v>
      </c>
      <c r="CG8" s="18">
        <f>PLANEL_GerCrit_Trim_Resultado!CT113+PLANEL_GerCrit_Trim_Resultado!CT125+PLANEL_GerCrit_Trim_Resultado!CT137</f>
        <v>1323.9314311099999</v>
      </c>
      <c r="CH8" s="18">
        <f>PLANEL_GerCrit_Trim_Resultado!CU113+PLANEL_GerCrit_Trim_Resultado!CU125+PLANEL_GerCrit_Trim_Resultado!CU137</f>
        <v>7109.7438281100003</v>
      </c>
      <c r="CI8" s="18">
        <f>PLANEL_GerCrit_Trim_Resultado!CV113+PLANEL_GerCrit_Trim_Resultado!CV125+PLANEL_GerCrit_Trim_Resultado!CV137</f>
        <v>12218.488776999999</v>
      </c>
      <c r="CJ8" s="18">
        <f>PLANEL_GerCrit_Trim_Resultado!CW113+PLANEL_GerCrit_Trim_Resultado!CW125+PLANEL_GerCrit_Trim_Resultado!CW137</f>
        <v>2588.826235</v>
      </c>
      <c r="CK8" s="18">
        <f>PLANEL_GerCrit_Trim_Resultado!CX113+PLANEL_GerCrit_Trim_Resultado!CX125+PLANEL_GerCrit_Trim_Resultado!CX137</f>
        <v>1990.582361</v>
      </c>
      <c r="CL8" s="18">
        <f>PLANEL_GerCrit_Trim_Resultado!CY113+PLANEL_GerCrit_Trim_Resultado!CY125+PLANEL_GerCrit_Trim_Resultado!CY137</f>
        <v>9328.6634029999987</v>
      </c>
      <c r="CM8" s="18">
        <f>PLANEL_GerCrit_Trim_Resultado!CZ113+PLANEL_GerCrit_Trim_Resultado!CZ125+PLANEL_GerCrit_Trim_Resultado!CZ137</f>
        <v>12344.802460999999</v>
      </c>
      <c r="CN8" s="18">
        <f>PLANEL_GerCrit_Trim_Resultado!DA113+PLANEL_GerCrit_Trim_Resultado!DA125+PLANEL_GerCrit_Trim_Resultado!DA137</f>
        <v>2715.139917</v>
      </c>
      <c r="CO8" s="18">
        <f>PLANEL_GerCrit_Trim_Resultado!DB113+PLANEL_GerCrit_Trim_Resultado!DB125+PLANEL_GerCrit_Trim_Resultado!DB137</f>
        <v>2116.8960428</v>
      </c>
      <c r="CP8" s="18">
        <f>PLANEL_GerCrit_Trim_Resultado!DC113+PLANEL_GerCrit_Trim_Resultado!DC125+PLANEL_GerCrit_Trim_Resultado!DC137</f>
        <v>6948.9624960000001</v>
      </c>
      <c r="CQ8" s="18">
        <f>PLANEL_GerCrit_Trim_Resultado!DD113+PLANEL_GerCrit_Trim_Resultado!DD125+PLANEL_GerCrit_Trim_Resultado!DD137</f>
        <v>13124.040598</v>
      </c>
      <c r="CR8" s="18">
        <f>PLANEL_GerCrit_Trim_Resultado!DE113+PLANEL_GerCrit_Trim_Resultado!DE125+PLANEL_GerCrit_Trim_Resultado!DE137</f>
        <v>3494.3780539999998</v>
      </c>
      <c r="CS8" s="18">
        <f>PLANEL_GerCrit_Trim_Resultado!DF113+PLANEL_GerCrit_Trim_Resultado!DF125+PLANEL_GerCrit_Trim_Resultado!DF137</f>
        <v>2896.1341797999999</v>
      </c>
      <c r="CT8" s="18">
        <f>PLANEL_GerCrit_Trim_Resultado!DG113+PLANEL_GerCrit_Trim_Resultado!DG125+PLANEL_GerCrit_Trim_Resultado!DG137</f>
        <v>8473.6594069999992</v>
      </c>
      <c r="CU8" s="18">
        <f>PLANEL_GerCrit_Trim_Resultado!DH113+PLANEL_GerCrit_Trim_Resultado!DH125+PLANEL_GerCrit_Trim_Resultado!DH137</f>
        <v>13097.966998</v>
      </c>
      <c r="CV8" s="18">
        <f>PLANEL_GerCrit_Trim_Resultado!DI113+PLANEL_GerCrit_Trim_Resultado!DI125+PLANEL_GerCrit_Trim_Resultado!DI137</f>
        <v>3468.3044540000001</v>
      </c>
      <c r="CW8" s="18">
        <f>PLANEL_GerCrit_Trim_Resultado!DJ113+PLANEL_GerCrit_Trim_Resultado!DJ125+PLANEL_GerCrit_Trim_Resultado!DJ137</f>
        <v>2883.0973798</v>
      </c>
      <c r="CX8" s="18">
        <f>PLANEL_GerCrit_Trim_Resultado!DK113+PLANEL_GerCrit_Trim_Resultado!DK125+PLANEL_GerCrit_Trim_Resultado!DK137</f>
        <v>5360.0473029999994</v>
      </c>
      <c r="CY8" s="69">
        <f>PLANEL_GerCrit_Trim_Resultado!DL113+PLANEL_GerCrit_Trim_Resultado!DL125+PLANEL_GerCrit_Trim_Resultado!DL137</f>
        <v>13097.966998</v>
      </c>
      <c r="CZ8" s="69">
        <f>PLANEL_GerCrit_Trim_Resultado!DM113+PLANEL_GerCrit_Trim_Resultado!DM125+PLANEL_GerCrit_Trim_Resultado!DM137</f>
        <v>3468.3044540000001</v>
      </c>
      <c r="DA8" s="69">
        <f>PLANEL_GerCrit_Trim_Resultado!DN113+PLANEL_GerCrit_Trim_Resultado!DN125+PLANEL_GerCrit_Trim_Resultado!DN137</f>
        <v>2883.0973798</v>
      </c>
      <c r="DB8" s="69">
        <f>PLANEL_GerCrit_Trim_Resultado!DO113+PLANEL_GerCrit_Trim_Resultado!DO125+PLANEL_GerCrit_Trim_Resultado!DO137</f>
        <v>5731.56394</v>
      </c>
      <c r="DC8" s="18">
        <f>PLANEL_GerCrit_Trim_Resultado!DP113+PLANEL_GerCrit_Trim_Resultado!DP125+PLANEL_GerCrit_Trim_Resultado!DP137</f>
        <v>11923.017162</v>
      </c>
      <c r="DD8" s="18">
        <f>PLANEL_GerCrit_Trim_Resultado!DQ113+PLANEL_GerCrit_Trim_Resultado!DQ125+PLANEL_GerCrit_Trim_Resultado!DQ137</f>
        <v>2295.3903052999999</v>
      </c>
      <c r="DE8" s="18">
        <f>PLANEL_GerCrit_Trim_Resultado!DR113+PLANEL_GerCrit_Trim_Resultado!DR125+PLANEL_GerCrit_Trim_Resultado!DR137</f>
        <v>1675.6328702999999</v>
      </c>
      <c r="DF8" s="18">
        <f>PLANEL_GerCrit_Trim_Resultado!DS113+PLANEL_GerCrit_Trim_Resultado!DS125+PLANEL_GerCrit_Trim_Resultado!DS137</f>
        <v>5011.9930420000001</v>
      </c>
      <c r="DG8" s="18">
        <f>PLANEL_GerCrit_Trim_Resultado!DT113+PLANEL_GerCrit_Trim_Resultado!DT125+PLANEL_GerCrit_Trim_Resultado!DT137</f>
        <v>11923.017162</v>
      </c>
      <c r="DH8" s="18">
        <f>PLANEL_GerCrit_Trim_Resultado!DU113+PLANEL_GerCrit_Trim_Resultado!DU125+PLANEL_GerCrit_Trim_Resultado!DU137</f>
        <v>2295.3903052999999</v>
      </c>
      <c r="DI8" s="18">
        <f>PLANEL_GerCrit_Trim_Resultado!DV113+PLANEL_GerCrit_Trim_Resultado!DV125+PLANEL_GerCrit_Trim_Resultado!DV137</f>
        <v>650.91865359999997</v>
      </c>
      <c r="DJ8" s="18">
        <f>PLANEL_GerCrit_Trim_Resultado!DW113+PLANEL_GerCrit_Trim_Resultado!DW125+PLANEL_GerCrit_Trim_Resultado!DW137</f>
        <v>4382.9024470000004</v>
      </c>
      <c r="DK8" s="18">
        <f>PLANEL_GerCrit_Trim_Resultado!DX113+PLANEL_GerCrit_Trim_Resultado!DX125+PLANEL_GerCrit_Trim_Resultado!DX137</f>
        <v>11923.017162</v>
      </c>
      <c r="DL8" s="18">
        <f>PLANEL_GerCrit_Trim_Resultado!DY113+PLANEL_GerCrit_Trim_Resultado!DY125+PLANEL_GerCrit_Trim_Resultado!DY137</f>
        <v>2295.3903052999999</v>
      </c>
      <c r="DM8" s="18">
        <f>PLANEL_GerCrit_Trim_Resultado!DZ113+PLANEL_GerCrit_Trim_Resultado!DZ125+PLANEL_GerCrit_Trim_Resultado!DZ137</f>
        <v>143.85065729999999</v>
      </c>
      <c r="DN8" s="18">
        <f>PLANEL_GerCrit_Trim_Resultado!EA113+PLANEL_GerCrit_Trim_Resultado!EA125+PLANEL_GerCrit_Trim_Resultado!EA137</f>
        <v>3578.9460049999998</v>
      </c>
      <c r="DO8" s="18">
        <f>PLANEL_GerCrit_Trim_Resultado!EB113+PLANEL_GerCrit_Trim_Resultado!EB125+PLANEL_GerCrit_Trim_Resultado!EB137</f>
        <v>11923.017162</v>
      </c>
      <c r="DP8" s="18">
        <f>PLANEL_GerCrit_Trim_Resultado!EC113+PLANEL_GerCrit_Trim_Resultado!EC125+PLANEL_GerCrit_Trim_Resultado!EC137</f>
        <v>2295.3903052999999</v>
      </c>
      <c r="DQ8" s="18">
        <f>PLANEL_GerCrit_Trim_Resultado!ED113+PLANEL_GerCrit_Trim_Resultado!ED125+PLANEL_GerCrit_Trim_Resultado!ED137</f>
        <v>143.85065729999999</v>
      </c>
      <c r="DR8" s="18">
        <f>PLANEL_GerCrit_Trim_Resultado!EE113+PLANEL_GerCrit_Trim_Resultado!EE125+PLANEL_GerCrit_Trim_Resultado!EE137</f>
        <v>3181.8253479999998</v>
      </c>
      <c r="DS8" s="18">
        <f>PLANEL_GerCrit_Trim_Resultado!EF113+PLANEL_GerCrit_Trim_Resultado!EF125+PLANEL_GerCrit_Trim_Resultado!EF137</f>
        <v>11635.315847</v>
      </c>
      <c r="DT8" s="18">
        <f>PLANEL_GerCrit_Trim_Resultado!EG113+PLANEL_GerCrit_Trim_Resultado!EG125+PLANEL_GerCrit_Trim_Resultado!EG137</f>
        <v>2151.5396479999999</v>
      </c>
      <c r="DU8" s="18">
        <f>PLANEL_GerCrit_Trim_Resultado!EH113+PLANEL_GerCrit_Trim_Resultado!EH125+PLANEL_GerCrit_Trim_Resultado!EH137</f>
        <v>0</v>
      </c>
      <c r="DV8" s="18">
        <f>PLANEL_GerCrit_Trim_Resultado!EI113+PLANEL_GerCrit_Trim_Resultado!EI125+PLANEL_GerCrit_Trim_Resultado!EI137</f>
        <v>2151.5396479999999</v>
      </c>
      <c r="DW8" s="18">
        <f>PLANEL_GerCrit_Trim_Resultado!EJ113+PLANEL_GerCrit_Trim_Resultado!EJ125+PLANEL_GerCrit_Trim_Resultado!EJ137</f>
        <v>11635.315847</v>
      </c>
      <c r="DX8" s="18">
        <f>PLANEL_GerCrit_Trim_Resultado!EK113+PLANEL_GerCrit_Trim_Resultado!EK125+PLANEL_GerCrit_Trim_Resultado!EK137</f>
        <v>2151.5396479999999</v>
      </c>
      <c r="DY8" s="18">
        <f>PLANEL_GerCrit_Trim_Resultado!EL113+PLANEL_GerCrit_Trim_Resultado!EL125+PLANEL_GerCrit_Trim_Resultado!EL137</f>
        <v>0</v>
      </c>
      <c r="DZ8" s="18">
        <f>PLANEL_GerCrit_Trim_Resultado!EM113+PLANEL_GerCrit_Trim_Resultado!EM125+PLANEL_GerCrit_Trim_Resultado!EM137</f>
        <v>2151.5396479999999</v>
      </c>
      <c r="EA8" s="18">
        <f>PLANEL_GerCrit_Trim_Resultado!EN113+PLANEL_GerCrit_Trim_Resultado!EN125+PLANEL_GerCrit_Trim_Resultado!EN137</f>
        <v>11635.315847</v>
      </c>
      <c r="EB8" s="18">
        <f>PLANEL_GerCrit_Trim_Resultado!EO113+PLANEL_GerCrit_Trim_Resultado!EO125+PLANEL_GerCrit_Trim_Resultado!EO137</f>
        <v>2151.5396479999999</v>
      </c>
      <c r="EC8" s="18">
        <f>PLANEL_GerCrit_Trim_Resultado!EP113+PLANEL_GerCrit_Trim_Resultado!EP125+PLANEL_GerCrit_Trim_Resultado!EP137</f>
        <v>0</v>
      </c>
      <c r="ED8" s="18">
        <f>PLANEL_GerCrit_Trim_Resultado!EQ113+PLANEL_GerCrit_Trim_Resultado!EQ125+PLANEL_GerCrit_Trim_Resultado!EQ137</f>
        <v>2151.5396479999999</v>
      </c>
      <c r="EE8" s="18">
        <f>PLANEL_GerCrit_Trim_Resultado!ER113+PLANEL_GerCrit_Trim_Resultado!ER125+PLANEL_GerCrit_Trim_Resultado!ER137</f>
        <v>11635.315847</v>
      </c>
      <c r="EF8" s="18">
        <f>PLANEL_GerCrit_Trim_Resultado!ES113+PLANEL_GerCrit_Trim_Resultado!ES125+PLANEL_GerCrit_Trim_Resultado!ES137</f>
        <v>2151.5396479999999</v>
      </c>
      <c r="EG8" s="18">
        <f>PLANEL_GerCrit_Trim_Resultado!ET113+PLANEL_GerCrit_Trim_Resultado!ET125+PLANEL_GerCrit_Trim_Resultado!ET137</f>
        <v>0</v>
      </c>
      <c r="EH8" s="18">
        <f>PLANEL_GerCrit_Trim_Resultado!EU113+PLANEL_GerCrit_Trim_Resultado!EU125+PLANEL_GerCrit_Trim_Resultado!EU137</f>
        <v>2151.5396479999999</v>
      </c>
      <c r="EI8" s="18">
        <f>PLANEL_GerCrit_Trim_Resultado!EV113+PLANEL_GerCrit_Trim_Resultado!EV125+PLANEL_GerCrit_Trim_Resultado!EV137</f>
        <v>11635.315847</v>
      </c>
      <c r="EJ8" s="18">
        <f>PLANEL_GerCrit_Trim_Resultado!EW113+PLANEL_GerCrit_Trim_Resultado!EW125+PLANEL_GerCrit_Trim_Resultado!EW137</f>
        <v>1270.970055</v>
      </c>
      <c r="EK8" s="18">
        <f>PLANEL_GerCrit_Trim_Resultado!EX113+PLANEL_GerCrit_Trim_Resultado!EX125+PLANEL_GerCrit_Trim_Resultado!EX137</f>
        <v>0</v>
      </c>
      <c r="EL8" s="18">
        <f>PLANEL_GerCrit_Trim_Resultado!EY113+PLANEL_GerCrit_Trim_Resultado!EY125+PLANEL_GerCrit_Trim_Resultado!EY137</f>
        <v>2151.5396479999999</v>
      </c>
      <c r="EM8" s="18">
        <f>PLANEL_GerCrit_Trim_Resultado!EZ113+PLANEL_GerCrit_Trim_Resultado!EZ125+PLANEL_GerCrit_Trim_Resultado!EZ137</f>
        <v>11635.315847</v>
      </c>
      <c r="EN8" s="18">
        <f>PLANEL_GerCrit_Trim_Resultado!FA113+PLANEL_GerCrit_Trim_Resultado!FA125+PLANEL_GerCrit_Trim_Resultado!FA137</f>
        <v>1926.2569429</v>
      </c>
      <c r="EO8" s="18">
        <f>PLANEL_GerCrit_Trim_Resultado!FB113+PLANEL_GerCrit_Trim_Resultado!FB125+PLANEL_GerCrit_Trim_Resultado!FB137</f>
        <v>0</v>
      </c>
      <c r="EP8" s="18">
        <f>PLANEL_GerCrit_Trim_Resultado!FC113+PLANEL_GerCrit_Trim_Resultado!FC125+PLANEL_GerCrit_Trim_Resultado!FC137</f>
        <v>2151.5396479999999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49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1039.802942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1039.802942</v>
      </c>
      <c r="I10" s="20">
        <f>PLANEL_GerCrit_Trim_Resultado!V65+PLANEL_GerCrit_Trim_Resultado!V77+PLANEL_GerCrit_Trim_Resultado!V89</f>
        <v>1037.094057</v>
      </c>
      <c r="J10" s="20">
        <f>PLANEL_GerCrit_Trim_Resultado!W65+PLANEL_GerCrit_Trim_Resultado!W77+PLANEL_GerCrit_Trim_Resultado!W89</f>
        <v>1039.802942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1039.802942</v>
      </c>
      <c r="M10" s="20">
        <f>PLANEL_GerCrit_Trim_Resultado!Z65+PLANEL_GerCrit_Trim_Resultado!Z77+PLANEL_GerCrit_Trim_Resultado!Z89</f>
        <v>1037.094057</v>
      </c>
      <c r="N10" s="20">
        <f>PLANEL_GerCrit_Trim_Resultado!AA65+PLANEL_GerCrit_Trim_Resultado!AA77+PLANEL_GerCrit_Trim_Resultado!AA89</f>
        <v>1039.802942</v>
      </c>
      <c r="O10" s="20">
        <f>PLANEL_GerCrit_Trim_Resultado!AB65+PLANEL_GerCrit_Trim_Resultado!AB77+PLANEL_GerCrit_Trim_Resultado!AB89</f>
        <v>1039.802942</v>
      </c>
      <c r="P10" s="20">
        <f>PLANEL_GerCrit_Trim_Resultado!AC65+PLANEL_GerCrit_Trim_Resultado!AC77+PLANEL_GerCrit_Trim_Resultado!AC89</f>
        <v>975.05550679999999</v>
      </c>
      <c r="Q10" s="20">
        <f>PLANEL_GerCrit_Trim_Resultado!AD65+PLANEL_GerCrit_Trim_Resultado!AD77+PLANEL_GerCrit_Trim_Resultado!AD89</f>
        <v>817.77388340000005</v>
      </c>
      <c r="R10" s="20">
        <f>PLANEL_GerCrit_Trim_Resultado!AE65+PLANEL_GerCrit_Trim_Resultado!AE77+PLANEL_GerCrit_Trim_Resultado!AE89</f>
        <v>1039.802942</v>
      </c>
      <c r="S10" s="20">
        <f>PLANEL_GerCrit_Trim_Resultado!AF65+PLANEL_GerCrit_Trim_Resultado!AF77+PLANEL_GerCrit_Trim_Resultado!AF89</f>
        <v>1363.609177</v>
      </c>
      <c r="T10" s="20">
        <f>PLANEL_GerCrit_Trim_Resultado!AG65+PLANEL_GerCrit_Trim_Resultado!AG77+PLANEL_GerCrit_Trim_Resultado!AG89</f>
        <v>1298.861742</v>
      </c>
      <c r="U10" s="20">
        <f>PLANEL_GerCrit_Trim_Resultado!AH65+PLANEL_GerCrit_Trim_Resultado!AH77+PLANEL_GerCrit_Trim_Resultado!AH89</f>
        <v>1298.861742</v>
      </c>
      <c r="V10" s="20">
        <f>PLANEL_GerCrit_Trim_Resultado!AI65+PLANEL_GerCrit_Trim_Resultado!AI77+PLANEL_GerCrit_Trim_Resultado!AI89</f>
        <v>1363.609177</v>
      </c>
      <c r="W10" s="20">
        <f>PLANEL_GerCrit_Trim_Resultado!AJ65+PLANEL_GerCrit_Trim_Resultado!AJ77+PLANEL_GerCrit_Trim_Resultado!AJ89</f>
        <v>1363.609177</v>
      </c>
      <c r="X10" s="20">
        <f>PLANEL_GerCrit_Trim_Resultado!AK65+PLANEL_GerCrit_Trim_Resultado!AK77+PLANEL_GerCrit_Trim_Resultado!AK89</f>
        <v>1298.861742</v>
      </c>
      <c r="Y10" s="20">
        <f>PLANEL_GerCrit_Trim_Resultado!AL65+PLANEL_GerCrit_Trim_Resultado!AL77+PLANEL_GerCrit_Trim_Resultado!AL89</f>
        <v>1298.861742</v>
      </c>
      <c r="Z10" s="20">
        <f>PLANEL_GerCrit_Trim_Resultado!AM65+PLANEL_GerCrit_Trim_Resultado!AM77+PLANEL_GerCrit_Trim_Resultado!AM89</f>
        <v>1363.609177</v>
      </c>
      <c r="AA10" s="20">
        <f>PLANEL_GerCrit_Trim_Resultado!AN65+PLANEL_GerCrit_Trim_Resultado!AN77+PLANEL_GerCrit_Trim_Resultado!AN89</f>
        <v>1363.609177</v>
      </c>
      <c r="AB10" s="20">
        <f>PLANEL_GerCrit_Trim_Resultado!AO65+PLANEL_GerCrit_Trim_Resultado!AO77+PLANEL_GerCrit_Trim_Resultado!AO89</f>
        <v>1298.861742</v>
      </c>
      <c r="AC10" s="20">
        <f>PLANEL_GerCrit_Trim_Resultado!AP65+PLANEL_GerCrit_Trim_Resultado!AP77+PLANEL_GerCrit_Trim_Resultado!AP89</f>
        <v>1298.861742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1363.609177</v>
      </c>
      <c r="AF10" s="20">
        <f>PLANEL_GerCrit_Trim_Resultado!AS65+PLANEL_GerCrit_Trim_Resultado!AS77+PLANEL_GerCrit_Trim_Resultado!AS89</f>
        <v>1298.861742</v>
      </c>
      <c r="AG10" s="20">
        <f>PLANEL_GerCrit_Trim_Resultado!AT65+PLANEL_GerCrit_Trim_Resultado!AT77+PLANEL_GerCrit_Trim_Resultado!AT89</f>
        <v>1298.861742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1363.609177</v>
      </c>
      <c r="AJ10" s="20">
        <f>PLANEL_GerCrit_Trim_Resultado!AW65+PLANEL_GerCrit_Trim_Resultado!AW77+PLANEL_GerCrit_Trim_Resultado!AW89</f>
        <v>1298.861742</v>
      </c>
      <c r="AK10" s="20">
        <f>PLANEL_GerCrit_Trim_Resultado!AX65+PLANEL_GerCrit_Trim_Resultado!AX77+PLANEL_GerCrit_Trim_Resultado!AX89</f>
        <v>1298.861742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1363.609177</v>
      </c>
      <c r="AN10" s="20">
        <f>PLANEL_GerCrit_Trim_Resultado!BA65+PLANEL_GerCrit_Trim_Resultado!BA77+PLANEL_GerCrit_Trim_Resultado!BA89</f>
        <v>1298.861742</v>
      </c>
      <c r="AO10" s="20">
        <f>PLANEL_GerCrit_Trim_Resultado!BB65+PLANEL_GerCrit_Trim_Resultado!BB77+PLANEL_GerCrit_Trim_Resultado!BB89</f>
        <v>1298.861742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1363.609177</v>
      </c>
      <c r="AR10" s="20">
        <f>PLANEL_GerCrit_Trim_Resultado!BE65+PLANEL_GerCrit_Trim_Resultado!BE77+PLANEL_GerCrit_Trim_Resultado!BE89</f>
        <v>1298.861742</v>
      </c>
      <c r="AS10" s="20">
        <f>PLANEL_GerCrit_Trim_Resultado!BF65+PLANEL_GerCrit_Trim_Resultado!BF77+PLANEL_GerCrit_Trim_Resultado!BF89</f>
        <v>1298.861742</v>
      </c>
      <c r="AT10" s="20">
        <f>PLANEL_GerCrit_Trim_Resultado!BG65+PLANEL_GerCrit_Trim_Resultado!BG77+PLANEL_GerCrit_Trim_Resultado!BG89</f>
        <v>1298.861742</v>
      </c>
      <c r="AU10" s="20">
        <f>PLANEL_GerCrit_Trim_Resultado!BH65+PLANEL_GerCrit_Trim_Resultado!BH77+PLANEL_GerCrit_Trim_Resultado!BH89</f>
        <v>1363.609177</v>
      </c>
      <c r="AV10" s="20">
        <f>PLANEL_GerCrit_Trim_Resultado!BI65+PLANEL_GerCrit_Trim_Resultado!BI77+PLANEL_GerCrit_Trim_Resultado!BI89</f>
        <v>1298.861742</v>
      </c>
      <c r="AW10" s="20">
        <f>PLANEL_GerCrit_Trim_Resultado!BJ65+PLANEL_GerCrit_Trim_Resultado!BJ77+PLANEL_GerCrit_Trim_Resultado!BJ89</f>
        <v>1298.861742</v>
      </c>
      <c r="AX10" s="20">
        <f>PLANEL_GerCrit_Trim_Resultado!BK65+PLANEL_GerCrit_Trim_Resultado!BK77+PLANEL_GerCrit_Trim_Resultado!BK89</f>
        <v>1298.861742</v>
      </c>
      <c r="AY10" s="20">
        <f>PLANEL_GerCrit_Trim_Resultado!BL65+PLANEL_GerCrit_Trim_Resultado!BL77+PLANEL_GerCrit_Trim_Resultado!BL89</f>
        <v>1363.609177</v>
      </c>
      <c r="AZ10" s="20">
        <f>PLANEL_GerCrit_Trim_Resultado!BM65+PLANEL_GerCrit_Trim_Resultado!BM77+PLANEL_GerCrit_Trim_Resultado!BM89</f>
        <v>1298.861742</v>
      </c>
      <c r="BA10" s="20">
        <f>PLANEL_GerCrit_Trim_Resultado!BN65+PLANEL_GerCrit_Trim_Resultado!BN77+PLANEL_GerCrit_Trim_Resultado!BN89</f>
        <v>1298.861742</v>
      </c>
      <c r="BB10" s="20">
        <f>PLANEL_GerCrit_Trim_Resultado!BO65+PLANEL_GerCrit_Trim_Resultado!BO77+PLANEL_GerCrit_Trim_Resultado!BO89</f>
        <v>1298.861742</v>
      </c>
      <c r="BC10" s="20">
        <f>PLANEL_GerCrit_Trim_Resultado!BP65+PLANEL_GerCrit_Trim_Resultado!BP77+PLANEL_GerCrit_Trim_Resultado!BP89</f>
        <v>1363.609177</v>
      </c>
      <c r="BD10" s="20">
        <f>PLANEL_GerCrit_Trim_Resultado!BQ65+PLANEL_GerCrit_Trim_Resultado!BQ77+PLANEL_GerCrit_Trim_Resultado!BQ89</f>
        <v>1298.861742</v>
      </c>
      <c r="BE10" s="20">
        <f>PLANEL_GerCrit_Trim_Resultado!BR65+PLANEL_GerCrit_Trim_Resultado!BR77+PLANEL_GerCrit_Trim_Resultado!BR89</f>
        <v>1298.861742</v>
      </c>
      <c r="BF10" s="20">
        <f>PLANEL_GerCrit_Trim_Resultado!BS65+PLANEL_GerCrit_Trim_Resultado!BS77+PLANEL_GerCrit_Trim_Resultado!BS89</f>
        <v>1298.861742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389.50479200000001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389.50479200000001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323.8062352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323.8062352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323.8062352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323.8062352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323.8062352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323.8062352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323.8062352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323.8062352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323.8062352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323.8062352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323.8062352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323.8062352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323.8062352</v>
      </c>
      <c r="DQ10" s="20">
        <f>PLANEL_GerCrit_Trim_Resultado!ED65+PLANEL_GerCrit_Trim_Resultado!ED77+PLANEL_GerCrit_Trim_Resultado!ED89</f>
        <v>170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50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1241.3759130000001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1241.3759130000001</v>
      </c>
      <c r="I11" s="20">
        <f>PLANEL_GerCrit_Trim_Resultado!V41+PLANEL_GerCrit_Trim_Resultado!V53</f>
        <v>1241.3759130000001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1241.3759130000001</v>
      </c>
      <c r="M11" s="20">
        <f>PLANEL_GerCrit_Trim_Resultado!Z41+PLANEL_GerCrit_Trim_Resultado!Z53</f>
        <v>1241.3759130000001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1241.3759130000001</v>
      </c>
      <c r="P11" s="20">
        <f>PLANEL_GerCrit_Trim_Resultado!AC41+PLANEL_GerCrit_Trim_Resultado!AC53</f>
        <v>1241.3759130000001</v>
      </c>
      <c r="Q11" s="20">
        <f>PLANEL_GerCrit_Trim_Resultado!AD41+PLANEL_GerCrit_Trim_Resultado!AD53</f>
        <v>900.503289</v>
      </c>
      <c r="R11" s="20">
        <f>PLANEL_GerCrit_Trim_Resultado!AE41+PLANEL_GerCrit_Trim_Resultado!AE53</f>
        <v>1241.3759130000001</v>
      </c>
      <c r="S11" s="20">
        <f>PLANEL_GerCrit_Trim_Resultado!AF41+PLANEL_GerCrit_Trim_Resultado!AF53</f>
        <v>1241.3759130000001</v>
      </c>
      <c r="T11" s="20">
        <f>PLANEL_GerCrit_Trim_Resultado!AG41+PLANEL_GerCrit_Trim_Resultado!AG53</f>
        <v>1241.3759130000001</v>
      </c>
      <c r="U11" s="20">
        <f>PLANEL_GerCrit_Trim_Resultado!AH41+PLANEL_GerCrit_Trim_Resultado!AH53</f>
        <v>1241.3759130000001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1241.3759130000001</v>
      </c>
      <c r="X11" s="20">
        <f>PLANEL_GerCrit_Trim_Resultado!AK41+PLANEL_GerCrit_Trim_Resultado!AK53</f>
        <v>1241.3759130000001</v>
      </c>
      <c r="Y11" s="20">
        <f>PLANEL_GerCrit_Trim_Resultado!AL41+PLANEL_GerCrit_Trim_Resultado!AL53</f>
        <v>1241.3759130000001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1241.3759130000001</v>
      </c>
      <c r="AB11" s="20">
        <f>PLANEL_GerCrit_Trim_Resultado!AO41+PLANEL_GerCrit_Trim_Resultado!AO53</f>
        <v>1241.3759130000001</v>
      </c>
      <c r="AC11" s="20">
        <f>PLANEL_GerCrit_Trim_Resultado!AP41+PLANEL_GerCrit_Trim_Resultado!AP53</f>
        <v>456.30938579999997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1241.3759130000001</v>
      </c>
      <c r="AG11" s="20">
        <f>PLANEL_GerCrit_Trim_Resultado!AT41+PLANEL_GerCrit_Trim_Resultado!AT53</f>
        <v>312.73459939999998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1241.3759130000001</v>
      </c>
      <c r="AK11" s="20">
        <f>PLANEL_GerCrit_Trim_Resultado!AX41+PLANEL_GerCrit_Trim_Resultado!AX53</f>
        <v>1241.3759130000001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1241.3759130000001</v>
      </c>
      <c r="AO11" s="20">
        <f>PLANEL_GerCrit_Trim_Resultado!BB41+PLANEL_GerCrit_Trim_Resultado!BB53</f>
        <v>312.73459939999998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1241.3759130000001</v>
      </c>
      <c r="AS11" s="20">
        <f>PLANEL_GerCrit_Trim_Resultado!BF41+PLANEL_GerCrit_Trim_Resultado!BF53</f>
        <v>312.73459939999998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1241.3759130000001</v>
      </c>
      <c r="AW11" s="20">
        <f>PLANEL_GerCrit_Trim_Resultado!BJ41+PLANEL_GerCrit_Trim_Resultado!BJ53</f>
        <v>312.73459939999998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1241.3759130000001</v>
      </c>
      <c r="BA11" s="20">
        <f>PLANEL_GerCrit_Trim_Resultado!BN41+PLANEL_GerCrit_Trim_Resultado!BN53</f>
        <v>312.73459939999998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1241.3759130000001</v>
      </c>
      <c r="BE11" s="20">
        <f>PLANEL_GerCrit_Trim_Resultado!BR41+PLANEL_GerCrit_Trim_Resultado!BR53</f>
        <v>688.06183590000001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1241.3759130000001</v>
      </c>
      <c r="BI11" s="20">
        <f>PLANEL_GerCrit_Trim_Resultado!BV41+PLANEL_GerCrit_Trim_Resultado!BV53</f>
        <v>1241.3759130000001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1241.3759130000001</v>
      </c>
      <c r="BM11" s="20">
        <f>PLANEL_GerCrit_Trim_Resultado!BZ41+PLANEL_GerCrit_Trim_Resultado!BZ53</f>
        <v>365.10178280000002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1769.944133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1769.944133</v>
      </c>
      <c r="I12" s="1">
        <f>PLANEL_GerCrit_Trim_Resultado!V161</f>
        <v>1769.944133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1769.944133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1769.944133</v>
      </c>
      <c r="Q12" s="1">
        <f>PLANEL_GerCrit_Trim_Resultado!AD161</f>
        <v>1769.944133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1769.944133</v>
      </c>
      <c r="U12" s="1">
        <f>PLANEL_GerCrit_Trim_Resultado!AH161</f>
        <v>1769.944133</v>
      </c>
      <c r="V12" s="1">
        <f>PLANEL_GerCrit_Trim_Resultado!AI161</f>
        <v>1769.944133</v>
      </c>
      <c r="W12" s="1">
        <f>PLANEL_GerCrit_Trim_Resultado!AJ161</f>
        <v>1769.944133</v>
      </c>
      <c r="X12" s="1">
        <f>PLANEL_GerCrit_Trim_Resultado!AK161</f>
        <v>1769.944133</v>
      </c>
      <c r="Y12" s="1">
        <f>PLANEL_GerCrit_Trim_Resultado!AL161</f>
        <v>1769.944133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1769.944133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1769.944133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1769.944133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1769.944133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1769.944133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3052.6641730000001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3052.6641730000001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3052.6641730000001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3052.6641730000001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3052.6641730000001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3052.6641730000001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3052.6641730000001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3052.6641730000001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3052.6641730000001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3052.6641730000001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3052.6641730000001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3052.6641730000001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3052.6641730000001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3052.6641730000001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3052.6641730000001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3052.6641730000001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3052.6641730000001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3052.6641730000001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3052.6641730000001</v>
      </c>
      <c r="DQ12" s="1">
        <f>PLANEL_GerCrit_Trim_Resultado!ED161</f>
        <v>2872.5200399999999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3052.6641730000001</v>
      </c>
      <c r="DU12" s="1">
        <f>PLANEL_GerCrit_Trim_Resultado!EH161</f>
        <v>2872.5200399999999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3052.6641730000001</v>
      </c>
      <c r="DY12" s="1">
        <f>PLANEL_GerCrit_Trim_Resultado!EL161</f>
        <v>2872.5200399999999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3052.6641730000001</v>
      </c>
      <c r="EC12" s="1">
        <f>PLANEL_GerCrit_Trim_Resultado!EP161</f>
        <v>2872.5200399999999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3052.6641730000001</v>
      </c>
      <c r="EG12" s="1">
        <f>PLANEL_GerCrit_Trim_Resultado!ET161</f>
        <v>2872.5200399999999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3052.6641730000001</v>
      </c>
      <c r="EK12" s="1">
        <f>PLANEL_GerCrit_Trim_Resultado!EX161</f>
        <v>2872.5200399999999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3052.6641730000001</v>
      </c>
      <c r="EO12" s="1">
        <f>PLANEL_GerCrit_Trim_Resultado!FB161</f>
        <v>2872.5200399999999</v>
      </c>
      <c r="EP12" s="1">
        <f>PLANEL_GerCrit_Trim_Resultado!FC161</f>
        <v>3052.6641730000001</v>
      </c>
    </row>
    <row r="13" spans="2:258" x14ac:dyDescent="0.25">
      <c r="B13" s="16" t="s">
        <v>57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2705.1407256000002</v>
      </c>
      <c r="F13" s="1">
        <f>PLANEL_GerCrit_Trim_Resultado!S173+PLANEL_GerCrit_Trim_Resultado!S185</f>
        <v>3190.5691448000002</v>
      </c>
      <c r="G13" s="1">
        <f>PLANEL_GerCrit_Trim_Resultado!T173+PLANEL_GerCrit_Trim_Resultado!T185</f>
        <v>3190.5691448000002</v>
      </c>
      <c r="H13" s="1">
        <f>PLANEL_GerCrit_Trim_Resultado!U173+PLANEL_GerCrit_Trim_Resultado!U185</f>
        <v>2460.3307565</v>
      </c>
      <c r="I13" s="1">
        <f>PLANEL_GerCrit_Trim_Resultado!V173+PLANEL_GerCrit_Trim_Resultado!V185</f>
        <v>0</v>
      </c>
      <c r="J13" s="1">
        <f>PLANEL_GerCrit_Trim_Resultado!W173+PLANEL_GerCrit_Trim_Resultado!W185</f>
        <v>3495.8615098</v>
      </c>
      <c r="K13" s="1">
        <f>PLANEL_GerCrit_Trim_Resultado!X173+PLANEL_GerCrit_Trim_Resultado!X185</f>
        <v>3190.5691448000002</v>
      </c>
      <c r="L13" s="1">
        <f>PLANEL_GerCrit_Trim_Resultado!Y173+PLANEL_GerCrit_Trim_Resultado!Y185</f>
        <v>3280.8668672999997</v>
      </c>
      <c r="M13" s="1">
        <f>PLANEL_GerCrit_Trim_Resultado!Z173+PLANEL_GerCrit_Trim_Resultado!Z185</f>
        <v>188.03834040000001</v>
      </c>
      <c r="N13" s="1">
        <f>PLANEL_GerCrit_Trim_Resultado!AA173+PLANEL_GerCrit_Trim_Resultado!AA185</f>
        <v>3495.8615098</v>
      </c>
      <c r="O13" s="1">
        <f>PLANEL_GerCrit_Trim_Resultado!AB173+PLANEL_GerCrit_Trim_Resultado!AB185</f>
        <v>3495.8615098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1365.38011815</v>
      </c>
      <c r="S13" s="1">
        <f>PLANEL_GerCrit_Trim_Resultado!AF173+PLANEL_GerCrit_Trim_Resultado!AF185</f>
        <v>3495.8615098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1607.5136461000002</v>
      </c>
      <c r="W13" s="1">
        <f>PLANEL_GerCrit_Trim_Resultado!AJ173+PLANEL_GerCrit_Trim_Resultado!AJ185</f>
        <v>3495.8615098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3495.8615098</v>
      </c>
      <c r="AA13" s="1">
        <f>PLANEL_GerCrit_Trim_Resultado!AN173+PLANEL_GerCrit_Trim_Resultado!AN185</f>
        <v>3495.8615098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3318.8947542999999</v>
      </c>
      <c r="AE13" s="1">
        <f>PLANEL_GerCrit_Trim_Resultado!AR173+PLANEL_GerCrit_Trim_Resultado!AR185</f>
        <v>3495.8615098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2807.8142021999997</v>
      </c>
      <c r="AI13" s="1">
        <f>PLANEL_GerCrit_Trim_Resultado!AV173+PLANEL_GerCrit_Trim_Resultado!AV185</f>
        <v>3377.6248445000001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1581.8520600900001</v>
      </c>
      <c r="AM13" s="1">
        <f>PLANEL_GerCrit_Trim_Resultado!AZ173+PLANEL_GerCrit_Trim_Resultado!AZ185</f>
        <v>2503.2299997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725.6941435</v>
      </c>
      <c r="AQ13" s="1">
        <f>PLANEL_GerCrit_Trim_Resultado!BD173+PLANEL_GerCrit_Trim_Resultado!BD185</f>
        <v>1144.2371886999999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0</v>
      </c>
      <c r="AU13" s="1">
        <f>PLANEL_GerCrit_Trim_Resultado!BH173+PLANEL_GerCrit_Trim_Resultado!BH185</f>
        <v>999.55806080000002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0</v>
      </c>
      <c r="AY13" s="1">
        <f>PLANEL_GerCrit_Trim_Resultado!BL173+PLANEL_GerCrit_Trim_Resultado!BL185</f>
        <v>172.3377988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0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51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472.85223939999997</v>
      </c>
      <c r="AF15" s="22">
        <f>PLANEL_GerCrit_Trim_Resultado!AS17+PLANEL_GerCrit_Trim_Resultado!AS29</f>
        <v>4837.2013900000002</v>
      </c>
      <c r="AG15" s="22">
        <f>PLANEL_GerCrit_Trim_Resultado!AT17+PLANEL_GerCrit_Trim_Resultado!AT29</f>
        <v>6619.2268489999997</v>
      </c>
      <c r="AH15" s="22">
        <f>PLANEL_GerCrit_Trim_Resultado!AU17+PLANEL_GerCrit_Trim_Resultado!AU29</f>
        <v>4218.1314039999997</v>
      </c>
      <c r="AI15" s="22">
        <f>PLANEL_GerCrit_Trim_Resultado!AV17+PLANEL_GerCrit_Trim_Resultado!AV29</f>
        <v>472.85223939999997</v>
      </c>
      <c r="AJ15" s="22">
        <f>PLANEL_GerCrit_Trim_Resultado!AW17+PLANEL_GerCrit_Trim_Resultado!AW29</f>
        <v>4837.2013900000002</v>
      </c>
      <c r="AK15" s="22">
        <f>PLANEL_GerCrit_Trim_Resultado!AX17+PLANEL_GerCrit_Trim_Resultado!AX29</f>
        <v>6619.2268489999997</v>
      </c>
      <c r="AL15" s="22">
        <f>PLANEL_GerCrit_Trim_Resultado!AY17+PLANEL_GerCrit_Trim_Resultado!AY29</f>
        <v>4218.1314039999997</v>
      </c>
      <c r="AM15" s="22">
        <f>PLANEL_GerCrit_Trim_Resultado!AZ17+PLANEL_GerCrit_Trim_Resultado!AZ29</f>
        <v>180.8036501</v>
      </c>
      <c r="AN15" s="22">
        <f>PLANEL_GerCrit_Trim_Resultado!BA17+PLANEL_GerCrit_Trim_Resultado!BA29</f>
        <v>1849.591891</v>
      </c>
      <c r="AO15" s="22">
        <f>PLANEL_GerCrit_Trim_Resultado!BB17+PLANEL_GerCrit_Trim_Resultado!BB29</f>
        <v>2530.9817210000001</v>
      </c>
      <c r="AP15" s="22">
        <f>PLANEL_GerCrit_Trim_Resultado!BC17+PLANEL_GerCrit_Trim_Resultado!BC29</f>
        <v>1612.8792269999999</v>
      </c>
      <c r="AQ15" s="22">
        <f>PLANEL_GerCrit_Trim_Resultado!BD17+PLANEL_GerCrit_Trim_Resultado!BD29</f>
        <v>180.8036501</v>
      </c>
      <c r="AR15" s="22">
        <f>PLANEL_GerCrit_Trim_Resultado!BE17+PLANEL_GerCrit_Trim_Resultado!BE29</f>
        <v>1849.591891</v>
      </c>
      <c r="AS15" s="22">
        <f>PLANEL_GerCrit_Trim_Resultado!BF17+PLANEL_GerCrit_Trim_Resultado!BF29</f>
        <v>2530.9817210000001</v>
      </c>
      <c r="AT15" s="22">
        <f>PLANEL_GerCrit_Trim_Resultado!BG17+PLANEL_GerCrit_Trim_Resultado!BG29</f>
        <v>1612.8792269999999</v>
      </c>
      <c r="AU15" s="22">
        <f>PLANEL_GerCrit_Trim_Resultado!BH17+PLANEL_GerCrit_Trim_Resultado!BH29</f>
        <v>180.8036501</v>
      </c>
      <c r="AV15" s="22">
        <f>PLANEL_GerCrit_Trim_Resultado!BI17+PLANEL_GerCrit_Trim_Resultado!BI29</f>
        <v>1849.591891</v>
      </c>
      <c r="AW15" s="22">
        <f>PLANEL_GerCrit_Trim_Resultado!BJ17+PLANEL_GerCrit_Trim_Resultado!BJ29</f>
        <v>2530.9817210000001</v>
      </c>
      <c r="AX15" s="22">
        <f>PLANEL_GerCrit_Trim_Resultado!BK17+PLANEL_GerCrit_Trim_Resultado!BK29</f>
        <v>1612.8792269999999</v>
      </c>
      <c r="AY15" s="22">
        <f>PLANEL_GerCrit_Trim_Resultado!BL17+PLANEL_GerCrit_Trim_Resultado!BL29</f>
        <v>180.8036501</v>
      </c>
      <c r="AZ15" s="22">
        <f>PLANEL_GerCrit_Trim_Resultado!BM17+PLANEL_GerCrit_Trim_Resultado!BM29</f>
        <v>1849.591891</v>
      </c>
      <c r="BA15" s="22">
        <f>PLANEL_GerCrit_Trim_Resultado!BN17+PLANEL_GerCrit_Trim_Resultado!BN29</f>
        <v>2530.9817210000001</v>
      </c>
      <c r="BB15" s="22">
        <f>PLANEL_GerCrit_Trim_Resultado!BO17+PLANEL_GerCrit_Trim_Resultado!BO29</f>
        <v>1612.8792269999999</v>
      </c>
      <c r="BC15" s="22">
        <f>PLANEL_GerCrit_Trim_Resultado!BP17+PLANEL_GerCrit_Trim_Resultado!BP29</f>
        <v>180.8036501</v>
      </c>
      <c r="BD15" s="22">
        <f>PLANEL_GerCrit_Trim_Resultado!BQ17+PLANEL_GerCrit_Trim_Resultado!BQ29</f>
        <v>1849.591891</v>
      </c>
      <c r="BE15" s="22">
        <f>PLANEL_GerCrit_Trim_Resultado!BR17+PLANEL_GerCrit_Trim_Resultado!BR29</f>
        <v>2530.9817210000001</v>
      </c>
      <c r="BF15" s="22">
        <f>PLANEL_GerCrit_Trim_Resultado!BS17+PLANEL_GerCrit_Trim_Resultado!BS29</f>
        <v>1612.8792269999999</v>
      </c>
      <c r="BG15" s="22">
        <f>PLANEL_GerCrit_Trim_Resultado!BT17+PLANEL_GerCrit_Trim_Resultado!BT29</f>
        <v>180.8036501</v>
      </c>
      <c r="BH15" s="22">
        <f>PLANEL_GerCrit_Trim_Resultado!BU17+PLANEL_GerCrit_Trim_Resultado!BU29</f>
        <v>1849.591891</v>
      </c>
      <c r="BI15" s="22">
        <f>PLANEL_GerCrit_Trim_Resultado!BV17+PLANEL_GerCrit_Trim_Resultado!BV29</f>
        <v>2530.9817210000001</v>
      </c>
      <c r="BJ15" s="22">
        <f>PLANEL_GerCrit_Trim_Resultado!BW17+PLANEL_GerCrit_Trim_Resultado!BW29</f>
        <v>1612.8792269999999</v>
      </c>
      <c r="BK15" s="22">
        <f>PLANEL_GerCrit_Trim_Resultado!BX17+PLANEL_GerCrit_Trim_Resultado!BX29</f>
        <v>180.8036501</v>
      </c>
      <c r="BL15" s="22">
        <f>PLANEL_GerCrit_Trim_Resultado!BY17+PLANEL_GerCrit_Trim_Resultado!BY29</f>
        <v>1849.591891</v>
      </c>
      <c r="BM15" s="22">
        <f>PLANEL_GerCrit_Trim_Resultado!BZ17+PLANEL_GerCrit_Trim_Resultado!BZ29</f>
        <v>2530.9817210000001</v>
      </c>
      <c r="BN15" s="22">
        <f>PLANEL_GerCrit_Trim_Resultado!CA17+PLANEL_GerCrit_Trim_Resultado!CA29</f>
        <v>1612.8792269999999</v>
      </c>
      <c r="BO15" s="22">
        <f>PLANEL_GerCrit_Trim_Resultado!CB17+PLANEL_GerCrit_Trim_Resultado!CB29</f>
        <v>45.11329697</v>
      </c>
      <c r="BP15" s="22">
        <f>PLANEL_GerCrit_Trim_Resultado!CC17+PLANEL_GerCrit_Trim_Resultado!CC29</f>
        <v>461.5016799</v>
      </c>
      <c r="BQ15" s="22">
        <f>PLANEL_GerCrit_Trim_Resultado!CD17+PLANEL_GerCrit_Trim_Resultado!CD29</f>
        <v>631.51894319999997</v>
      </c>
      <c r="BR15" s="22">
        <f>PLANEL_GerCrit_Trim_Resultado!CE17+PLANEL_GerCrit_Trim_Resultado!CE29</f>
        <v>402.43822239999997</v>
      </c>
      <c r="BS15" s="22">
        <f>PLANEL_GerCrit_Trim_Resultado!CF17+PLANEL_GerCrit_Trim_Resultado!CF29</f>
        <v>45.11329697</v>
      </c>
      <c r="BT15" s="22">
        <f>PLANEL_GerCrit_Trim_Resultado!CG17+PLANEL_GerCrit_Trim_Resultado!CG29</f>
        <v>461.5016799</v>
      </c>
      <c r="BU15" s="22">
        <f>PLANEL_GerCrit_Trim_Resultado!CH17+PLANEL_GerCrit_Trim_Resultado!CH29</f>
        <v>631.51894319999997</v>
      </c>
      <c r="BV15" s="22">
        <f>PLANEL_GerCrit_Trim_Resultado!CI17+PLANEL_GerCrit_Trim_Resultado!CI29</f>
        <v>402.43822239999997</v>
      </c>
      <c r="BW15" s="22">
        <f>PLANEL_GerCrit_Trim_Resultado!CJ17+PLANEL_GerCrit_Trim_Resultado!CJ29</f>
        <v>45.11329697</v>
      </c>
      <c r="BX15" s="22">
        <f>PLANEL_GerCrit_Trim_Resultado!CK17+PLANEL_GerCrit_Trim_Resultado!CK29</f>
        <v>461.5016799</v>
      </c>
      <c r="BY15" s="22">
        <f>PLANEL_GerCrit_Trim_Resultado!CL17+PLANEL_GerCrit_Trim_Resultado!CL29</f>
        <v>631.51894319999997</v>
      </c>
      <c r="BZ15" s="22">
        <f>PLANEL_GerCrit_Trim_Resultado!CM17+PLANEL_GerCrit_Trim_Resultado!CM29</f>
        <v>402.43822239999997</v>
      </c>
      <c r="CA15" s="22">
        <f>PLANEL_GerCrit_Trim_Resultado!CN17+PLANEL_GerCrit_Trim_Resultado!CN29</f>
        <v>45.11329697</v>
      </c>
      <c r="CB15" s="22">
        <f>PLANEL_GerCrit_Trim_Resultado!CO17+PLANEL_GerCrit_Trim_Resultado!CO29</f>
        <v>461.5016799</v>
      </c>
      <c r="CC15" s="22">
        <f>PLANEL_GerCrit_Trim_Resultado!CP17+PLANEL_GerCrit_Trim_Resultado!CP29</f>
        <v>631.51894319999997</v>
      </c>
      <c r="CD15" s="22">
        <f>PLANEL_GerCrit_Trim_Resultado!CQ17+PLANEL_GerCrit_Trim_Resultado!CQ29</f>
        <v>402.43822239999997</v>
      </c>
      <c r="CE15" s="22">
        <f>PLANEL_GerCrit_Trim_Resultado!CR17+PLANEL_GerCrit_Trim_Resultado!CR29</f>
        <v>45.11329697</v>
      </c>
      <c r="CF15" s="22">
        <f>PLANEL_GerCrit_Trim_Resultado!CS17+PLANEL_GerCrit_Trim_Resultado!CS29</f>
        <v>461.5016799</v>
      </c>
      <c r="CG15" s="22">
        <f>PLANEL_GerCrit_Trim_Resultado!CT17+PLANEL_GerCrit_Trim_Resultado!CT29</f>
        <v>631.51894319999997</v>
      </c>
      <c r="CH15" s="22">
        <f>PLANEL_GerCrit_Trim_Resultado!CU17+PLANEL_GerCrit_Trim_Resultado!CU29</f>
        <v>402.43822239999997</v>
      </c>
      <c r="CI15" s="22">
        <f>PLANEL_GerCrit_Trim_Resultado!CV17+PLANEL_GerCrit_Trim_Resultado!CV29</f>
        <v>0</v>
      </c>
      <c r="CJ15" s="22">
        <f>PLANEL_GerCrit_Trim_Resultado!CW17+PLANEL_GerCrit_Trim_Resultado!CW29</f>
        <v>0</v>
      </c>
      <c r="CK15" s="22">
        <f>PLANEL_GerCrit_Trim_Resultado!CX17+PLANEL_GerCrit_Trim_Resultado!CX29</f>
        <v>0</v>
      </c>
      <c r="CL15" s="22">
        <f>PLANEL_GerCrit_Trim_Resultado!CY17+PLANEL_GerCrit_Trim_Resultado!CY29</f>
        <v>0</v>
      </c>
      <c r="CM15" s="22">
        <f>PLANEL_GerCrit_Trim_Resultado!CZ17+PLANEL_GerCrit_Trim_Resultado!CZ29</f>
        <v>0</v>
      </c>
      <c r="CN15" s="22">
        <f>PLANEL_GerCrit_Trim_Resultado!DA17+PLANEL_GerCrit_Trim_Resultado!DA29</f>
        <v>0</v>
      </c>
      <c r="CO15" s="22">
        <f>PLANEL_GerCrit_Trim_Resultado!DB17+PLANEL_GerCrit_Trim_Resultado!DB29</f>
        <v>0</v>
      </c>
      <c r="CP15" s="22">
        <f>PLANEL_GerCrit_Trim_Resultado!DC17+PLANEL_GerCrit_Trim_Resultado!DC29</f>
        <v>0</v>
      </c>
      <c r="CQ15" s="22">
        <f>PLANEL_GerCrit_Trim_Resultado!DD17+PLANEL_GerCrit_Trim_Resultado!DD29</f>
        <v>0</v>
      </c>
      <c r="CR15" s="22">
        <f>PLANEL_GerCrit_Trim_Resultado!DE17+PLANEL_GerCrit_Trim_Resultado!DE29</f>
        <v>0</v>
      </c>
      <c r="CS15" s="22">
        <f>PLANEL_GerCrit_Trim_Resultado!DF17+PLANEL_GerCrit_Trim_Resultado!DF29</f>
        <v>0</v>
      </c>
      <c r="CT15" s="22">
        <f>PLANEL_GerCrit_Trim_Resultado!DG17+PLANEL_GerCrit_Trim_Resultado!DG29</f>
        <v>0</v>
      </c>
      <c r="CU15" s="22">
        <f>PLANEL_GerCrit_Trim_Resultado!DH17+PLANEL_GerCrit_Trim_Resultado!DH29</f>
        <v>0</v>
      </c>
      <c r="CV15" s="22">
        <f>PLANEL_GerCrit_Trim_Resultado!DI17+PLANEL_GerCrit_Trim_Resultado!DI29</f>
        <v>0</v>
      </c>
      <c r="CW15" s="22">
        <f>PLANEL_GerCrit_Trim_Resultado!DJ17+PLANEL_GerCrit_Trim_Resultado!DJ29</f>
        <v>0</v>
      </c>
      <c r="CX15" s="22">
        <f>PLANEL_GerCrit_Trim_Resultado!DK17+PLANEL_GerCrit_Trim_Resultado!DK29</f>
        <v>0</v>
      </c>
      <c r="CY15" s="71">
        <f>PLANEL_GerCrit_Trim_Resultado!DL17+PLANEL_GerCrit_Trim_Resultado!DL29</f>
        <v>0</v>
      </c>
      <c r="CZ15" s="71">
        <f>PLANEL_GerCrit_Trim_Resultado!DM17+PLANEL_GerCrit_Trim_Resultado!DM29</f>
        <v>0</v>
      </c>
      <c r="DA15" s="71">
        <f>PLANEL_GerCrit_Trim_Resultado!DN17+PLANEL_GerCrit_Trim_Resultado!DN29</f>
        <v>0</v>
      </c>
      <c r="DB15" s="71">
        <f>PLANEL_GerCrit_Trim_Resultado!DO17+PLANEL_GerCrit_Trim_Resultado!DO29</f>
        <v>0</v>
      </c>
      <c r="DC15" s="22">
        <f>PLANEL_GerCrit_Trim_Resultado!DP17+PLANEL_GerCrit_Trim_Resultado!DP29</f>
        <v>0</v>
      </c>
      <c r="DD15" s="22">
        <f>PLANEL_GerCrit_Trim_Resultado!DQ17+PLANEL_GerCrit_Trim_Resultado!DQ29</f>
        <v>0</v>
      </c>
      <c r="DE15" s="22">
        <f>PLANEL_GerCrit_Trim_Resultado!DR17+PLANEL_GerCrit_Trim_Resultado!DR29</f>
        <v>0</v>
      </c>
      <c r="DF15" s="22">
        <f>PLANEL_GerCrit_Trim_Resultado!DS17+PLANEL_GerCrit_Trim_Resultado!DS29</f>
        <v>0</v>
      </c>
      <c r="DG15" s="22">
        <f>PLANEL_GerCrit_Trim_Resultado!DT17+PLANEL_GerCrit_Trim_Resultado!DT29</f>
        <v>0</v>
      </c>
      <c r="DH15" s="22">
        <f>PLANEL_GerCrit_Trim_Resultado!DU17+PLANEL_GerCrit_Trim_Resultado!DU29</f>
        <v>0</v>
      </c>
      <c r="DI15" s="22">
        <f>PLANEL_GerCrit_Trim_Resultado!DV17+PLANEL_GerCrit_Trim_Resultado!DV29</f>
        <v>0</v>
      </c>
      <c r="DJ15" s="22">
        <f>PLANEL_GerCrit_Trim_Resultado!DW17+PLANEL_GerCrit_Trim_Resultado!DW29</f>
        <v>0</v>
      </c>
      <c r="DK15" s="22">
        <f>PLANEL_GerCrit_Trim_Resultado!DX17+PLANEL_GerCrit_Trim_Resultado!DX29</f>
        <v>0</v>
      </c>
      <c r="DL15" s="22">
        <f>PLANEL_GerCrit_Trim_Resultado!DY17+PLANEL_GerCrit_Trim_Resultado!DY29</f>
        <v>0</v>
      </c>
      <c r="DM15" s="22">
        <f>PLANEL_GerCrit_Trim_Resultado!DZ17+PLANEL_GerCrit_Trim_Resultado!DZ29</f>
        <v>0</v>
      </c>
      <c r="DN15" s="22">
        <f>PLANEL_GerCrit_Trim_Resultado!EA17+PLANEL_GerCrit_Trim_Resultado!EA29</f>
        <v>0</v>
      </c>
      <c r="DO15" s="22">
        <f>PLANEL_GerCrit_Trim_Resultado!EB17+PLANEL_GerCrit_Trim_Resultado!EB29</f>
        <v>0</v>
      </c>
      <c r="DP15" s="22">
        <f>PLANEL_GerCrit_Trim_Resultado!EC17+PLANEL_GerCrit_Trim_Resultado!EC29</f>
        <v>0</v>
      </c>
      <c r="DQ15" s="22">
        <f>PLANEL_GerCrit_Trim_Resultado!ED17+PLANEL_GerCrit_Trim_Resultado!ED29</f>
        <v>0</v>
      </c>
      <c r="DR15" s="22">
        <f>PLANEL_GerCrit_Trim_Resultado!EE17+PLANEL_GerCrit_Trim_Resultado!EE29</f>
        <v>0</v>
      </c>
      <c r="DS15" s="22">
        <f>PLANEL_GerCrit_Trim_Resultado!EF17+PLANEL_GerCrit_Trim_Resultado!EF29</f>
        <v>0</v>
      </c>
      <c r="DT15" s="22">
        <f>PLANEL_GerCrit_Trim_Resultado!EG17+PLANEL_GerCrit_Trim_Resultado!EG29</f>
        <v>0</v>
      </c>
      <c r="DU15" s="22">
        <f>PLANEL_GerCrit_Trim_Resultado!EH17+PLANEL_GerCrit_Trim_Resultado!EH29</f>
        <v>0</v>
      </c>
      <c r="DV15" s="22">
        <f>PLANEL_GerCrit_Trim_Resultado!EI17+PLANEL_GerCrit_Trim_Resultado!EI29</f>
        <v>0</v>
      </c>
      <c r="DW15" s="22">
        <f>PLANEL_GerCrit_Trim_Resultado!EJ17+PLANEL_GerCrit_Trim_Resultado!EJ29</f>
        <v>0</v>
      </c>
      <c r="DX15" s="22">
        <f>PLANEL_GerCrit_Trim_Resultado!EK17+PLANEL_GerCrit_Trim_Resultado!EK29</f>
        <v>0</v>
      </c>
      <c r="DY15" s="22">
        <f>PLANEL_GerCrit_Trim_Resultado!EL17+PLANEL_GerCrit_Trim_Resultado!EL29</f>
        <v>0</v>
      </c>
      <c r="DZ15" s="22">
        <f>PLANEL_GerCrit_Trim_Resultado!EM17+PLANEL_GerCrit_Trim_Resultado!EM29</f>
        <v>0</v>
      </c>
      <c r="EA15" s="22">
        <f>PLANEL_GerCrit_Trim_Resultado!EN17+PLANEL_GerCrit_Trim_Resultado!EN29</f>
        <v>0</v>
      </c>
      <c r="EB15" s="22">
        <f>PLANEL_GerCrit_Trim_Resultado!EO17+PLANEL_GerCrit_Trim_Resultado!EO29</f>
        <v>0</v>
      </c>
      <c r="EC15" s="22">
        <f>PLANEL_GerCrit_Trim_Resultado!EP17+PLANEL_GerCrit_Trim_Resultado!EP29</f>
        <v>0</v>
      </c>
      <c r="ED15" s="22">
        <f>PLANEL_GerCrit_Trim_Resultado!EQ17+PLANEL_GerCrit_Trim_Resultado!EQ29</f>
        <v>0</v>
      </c>
      <c r="EE15" s="22">
        <f>PLANEL_GerCrit_Trim_Resultado!ER17+PLANEL_GerCrit_Trim_Resultado!ER29</f>
        <v>0</v>
      </c>
      <c r="EF15" s="22">
        <f>PLANEL_GerCrit_Trim_Resultado!ES17+PLANEL_GerCrit_Trim_Resultado!ES29</f>
        <v>0</v>
      </c>
      <c r="EG15" s="22">
        <f>PLANEL_GerCrit_Trim_Resultado!ET17+PLANEL_GerCrit_Trim_Resultado!ET29</f>
        <v>0</v>
      </c>
      <c r="EH15" s="22">
        <f>PLANEL_GerCrit_Trim_Resultado!EU17+PLANEL_GerCrit_Trim_Resultado!EU29</f>
        <v>0</v>
      </c>
      <c r="EI15" s="22">
        <f>PLANEL_GerCrit_Trim_Resultado!EV17+PLANEL_GerCrit_Trim_Resultado!EV29</f>
        <v>0</v>
      </c>
      <c r="EJ15" s="22">
        <f>PLANEL_GerCrit_Trim_Resultado!EW17+PLANEL_GerCrit_Trim_Resultado!EW29</f>
        <v>0</v>
      </c>
      <c r="EK15" s="22">
        <f>PLANEL_GerCrit_Trim_Resultado!EX17+PLANEL_GerCrit_Trim_Resultado!EX29</f>
        <v>0</v>
      </c>
      <c r="EL15" s="22">
        <f>PLANEL_GerCrit_Trim_Resultado!EY17+PLANEL_GerCrit_Trim_Resultado!EY29</f>
        <v>0</v>
      </c>
      <c r="EM15" s="22">
        <f>PLANEL_GerCrit_Trim_Resultado!EZ17+PLANEL_GerCrit_Trim_Resultado!EZ29</f>
        <v>0</v>
      </c>
      <c r="EN15" s="22">
        <f>PLANEL_GerCrit_Trim_Resultado!FA17+PLANEL_GerCrit_Trim_Resultado!FA29</f>
        <v>0</v>
      </c>
      <c r="EO15" s="22">
        <f>PLANEL_GerCrit_Trim_Resultado!FB17+PLANEL_GerCrit_Trim_Resultado!FB29</f>
        <v>0</v>
      </c>
      <c r="EP15" s="22">
        <f>PLANEL_GerCrit_Trim_Resultado!FC17+PLANEL_GerCrit_Trim_Resultado!FC29</f>
        <v>0</v>
      </c>
    </row>
    <row r="16" spans="2:258" x14ac:dyDescent="0.25">
      <c r="B16" s="21" t="s">
        <v>52</v>
      </c>
      <c r="C16" s="22">
        <f>PLANEL_GerCrit_Trim_Resultado!P377</f>
        <v>318.67108919999998</v>
      </c>
      <c r="D16" s="22">
        <f>PLANEL_GerCrit_Trim_Resultado!Q377</f>
        <v>318.67108919999998</v>
      </c>
      <c r="E16" s="22">
        <f>PLANEL_GerCrit_Trim_Resultado!R377</f>
        <v>318.67108919999998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318.67108919999998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318.67108919999998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483.57535919999998</v>
      </c>
      <c r="Q16" s="22">
        <f>PLANEL_GerCrit_Trim_Resultado!AD377</f>
        <v>483.57535919999998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625.27135920000001</v>
      </c>
      <c r="U16" s="22">
        <f>PLANEL_GerCrit_Trim_Resultado!AH377</f>
        <v>625.27135920000001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668.7361449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1428.9071670000001</v>
      </c>
      <c r="AV16" s="22">
        <f>PLANEL_GerCrit_Trim_Resultado!BI377</f>
        <v>1428.9071670000001</v>
      </c>
      <c r="AW16" s="22">
        <f>PLANEL_GerCrit_Trim_Resultado!BJ377</f>
        <v>1428.9071670000001</v>
      </c>
      <c r="AX16" s="22">
        <f>PLANEL_GerCrit_Trim_Resultado!BK377</f>
        <v>1428.9071670000001</v>
      </c>
      <c r="AY16" s="22">
        <f>PLANEL_GerCrit_Trim_Resultado!BL377</f>
        <v>5343.8219920000001</v>
      </c>
      <c r="AZ16" s="22">
        <f>PLANEL_GerCrit_Trim_Resultado!BM377</f>
        <v>5343.8219920000001</v>
      </c>
      <c r="BA16" s="22">
        <f>PLANEL_GerCrit_Trim_Resultado!BN377</f>
        <v>5343.8219920000001</v>
      </c>
      <c r="BB16" s="22">
        <f>PLANEL_GerCrit_Trim_Resultado!BO377</f>
        <v>5343.8219920000001</v>
      </c>
      <c r="BC16" s="22">
        <f>PLANEL_GerCrit_Trim_Resultado!BP377</f>
        <v>8008.7787070000004</v>
      </c>
      <c r="BD16" s="22">
        <f>PLANEL_GerCrit_Trim_Resultado!BQ377</f>
        <v>8008.7787070000004</v>
      </c>
      <c r="BE16" s="22">
        <f>PLANEL_GerCrit_Trim_Resultado!BR377</f>
        <v>8008.7787070000004</v>
      </c>
      <c r="BF16" s="22">
        <f>PLANEL_GerCrit_Trim_Resultado!BS377</f>
        <v>8008.7787070000004</v>
      </c>
      <c r="BG16" s="22">
        <f>PLANEL_GerCrit_Trim_Resultado!BT377</f>
        <v>10192.172070000001</v>
      </c>
      <c r="BH16" s="22">
        <f>PLANEL_GerCrit_Trim_Resultado!BU377</f>
        <v>10192.172070000001</v>
      </c>
      <c r="BI16" s="22">
        <f>PLANEL_GerCrit_Trim_Resultado!BV377</f>
        <v>10192.172070000001</v>
      </c>
      <c r="BJ16" s="22">
        <f>PLANEL_GerCrit_Trim_Resultado!BW377</f>
        <v>10192.172070000001</v>
      </c>
      <c r="BK16" s="22">
        <f>PLANEL_GerCrit_Trim_Resultado!BX377</f>
        <v>10192.172070000001</v>
      </c>
      <c r="BL16" s="22">
        <f>PLANEL_GerCrit_Trim_Resultado!BY377</f>
        <v>10192.172070000001</v>
      </c>
      <c r="BM16" s="22">
        <f>PLANEL_GerCrit_Trim_Resultado!BZ377</f>
        <v>10192.172070000001</v>
      </c>
      <c r="BN16" s="22">
        <f>PLANEL_GerCrit_Trim_Resultado!CA377</f>
        <v>10192.172070000001</v>
      </c>
      <c r="BO16" s="22">
        <f>PLANEL_GerCrit_Trim_Resultado!CB377</f>
        <v>9902.1644809999998</v>
      </c>
      <c r="BP16" s="22">
        <f>PLANEL_GerCrit_Trim_Resultado!CC377</f>
        <v>9902.1644809999998</v>
      </c>
      <c r="BQ16" s="22">
        <f>PLANEL_GerCrit_Trim_Resultado!CD377</f>
        <v>9902.1644809999998</v>
      </c>
      <c r="BR16" s="22">
        <f>PLANEL_GerCrit_Trim_Resultado!CE377</f>
        <v>9902.1644809999998</v>
      </c>
      <c r="BS16" s="22">
        <f>PLANEL_GerCrit_Trim_Resultado!CF377</f>
        <v>9902.1644809999998</v>
      </c>
      <c r="BT16" s="22">
        <f>PLANEL_GerCrit_Trim_Resultado!CG377</f>
        <v>9902.1644809999998</v>
      </c>
      <c r="BU16" s="22">
        <f>PLANEL_GerCrit_Trim_Resultado!CH377</f>
        <v>9902.1644809999998</v>
      </c>
      <c r="BV16" s="22">
        <f>PLANEL_GerCrit_Trim_Resultado!CI377</f>
        <v>9902.1644809999998</v>
      </c>
      <c r="BW16" s="22">
        <f>PLANEL_GerCrit_Trim_Resultado!CJ377</f>
        <v>9902.1644809999998</v>
      </c>
      <c r="BX16" s="22">
        <f>PLANEL_GerCrit_Trim_Resultado!CK377</f>
        <v>9902.1644809999998</v>
      </c>
      <c r="BY16" s="22">
        <f>PLANEL_GerCrit_Trim_Resultado!CL377</f>
        <v>9902.1644809999998</v>
      </c>
      <c r="BZ16" s="22">
        <f>PLANEL_GerCrit_Trim_Resultado!CM377</f>
        <v>9902.1644809999998</v>
      </c>
      <c r="CA16" s="22">
        <f>PLANEL_GerCrit_Trim_Resultado!CN377</f>
        <v>9902.1644809999998</v>
      </c>
      <c r="CB16" s="22">
        <f>PLANEL_GerCrit_Trim_Resultado!CO377</f>
        <v>9902.1644809999998</v>
      </c>
      <c r="CC16" s="22">
        <f>PLANEL_GerCrit_Trim_Resultado!CP377</f>
        <v>9850.0431399999998</v>
      </c>
      <c r="CD16" s="22">
        <f>PLANEL_GerCrit_Trim_Resultado!CQ377</f>
        <v>9902.1644809999998</v>
      </c>
      <c r="CE16" s="22">
        <f>PLANEL_GerCrit_Trim_Resultado!CR377</f>
        <v>9902.1644809999998</v>
      </c>
      <c r="CF16" s="22">
        <f>PLANEL_GerCrit_Trim_Resultado!CS377</f>
        <v>9902.1644809999998</v>
      </c>
      <c r="CG16" s="22">
        <f>PLANEL_GerCrit_Trim_Resultado!CT377</f>
        <v>9508.7992219999996</v>
      </c>
      <c r="CH16" s="22">
        <f>PLANEL_GerCrit_Trim_Resultado!CU377</f>
        <v>9902.1644809999998</v>
      </c>
      <c r="CI16" s="22">
        <f>PLANEL_GerCrit_Trim_Resultado!CV377</f>
        <v>9895.3201609999996</v>
      </c>
      <c r="CJ16" s="22">
        <f>PLANEL_GerCrit_Trim_Resultado!CW377</f>
        <v>9895.3201609999996</v>
      </c>
      <c r="CK16" s="22">
        <f>PLANEL_GerCrit_Trim_Resultado!CX377</f>
        <v>8773.2241950000007</v>
      </c>
      <c r="CL16" s="22">
        <f>PLANEL_GerCrit_Trim_Resultado!CY377</f>
        <v>9895.3201609999996</v>
      </c>
      <c r="CM16" s="22">
        <f>PLANEL_GerCrit_Trim_Resultado!CZ377</f>
        <v>9895.3201609999996</v>
      </c>
      <c r="CN16" s="22">
        <f>PLANEL_GerCrit_Trim_Resultado!DA377</f>
        <v>9895.3201609999996</v>
      </c>
      <c r="CO16" s="22">
        <f>PLANEL_GerCrit_Trim_Resultado!DB377</f>
        <v>8262.0348730000005</v>
      </c>
      <c r="CP16" s="22">
        <f>PLANEL_GerCrit_Trim_Resultado!DC377</f>
        <v>9895.3201609999996</v>
      </c>
      <c r="CQ16" s="22">
        <f>PLANEL_GerCrit_Trim_Resultado!DD377</f>
        <v>9895.3201609999996</v>
      </c>
      <c r="CR16" s="22">
        <f>PLANEL_GerCrit_Trim_Resultado!DE377</f>
        <v>9895.3201609999996</v>
      </c>
      <c r="CS16" s="22">
        <f>PLANEL_GerCrit_Trim_Resultado!DF377</f>
        <v>6439.0684030000002</v>
      </c>
      <c r="CT16" s="22">
        <f>PLANEL_GerCrit_Trim_Resultado!DG377</f>
        <v>9895.3201609999996</v>
      </c>
      <c r="CU16" s="22">
        <f>PLANEL_GerCrit_Trim_Resultado!DH377</f>
        <v>9895.3201609999996</v>
      </c>
      <c r="CV16" s="22">
        <f>PLANEL_GerCrit_Trim_Resultado!DI377</f>
        <v>9895.3201609999996</v>
      </c>
      <c r="CW16" s="22">
        <f>PLANEL_GerCrit_Trim_Resultado!DJ377</f>
        <v>5208.9488529999999</v>
      </c>
      <c r="CX16" s="22">
        <f>PLANEL_GerCrit_Trim_Resultado!DK377</f>
        <v>9895.3201609999996</v>
      </c>
      <c r="CY16" s="71">
        <f>PLANEL_GerCrit_Trim_Resultado!DL377</f>
        <v>9895.3201609999996</v>
      </c>
      <c r="CZ16" s="71">
        <f>PLANEL_GerCrit_Trim_Resultado!DM377</f>
        <v>9895.3201609999996</v>
      </c>
      <c r="DA16" s="71">
        <f>PLANEL_GerCrit_Trim_Resultado!DN377</f>
        <v>3439.7933750000002</v>
      </c>
      <c r="DB16" s="71">
        <f>PLANEL_GerCrit_Trim_Resultado!DO377</f>
        <v>9895.3201609999996</v>
      </c>
      <c r="DC16" s="22">
        <f>PLANEL_GerCrit_Trim_Resultado!DP377</f>
        <v>9895.3201609999996</v>
      </c>
      <c r="DD16" s="22">
        <f>PLANEL_GerCrit_Trim_Resultado!DQ377</f>
        <v>9516.8968970000005</v>
      </c>
      <c r="DE16" s="22">
        <f>PLANEL_GerCrit_Trim_Resultado!DR377</f>
        <v>3077.8633110000001</v>
      </c>
      <c r="DF16" s="22">
        <f>PLANEL_GerCrit_Trim_Resultado!DS377</f>
        <v>9895.3201609999996</v>
      </c>
      <c r="DG16" s="22">
        <f>PLANEL_GerCrit_Trim_Resultado!DT377</f>
        <v>9895.3201609999996</v>
      </c>
      <c r="DH16" s="22">
        <f>PLANEL_GerCrit_Trim_Resultado!DU377</f>
        <v>8815.7513909999998</v>
      </c>
      <c r="DI16" s="22">
        <f>PLANEL_GerCrit_Trim_Resultado!DV377</f>
        <v>3077.8633110000001</v>
      </c>
      <c r="DJ16" s="22">
        <f>PLANEL_GerCrit_Trim_Resultado!DW377</f>
        <v>9895.3201609999996</v>
      </c>
      <c r="DK16" s="22">
        <f>PLANEL_GerCrit_Trim_Resultado!DX377</f>
        <v>9895.3201609999996</v>
      </c>
      <c r="DL16" s="22">
        <f>PLANEL_GerCrit_Trim_Resultado!DY377</f>
        <v>8054.9828310000003</v>
      </c>
      <c r="DM16" s="22">
        <f>PLANEL_GerCrit_Trim_Resultado!DZ377</f>
        <v>3077.8633110000001</v>
      </c>
      <c r="DN16" s="22">
        <f>PLANEL_GerCrit_Trim_Resultado!EA377</f>
        <v>9895.3201609999996</v>
      </c>
      <c r="DO16" s="22">
        <f>PLANEL_GerCrit_Trim_Resultado!EB377</f>
        <v>9895.3201609999996</v>
      </c>
      <c r="DP16" s="22">
        <f>PLANEL_GerCrit_Trim_Resultado!EC377</f>
        <v>7608.064797</v>
      </c>
      <c r="DQ16" s="22">
        <f>PLANEL_GerCrit_Trim_Resultado!ED377</f>
        <v>3077.8633110000001</v>
      </c>
      <c r="DR16" s="22">
        <f>PLANEL_GerCrit_Trim_Resultado!EE377</f>
        <v>9895.3201609999996</v>
      </c>
      <c r="DS16" s="22">
        <f>PLANEL_GerCrit_Trim_Resultado!EF377</f>
        <v>9895.3201609999996</v>
      </c>
      <c r="DT16" s="22">
        <f>PLANEL_GerCrit_Trim_Resultado!EG377</f>
        <v>6822.8706030000003</v>
      </c>
      <c r="DU16" s="22">
        <f>PLANEL_GerCrit_Trim_Resultado!EH377</f>
        <v>3077.8633110000001</v>
      </c>
      <c r="DV16" s="22">
        <f>PLANEL_GerCrit_Trim_Resultado!EI377</f>
        <v>9895.3201609999996</v>
      </c>
      <c r="DW16" s="22">
        <f>PLANEL_GerCrit_Trim_Resultado!EJ377</f>
        <v>9547.3670000000002</v>
      </c>
      <c r="DX16" s="22">
        <f>PLANEL_GerCrit_Trim_Resultado!EK377</f>
        <v>5594.6894739999998</v>
      </c>
      <c r="DY16" s="22">
        <f>PLANEL_GerCrit_Trim_Resultado!EL377</f>
        <v>2864.2100999999998</v>
      </c>
      <c r="DZ16" s="22">
        <f>PLANEL_GerCrit_Trim_Resultado!EM377</f>
        <v>9547.3670000000002</v>
      </c>
      <c r="EA16" s="22">
        <f>PLANEL_GerCrit_Trim_Resultado!EN377</f>
        <v>9547.3670000000002</v>
      </c>
      <c r="EB16" s="22">
        <f>PLANEL_GerCrit_Trim_Resultado!EO377</f>
        <v>4317.280186</v>
      </c>
      <c r="EC16" s="22">
        <f>PLANEL_GerCrit_Trim_Resultado!EP377</f>
        <v>2864.2100999999998</v>
      </c>
      <c r="ED16" s="22">
        <f>PLANEL_GerCrit_Trim_Resultado!EQ377</f>
        <v>9547.3670000000002</v>
      </c>
      <c r="EE16" s="22">
        <f>PLANEL_GerCrit_Trim_Resultado!ER377</f>
        <v>9547.3670000000002</v>
      </c>
      <c r="EF16" s="22">
        <f>PLANEL_GerCrit_Trim_Resultado!ES377</f>
        <v>3305.5506500000001</v>
      </c>
      <c r="EG16" s="22">
        <f>PLANEL_GerCrit_Trim_Resultado!ET377</f>
        <v>2864.2100999999998</v>
      </c>
      <c r="EH16" s="22">
        <f>PLANEL_GerCrit_Trim_Resultado!EU377</f>
        <v>9547.3670000000002</v>
      </c>
      <c r="EI16" s="22">
        <f>PLANEL_GerCrit_Trim_Resultado!EV377</f>
        <v>9547.3670000000002</v>
      </c>
      <c r="EJ16" s="22">
        <f>PLANEL_GerCrit_Trim_Resultado!EW377</f>
        <v>3305.5506500000001</v>
      </c>
      <c r="EK16" s="22">
        <f>PLANEL_GerCrit_Trim_Resultado!EX377</f>
        <v>2864.2100999999998</v>
      </c>
      <c r="EL16" s="22">
        <f>PLANEL_GerCrit_Trim_Resultado!EY377</f>
        <v>9331.6761750000005</v>
      </c>
      <c r="EM16" s="22">
        <f>PLANEL_GerCrit_Trim_Resultado!EZ377</f>
        <v>9547.3670000000002</v>
      </c>
      <c r="EN16" s="22">
        <f>PLANEL_GerCrit_Trim_Resultado!FA377</f>
        <v>3305.5506500000001</v>
      </c>
      <c r="EO16" s="22">
        <f>PLANEL_GerCrit_Trim_Resultado!FB377</f>
        <v>2864.2100999999998</v>
      </c>
      <c r="EP16" s="22">
        <f>PLANEL_GerCrit_Trim_Resultado!FC377</f>
        <v>7920.4187119999997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58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6014.1627439000004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7134.4603372000001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9396.9956991999989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7819.6114625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6096.7723665500007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7235.1662555899993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9530.4547810399999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7928.9795043599997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7466.7949669000009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8904.1028771999991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11734.945692200001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9734.9183864999995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8941.5729078000004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10618.257413399999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13965.517339099999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11609.2928417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12470.464495800001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14917.088984399999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19643.824714099999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16261.013571700001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15449.141967800002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18545.659726400001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24436.787550100002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20187.452053699999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17714.493916899999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21305.665524399999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28082.636041999998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23173.935928400002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17714.493916899999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21305.665524399999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28082.636041999998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23173.935928400002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17639.8543517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21227.896255399999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27985.351190599999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23086.608100600002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17633.9819627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21220.933826100001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27976.180506099998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23078.974150499998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17599.203908700001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21178.692670099997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27920.057980099999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23032.852181499999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19727.965250699999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23772.237401099999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31345.006351100001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25838.219440499997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22475.904647099997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27123.0773973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35771.493818199997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29462.2987598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24530.719372799998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29488.760451299997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38840.141203300002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32054.4457927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26585.028240200001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31854.3246163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41903.054107600001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34640.543286200002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28713.882437100001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34389.098314299998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45223.198711699995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37392.877019899999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30930.994273599998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36937.881486800004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48525.221290000001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40183.828542700001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32650.710110100001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38863.956534800003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50998.575942199997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42306.087939799996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34689.443204199997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41183.2799782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53983.416884299993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44842.593329299998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37995.113157200001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45040.595956199999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59008.9331523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49056.359757300001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41930.899679399998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49120.638897900004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64088.396903700006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53621.862430900001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44486.560031200002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52236.930988100001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68201.272879199998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56988.499521899997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46719.917298100001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54957.712397999996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71794.758654000005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59932.144704600003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48927.943110100001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57647.489296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75347.672909999994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62842.724183600003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51153.038616099999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60358.060184000002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78928.053870000003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65775.804623600008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53426.373446200007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62902.868794199996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82197.78884600001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68582.669821600008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56362.923026099998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66246.781033000007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86519.457413000011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72256.322980600002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59043.774043099998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69443.322942999992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90713.486650999999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75731.655201600006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61373.462673100003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72281.307272999999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94462.167451000001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78802.60840160001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63919.407883100001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75382.731432999994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98558.824741000004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82158.627081600003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66375.577863099999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78374.793042999998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102511.025521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85396.305691600006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68818.971613100002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81351.290892999998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106442.66820099999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88617.142911600007</v>
      </c>
    </row>
    <row r="19" spans="2:146" x14ac:dyDescent="0.25">
      <c r="B19" s="29" t="s">
        <v>59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53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1024.9945941000001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880.74720500000001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910.81203489999996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1019.6536255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2156.0271105000002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2004.1914884999999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2008.1476531999999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2143.0979090000001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2156.0271105000002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2004.1914884999999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2008.1476531999999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2143.0979090000001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2156.0271105000002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2004.1914884999999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2008.1476531999999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2143.0979090000001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2155.7246697999999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2003.9687869999998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2007.9179229000001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2142.7966802000001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3345.2911637999996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3185.5543369999996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3162.0436139000003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3324.3822301999999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4608.9011817999999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4440.6866439999994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4388.0068468999998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4579.5145372000006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5906.6317818000007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5729.7711060000001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5647.1060329000002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5868.5378151999994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7201.5702078000004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7016.0216350000001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6903.4643059000009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7154.7883442000002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8531.6432208000006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8337.1710280000007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8193.9103988999996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8475.9377371999999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9900.4052668999993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9697.3327667000012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9522.3140915999993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9835.5102867999994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11354.112871900001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11141.892195699998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10933.030590599999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11279.457875799999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12412.946848899999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12193.622323700001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11960.3186826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12331.1880038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12150.2403916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11991.333685000001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11739.750620800001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12069.583875800001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11883.402891999998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11787.139895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11518.745946000001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11803.858871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13153.661451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13065.411954000001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12761.773878000002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13065.411954000001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14329.959889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14233.818466000001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13903.026810000001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14233.818466000001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15512.068775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15407.996441000001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15049.917077000002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15407.996441000001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16690.392974999999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16578.415123000002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16193.135417000001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16578.415123000002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17887.603304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17767.593225000001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17354.677209000001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17767.593225000001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19102.216247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18974.057184000001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18533.103139000003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18974.057184000001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20318.933695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20182.611529000002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19713.570875000001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20182.611529000002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21521.317320000002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21376.928218000001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20880.131836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21376.928218000001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22856.039676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22702.695761000003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22175.088754000004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22702.695761000003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24129.105095999999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23967.220031000001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23410.225684000001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23967.220031000001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25370.852546000002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25200.636451000002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24614.977694000001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25200.636451000002</v>
      </c>
    </row>
    <row r="22" spans="2:146" x14ac:dyDescent="0.25">
      <c r="B22" s="23" t="s">
        <v>54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55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56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53689.816065151987</v>
      </c>
      <c r="D25" s="28">
        <f t="shared" ref="D25:BO25" si="0">SUM(D4:D24)</f>
        <v>56345.064255847996</v>
      </c>
      <c r="E25" s="28">
        <f t="shared" si="0"/>
        <v>64437.859280384</v>
      </c>
      <c r="F25" s="28">
        <f t="shared" si="0"/>
        <v>59672.077795200013</v>
      </c>
      <c r="G25" s="28">
        <f t="shared" si="0"/>
        <v>61244.463185051995</v>
      </c>
      <c r="H25" s="28">
        <f t="shared" si="0"/>
        <v>64242.573482847991</v>
      </c>
      <c r="I25" s="28">
        <f t="shared" si="0"/>
        <v>64484.453902683999</v>
      </c>
      <c r="J25" s="28">
        <f t="shared" si="0"/>
        <v>64529.080010700003</v>
      </c>
      <c r="K25" s="28">
        <f t="shared" si="0"/>
        <v>61583.617012100003</v>
      </c>
      <c r="L25" s="28">
        <f t="shared" si="0"/>
        <v>65414.344128399993</v>
      </c>
      <c r="M25" s="28">
        <f t="shared" si="0"/>
        <v>65659.015399800002</v>
      </c>
      <c r="N25" s="28">
        <f t="shared" si="0"/>
        <v>64933.080295699998</v>
      </c>
      <c r="O25" s="28">
        <f t="shared" si="0"/>
        <v>70679.1539835</v>
      </c>
      <c r="P25" s="28">
        <f t="shared" si="0"/>
        <v>66462.684898799998</v>
      </c>
      <c r="Q25" s="28">
        <f t="shared" si="0"/>
        <v>66706.3272173</v>
      </c>
      <c r="R25" s="28">
        <f t="shared" si="0"/>
        <v>68778.36197535001</v>
      </c>
      <c r="S25" s="28">
        <f t="shared" si="0"/>
        <v>75854.264872899992</v>
      </c>
      <c r="T25" s="28">
        <f t="shared" si="0"/>
        <v>71336.487051000004</v>
      </c>
      <c r="U25" s="28">
        <f t="shared" si="0"/>
        <v>71606.296583700008</v>
      </c>
      <c r="V25" s="28">
        <f t="shared" si="0"/>
        <v>73824.956186900003</v>
      </c>
      <c r="W25" s="28">
        <f t="shared" si="0"/>
        <v>79651.322305249996</v>
      </c>
      <c r="X25" s="28">
        <f t="shared" si="0"/>
        <v>74921.98727808999</v>
      </c>
      <c r="Y25" s="28">
        <f t="shared" si="0"/>
        <v>75213.324339240004</v>
      </c>
      <c r="Z25" s="28">
        <f t="shared" si="0"/>
        <v>77536.344708159988</v>
      </c>
      <c r="AA25" s="28">
        <f t="shared" si="0"/>
        <v>83543.554236599986</v>
      </c>
      <c r="AB25" s="28">
        <f t="shared" si="0"/>
        <v>78603.966790699997</v>
      </c>
      <c r="AC25" s="28">
        <f t="shared" si="0"/>
        <v>78918.596269199988</v>
      </c>
      <c r="AD25" s="28">
        <f t="shared" si="0"/>
        <v>81343.357594799993</v>
      </c>
      <c r="AE25" s="28">
        <f t="shared" si="0"/>
        <v>86204.333367500003</v>
      </c>
      <c r="AF25" s="28">
        <f t="shared" si="0"/>
        <v>81817.144529900004</v>
      </c>
      <c r="AG25" s="28">
        <f t="shared" si="0"/>
        <v>81906.275687700007</v>
      </c>
      <c r="AH25" s="28">
        <f t="shared" si="0"/>
        <v>83909.981257899999</v>
      </c>
      <c r="AI25" s="28">
        <f t="shared" si="0"/>
        <v>89474.08203819998</v>
      </c>
      <c r="AJ25" s="28">
        <f t="shared" si="0"/>
        <v>84842.999150899996</v>
      </c>
      <c r="AK25" s="28">
        <f t="shared" si="0"/>
        <v>85414.388587299996</v>
      </c>
      <c r="AL25" s="28">
        <f t="shared" si="0"/>
        <v>87079.056523789986</v>
      </c>
      <c r="AM25" s="28">
        <f t="shared" si="0"/>
        <v>91658.622315100001</v>
      </c>
      <c r="AN25" s="28">
        <f t="shared" si="0"/>
        <v>85662.205846900004</v>
      </c>
      <c r="AO25" s="28">
        <f t="shared" si="0"/>
        <v>84299.316742700001</v>
      </c>
      <c r="AP25" s="28">
        <f t="shared" si="0"/>
        <v>86934.391701</v>
      </c>
      <c r="AQ25" s="28">
        <f t="shared" si="0"/>
        <v>92161.851918800006</v>
      </c>
      <c r="AR25" s="28">
        <f t="shared" si="0"/>
        <v>89157.331290400019</v>
      </c>
      <c r="AS25" s="28">
        <f t="shared" si="0"/>
        <v>85698.25684029999</v>
      </c>
      <c r="AT25" s="28">
        <f t="shared" si="0"/>
        <v>88575.460700900003</v>
      </c>
      <c r="AU25" s="28">
        <f t="shared" si="0"/>
        <v>94292.920774399987</v>
      </c>
      <c r="AV25" s="28">
        <f t="shared" si="0"/>
        <v>91164.038605000009</v>
      </c>
      <c r="AW25" s="28">
        <f t="shared" si="0"/>
        <v>91059.940367699979</v>
      </c>
      <c r="AX25" s="28">
        <f t="shared" si="0"/>
        <v>91691.450401500013</v>
      </c>
      <c r="AY25" s="28">
        <f t="shared" si="0"/>
        <v>97305.975772199978</v>
      </c>
      <c r="AZ25" s="28">
        <f t="shared" si="0"/>
        <v>94750.384445000003</v>
      </c>
      <c r="BA25" s="28">
        <f t="shared" si="0"/>
        <v>93971.264611299994</v>
      </c>
      <c r="BB25" s="28">
        <f t="shared" si="0"/>
        <v>95630.963848700005</v>
      </c>
      <c r="BC25" s="28">
        <f t="shared" si="0"/>
        <v>100265.6189394</v>
      </c>
      <c r="BD25" s="28">
        <f t="shared" si="0"/>
        <v>97912.20672870001</v>
      </c>
      <c r="BE25" s="28">
        <f t="shared" si="0"/>
        <v>97157.238619299984</v>
      </c>
      <c r="BF25" s="28">
        <f t="shared" si="0"/>
        <v>98465.852993600012</v>
      </c>
      <c r="BG25" s="28">
        <f t="shared" si="0"/>
        <v>103482.59499269999</v>
      </c>
      <c r="BH25" s="28">
        <f t="shared" si="0"/>
        <v>100687.51787719999</v>
      </c>
      <c r="BI25" s="28">
        <f t="shared" si="0"/>
        <v>100263.2955071</v>
      </c>
      <c r="BJ25" s="28">
        <f t="shared" si="0"/>
        <v>100850.4462238</v>
      </c>
      <c r="BK25" s="28">
        <f t="shared" si="0"/>
        <v>106800.92282869999</v>
      </c>
      <c r="BL25" s="28">
        <f t="shared" si="0"/>
        <v>104034.5590812</v>
      </c>
      <c r="BM25" s="28">
        <f t="shared" si="0"/>
        <v>103388.6686619</v>
      </c>
      <c r="BN25" s="28">
        <f t="shared" si="0"/>
        <v>104714.95130279999</v>
      </c>
      <c r="BO25" s="28">
        <f t="shared" si="0"/>
        <v>107533.91641827999</v>
      </c>
      <c r="BP25" s="28">
        <f t="shared" ref="BP25:EA25" si="1">SUM(BP4:BP24)</f>
        <v>103244.70779061</v>
      </c>
      <c r="BQ25" s="28">
        <f t="shared" si="1"/>
        <v>103328.74222571</v>
      </c>
      <c r="BR25" s="28">
        <f t="shared" si="1"/>
        <v>104358.17500581</v>
      </c>
      <c r="BS25" s="28">
        <f t="shared" si="1"/>
        <v>110886.46174397998</v>
      </c>
      <c r="BT25" s="28">
        <f t="shared" si="1"/>
        <v>106375.85008160998</v>
      </c>
      <c r="BU25" s="28">
        <f t="shared" si="1"/>
        <v>106661.63626881001</v>
      </c>
      <c r="BV25" s="28">
        <f t="shared" si="1"/>
        <v>108076.34854171</v>
      </c>
      <c r="BW25" s="28">
        <f t="shared" si="1"/>
        <v>114235.70903737999</v>
      </c>
      <c r="BX25" s="28">
        <f t="shared" si="1"/>
        <v>109507.99117660998</v>
      </c>
      <c r="BY25" s="28">
        <f t="shared" si="1"/>
        <v>109995.95628011</v>
      </c>
      <c r="BZ25" s="28">
        <f t="shared" si="1"/>
        <v>111454.85992321</v>
      </c>
      <c r="CA25" s="28">
        <f t="shared" si="1"/>
        <v>116705.49654728</v>
      </c>
      <c r="CB25" s="28">
        <f t="shared" si="1"/>
        <v>111745.75408160999</v>
      </c>
      <c r="CC25" s="28">
        <f t="shared" si="1"/>
        <v>112927.40624420998</v>
      </c>
      <c r="CD25" s="28">
        <f t="shared" si="1"/>
        <v>114499.16301090999</v>
      </c>
      <c r="CE25" s="28">
        <f t="shared" si="1"/>
        <v>120291.37042987997</v>
      </c>
      <c r="CF25" s="28">
        <f t="shared" si="1"/>
        <v>115363.25110981001</v>
      </c>
      <c r="CG25" s="28">
        <f t="shared" si="1"/>
        <v>116481.20430421</v>
      </c>
      <c r="CH25" s="28">
        <f t="shared" si="1"/>
        <v>117533.42196630999</v>
      </c>
      <c r="CI25" s="28">
        <f t="shared" si="1"/>
        <v>124079.48718429999</v>
      </c>
      <c r="CJ25" s="28">
        <f t="shared" si="1"/>
        <v>118932.19051679999</v>
      </c>
      <c r="CK25" s="28">
        <f t="shared" si="1"/>
        <v>119664.8324151</v>
      </c>
      <c r="CL25" s="28">
        <f t="shared" si="1"/>
        <v>122909.26598489999</v>
      </c>
      <c r="CM25" s="28">
        <f t="shared" si="1"/>
        <v>127303.36793939999</v>
      </c>
      <c r="CN25" s="28">
        <f t="shared" si="1"/>
        <v>122429.55777019999</v>
      </c>
      <c r="CO25" s="28">
        <f t="shared" si="1"/>
        <v>123292.085809</v>
      </c>
      <c r="CP25" s="28">
        <f t="shared" si="1"/>
        <v>124117.8005954</v>
      </c>
      <c r="CQ25" s="28">
        <f t="shared" si="1"/>
        <v>131125.56957209998</v>
      </c>
      <c r="CR25" s="28">
        <f t="shared" si="1"/>
        <v>126863.8232465</v>
      </c>
      <c r="CS25" s="28">
        <f t="shared" si="1"/>
        <v>127053.30568219999</v>
      </c>
      <c r="CT25" s="28">
        <f t="shared" si="1"/>
        <v>129594.6598064</v>
      </c>
      <c r="CU25" s="28">
        <f t="shared" si="1"/>
        <v>134768.44499469997</v>
      </c>
      <c r="CV25" s="28">
        <f t="shared" si="1"/>
        <v>130713.59879819999</v>
      </c>
      <c r="CW25" s="28">
        <f t="shared" si="1"/>
        <v>130668.60840879999</v>
      </c>
      <c r="CX25" s="28">
        <f t="shared" si="1"/>
        <v>130780.8253712</v>
      </c>
      <c r="CY25" s="76">
        <f t="shared" si="1"/>
        <v>138594.36390549998</v>
      </c>
      <c r="CZ25" s="76">
        <f t="shared" si="1"/>
        <v>135108.16294740001</v>
      </c>
      <c r="DA25" s="76">
        <f t="shared" si="1"/>
        <v>134255.35683830001</v>
      </c>
      <c r="DB25" s="76">
        <f t="shared" si="1"/>
        <v>135780.5321822</v>
      </c>
      <c r="DC25" s="28">
        <f t="shared" si="1"/>
        <v>140829.06977439998</v>
      </c>
      <c r="DD25" s="28">
        <f t="shared" si="1"/>
        <v>137446.01345659999</v>
      </c>
      <c r="DE25" s="28">
        <f t="shared" si="1"/>
        <v>137420.70097160002</v>
      </c>
      <c r="DF25" s="28">
        <f t="shared" si="1"/>
        <v>139173.01297889999</v>
      </c>
      <c r="DG25" s="28">
        <f t="shared" si="1"/>
        <v>144219.20447239999</v>
      </c>
      <c r="DH25" s="28">
        <f t="shared" si="1"/>
        <v>140608.8228236</v>
      </c>
      <c r="DI25" s="28">
        <f t="shared" si="1"/>
        <v>141095.79127789999</v>
      </c>
      <c r="DJ25" s="28">
        <f t="shared" si="1"/>
        <v>142628.67983790001</v>
      </c>
      <c r="DK25" s="28">
        <f t="shared" si="1"/>
        <v>147622.62417839997</v>
      </c>
      <c r="DL25" s="28">
        <f t="shared" si="1"/>
        <v>143729.04383360001</v>
      </c>
      <c r="DM25" s="28">
        <f t="shared" si="1"/>
        <v>145312.32258160002</v>
      </c>
      <c r="DN25" s="28">
        <f t="shared" si="1"/>
        <v>145928.22251790002</v>
      </c>
      <c r="DO25" s="28">
        <f t="shared" si="1"/>
        <v>151093.16933749997</v>
      </c>
      <c r="DP25" s="28">
        <f t="shared" si="1"/>
        <v>147016.11251179999</v>
      </c>
      <c r="DQ25" s="28">
        <f t="shared" si="1"/>
        <v>148883.55712339998</v>
      </c>
      <c r="DR25" s="28">
        <f t="shared" si="1"/>
        <v>149527.14516089999</v>
      </c>
      <c r="DS25" s="28">
        <f t="shared" si="1"/>
        <v>154632.8243102</v>
      </c>
      <c r="DT25" s="28">
        <f t="shared" si="1"/>
        <v>150313.63762310002</v>
      </c>
      <c r="DU25" s="28">
        <f t="shared" si="1"/>
        <v>152190.90866510003</v>
      </c>
      <c r="DV25" s="28">
        <f t="shared" si="1"/>
        <v>153053.17034370001</v>
      </c>
      <c r="DW25" s="28">
        <f t="shared" si="1"/>
        <v>158182.43961419998</v>
      </c>
      <c r="DX25" s="28">
        <f t="shared" si="1"/>
        <v>153490.55274909997</v>
      </c>
      <c r="DY25" s="28">
        <f t="shared" si="1"/>
        <v>155325.28094709999</v>
      </c>
      <c r="DZ25" s="28">
        <f t="shared" si="1"/>
        <v>157389.1037487</v>
      </c>
      <c r="EA25" s="28">
        <f t="shared" si="1"/>
        <v>161714.51186920001</v>
      </c>
      <c r="EB25" s="28">
        <f t="shared" ref="EB25:EP25" si="2">SUM(EB4:EB24)</f>
        <v>156245.44448010001</v>
      </c>
      <c r="EC25" s="28">
        <f t="shared" si="2"/>
        <v>158621.19170510001</v>
      </c>
      <c r="ED25" s="28">
        <f t="shared" si="2"/>
        <v>161654.37363769999</v>
      </c>
      <c r="EE25" s="28">
        <f t="shared" si="2"/>
        <v>165595.1794352</v>
      </c>
      <c r="EF25" s="28">
        <f t="shared" si="2"/>
        <v>159660.9066471</v>
      </c>
      <c r="EG25" s="28">
        <f t="shared" si="2"/>
        <v>162233.89442309999</v>
      </c>
      <c r="EH25" s="28">
        <f t="shared" si="2"/>
        <v>166336.15986070002</v>
      </c>
      <c r="EI25" s="28">
        <f t="shared" si="2"/>
        <v>169324.4148352</v>
      </c>
      <c r="EJ25" s="28">
        <f t="shared" si="2"/>
        <v>163036.9229341</v>
      </c>
      <c r="EK25" s="28">
        <f t="shared" si="2"/>
        <v>165626.4558887</v>
      </c>
      <c r="EL25" s="28">
        <f t="shared" si="2"/>
        <v>170622.67191570002</v>
      </c>
      <c r="EM25" s="28">
        <f t="shared" si="2"/>
        <v>173009.55603519999</v>
      </c>
      <c r="EN25" s="28">
        <f t="shared" si="2"/>
        <v>167902.12409199998</v>
      </c>
      <c r="EO25" s="28">
        <f t="shared" si="2"/>
        <v>168982.06105279998</v>
      </c>
      <c r="EP25" s="28">
        <f t="shared" si="2"/>
        <v>173665.66809270001</v>
      </c>
    </row>
    <row r="27" spans="2:146" x14ac:dyDescent="0.25">
      <c r="D27" s="1"/>
    </row>
    <row r="28" spans="2:146" x14ac:dyDescent="0.25">
      <c r="B28" s="12" t="s">
        <v>70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0.39229624309361233</v>
      </c>
      <c r="D30" s="47">
        <f>IF(PLANEL_Pot_Trim!D4&lt;&gt;0,D4/PLANEL_Pot_Trim!D4,0)</f>
        <v>0.37692531261418155</v>
      </c>
      <c r="E30" s="47">
        <f>IF(PLANEL_Pot_Trim!E4&lt;&gt;0,E4/PLANEL_Pot_Trim!E4,0)</f>
        <v>0.42209950484803888</v>
      </c>
      <c r="F30" s="47">
        <f>IF(PLANEL_Pot_Trim!F4&lt;&gt;0,F4/PLANEL_Pot_Trim!F4,0)</f>
        <v>0.3953210819740981</v>
      </c>
      <c r="G30" s="47">
        <f>IF(PLANEL_Pot_Trim!G4&lt;&gt;0,G4/PLANEL_Pot_Trim!G4,0)</f>
        <v>0.41272412108554457</v>
      </c>
      <c r="H30" s="47">
        <f>IF(PLANEL_Pot_Trim!H4&lt;&gt;0,H4/PLANEL_Pot_Trim!H4,0)</f>
        <v>0.40149404558849927</v>
      </c>
      <c r="I30" s="47">
        <f>IF(PLANEL_Pot_Trim!I4&lt;&gt;0,I4/PLANEL_Pot_Trim!I4,0)</f>
        <v>0.42293055884110109</v>
      </c>
      <c r="J30" s="47">
        <f>IF(PLANEL_Pot_Trim!J4&lt;&gt;0,J4/PLANEL_Pot_Trim!J4,0)</f>
        <v>0.39725218197742784</v>
      </c>
      <c r="K30" s="47">
        <f>IF(PLANEL_Pot_Trim!K4&lt;&gt;0,K4/PLANEL_Pot_Trim!K4,0)</f>
        <v>0.41245998484094964</v>
      </c>
      <c r="L30" s="47">
        <f>IF(PLANEL_Pot_Trim!L4&lt;&gt;0,L4/PLANEL_Pot_Trim!L4,0)</f>
        <v>0.40149404558849927</v>
      </c>
      <c r="M30" s="47">
        <f>IF(PLANEL_Pot_Trim!M4&lt;&gt;0,M4/PLANEL_Pot_Trim!M4,0)</f>
        <v>0.42293055884110109</v>
      </c>
      <c r="N30" s="47">
        <f>IF(PLANEL_Pot_Trim!N4&lt;&gt;0,N4/PLANEL_Pot_Trim!N4,0)</f>
        <v>0.39725218197742784</v>
      </c>
      <c r="O30" s="47">
        <f>IF(PLANEL_Pot_Trim!O4&lt;&gt;0,O4/PLANEL_Pot_Trim!O4,0)</f>
        <v>0.41548770539565322</v>
      </c>
      <c r="P30" s="47">
        <f>IF(PLANEL_Pot_Trim!P4&lt;&gt;0,P4/PLANEL_Pot_Trim!P4,0)</f>
        <v>0.40563096886254818</v>
      </c>
      <c r="Q30" s="47">
        <f>IF(PLANEL_Pot_Trim!Q4&lt;&gt;0,Q4/PLANEL_Pot_Trim!Q4,0)</f>
        <v>0.39530475312992708</v>
      </c>
      <c r="R30" s="47">
        <f>IF(PLANEL_Pot_Trim!R4&lt;&gt;0,R4/PLANEL_Pot_Trim!R4,0)</f>
        <v>0.37809806117705774</v>
      </c>
      <c r="S30" s="47">
        <f>IF(PLANEL_Pot_Trim!S4&lt;&gt;0,S4/PLANEL_Pot_Trim!S4,0)</f>
        <v>0.41848128352299246</v>
      </c>
      <c r="T30" s="47">
        <f>IF(PLANEL_Pot_Trim!T4&lt;&gt;0,T4/PLANEL_Pot_Trim!T4,0)</f>
        <v>0.40996055632659084</v>
      </c>
      <c r="U30" s="47">
        <f>IF(PLANEL_Pot_Trim!U4&lt;&gt;0,U4/PLANEL_Pot_Trim!U4,0)</f>
        <v>0.38472401356925556</v>
      </c>
      <c r="V30" s="47">
        <f>IF(PLANEL_Pot_Trim!V4&lt;&gt;0,V4/PLANEL_Pot_Trim!V4,0)</f>
        <v>0.36910315606454719</v>
      </c>
      <c r="W30" s="47">
        <f>IF(PLANEL_Pot_Trim!W4&lt;&gt;0,W4/PLANEL_Pot_Trim!W4,0)</f>
        <v>0.42615737682418681</v>
      </c>
      <c r="X30" s="47">
        <f>IF(PLANEL_Pot_Trim!X4&lt;&gt;0,X4/PLANEL_Pot_Trim!X4,0)</f>
        <v>0.41559361160922942</v>
      </c>
      <c r="Y30" s="47">
        <f>IF(PLANEL_Pot_Trim!Y4&lt;&gt;0,Y4/PLANEL_Pot_Trim!Y4,0)</f>
        <v>0.37358952879496704</v>
      </c>
      <c r="Z30" s="47">
        <f>IF(PLANEL_Pot_Trim!Z4&lt;&gt;0,Z4/PLANEL_Pot_Trim!Z4,0)</f>
        <v>0.35916496208031773</v>
      </c>
      <c r="AA30" s="47">
        <f>IF(PLANEL_Pot_Trim!AA4&lt;&gt;0,AA4/PLANEL_Pot_Trim!AA4,0)</f>
        <v>0.42615737682418681</v>
      </c>
      <c r="AB30" s="47">
        <f>IF(PLANEL_Pot_Trim!AB4&lt;&gt;0,AB4/PLANEL_Pot_Trim!AB4,0)</f>
        <v>0.41559361160922942</v>
      </c>
      <c r="AC30" s="47">
        <f>IF(PLANEL_Pot_Trim!AC4&lt;&gt;0,AC4/PLANEL_Pot_Trim!AC4,0)</f>
        <v>0.37358952879496704</v>
      </c>
      <c r="AD30" s="47">
        <f>IF(PLANEL_Pot_Trim!AD4&lt;&gt;0,AD4/PLANEL_Pot_Trim!AD4,0)</f>
        <v>0.35916496208031773</v>
      </c>
      <c r="AE30" s="47">
        <f>IF(PLANEL_Pot_Trim!AE4&lt;&gt;0,AE4/PLANEL_Pot_Trim!AE4,0)</f>
        <v>0.42618083063710616</v>
      </c>
      <c r="AF30" s="47">
        <f>IF(PLANEL_Pot_Trim!AF4&lt;&gt;0,AF4/PLANEL_Pot_Trim!AF4,0)</f>
        <v>0.41565030380669571</v>
      </c>
      <c r="AG30" s="47">
        <f>IF(PLANEL_Pot_Trim!AG4&lt;&gt;0,AG4/PLANEL_Pot_Trim!AG4,0)</f>
        <v>0.37302734388853881</v>
      </c>
      <c r="AH30" s="47">
        <f>IF(PLANEL_Pot_Trim!AH4&lt;&gt;0,AH4/PLANEL_Pot_Trim!AH4,0)</f>
        <v>0.35943402132885671</v>
      </c>
      <c r="AI30" s="47">
        <f>IF(PLANEL_Pot_Trim!AI4&lt;&gt;0,AI4/PLANEL_Pot_Trim!AI4,0)</f>
        <v>0.42648637723257932</v>
      </c>
      <c r="AJ30" s="47">
        <f>IF(PLANEL_Pot_Trim!AJ4&lt;&gt;0,AJ4/PLANEL_Pot_Trim!AJ4,0)</f>
        <v>0.41595765410212837</v>
      </c>
      <c r="AK30" s="47">
        <f>IF(PLANEL_Pot_Trim!AK4&lt;&gt;0,AK4/PLANEL_Pot_Trim!AK4,0)</f>
        <v>0.3741880646755007</v>
      </c>
      <c r="AL30" s="47">
        <f>IF(PLANEL_Pot_Trim!AL4&lt;&gt;0,AL4/PLANEL_Pot_Trim!AL4,0)</f>
        <v>0.35999983682864428</v>
      </c>
      <c r="AM30" s="47">
        <f>IF(PLANEL_Pot_Trim!AM4&lt;&gt;0,AM4/PLANEL_Pot_Trim!AM4,0)</f>
        <v>0.42663107683880325</v>
      </c>
      <c r="AN30" s="47">
        <f>IF(PLANEL_Pot_Trim!AN4&lt;&gt;0,AN4/PLANEL_Pot_Trim!AN4,0)</f>
        <v>0.41613564782349954</v>
      </c>
      <c r="AO30" s="47">
        <f>IF(PLANEL_Pot_Trim!AO4&lt;&gt;0,AO4/PLANEL_Pot_Trim!AO4,0)</f>
        <v>0.37435635312776427</v>
      </c>
      <c r="AP30" s="47">
        <f>IF(PLANEL_Pot_Trim!AP4&lt;&gt;0,AP4/PLANEL_Pot_Trim!AP4,0)</f>
        <v>0.3602533904511297</v>
      </c>
      <c r="AQ30" s="47">
        <f>IF(PLANEL_Pot_Trim!AQ4&lt;&gt;0,AQ4/PLANEL_Pot_Trim!AQ4,0)</f>
        <v>0.42675030083528848</v>
      </c>
      <c r="AR30" s="47">
        <f>IF(PLANEL_Pot_Trim!AR4&lt;&gt;0,AR4/PLANEL_Pot_Trim!AR4,0)</f>
        <v>0.41629060059406692</v>
      </c>
      <c r="AS30" s="47">
        <f>IF(PLANEL_Pot_Trim!AS4&lt;&gt;0,AS4/PLANEL_Pot_Trim!AS4,0)</f>
        <v>0.35043684976784839</v>
      </c>
      <c r="AT30" s="47">
        <f>IF(PLANEL_Pot_Trim!AT4&lt;&gt;0,AT4/PLANEL_Pot_Trim!AT4,0)</f>
        <v>0.36047855671552076</v>
      </c>
      <c r="AU30" s="47">
        <f>IF(PLANEL_Pot_Trim!AU4&lt;&gt;0,AU4/PLANEL_Pot_Trim!AU4,0)</f>
        <v>0.42675030083528848</v>
      </c>
      <c r="AV30" s="47">
        <f>IF(PLANEL_Pot_Trim!AV4&lt;&gt;0,AV4/PLANEL_Pot_Trim!AV4,0)</f>
        <v>0.41629060059406692</v>
      </c>
      <c r="AW30" s="47">
        <f>IF(PLANEL_Pot_Trim!AW4&lt;&gt;0,AW4/PLANEL_Pot_Trim!AW4,0)</f>
        <v>0.35638410947180166</v>
      </c>
      <c r="AX30" s="47">
        <f>IF(PLANEL_Pot_Trim!AX4&lt;&gt;0,AX4/PLANEL_Pot_Trim!AX4,0)</f>
        <v>0.36047855671552076</v>
      </c>
      <c r="AY30" s="47">
        <f>IF(PLANEL_Pot_Trim!AY4&lt;&gt;0,AY4/PLANEL_Pot_Trim!AY4,0)</f>
        <v>0.42675030083528848</v>
      </c>
      <c r="AZ30" s="47">
        <f>IF(PLANEL_Pot_Trim!AZ4&lt;&gt;0,AZ4/PLANEL_Pot_Trim!AZ4,0)</f>
        <v>0.41629060059406692</v>
      </c>
      <c r="BA30" s="47">
        <f>IF(PLANEL_Pot_Trim!BA4&lt;&gt;0,BA4/PLANEL_Pot_Trim!BA4,0)</f>
        <v>0.37082847863823093</v>
      </c>
      <c r="BB30" s="47">
        <f>IF(PLANEL_Pot_Trim!BB4&lt;&gt;0,BB4/PLANEL_Pot_Trim!BB4,0)</f>
        <v>0.36047855671552076</v>
      </c>
      <c r="BC30" s="47">
        <f>IF(PLANEL_Pot_Trim!BC4&lt;&gt;0,BC4/PLANEL_Pot_Trim!BC4,0)</f>
        <v>0.42756708320257519</v>
      </c>
      <c r="BD30" s="47">
        <f>IF(PLANEL_Pot_Trim!BD4&lt;&gt;0,BD4/PLANEL_Pot_Trim!BD4,0)</f>
        <v>0.41696411827954505</v>
      </c>
      <c r="BE30" s="47">
        <f>IF(PLANEL_Pot_Trim!BE4&lt;&gt;0,BE4/PLANEL_Pot_Trim!BE4,0)</f>
        <v>0.37585742524289067</v>
      </c>
      <c r="BF30" s="47">
        <f>IF(PLANEL_Pot_Trim!BF4&lt;&gt;0,BF4/PLANEL_Pot_Trim!BF4,0)</f>
        <v>0.36240991214792079</v>
      </c>
      <c r="BG30" s="47">
        <f>IF(PLANEL_Pot_Trim!BG4&lt;&gt;0,BG4/PLANEL_Pot_Trim!BG4,0)</f>
        <v>0.4277632256209733</v>
      </c>
      <c r="BH30" s="47">
        <f>IF(PLANEL_Pot_Trim!BH4&lt;&gt;0,BH4/PLANEL_Pot_Trim!BH4,0)</f>
        <v>0.41680021414379348</v>
      </c>
      <c r="BI30" s="47">
        <f>IF(PLANEL_Pot_Trim!BI4&lt;&gt;0,BI4/PLANEL_Pot_Trim!BI4,0)</f>
        <v>0.37517469241037471</v>
      </c>
      <c r="BJ30" s="47">
        <f>IF(PLANEL_Pot_Trim!BJ4&lt;&gt;0,BJ4/PLANEL_Pot_Trim!BJ4,0)</f>
        <v>0.36288708551563797</v>
      </c>
      <c r="BK30" s="47">
        <f>IF(PLANEL_Pot_Trim!BK4&lt;&gt;0,BK4/PLANEL_Pot_Trim!BK4,0)</f>
        <v>0.4277632256209733</v>
      </c>
      <c r="BL30" s="47">
        <f>IF(PLANEL_Pot_Trim!BL4&lt;&gt;0,BL4/PLANEL_Pot_Trim!BL4,0)</f>
        <v>0.41680021414379348</v>
      </c>
      <c r="BM30" s="47">
        <f>IF(PLANEL_Pot_Trim!BM4&lt;&gt;0,BM4/PLANEL_Pot_Trim!BM4,0)</f>
        <v>0.37517469241037471</v>
      </c>
      <c r="BN30" s="47">
        <f>IF(PLANEL_Pot_Trim!BN4&lt;&gt;0,BN4/PLANEL_Pot_Trim!BN4,0)</f>
        <v>0.36288708551563797</v>
      </c>
      <c r="BO30" s="47">
        <f>IF(PLANEL_Pot_Trim!BO4&lt;&gt;0,BO4/PLANEL_Pot_Trim!BO4,0)</f>
        <v>0.4277632256209733</v>
      </c>
      <c r="BP30" s="47">
        <f>IF(PLANEL_Pot_Trim!BP4&lt;&gt;0,BP4/PLANEL_Pot_Trim!BP4,0)</f>
        <v>0.41680021414379348</v>
      </c>
      <c r="BQ30" s="47">
        <f>IF(PLANEL_Pot_Trim!BQ4&lt;&gt;0,BQ4/PLANEL_Pot_Trim!BQ4,0)</f>
        <v>0.36897647280446783</v>
      </c>
      <c r="BR30" s="47">
        <f>IF(PLANEL_Pot_Trim!BR4&lt;&gt;0,BR4/PLANEL_Pot_Trim!BR4,0)</f>
        <v>0.36288708551563797</v>
      </c>
      <c r="BS30" s="47">
        <f>IF(PLANEL_Pot_Trim!BS4&lt;&gt;0,BS4/PLANEL_Pot_Trim!BS4,0)</f>
        <v>0.4277632256209733</v>
      </c>
      <c r="BT30" s="47">
        <f>IF(PLANEL_Pot_Trim!BT4&lt;&gt;0,BT4/PLANEL_Pot_Trim!BT4,0)</f>
        <v>0.41680021414379348</v>
      </c>
      <c r="BU30" s="47">
        <f>IF(PLANEL_Pot_Trim!BU4&lt;&gt;0,BU4/PLANEL_Pot_Trim!BU4,0)</f>
        <v>0.3601302687885341</v>
      </c>
      <c r="BV30" s="47">
        <f>IF(PLANEL_Pot_Trim!BV4&lt;&gt;0,BV4/PLANEL_Pot_Trim!BV4,0)</f>
        <v>0.36288708551563797</v>
      </c>
      <c r="BW30" s="47">
        <f>IF(PLANEL_Pot_Trim!BW4&lt;&gt;0,BW4/PLANEL_Pot_Trim!BW4,0)</f>
        <v>0.4277632256209733</v>
      </c>
      <c r="BX30" s="47">
        <f>IF(PLANEL_Pot_Trim!BX4&lt;&gt;0,BX4/PLANEL_Pot_Trim!BX4,0)</f>
        <v>0.41680021414379348</v>
      </c>
      <c r="BY30" s="47">
        <f>IF(PLANEL_Pot_Trim!BY4&lt;&gt;0,BY4/PLANEL_Pot_Trim!BY4,0)</f>
        <v>0.35106792538472403</v>
      </c>
      <c r="BZ30" s="47">
        <f>IF(PLANEL_Pot_Trim!BZ4&lt;&gt;0,BZ4/PLANEL_Pot_Trim!BZ4,0)</f>
        <v>0.36288708551563797</v>
      </c>
      <c r="CA30" s="47">
        <f>IF(PLANEL_Pot_Trim!CA4&lt;&gt;0,CA4/PLANEL_Pot_Trim!CA4,0)</f>
        <v>0.4277632256209733</v>
      </c>
      <c r="CB30" s="47">
        <f>IF(PLANEL_Pot_Trim!CB4&lt;&gt;0,CB4/PLANEL_Pot_Trim!CB4,0)</f>
        <v>0.41680021414379348</v>
      </c>
      <c r="CC30" s="47">
        <f>IF(PLANEL_Pot_Trim!CC4&lt;&gt;0,CC4/PLANEL_Pot_Trim!CC4,0)</f>
        <v>0.34498829773010442</v>
      </c>
      <c r="CD30" s="47">
        <f>IF(PLANEL_Pot_Trim!CD4&lt;&gt;0,CD4/PLANEL_Pot_Trim!CD4,0)</f>
        <v>0.36288708551563797</v>
      </c>
      <c r="CE30" s="47">
        <f>IF(PLANEL_Pot_Trim!CE4&lt;&gt;0,CE4/PLANEL_Pot_Trim!CE4,0)</f>
        <v>0.4277632256209733</v>
      </c>
      <c r="CF30" s="47">
        <f>IF(PLANEL_Pot_Trim!CF4&lt;&gt;0,CF4/PLANEL_Pot_Trim!CF4,0)</f>
        <v>0.41680021414379348</v>
      </c>
      <c r="CG30" s="47">
        <f>IF(PLANEL_Pot_Trim!CG4&lt;&gt;0,CG4/PLANEL_Pot_Trim!CG4,0)</f>
        <v>0.33858496456902426</v>
      </c>
      <c r="CH30" s="47">
        <f>IF(PLANEL_Pot_Trim!CH4&lt;&gt;0,CH4/PLANEL_Pot_Trim!CH4,0)</f>
        <v>0.36288708551563797</v>
      </c>
      <c r="CI30" s="47">
        <f>IF(PLANEL_Pot_Trim!CI4&lt;&gt;0,CI4/PLANEL_Pot_Trim!CI4,0)</f>
        <v>0.4277632256209733</v>
      </c>
      <c r="CJ30" s="47">
        <f>IF(PLANEL_Pot_Trim!CJ4&lt;&gt;0,CJ4/PLANEL_Pot_Trim!CJ4,0)</f>
        <v>0.41680021414379348</v>
      </c>
      <c r="CK30" s="47">
        <f>IF(PLANEL_Pot_Trim!CK4&lt;&gt;0,CK4/PLANEL_Pot_Trim!CK4,0)</f>
        <v>0.33858496456902426</v>
      </c>
      <c r="CL30" s="47">
        <f>IF(PLANEL_Pot_Trim!CL4&lt;&gt;0,CL4/PLANEL_Pot_Trim!CL4,0)</f>
        <v>0.36288708551563797</v>
      </c>
      <c r="CM30" s="47">
        <f>IF(PLANEL_Pot_Trim!CM4&lt;&gt;0,CM4/PLANEL_Pot_Trim!CM4,0)</f>
        <v>0.4277632256209733</v>
      </c>
      <c r="CN30" s="47">
        <f>IF(PLANEL_Pot_Trim!CN4&lt;&gt;0,CN4/PLANEL_Pot_Trim!CN4,0)</f>
        <v>0.41680021414379348</v>
      </c>
      <c r="CO30" s="47">
        <f>IF(PLANEL_Pot_Trim!CO4&lt;&gt;0,CO4/PLANEL_Pot_Trim!CO4,0)</f>
        <v>0.33858496456902426</v>
      </c>
      <c r="CP30" s="47">
        <f>IF(PLANEL_Pot_Trim!CP4&lt;&gt;0,CP4/PLANEL_Pot_Trim!CP4,0)</f>
        <v>0.36288708551563797</v>
      </c>
      <c r="CQ30" s="47">
        <f>IF(PLANEL_Pot_Trim!CQ4&lt;&gt;0,CQ4/PLANEL_Pot_Trim!CQ4,0)</f>
        <v>0.4277632256209733</v>
      </c>
      <c r="CR30" s="47">
        <f>IF(PLANEL_Pot_Trim!CR4&lt;&gt;0,CR4/PLANEL_Pot_Trim!CR4,0)</f>
        <v>0.41680021414379348</v>
      </c>
      <c r="CS30" s="47">
        <f>IF(PLANEL_Pot_Trim!CS4&lt;&gt;0,CS4/PLANEL_Pot_Trim!CS4,0)</f>
        <v>0.33858496456902426</v>
      </c>
      <c r="CT30" s="47">
        <f>IF(PLANEL_Pot_Trim!CT4&lt;&gt;0,CT4/PLANEL_Pot_Trim!CT4,0)</f>
        <v>0.36288708551563797</v>
      </c>
      <c r="CU30" s="47">
        <f>IF(PLANEL_Pot_Trim!CU4&lt;&gt;0,CU4/PLANEL_Pot_Trim!CU4,0)</f>
        <v>0.4277632256209733</v>
      </c>
      <c r="CV30" s="47">
        <f>IF(PLANEL_Pot_Trim!CV4&lt;&gt;0,CV4/PLANEL_Pot_Trim!CV4,0)</f>
        <v>0.41680021414379348</v>
      </c>
      <c r="CW30" s="47">
        <f>IF(PLANEL_Pot_Trim!CW4&lt;&gt;0,CW4/PLANEL_Pot_Trim!CW4,0)</f>
        <v>0.33858496456902426</v>
      </c>
      <c r="CX30" s="47">
        <f>IF(PLANEL_Pot_Trim!CX4&lt;&gt;0,CX4/PLANEL_Pot_Trim!CX4,0)</f>
        <v>0.36288708551563797</v>
      </c>
      <c r="CY30" s="77">
        <f>IF(PLANEL_Pot_Trim!CY4&lt;&gt;0,CY4/PLANEL_Pot_Trim!CY4,0)</f>
        <v>0.4277632256209733</v>
      </c>
      <c r="CZ30" s="77">
        <f>IF(PLANEL_Pot_Trim!CZ4&lt;&gt;0,CZ4/PLANEL_Pot_Trim!CZ4,0)</f>
        <v>0.41680021414379348</v>
      </c>
      <c r="DA30" s="77">
        <f>IF(PLANEL_Pot_Trim!DA4&lt;&gt;0,DA4/PLANEL_Pot_Trim!DA4,0)</f>
        <v>0.33858496456902426</v>
      </c>
      <c r="DB30" s="77">
        <f>IF(PLANEL_Pot_Trim!DB4&lt;&gt;0,DB4/PLANEL_Pot_Trim!DB4,0)</f>
        <v>0.36288708551563797</v>
      </c>
      <c r="DC30" s="47">
        <f>IF(PLANEL_Pot_Trim!DC4&lt;&gt;0,DC4/PLANEL_Pot_Trim!DC4,0)</f>
        <v>0.4277632256209733</v>
      </c>
      <c r="DD30" s="47">
        <f>IF(PLANEL_Pot_Trim!DD4&lt;&gt;0,DD4/PLANEL_Pot_Trim!DD4,0)</f>
        <v>0.41680021414379348</v>
      </c>
      <c r="DE30" s="47">
        <f>IF(PLANEL_Pot_Trim!DE4&lt;&gt;0,DE4/PLANEL_Pot_Trim!DE4,0)</f>
        <v>0.33858496456902426</v>
      </c>
      <c r="DF30" s="47">
        <f>IF(PLANEL_Pot_Trim!DF4&lt;&gt;0,DF4/PLANEL_Pot_Trim!DF4,0)</f>
        <v>0.36288708551563797</v>
      </c>
      <c r="DG30" s="47">
        <f>IF(PLANEL_Pot_Trim!DG4&lt;&gt;0,DG4/PLANEL_Pot_Trim!DG4,0)</f>
        <v>0.4277632256209733</v>
      </c>
      <c r="DH30" s="47">
        <f>IF(PLANEL_Pot_Trim!DH4&lt;&gt;0,DH4/PLANEL_Pot_Trim!DH4,0)</f>
        <v>0.41680021414379348</v>
      </c>
      <c r="DI30" s="47">
        <f>IF(PLANEL_Pot_Trim!DI4&lt;&gt;0,DI4/PLANEL_Pot_Trim!DI4,0)</f>
        <v>0.33858496456902426</v>
      </c>
      <c r="DJ30" s="47">
        <f>IF(PLANEL_Pot_Trim!DJ4&lt;&gt;0,DJ4/PLANEL_Pot_Trim!DJ4,0)</f>
        <v>0.36288708551563797</v>
      </c>
      <c r="DK30" s="47">
        <f>IF(PLANEL_Pot_Trim!DK4&lt;&gt;0,DK4/PLANEL_Pot_Trim!DK4,0)</f>
        <v>0.4277632256209733</v>
      </c>
      <c r="DL30" s="47">
        <f>IF(PLANEL_Pot_Trim!DL4&lt;&gt;0,DL4/PLANEL_Pot_Trim!DL4,0)</f>
        <v>0.41680021414379348</v>
      </c>
      <c r="DM30" s="47">
        <f>IF(PLANEL_Pot_Trim!DM4&lt;&gt;0,DM4/PLANEL_Pot_Trim!DM4,0)</f>
        <v>0.33858496456902426</v>
      </c>
      <c r="DN30" s="47">
        <f>IF(PLANEL_Pot_Trim!DN4&lt;&gt;0,DN4/PLANEL_Pot_Trim!DN4,0)</f>
        <v>0.36288708551563797</v>
      </c>
      <c r="DO30" s="47">
        <f>IF(PLANEL_Pot_Trim!DO4&lt;&gt;0,DO4/PLANEL_Pot_Trim!DO4,0)</f>
        <v>0.4277632256209733</v>
      </c>
      <c r="DP30" s="47">
        <f>IF(PLANEL_Pot_Trim!DP4&lt;&gt;0,DP4/PLANEL_Pot_Trim!DP4,0)</f>
        <v>0.41680021414379348</v>
      </c>
      <c r="DQ30" s="47">
        <f>IF(PLANEL_Pot_Trim!DQ4&lt;&gt;0,DQ4/PLANEL_Pot_Trim!DQ4,0)</f>
        <v>0.33858496456902426</v>
      </c>
      <c r="DR30" s="47">
        <f>IF(PLANEL_Pot_Trim!DR4&lt;&gt;0,DR4/PLANEL_Pot_Trim!DR4,0)</f>
        <v>0.36288708551563797</v>
      </c>
      <c r="DS30" s="47">
        <f>IF(PLANEL_Pot_Trim!DS4&lt;&gt;0,DS4/PLANEL_Pot_Trim!DS4,0)</f>
        <v>0.4277632256209733</v>
      </c>
      <c r="DT30" s="47">
        <f>IF(PLANEL_Pot_Trim!DT4&lt;&gt;0,DT4/PLANEL_Pot_Trim!DT4,0)</f>
        <v>0.41680021414379348</v>
      </c>
      <c r="DU30" s="47">
        <f>IF(PLANEL_Pot_Trim!DU4&lt;&gt;0,DU4/PLANEL_Pot_Trim!DU4,0)</f>
        <v>0.33737973503919094</v>
      </c>
      <c r="DV30" s="47">
        <f>IF(PLANEL_Pot_Trim!DV4&lt;&gt;0,DV4/PLANEL_Pot_Trim!DV4,0)</f>
        <v>0.36288708551563797</v>
      </c>
      <c r="DW30" s="47">
        <f>IF(PLANEL_Pot_Trim!DW4&lt;&gt;0,DW4/PLANEL_Pot_Trim!DW4,0)</f>
        <v>0.4277632256209733</v>
      </c>
      <c r="DX30" s="47">
        <f>IF(PLANEL_Pot_Trim!DX4&lt;&gt;0,DX4/PLANEL_Pot_Trim!DX4,0)</f>
        <v>0.41680021414379348</v>
      </c>
      <c r="DY30" s="47">
        <f>IF(PLANEL_Pot_Trim!DY4&lt;&gt;0,DY4/PLANEL_Pot_Trim!DY4,0)</f>
        <v>0.32416567313794103</v>
      </c>
      <c r="DZ30" s="47">
        <f>IF(PLANEL_Pot_Trim!DZ4&lt;&gt;0,DZ4/PLANEL_Pot_Trim!DZ4,0)</f>
        <v>0.36288708551563797</v>
      </c>
      <c r="EA30" s="47">
        <f>IF(PLANEL_Pot_Trim!EA4&lt;&gt;0,EA4/PLANEL_Pot_Trim!EA4,0)</f>
        <v>0.4277632256209733</v>
      </c>
      <c r="EB30" s="47">
        <f>IF(PLANEL_Pot_Trim!EB4&lt;&gt;0,EB4/PLANEL_Pot_Trim!EB4,0)</f>
        <v>0.41680021414379348</v>
      </c>
      <c r="EC30" s="47">
        <f>IF(PLANEL_Pot_Trim!EC4&lt;&gt;0,EC4/PLANEL_Pot_Trim!EC4,0)</f>
        <v>0.31734133530278535</v>
      </c>
      <c r="ED30" s="47">
        <f>IF(PLANEL_Pot_Trim!ED4&lt;&gt;0,ED4/PLANEL_Pot_Trim!ED4,0)</f>
        <v>0.36288708551563797</v>
      </c>
      <c r="EE30" s="47">
        <f>IF(PLANEL_Pot_Trim!EE4&lt;&gt;0,EE4/PLANEL_Pot_Trim!EE4,0)</f>
        <v>0.4277632256209733</v>
      </c>
      <c r="EF30" s="47">
        <f>IF(PLANEL_Pot_Trim!EF4&lt;&gt;0,EF4/PLANEL_Pot_Trim!EF4,0)</f>
        <v>0.41680021414379348</v>
      </c>
      <c r="EG30" s="47">
        <f>IF(PLANEL_Pot_Trim!EG4&lt;&gt;0,EG4/PLANEL_Pot_Trim!EG4,0)</f>
        <v>0.30336045561267422</v>
      </c>
      <c r="EH30" s="47">
        <f>IF(PLANEL_Pot_Trim!EH4&lt;&gt;0,EH4/PLANEL_Pot_Trim!EH4,0)</f>
        <v>0.36288708551563797</v>
      </c>
      <c r="EI30" s="47">
        <f>IF(PLANEL_Pot_Trim!EI4&lt;&gt;0,EI4/PLANEL_Pot_Trim!EI4,0)</f>
        <v>0.4277632256209733</v>
      </c>
      <c r="EJ30" s="47">
        <f>IF(PLANEL_Pot_Trim!EJ4&lt;&gt;0,EJ4/PLANEL_Pot_Trim!EJ4,0)</f>
        <v>0.41680021414379348</v>
      </c>
      <c r="EK30" s="47">
        <f>IF(PLANEL_Pot_Trim!EK4&lt;&gt;0,EK4/PLANEL_Pot_Trim!EK4,0)</f>
        <v>0.29280206822397559</v>
      </c>
      <c r="EL30" s="47">
        <f>IF(PLANEL_Pot_Trim!EL4&lt;&gt;0,EL4/PLANEL_Pot_Trim!EL4,0)</f>
        <v>0.36288708551563797</v>
      </c>
      <c r="EM30" s="47">
        <f>IF(PLANEL_Pot_Trim!EM4&lt;&gt;0,EM4/PLANEL_Pot_Trim!EM4,0)</f>
        <v>0.4277632256209733</v>
      </c>
      <c r="EN30" s="47">
        <f>IF(PLANEL_Pot_Trim!EN4&lt;&gt;0,EN4/PLANEL_Pot_Trim!EN4,0)</f>
        <v>0.41680021414379348</v>
      </c>
      <c r="EO30" s="47">
        <f>IF(PLANEL_Pot_Trim!EO4&lt;&gt;0,EO4/PLANEL_Pot_Trim!EO4,0)</f>
        <v>0.27992198314512889</v>
      </c>
      <c r="EP30" s="47">
        <f>IF(PLANEL_Pot_Trim!EP4&lt;&gt;0,EP4/PLANEL_Pot_Trim!EP4,0)</f>
        <v>0.36288708551563797</v>
      </c>
    </row>
    <row r="31" spans="2:146" x14ac:dyDescent="0.25">
      <c r="B31" s="16" t="s">
        <v>2</v>
      </c>
      <c r="C31" s="47">
        <f>IF(PLANEL_Pot_Trim!C5&lt;&gt;0,C5/PLANEL_Pot_Trim!C5,0)</f>
        <v>9.3521893696502531E-2</v>
      </c>
      <c r="D31" s="47">
        <f>IF(PLANEL_Pot_Trim!D5&lt;&gt;0,D5/PLANEL_Pot_Trim!D5,0)</f>
        <v>2.8367969296872415E-2</v>
      </c>
      <c r="E31" s="47">
        <f>IF(PLANEL_Pot_Trim!E5&lt;&gt;0,E5/PLANEL_Pot_Trim!E5,0)</f>
        <v>0.19136105756590971</v>
      </c>
      <c r="F31" s="47">
        <f>IF(PLANEL_Pot_Trim!F5&lt;&gt;0,F5/PLANEL_Pot_Trim!F5,0)</f>
        <v>0.17688856832676791</v>
      </c>
      <c r="G31" s="47">
        <f>IF(PLANEL_Pot_Trim!G5&lt;&gt;0,G5/PLANEL_Pot_Trim!G5,0)</f>
        <v>0.48584023436246249</v>
      </c>
      <c r="H31" s="47">
        <f>IF(PLANEL_Pot_Trim!H5&lt;&gt;0,H5/PLANEL_Pot_Trim!H5,0)</f>
        <v>0.45570930778726815</v>
      </c>
      <c r="I31" s="47">
        <f>IF(PLANEL_Pot_Trim!I5&lt;&gt;0,I5/PLANEL_Pot_Trim!I5,0)</f>
        <v>0.39087406054674223</v>
      </c>
      <c r="J31" s="47">
        <f>IF(PLANEL_Pot_Trim!J5&lt;&gt;0,J5/PLANEL_Pot_Trim!J5,0)</f>
        <v>0.42653996565389601</v>
      </c>
      <c r="K31" s="47">
        <f>IF(PLANEL_Pot_Trim!K5&lt;&gt;0,K5/PLANEL_Pot_Trim!K5,0)</f>
        <v>0.47779936372206988</v>
      </c>
      <c r="L31" s="47">
        <f>IF(PLANEL_Pot_Trim!L5&lt;&gt;0,L5/PLANEL_Pot_Trim!L5,0)</f>
        <v>0.4484217908101078</v>
      </c>
      <c r="M31" s="47">
        <f>IF(PLANEL_Pot_Trim!M5&lt;&gt;0,M5/PLANEL_Pot_Trim!M5,0)</f>
        <v>0.38484223250791527</v>
      </c>
      <c r="N31" s="47">
        <f>IF(PLANEL_Pot_Trim!N5&lt;&gt;0,N5/PLANEL_Pot_Trim!N5,0)</f>
        <v>0.41975906739190089</v>
      </c>
      <c r="O31" s="47">
        <f>IF(PLANEL_Pot_Trim!O5&lt;&gt;0,O5/PLANEL_Pot_Trim!O5,0)</f>
        <v>0.47781532549822864</v>
      </c>
      <c r="P31" s="47">
        <f>IF(PLANEL_Pot_Trim!P5&lt;&gt;0,P5/PLANEL_Pot_Trim!P5,0)</f>
        <v>0.44870405010162967</v>
      </c>
      <c r="Q31" s="47">
        <f>IF(PLANEL_Pot_Trim!Q5&lt;&gt;0,Q5/PLANEL_Pot_Trim!Q5,0)</f>
        <v>0.38446369066547792</v>
      </c>
      <c r="R31" s="47">
        <f>IF(PLANEL_Pot_Trim!R5&lt;&gt;0,R5/PLANEL_Pot_Trim!R5,0)</f>
        <v>0.41961383959523646</v>
      </c>
      <c r="S31" s="47">
        <f>IF(PLANEL_Pot_Trim!S5&lt;&gt;0,S5/PLANEL_Pot_Trim!S5,0)</f>
        <v>0.47809603261516448</v>
      </c>
      <c r="T31" s="47">
        <f>IF(PLANEL_Pot_Trim!T5&lt;&gt;0,T5/PLANEL_Pot_Trim!T5,0)</f>
        <v>0.44927087243963326</v>
      </c>
      <c r="U31" s="47">
        <f>IF(PLANEL_Pot_Trim!U5&lt;&gt;0,U5/PLANEL_Pot_Trim!U5,0)</f>
        <v>0.38412282505638057</v>
      </c>
      <c r="V31" s="47">
        <f>IF(PLANEL_Pot_Trim!V5&lt;&gt;0,V5/PLANEL_Pot_Trim!V5,0)</f>
        <v>0.41950914510343845</v>
      </c>
      <c r="W31" s="47">
        <f>IF(PLANEL_Pot_Trim!W5&lt;&gt;0,W5/PLANEL_Pot_Trim!W5,0)</f>
        <v>0.46685734089813302</v>
      </c>
      <c r="X31" s="47">
        <f>IF(PLANEL_Pot_Trim!X5&lt;&gt;0,X5/PLANEL_Pot_Trim!X5,0)</f>
        <v>0.43873258758785466</v>
      </c>
      <c r="Y31" s="47">
        <f>IF(PLANEL_Pot_Trim!Y5&lt;&gt;0,Y5/PLANEL_Pot_Trim!Y5,0)</f>
        <v>0.37517206753199916</v>
      </c>
      <c r="Z31" s="47">
        <f>IF(PLANEL_Pot_Trim!Z5&lt;&gt;0,Z5/PLANEL_Pot_Trim!Z5,0)</f>
        <v>0.40958803020009876</v>
      </c>
      <c r="AA31" s="47">
        <f>IF(PLANEL_Pot_Trim!AA5&lt;&gt;0,AA5/PLANEL_Pot_Trim!AA5,0)</f>
        <v>0.41630784917785629</v>
      </c>
      <c r="AB31" s="47">
        <f>IF(PLANEL_Pot_Trim!AB5&lt;&gt;0,AB5/PLANEL_Pot_Trim!AB5,0)</f>
        <v>0.39164979396189348</v>
      </c>
      <c r="AC31" s="47">
        <f>IF(PLANEL_Pot_Trim!AC5&lt;&gt;0,AC5/PLANEL_Pot_Trim!AC5,0)</f>
        <v>0.31271471002629508</v>
      </c>
      <c r="AD31" s="47">
        <f>IF(PLANEL_Pot_Trim!AD5&lt;&gt;0,AD5/PLANEL_Pot_Trim!AD5,0)</f>
        <v>0.35167032822721173</v>
      </c>
      <c r="AE31" s="47">
        <f>IF(PLANEL_Pot_Trim!AE5&lt;&gt;0,AE5/PLANEL_Pot_Trim!AE5,0)</f>
        <v>0.41630784917785629</v>
      </c>
      <c r="AF31" s="47">
        <f>IF(PLANEL_Pot_Trim!AF5&lt;&gt;0,AF5/PLANEL_Pot_Trim!AF5,0)</f>
        <v>0.39164979396189348</v>
      </c>
      <c r="AG31" s="47">
        <f>IF(PLANEL_Pot_Trim!AG5&lt;&gt;0,AG5/PLANEL_Pot_Trim!AG5,0)</f>
        <v>0.31123599920223732</v>
      </c>
      <c r="AH31" s="47">
        <f>IF(PLANEL_Pot_Trim!AH5&lt;&gt;0,AH5/PLANEL_Pot_Trim!AH5,0)</f>
        <v>0.35167032822721173</v>
      </c>
      <c r="AI31" s="47">
        <f>IF(PLANEL_Pot_Trim!AI5&lt;&gt;0,AI5/PLANEL_Pot_Trim!AI5,0)</f>
        <v>0.41630784917785629</v>
      </c>
      <c r="AJ31" s="47">
        <f>IF(PLANEL_Pot_Trim!AJ5&lt;&gt;0,AJ5/PLANEL_Pot_Trim!AJ5,0)</f>
        <v>0.39164979396189348</v>
      </c>
      <c r="AK31" s="47">
        <f>IF(PLANEL_Pot_Trim!AK5&lt;&gt;0,AK5/PLANEL_Pot_Trim!AK5,0)</f>
        <v>0.31271471002629508</v>
      </c>
      <c r="AL31" s="47">
        <f>IF(PLANEL_Pot_Trim!AL5&lt;&gt;0,AL5/PLANEL_Pot_Trim!AL5,0)</f>
        <v>0.35167032822721173</v>
      </c>
      <c r="AM31" s="47">
        <f>IF(PLANEL_Pot_Trim!AM5&lt;&gt;0,AM5/PLANEL_Pot_Trim!AM5,0)</f>
        <v>0.41630784917785629</v>
      </c>
      <c r="AN31" s="47">
        <f>IF(PLANEL_Pot_Trim!AN5&lt;&gt;0,AN5/PLANEL_Pot_Trim!AN5,0)</f>
        <v>0.39164979396189348</v>
      </c>
      <c r="AO31" s="47">
        <f>IF(PLANEL_Pot_Trim!AO5&lt;&gt;0,AO5/PLANEL_Pot_Trim!AO5,0)</f>
        <v>0.31271471002629508</v>
      </c>
      <c r="AP31" s="47">
        <f>IF(PLANEL_Pot_Trim!AP5&lt;&gt;0,AP5/PLANEL_Pot_Trim!AP5,0)</f>
        <v>0.35167032822721173</v>
      </c>
      <c r="AQ31" s="47">
        <f>IF(PLANEL_Pot_Trim!AQ5&lt;&gt;0,AQ5/PLANEL_Pot_Trim!AQ5,0)</f>
        <v>0.41630784917785629</v>
      </c>
      <c r="AR31" s="47">
        <f>IF(PLANEL_Pot_Trim!AR5&lt;&gt;0,AR5/PLANEL_Pot_Trim!AR5,0)</f>
        <v>0.39164979396189348</v>
      </c>
      <c r="AS31" s="47">
        <f>IF(PLANEL_Pot_Trim!AS5&lt;&gt;0,AS5/PLANEL_Pot_Trim!AS5,0)</f>
        <v>0.30807183328116694</v>
      </c>
      <c r="AT31" s="47">
        <f>IF(PLANEL_Pot_Trim!AT5&lt;&gt;0,AT5/PLANEL_Pot_Trim!AT5,0)</f>
        <v>0.35167032822721173</v>
      </c>
      <c r="AU31" s="47">
        <f>IF(PLANEL_Pot_Trim!AU5&lt;&gt;0,AU5/PLANEL_Pot_Trim!AU5,0)</f>
        <v>0.41630784917785629</v>
      </c>
      <c r="AV31" s="47">
        <f>IF(PLANEL_Pot_Trim!AV5&lt;&gt;0,AV5/PLANEL_Pot_Trim!AV5,0)</f>
        <v>0.39164979396189348</v>
      </c>
      <c r="AW31" s="47">
        <f>IF(PLANEL_Pot_Trim!AW5&lt;&gt;0,AW5/PLANEL_Pot_Trim!AW5,0)</f>
        <v>0.30807183328116694</v>
      </c>
      <c r="AX31" s="47">
        <f>IF(PLANEL_Pot_Trim!AX5&lt;&gt;0,AX5/PLANEL_Pot_Trim!AX5,0)</f>
        <v>0.35167032822721173</v>
      </c>
      <c r="AY31" s="47">
        <f>IF(PLANEL_Pot_Trim!AY5&lt;&gt;0,AY5/PLANEL_Pot_Trim!AY5,0)</f>
        <v>0.41630784917785629</v>
      </c>
      <c r="AZ31" s="47">
        <f>IF(PLANEL_Pot_Trim!AZ5&lt;&gt;0,AZ5/PLANEL_Pot_Trim!AZ5,0)</f>
        <v>0.39164979396189348</v>
      </c>
      <c r="BA31" s="47">
        <f>IF(PLANEL_Pot_Trim!BA5&lt;&gt;0,BA5/PLANEL_Pot_Trim!BA5,0)</f>
        <v>0.30955054419449984</v>
      </c>
      <c r="BB31" s="47">
        <f>IF(PLANEL_Pot_Trim!BB5&lt;&gt;0,BB5/PLANEL_Pot_Trim!BB5,0)</f>
        <v>0.35167032822721173</v>
      </c>
      <c r="BC31" s="47">
        <f>IF(PLANEL_Pot_Trim!BC5&lt;&gt;0,BC5/PLANEL_Pot_Trim!BC5,0)</f>
        <v>0.41630784917785629</v>
      </c>
      <c r="BD31" s="47">
        <f>IF(PLANEL_Pot_Trim!BD5&lt;&gt;0,BD5/PLANEL_Pot_Trim!BD5,0)</f>
        <v>0.39164979396189348</v>
      </c>
      <c r="BE31" s="47">
        <f>IF(PLANEL_Pot_Trim!BE5&lt;&gt;0,BE5/PLANEL_Pot_Trim!BE5,0)</f>
        <v>0.31271471002629508</v>
      </c>
      <c r="BF31" s="47">
        <f>IF(PLANEL_Pot_Trim!BF5&lt;&gt;0,BF5/PLANEL_Pot_Trim!BF5,0)</f>
        <v>0.35167032822721173</v>
      </c>
      <c r="BG31" s="47">
        <f>IF(PLANEL_Pot_Trim!BG5&lt;&gt;0,BG5/PLANEL_Pot_Trim!BG5,0)</f>
        <v>0.44924531813383273</v>
      </c>
      <c r="BH31" s="47">
        <f>IF(PLANEL_Pot_Trim!BH5&lt;&gt;0,BH5/PLANEL_Pot_Trim!BH5,0)</f>
        <v>0.4281652257621259</v>
      </c>
      <c r="BI31" s="47">
        <f>IF(PLANEL_Pot_Trim!BI5&lt;&gt;0,BI5/PLANEL_Pot_Trim!BI5,0)</f>
        <v>0.38127823704668201</v>
      </c>
      <c r="BJ31" s="47">
        <f>IF(PLANEL_Pot_Trim!BJ5&lt;&gt;0,BJ5/PLANEL_Pot_Trim!BJ5,0)</f>
        <v>0.4069141733386642</v>
      </c>
      <c r="BK31" s="47">
        <f>IF(PLANEL_Pot_Trim!BK5&lt;&gt;0,BK5/PLANEL_Pot_Trim!BK5,0)</f>
        <v>0.44924531813383273</v>
      </c>
      <c r="BL31" s="47">
        <f>IF(PLANEL_Pot_Trim!BL5&lt;&gt;0,BL5/PLANEL_Pot_Trim!BL5,0)</f>
        <v>0.4281652257621259</v>
      </c>
      <c r="BM31" s="47">
        <f>IF(PLANEL_Pot_Trim!BM5&lt;&gt;0,BM5/PLANEL_Pot_Trim!BM5,0)</f>
        <v>0.38127823704668201</v>
      </c>
      <c r="BN31" s="47">
        <f>IF(PLANEL_Pot_Trim!BN5&lt;&gt;0,BN5/PLANEL_Pot_Trim!BN5,0)</f>
        <v>0.4069141733386642</v>
      </c>
      <c r="BO31" s="47">
        <f>IF(PLANEL_Pot_Trim!BO5&lt;&gt;0,BO5/PLANEL_Pot_Trim!BO5,0)</f>
        <v>0.44924531813383273</v>
      </c>
      <c r="BP31" s="47">
        <f>IF(PLANEL_Pot_Trim!BP5&lt;&gt;0,BP5/PLANEL_Pot_Trim!BP5,0)</f>
        <v>0.4281652257621259</v>
      </c>
      <c r="BQ31" s="47">
        <f>IF(PLANEL_Pot_Trim!BQ5&lt;&gt;0,BQ5/PLANEL_Pot_Trim!BQ5,0)</f>
        <v>0.37868384372058761</v>
      </c>
      <c r="BR31" s="47">
        <f>IF(PLANEL_Pot_Trim!BR5&lt;&gt;0,BR5/PLANEL_Pot_Trim!BR5,0)</f>
        <v>0.4069141733386642</v>
      </c>
      <c r="BS31" s="47">
        <f>IF(PLANEL_Pot_Trim!BS5&lt;&gt;0,BS5/PLANEL_Pot_Trim!BS5,0)</f>
        <v>0.44924531813383273</v>
      </c>
      <c r="BT31" s="47">
        <f>IF(PLANEL_Pot_Trim!BT5&lt;&gt;0,BT5/PLANEL_Pot_Trim!BT5,0)</f>
        <v>0.4281652257621259</v>
      </c>
      <c r="BU31" s="47">
        <f>IF(PLANEL_Pot_Trim!BU5&lt;&gt;0,BU5/PLANEL_Pot_Trim!BU5,0)</f>
        <v>0.37868384372058761</v>
      </c>
      <c r="BV31" s="47">
        <f>IF(PLANEL_Pot_Trim!BV5&lt;&gt;0,BV5/PLANEL_Pot_Trim!BV5,0)</f>
        <v>0.4069141733386642</v>
      </c>
      <c r="BW31" s="47">
        <f>IF(PLANEL_Pot_Trim!BW5&lt;&gt;0,BW5/PLANEL_Pot_Trim!BW5,0)</f>
        <v>0.44924531813383273</v>
      </c>
      <c r="BX31" s="47">
        <f>IF(PLANEL_Pot_Trim!BX5&lt;&gt;0,BX5/PLANEL_Pot_Trim!BX5,0)</f>
        <v>0.4281652257621259</v>
      </c>
      <c r="BY31" s="47">
        <f>IF(PLANEL_Pot_Trim!BY5&lt;&gt;0,BY5/PLANEL_Pot_Trim!BY5,0)</f>
        <v>0.37868384372058761</v>
      </c>
      <c r="BZ31" s="47">
        <f>IF(PLANEL_Pot_Trim!BZ5&lt;&gt;0,BZ5/PLANEL_Pot_Trim!BZ5,0)</f>
        <v>0.4069141733386642</v>
      </c>
      <c r="CA31" s="47">
        <f>IF(PLANEL_Pot_Trim!CA5&lt;&gt;0,CA5/PLANEL_Pot_Trim!CA5,0)</f>
        <v>0.44924531813383273</v>
      </c>
      <c r="CB31" s="47">
        <f>IF(PLANEL_Pot_Trim!CB5&lt;&gt;0,CB5/PLANEL_Pot_Trim!CB5,0)</f>
        <v>0.4281652257621259</v>
      </c>
      <c r="CC31" s="47">
        <f>IF(PLANEL_Pot_Trim!CC5&lt;&gt;0,CC5/PLANEL_Pot_Trim!CC5,0)</f>
        <v>0.37868384372058761</v>
      </c>
      <c r="CD31" s="47">
        <f>IF(PLANEL_Pot_Trim!CD5&lt;&gt;0,CD5/PLANEL_Pot_Trim!CD5,0)</f>
        <v>0.4069141733386642</v>
      </c>
      <c r="CE31" s="47">
        <f>IF(PLANEL_Pot_Trim!CE5&lt;&gt;0,CE5/PLANEL_Pot_Trim!CE5,0)</f>
        <v>0.44924531813383273</v>
      </c>
      <c r="CF31" s="47">
        <f>IF(PLANEL_Pot_Trim!CF5&lt;&gt;0,CF5/PLANEL_Pot_Trim!CF5,0)</f>
        <v>0.4281652257621259</v>
      </c>
      <c r="CG31" s="47">
        <f>IF(PLANEL_Pot_Trim!CG5&lt;&gt;0,CG5/PLANEL_Pot_Trim!CG5,0)</f>
        <v>0.37747140482556385</v>
      </c>
      <c r="CH31" s="47">
        <f>IF(PLANEL_Pot_Trim!CH5&lt;&gt;0,CH5/PLANEL_Pot_Trim!CH5,0)</f>
        <v>0.4069141733386642</v>
      </c>
      <c r="CI31" s="47">
        <f>IF(PLANEL_Pot_Trim!CI5&lt;&gt;0,CI5/PLANEL_Pot_Trim!CI5,0)</f>
        <v>0.44924531813383273</v>
      </c>
      <c r="CJ31" s="47">
        <f>IF(PLANEL_Pot_Trim!CJ5&lt;&gt;0,CJ5/PLANEL_Pot_Trim!CJ5,0)</f>
        <v>0.4281652257621259</v>
      </c>
      <c r="CK31" s="47">
        <f>IF(PLANEL_Pot_Trim!CK5&lt;&gt;0,CK5/PLANEL_Pot_Trim!CK5,0)</f>
        <v>0.37747140482556385</v>
      </c>
      <c r="CL31" s="47">
        <f>IF(PLANEL_Pot_Trim!CL5&lt;&gt;0,CL5/PLANEL_Pot_Trim!CL5,0)</f>
        <v>0.4069141733386642</v>
      </c>
      <c r="CM31" s="47">
        <f>IF(PLANEL_Pot_Trim!CM5&lt;&gt;0,CM5/PLANEL_Pot_Trim!CM5,0)</f>
        <v>0.44924531813383273</v>
      </c>
      <c r="CN31" s="47">
        <f>IF(PLANEL_Pot_Trim!CN5&lt;&gt;0,CN5/PLANEL_Pot_Trim!CN5,0)</f>
        <v>0.4281652257621259</v>
      </c>
      <c r="CO31" s="47">
        <f>IF(PLANEL_Pot_Trim!CO5&lt;&gt;0,CO5/PLANEL_Pot_Trim!CO5,0)</f>
        <v>0.37747140482556385</v>
      </c>
      <c r="CP31" s="47">
        <f>IF(PLANEL_Pot_Trim!CP5&lt;&gt;0,CP5/PLANEL_Pot_Trim!CP5,0)</f>
        <v>0.4069141733386642</v>
      </c>
      <c r="CQ31" s="47">
        <f>IF(PLANEL_Pot_Trim!CQ5&lt;&gt;0,CQ5/PLANEL_Pot_Trim!CQ5,0)</f>
        <v>0.44924531813383273</v>
      </c>
      <c r="CR31" s="47">
        <f>IF(PLANEL_Pot_Trim!CR5&lt;&gt;0,CR5/PLANEL_Pot_Trim!CR5,0)</f>
        <v>0.4281652257621259</v>
      </c>
      <c r="CS31" s="47">
        <f>IF(PLANEL_Pot_Trim!CS5&lt;&gt;0,CS5/PLANEL_Pot_Trim!CS5,0)</f>
        <v>0.37747140482556385</v>
      </c>
      <c r="CT31" s="47">
        <f>IF(PLANEL_Pot_Trim!CT5&lt;&gt;0,CT5/PLANEL_Pot_Trim!CT5,0)</f>
        <v>0.4069141733386642</v>
      </c>
      <c r="CU31" s="47">
        <f>IF(PLANEL_Pot_Trim!CU5&lt;&gt;0,CU5/PLANEL_Pot_Trim!CU5,0)</f>
        <v>0.44924531813383273</v>
      </c>
      <c r="CV31" s="47">
        <f>IF(PLANEL_Pot_Trim!CV5&lt;&gt;0,CV5/PLANEL_Pot_Trim!CV5,0)</f>
        <v>0.4281652257621259</v>
      </c>
      <c r="CW31" s="47">
        <f>IF(PLANEL_Pot_Trim!CW5&lt;&gt;0,CW5/PLANEL_Pot_Trim!CW5,0)</f>
        <v>0.37747140482556385</v>
      </c>
      <c r="CX31" s="47">
        <f>IF(PLANEL_Pot_Trim!CX5&lt;&gt;0,CX5/PLANEL_Pot_Trim!CX5,0)</f>
        <v>0.4069141733386642</v>
      </c>
      <c r="CY31" s="77">
        <f>IF(PLANEL_Pot_Trim!CY5&lt;&gt;0,CY5/PLANEL_Pot_Trim!CY5,0)</f>
        <v>0.44924531813383273</v>
      </c>
      <c r="CZ31" s="77">
        <f>IF(PLANEL_Pot_Trim!CZ5&lt;&gt;0,CZ5/PLANEL_Pot_Trim!CZ5,0)</f>
        <v>0.4281652257621259</v>
      </c>
      <c r="DA31" s="77">
        <f>IF(PLANEL_Pot_Trim!DA5&lt;&gt;0,DA5/PLANEL_Pot_Trim!DA5,0)</f>
        <v>0.37747140482556385</v>
      </c>
      <c r="DB31" s="77">
        <f>IF(PLANEL_Pot_Trim!DB5&lt;&gt;0,DB5/PLANEL_Pot_Trim!DB5,0)</f>
        <v>0.4069141733386642</v>
      </c>
      <c r="DC31" s="47">
        <f>IF(PLANEL_Pot_Trim!DC5&lt;&gt;0,DC5/PLANEL_Pot_Trim!DC5,0)</f>
        <v>0.44924531813383273</v>
      </c>
      <c r="DD31" s="47">
        <f>IF(PLANEL_Pot_Trim!DD5&lt;&gt;0,DD5/PLANEL_Pot_Trim!DD5,0)</f>
        <v>0.4281652257621259</v>
      </c>
      <c r="DE31" s="47">
        <f>IF(PLANEL_Pot_Trim!DE5&lt;&gt;0,DE5/PLANEL_Pot_Trim!DE5,0)</f>
        <v>0.37747140482556385</v>
      </c>
      <c r="DF31" s="47">
        <f>IF(PLANEL_Pot_Trim!DF5&lt;&gt;0,DF5/PLANEL_Pot_Trim!DF5,0)</f>
        <v>0.4069141733386642</v>
      </c>
      <c r="DG31" s="47">
        <f>IF(PLANEL_Pot_Trim!DG5&lt;&gt;0,DG5/PLANEL_Pot_Trim!DG5,0)</f>
        <v>0.44924531813383273</v>
      </c>
      <c r="DH31" s="47">
        <f>IF(PLANEL_Pot_Trim!DH5&lt;&gt;0,DH5/PLANEL_Pot_Trim!DH5,0)</f>
        <v>0.4281652257621259</v>
      </c>
      <c r="DI31" s="47">
        <f>IF(PLANEL_Pot_Trim!DI5&lt;&gt;0,DI5/PLANEL_Pot_Trim!DI5,0)</f>
        <v>0.37747140482556385</v>
      </c>
      <c r="DJ31" s="47">
        <f>IF(PLANEL_Pot_Trim!DJ5&lt;&gt;0,DJ5/PLANEL_Pot_Trim!DJ5,0)</f>
        <v>0.4069141733386642</v>
      </c>
      <c r="DK31" s="47">
        <f>IF(PLANEL_Pot_Trim!DK5&lt;&gt;0,DK5/PLANEL_Pot_Trim!DK5,0)</f>
        <v>0.44924531813383273</v>
      </c>
      <c r="DL31" s="47">
        <f>IF(PLANEL_Pot_Trim!DL5&lt;&gt;0,DL5/PLANEL_Pot_Trim!DL5,0)</f>
        <v>0.4281652257621259</v>
      </c>
      <c r="DM31" s="47">
        <f>IF(PLANEL_Pot_Trim!DM5&lt;&gt;0,DM5/PLANEL_Pot_Trim!DM5,0)</f>
        <v>0.37747140482556385</v>
      </c>
      <c r="DN31" s="47">
        <f>IF(PLANEL_Pot_Trim!DN5&lt;&gt;0,DN5/PLANEL_Pot_Trim!DN5,0)</f>
        <v>0.4069141733386642</v>
      </c>
      <c r="DO31" s="47">
        <f>IF(PLANEL_Pot_Trim!DO5&lt;&gt;0,DO5/PLANEL_Pot_Trim!DO5,0)</f>
        <v>0.44924531813383273</v>
      </c>
      <c r="DP31" s="47">
        <f>IF(PLANEL_Pot_Trim!DP5&lt;&gt;0,DP5/PLANEL_Pot_Trim!DP5,0)</f>
        <v>0.4281652257621259</v>
      </c>
      <c r="DQ31" s="47">
        <f>IF(PLANEL_Pot_Trim!DQ5&lt;&gt;0,DQ5/PLANEL_Pot_Trim!DQ5,0)</f>
        <v>0.33896182983994377</v>
      </c>
      <c r="DR31" s="47">
        <f>IF(PLANEL_Pot_Trim!DR5&lt;&gt;0,DR5/PLANEL_Pot_Trim!DR5,0)</f>
        <v>0.4069141733386642</v>
      </c>
      <c r="DS31" s="47">
        <f>IF(PLANEL_Pot_Trim!DS5&lt;&gt;0,DS5/PLANEL_Pot_Trim!DS5,0)</f>
        <v>0.44924531813383273</v>
      </c>
      <c r="DT31" s="47">
        <f>IF(PLANEL_Pot_Trim!DT5&lt;&gt;0,DT5/PLANEL_Pot_Trim!DT5,0)</f>
        <v>0.4281652257621259</v>
      </c>
      <c r="DU31" s="47">
        <f>IF(PLANEL_Pot_Trim!DU5&lt;&gt;0,DU5/PLANEL_Pot_Trim!DU5,0)</f>
        <v>0.21133172219153545</v>
      </c>
      <c r="DV31" s="47">
        <f>IF(PLANEL_Pot_Trim!DV5&lt;&gt;0,DV5/PLANEL_Pot_Trim!DV5,0)</f>
        <v>0.4069141733386642</v>
      </c>
      <c r="DW31" s="47">
        <f>IF(PLANEL_Pot_Trim!DW5&lt;&gt;0,DW5/PLANEL_Pot_Trim!DW5,0)</f>
        <v>0.44924531813383273</v>
      </c>
      <c r="DX31" s="47">
        <f>IF(PLANEL_Pot_Trim!DX5&lt;&gt;0,DX5/PLANEL_Pot_Trim!DX5,0)</f>
        <v>0.4281652257621259</v>
      </c>
      <c r="DY31" s="47">
        <f>IF(PLANEL_Pot_Trim!DY5&lt;&gt;0,DY5/PLANEL_Pot_Trim!DY5,0)</f>
        <v>0.17157739519575185</v>
      </c>
      <c r="DZ31" s="47">
        <f>IF(PLANEL_Pot_Trim!DZ5&lt;&gt;0,DZ5/PLANEL_Pot_Trim!DZ5,0)</f>
        <v>0.4069141733386642</v>
      </c>
      <c r="EA31" s="47">
        <f>IF(PLANEL_Pot_Trim!EA5&lt;&gt;0,EA5/PLANEL_Pot_Trim!EA5,0)</f>
        <v>0.44924531813383273</v>
      </c>
      <c r="EB31" s="47">
        <f>IF(PLANEL_Pot_Trim!EB5&lt;&gt;0,EB5/PLANEL_Pot_Trim!EB5,0)</f>
        <v>0.4281652257621259</v>
      </c>
      <c r="EC31" s="47">
        <f>IF(PLANEL_Pot_Trim!EC5&lt;&gt;0,EC5/PLANEL_Pot_Trim!EC5,0)</f>
        <v>0.10912010569105811</v>
      </c>
      <c r="ED31" s="47">
        <f>IF(PLANEL_Pot_Trim!ED5&lt;&gt;0,ED5/PLANEL_Pot_Trim!ED5,0)</f>
        <v>0.4069141733386642</v>
      </c>
      <c r="EE31" s="47">
        <f>IF(PLANEL_Pot_Trim!EE5&lt;&gt;0,EE5/PLANEL_Pot_Trim!EE5,0)</f>
        <v>0.44924531813383273</v>
      </c>
      <c r="EF31" s="47">
        <f>IF(PLANEL_Pot_Trim!EF5&lt;&gt;0,EF5/PLANEL_Pot_Trim!EF5,0)</f>
        <v>0.4281652257621259</v>
      </c>
      <c r="EG31" s="47">
        <f>IF(PLANEL_Pot_Trim!EG5&lt;&gt;0,EG5/PLANEL_Pot_Trim!EG5,0)</f>
        <v>9.3788069108372063E-2</v>
      </c>
      <c r="EH31" s="47">
        <f>IF(PLANEL_Pot_Trim!EH5&lt;&gt;0,EH5/PLANEL_Pot_Trim!EH5,0)</f>
        <v>0.4069141733386642</v>
      </c>
      <c r="EI31" s="47">
        <f>IF(PLANEL_Pot_Trim!EI5&lt;&gt;0,EI5/PLANEL_Pot_Trim!EI5,0)</f>
        <v>0.44924531813383273</v>
      </c>
      <c r="EJ31" s="47">
        <f>IF(PLANEL_Pot_Trim!EJ5&lt;&gt;0,EJ5/PLANEL_Pot_Trim!EJ5,0)</f>
        <v>0.4281652257621259</v>
      </c>
      <c r="EK31" s="47">
        <f>IF(PLANEL_Pot_Trim!EK5&lt;&gt;0,EK5/PLANEL_Pot_Trim!EK5,0)</f>
        <v>4.9171581338444022E-2</v>
      </c>
      <c r="EL31" s="47">
        <f>IF(PLANEL_Pot_Trim!EL5&lt;&gt;0,EL5/PLANEL_Pot_Trim!EL5,0)</f>
        <v>0.4069141733386642</v>
      </c>
      <c r="EM31" s="47">
        <f>IF(PLANEL_Pot_Trim!EM5&lt;&gt;0,EM5/PLANEL_Pot_Trim!EM5,0)</f>
        <v>0.44924531813383273</v>
      </c>
      <c r="EN31" s="47">
        <f>IF(PLANEL_Pot_Trim!EN5&lt;&gt;0,EN5/PLANEL_Pot_Trim!EN5,0)</f>
        <v>0.4281652257621259</v>
      </c>
      <c r="EO31" s="47">
        <f>IF(PLANEL_Pot_Trim!EO5&lt;&gt;0,EO5/PLANEL_Pot_Trim!EO5,0)</f>
        <v>2.4656669982108619E-2</v>
      </c>
      <c r="EP31" s="47">
        <f>IF(PLANEL_Pot_Trim!EP5&lt;&gt;0,EP5/PLANEL_Pot_Trim!EP5,0)</f>
        <v>0.4069141733386642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47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0.20749098993079643</v>
      </c>
      <c r="F33" s="48">
        <f>IF(PLANEL_Pot_Trim!F7&lt;&gt;0,F7/PLANEL_Pot_Trim!F7,0)</f>
        <v>0.20749098993079643</v>
      </c>
      <c r="G33" s="48">
        <f>IF(PLANEL_Pot_Trim!G7&lt;&gt;0,G7/PLANEL_Pot_Trim!G7,0)</f>
        <v>0.188851439223433</v>
      </c>
      <c r="H33" s="48">
        <f>IF(PLANEL_Pot_Trim!H7&lt;&gt;0,H7/PLANEL_Pot_Trim!H7,0)</f>
        <v>0.188851439223433</v>
      </c>
      <c r="I33" s="48">
        <f>IF(PLANEL_Pot_Trim!I7&lt;&gt;0,I7/PLANEL_Pot_Trim!I7,0)</f>
        <v>9.6687515665732943E-2</v>
      </c>
      <c r="J33" s="48">
        <f>IF(PLANEL_Pot_Trim!J7&lt;&gt;0,J7/PLANEL_Pot_Trim!J7,0)</f>
        <v>0.188851439223433</v>
      </c>
      <c r="K33" s="48">
        <f>IF(PLANEL_Pot_Trim!K7&lt;&gt;0,K7/PLANEL_Pot_Trim!K7,0)</f>
        <v>0.188851439223433</v>
      </c>
      <c r="L33" s="48">
        <f>IF(PLANEL_Pot_Trim!L7&lt;&gt;0,L7/PLANEL_Pot_Trim!L7,0)</f>
        <v>0.188851439223433</v>
      </c>
      <c r="M33" s="48">
        <f>IF(PLANEL_Pot_Trim!M7&lt;&gt;0,M7/PLANEL_Pot_Trim!M7,0)</f>
        <v>0.11912026158130799</v>
      </c>
      <c r="N33" s="48">
        <f>IF(PLANEL_Pot_Trim!N7&lt;&gt;0,N7/PLANEL_Pot_Trim!N7,0)</f>
        <v>0.188851439223433</v>
      </c>
      <c r="O33" s="48">
        <f>IF(PLANEL_Pot_Trim!O7&lt;&gt;0,O7/PLANEL_Pot_Trim!O7,0)</f>
        <v>0.16351376356555328</v>
      </c>
      <c r="P33" s="48">
        <f>IF(PLANEL_Pot_Trim!P7&lt;&gt;0,P7/PLANEL_Pot_Trim!P7,0)</f>
        <v>4.6268204510195372E-2</v>
      </c>
      <c r="Q33" s="48">
        <f>IF(PLANEL_Pot_Trim!Q7&lt;&gt;0,Q7/PLANEL_Pot_Trim!Q7,0)</f>
        <v>5.7661491326857538E-3</v>
      </c>
      <c r="R33" s="48">
        <f>IF(PLANEL_Pot_Trim!R7&lt;&gt;0,R7/PLANEL_Pot_Trim!R7,0)</f>
        <v>0.11912616060409577</v>
      </c>
      <c r="S33" s="48">
        <f>IF(PLANEL_Pot_Trim!S7&lt;&gt;0,S7/PLANEL_Pot_Trim!S7,0)</f>
        <v>0.1468920556738269</v>
      </c>
      <c r="T33" s="48">
        <f>IF(PLANEL_Pot_Trim!T7&lt;&gt;0,T7/PLANEL_Pot_Trim!T7,0)</f>
        <v>4.1564890469388001E-2</v>
      </c>
      <c r="U33" s="48">
        <f>IF(PLANEL_Pot_Trim!U7&lt;&gt;0,U7/PLANEL_Pot_Trim!U7,0)</f>
        <v>4.1564890469388001E-2</v>
      </c>
      <c r="V33" s="48">
        <f>IF(PLANEL_Pot_Trim!V7&lt;&gt;0,V7/PLANEL_Pot_Trim!V7,0)</f>
        <v>0.1468920556738269</v>
      </c>
      <c r="W33" s="48">
        <f>IF(PLANEL_Pot_Trim!W7&lt;&gt;0,W7/PLANEL_Pot_Trim!W7,0)</f>
        <v>0.13646235214667823</v>
      </c>
      <c r="X33" s="48">
        <f>IF(PLANEL_Pot_Trim!X7&lt;&gt;0,X7/PLANEL_Pot_Trim!X7,0)</f>
        <v>3.8613679236448831E-2</v>
      </c>
      <c r="Y33" s="48">
        <f>IF(PLANEL_Pot_Trim!Y7&lt;&gt;0,Y7/PLANEL_Pot_Trim!Y7,0)</f>
        <v>3.8613679236448831E-2</v>
      </c>
      <c r="Z33" s="48">
        <f>IF(PLANEL_Pot_Trim!Z7&lt;&gt;0,Z7/PLANEL_Pot_Trim!Z7,0)</f>
        <v>0.13646235214667823</v>
      </c>
      <c r="AA33" s="48">
        <f>IF(PLANEL_Pot_Trim!AA7&lt;&gt;0,AA7/PLANEL_Pot_Trim!AA7,0)</f>
        <v>0.128894916867277</v>
      </c>
      <c r="AB33" s="48">
        <f>IF(PLANEL_Pot_Trim!AB7&lt;&gt;0,AB7/PLANEL_Pot_Trim!AB7,0)</f>
        <v>3.6472381553060637E-2</v>
      </c>
      <c r="AC33" s="48">
        <f>IF(PLANEL_Pot_Trim!AC7&lt;&gt;0,AC7/PLANEL_Pot_Trim!AC7,0)</f>
        <v>3.6472381553060637E-2</v>
      </c>
      <c r="AD33" s="48">
        <f>IF(PLANEL_Pot_Trim!AD7&lt;&gt;0,AD7/PLANEL_Pot_Trim!AD7,0)</f>
        <v>0.128894916867277</v>
      </c>
      <c r="AE33" s="48">
        <f>IF(PLANEL_Pot_Trim!AE7&lt;&gt;0,AE7/PLANEL_Pot_Trim!AE7,0)</f>
        <v>0.11624847364385467</v>
      </c>
      <c r="AF33" s="48">
        <f>IF(PLANEL_Pot_Trim!AF7&lt;&gt;0,AF7/PLANEL_Pot_Trim!AF7,0)</f>
        <v>3.289391691113281E-2</v>
      </c>
      <c r="AG33" s="48">
        <f>IF(PLANEL_Pot_Trim!AG7&lt;&gt;0,AG7/PLANEL_Pot_Trim!AG7,0)</f>
        <v>3.289391691113281E-2</v>
      </c>
      <c r="AH33" s="48">
        <f>IF(PLANEL_Pot_Trim!AH7&lt;&gt;0,AH7/PLANEL_Pot_Trim!AH7,0)</f>
        <v>0.11624847364385467</v>
      </c>
      <c r="AI33" s="48">
        <f>IF(PLANEL_Pot_Trim!AI7&lt;&gt;0,AI7/PLANEL_Pot_Trim!AI7,0)</f>
        <v>0.10612001315531779</v>
      </c>
      <c r="AJ33" s="48">
        <f>IF(PLANEL_Pot_Trim!AJ7&lt;&gt;0,AJ7/PLANEL_Pot_Trim!AJ7,0)</f>
        <v>3.2894080839632751E-2</v>
      </c>
      <c r="AK33" s="48">
        <f>IF(PLANEL_Pot_Trim!AK7&lt;&gt;0,AK7/PLANEL_Pot_Trim!AK7,0)</f>
        <v>3.2894080839632751E-2</v>
      </c>
      <c r="AL33" s="48">
        <f>IF(PLANEL_Pot_Trim!AL7&lt;&gt;0,AL7/PLANEL_Pot_Trim!AL7,0)</f>
        <v>0.10612001315531779</v>
      </c>
      <c r="AM33" s="48">
        <f>IF(PLANEL_Pot_Trim!AM7&lt;&gt;0,AM7/PLANEL_Pot_Trim!AM7,0)</f>
        <v>8.3048592744957281E-2</v>
      </c>
      <c r="AN33" s="48">
        <f>IF(PLANEL_Pot_Trim!AN7&lt;&gt;0,AN7/PLANEL_Pot_Trim!AN7,0)</f>
        <v>3.0567991178098469E-2</v>
      </c>
      <c r="AO33" s="48">
        <f>IF(PLANEL_Pot_Trim!AO7&lt;&gt;0,AO7/PLANEL_Pot_Trim!AO7,0)</f>
        <v>3.0567991178098469E-2</v>
      </c>
      <c r="AP33" s="48">
        <f>IF(PLANEL_Pot_Trim!AP7&lt;&gt;0,AP7/PLANEL_Pot_Trim!AP7,0)</f>
        <v>4.3160316533607003E-2</v>
      </c>
      <c r="AQ33" s="48">
        <f>IF(PLANEL_Pot_Trim!AQ7&lt;&gt;0,AQ7/PLANEL_Pot_Trim!AQ7,0)</f>
        <v>5.350012038280761E-2</v>
      </c>
      <c r="AR33" s="48">
        <f>IF(PLANEL_Pot_Trim!AR7&lt;&gt;0,AR7/PLANEL_Pot_Trim!AR7,0)</f>
        <v>1.7347141632024651E-2</v>
      </c>
      <c r="AS33" s="48">
        <f>IF(PLANEL_Pot_Trim!AS7&lt;&gt;0,AS7/PLANEL_Pot_Trim!AS7,0)</f>
        <v>1.7347141632024651E-2</v>
      </c>
      <c r="AT33" s="48">
        <f>IF(PLANEL_Pot_Trim!AT7&lt;&gt;0,AT7/PLANEL_Pot_Trim!AT7,0)</f>
        <v>1.7347141632024651E-2</v>
      </c>
      <c r="AU33" s="48">
        <f>IF(PLANEL_Pot_Trim!AU7&lt;&gt;0,AU7/PLANEL_Pot_Trim!AU7,0)</f>
        <v>1.7242958263714903E-2</v>
      </c>
      <c r="AV33" s="48">
        <f>IF(PLANEL_Pot_Trim!AV7&lt;&gt;0,AV7/PLANEL_Pot_Trim!AV7,0)</f>
        <v>1.7242958263714903E-2</v>
      </c>
      <c r="AW33" s="48">
        <f>IF(PLANEL_Pot_Trim!AW7&lt;&gt;0,AW7/PLANEL_Pot_Trim!AW7,0)</f>
        <v>1.7242958263714903E-2</v>
      </c>
      <c r="AX33" s="48">
        <f>IF(PLANEL_Pot_Trim!AX7&lt;&gt;0,AX7/PLANEL_Pot_Trim!AX7,0)</f>
        <v>1.7242958263714903E-2</v>
      </c>
      <c r="AY33" s="48">
        <f>IF(PLANEL_Pot_Trim!AY7&lt;&gt;0,AY7/PLANEL_Pot_Trim!AY7,0)</f>
        <v>1.7242958263714903E-2</v>
      </c>
      <c r="AZ33" s="48">
        <f>IF(PLANEL_Pot_Trim!AZ7&lt;&gt;0,AZ7/PLANEL_Pot_Trim!AZ7,0)</f>
        <v>1.7242958263714903E-2</v>
      </c>
      <c r="BA33" s="48">
        <f>IF(PLANEL_Pot_Trim!BA7&lt;&gt;0,BA7/PLANEL_Pot_Trim!BA7,0)</f>
        <v>1.7242958263714903E-2</v>
      </c>
      <c r="BB33" s="48">
        <f>IF(PLANEL_Pot_Trim!BB7&lt;&gt;0,BB7/PLANEL_Pot_Trim!BB7,0)</f>
        <v>1.7242958263714903E-2</v>
      </c>
      <c r="BC33" s="48">
        <f>IF(PLANEL_Pot_Trim!BC7&lt;&gt;0,BC7/PLANEL_Pot_Trim!BC7,0)</f>
        <v>1.7243102148901547E-2</v>
      </c>
      <c r="BD33" s="48">
        <f>IF(PLANEL_Pot_Trim!BD7&lt;&gt;0,BD7/PLANEL_Pot_Trim!BD7,0)</f>
        <v>1.7243102148901547E-2</v>
      </c>
      <c r="BE33" s="48">
        <f>IF(PLANEL_Pot_Trim!BE7&lt;&gt;0,BE7/PLANEL_Pot_Trim!BE7,0)</f>
        <v>1.7243102148901547E-2</v>
      </c>
      <c r="BF33" s="48">
        <f>IF(PLANEL_Pot_Trim!BF7&lt;&gt;0,BF7/PLANEL_Pot_Trim!BF7,0)</f>
        <v>1.7243102148901547E-2</v>
      </c>
      <c r="BG33" s="48">
        <f>IF(PLANEL_Pot_Trim!BG7&lt;&gt;0,BG7/PLANEL_Pot_Trim!BG7,0)</f>
        <v>1.7243102148901547E-2</v>
      </c>
      <c r="BH33" s="48">
        <f>IF(PLANEL_Pot_Trim!BH7&lt;&gt;0,BH7/PLANEL_Pot_Trim!BH7,0)</f>
        <v>1.7243102148901547E-2</v>
      </c>
      <c r="BI33" s="48">
        <f>IF(PLANEL_Pot_Trim!BI7&lt;&gt;0,BI7/PLANEL_Pot_Trim!BI7,0)</f>
        <v>1.7243102148901547E-2</v>
      </c>
      <c r="BJ33" s="48">
        <f>IF(PLANEL_Pot_Trim!BJ7&lt;&gt;0,BJ7/PLANEL_Pot_Trim!BJ7,0)</f>
        <v>1.7243102148901547E-2</v>
      </c>
      <c r="BK33" s="48">
        <f>IF(PLANEL_Pot_Trim!BK7&lt;&gt;0,BK7/PLANEL_Pot_Trim!BK7,0)</f>
        <v>1.7243102148901547E-2</v>
      </c>
      <c r="BL33" s="48">
        <f>IF(PLANEL_Pot_Trim!BL7&lt;&gt;0,BL7/PLANEL_Pot_Trim!BL7,0)</f>
        <v>1.7243102148901547E-2</v>
      </c>
      <c r="BM33" s="48">
        <f>IF(PLANEL_Pot_Trim!BM7&lt;&gt;0,BM7/PLANEL_Pot_Trim!BM7,0)</f>
        <v>1.7243102148901547E-2</v>
      </c>
      <c r="BN33" s="48">
        <f>IF(PLANEL_Pot_Trim!BN7&lt;&gt;0,BN7/PLANEL_Pot_Trim!BN7,0)</f>
        <v>1.7243102148901547E-2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48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49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0.60161247772454818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0.60161247772454818</v>
      </c>
      <c r="I36" s="49">
        <f>IF(PLANEL_Pot_Trim!I9&lt;&gt;0,I10/PLANEL_Pot_Trim!I9,0)</f>
        <v>0.60004516246615291</v>
      </c>
      <c r="J36" s="49">
        <f>IF(PLANEL_Pot_Trim!J9&lt;&gt;0,J10/PLANEL_Pot_Trim!J9,0)</f>
        <v>0.60161247772454818</v>
      </c>
      <c r="K36" s="49">
        <f>IF(PLANEL_Pot_Trim!K9&lt;&gt;0,K10/PLANEL_Pot_Trim!K9,0)</f>
        <v>0.60161247772454818</v>
      </c>
      <c r="L36" s="49">
        <f>IF(PLANEL_Pot_Trim!L9&lt;&gt;0,L10/PLANEL_Pot_Trim!L9,0)</f>
        <v>0.60161247772454818</v>
      </c>
      <c r="M36" s="49">
        <f>IF(PLANEL_Pot_Trim!M9&lt;&gt;0,M10/PLANEL_Pot_Trim!M9,0)</f>
        <v>0.60004516246615291</v>
      </c>
      <c r="N36" s="49">
        <f>IF(PLANEL_Pot_Trim!N9&lt;&gt;0,N10/PLANEL_Pot_Trim!N9,0)</f>
        <v>0.60161247772454818</v>
      </c>
      <c r="O36" s="49">
        <f>IF(PLANEL_Pot_Trim!O9&lt;&gt;0,O10/PLANEL_Pot_Trim!O9,0)</f>
        <v>0.60161247772454818</v>
      </c>
      <c r="P36" s="49">
        <f>IF(PLANEL_Pot_Trim!P9&lt;&gt;0,P10/PLANEL_Pot_Trim!P9,0)</f>
        <v>0.56415070170566317</v>
      </c>
      <c r="Q36" s="49">
        <f>IF(PLANEL_Pot_Trim!Q9&lt;&gt;0,Q10/PLANEL_Pot_Trim!Q9,0)</f>
        <v>0.47315020215695808</v>
      </c>
      <c r="R36" s="49">
        <f>IF(PLANEL_Pot_Trim!R9&lt;&gt;0,R10/PLANEL_Pot_Trim!R9,0)</f>
        <v>0.60161247772454818</v>
      </c>
      <c r="S36" s="49">
        <f>IF(PLANEL_Pot_Trim!S9&lt;&gt;0,S10/PLANEL_Pot_Trim!S9,0)</f>
        <v>0.65927071544605387</v>
      </c>
      <c r="T36" s="49">
        <f>IF(PLANEL_Pot_Trim!T9&lt;&gt;0,T10/PLANEL_Pot_Trim!T9,0)</f>
        <v>0.62796696029704691</v>
      </c>
      <c r="U36" s="49">
        <f>IF(PLANEL_Pot_Trim!U9&lt;&gt;0,U10/PLANEL_Pot_Trim!U9,0)</f>
        <v>0.62796696029704691</v>
      </c>
      <c r="V36" s="49">
        <f>IF(PLANEL_Pot_Trim!V9&lt;&gt;0,V10/PLANEL_Pot_Trim!V9,0)</f>
        <v>0.65927071544605387</v>
      </c>
      <c r="W36" s="49">
        <f>IF(PLANEL_Pot_Trim!W9&lt;&gt;0,W10/PLANEL_Pot_Trim!W9,0)</f>
        <v>0.65927071544605387</v>
      </c>
      <c r="X36" s="49">
        <f>IF(PLANEL_Pot_Trim!X9&lt;&gt;0,X10/PLANEL_Pot_Trim!X9,0)</f>
        <v>0.62796696029704691</v>
      </c>
      <c r="Y36" s="49">
        <f>IF(PLANEL_Pot_Trim!Y9&lt;&gt;0,Y10/PLANEL_Pot_Trim!Y9,0)</f>
        <v>0.62796696029704691</v>
      </c>
      <c r="Z36" s="49">
        <f>IF(PLANEL_Pot_Trim!Z9&lt;&gt;0,Z10/PLANEL_Pot_Trim!Z9,0)</f>
        <v>0.65927071544605387</v>
      </c>
      <c r="AA36" s="49">
        <f>IF(PLANEL_Pot_Trim!AA9&lt;&gt;0,AA10/PLANEL_Pot_Trim!AA9,0)</f>
        <v>0.65927071544605387</v>
      </c>
      <c r="AB36" s="49">
        <f>IF(PLANEL_Pot_Trim!AB9&lt;&gt;0,AB10/PLANEL_Pot_Trim!AB9,0)</f>
        <v>0.62796696029704691</v>
      </c>
      <c r="AC36" s="49">
        <f>IF(PLANEL_Pot_Trim!AC9&lt;&gt;0,AC10/PLANEL_Pot_Trim!AC9,0)</f>
        <v>0.62796696029704691</v>
      </c>
      <c r="AD36" s="49">
        <f>IF(PLANEL_Pot_Trim!AD9&lt;&gt;0,AD10/PLANEL_Pot_Trim!AD9,0)</f>
        <v>0.65927071544605387</v>
      </c>
      <c r="AE36" s="49">
        <f>IF(PLANEL_Pot_Trim!AE9&lt;&gt;0,AE10/PLANEL_Pot_Trim!AE9,0)</f>
        <v>0.65927071544605387</v>
      </c>
      <c r="AF36" s="49">
        <f>IF(PLANEL_Pot_Trim!AF9&lt;&gt;0,AF10/PLANEL_Pot_Trim!AF9,0)</f>
        <v>0.62796696029704691</v>
      </c>
      <c r="AG36" s="49">
        <f>IF(PLANEL_Pot_Trim!AG9&lt;&gt;0,AG10/PLANEL_Pot_Trim!AG9,0)</f>
        <v>0.62796696029704691</v>
      </c>
      <c r="AH36" s="49">
        <f>IF(PLANEL_Pot_Trim!AH9&lt;&gt;0,AH10/PLANEL_Pot_Trim!AH9,0)</f>
        <v>0.65927071544605387</v>
      </c>
      <c r="AI36" s="49">
        <f>IF(PLANEL_Pot_Trim!AI9&lt;&gt;0,AI10/PLANEL_Pot_Trim!AI9,0)</f>
        <v>0.65927071544605387</v>
      </c>
      <c r="AJ36" s="49">
        <f>IF(PLANEL_Pot_Trim!AJ9&lt;&gt;0,AJ10/PLANEL_Pot_Trim!AJ9,0)</f>
        <v>0.62796696029704691</v>
      </c>
      <c r="AK36" s="49">
        <f>IF(PLANEL_Pot_Trim!AK9&lt;&gt;0,AK10/PLANEL_Pot_Trim!AK9,0)</f>
        <v>0.62796696029704691</v>
      </c>
      <c r="AL36" s="49">
        <f>IF(PLANEL_Pot_Trim!AL9&lt;&gt;0,AL10/PLANEL_Pot_Trim!AL9,0)</f>
        <v>0.65927071544605387</v>
      </c>
      <c r="AM36" s="49">
        <f>IF(PLANEL_Pot_Trim!AM9&lt;&gt;0,AM10/PLANEL_Pot_Trim!AM9,0)</f>
        <v>0.65927071544605387</v>
      </c>
      <c r="AN36" s="49">
        <f>IF(PLANEL_Pot_Trim!AN9&lt;&gt;0,AN10/PLANEL_Pot_Trim!AN9,0)</f>
        <v>0.62796696029704691</v>
      </c>
      <c r="AO36" s="49">
        <f>IF(PLANEL_Pot_Trim!AO9&lt;&gt;0,AO10/PLANEL_Pot_Trim!AO9,0)</f>
        <v>0.62796696029704691</v>
      </c>
      <c r="AP36" s="49">
        <f>IF(PLANEL_Pot_Trim!AP9&lt;&gt;0,AP10/PLANEL_Pot_Trim!AP9,0)</f>
        <v>0.65927071544605387</v>
      </c>
      <c r="AQ36" s="49">
        <f>IF(PLANEL_Pot_Trim!AQ9&lt;&gt;0,AQ10/PLANEL_Pot_Trim!AQ9,0)</f>
        <v>0.65927071544605387</v>
      </c>
      <c r="AR36" s="49">
        <f>IF(PLANEL_Pot_Trim!AR9&lt;&gt;0,AR10/PLANEL_Pot_Trim!AR9,0)</f>
        <v>0.62796696029704691</v>
      </c>
      <c r="AS36" s="49">
        <f>IF(PLANEL_Pot_Trim!AS9&lt;&gt;0,AS10/PLANEL_Pot_Trim!AS9,0)</f>
        <v>0.62796696029704691</v>
      </c>
      <c r="AT36" s="49">
        <f>IF(PLANEL_Pot_Trim!AT9&lt;&gt;0,AT10/PLANEL_Pot_Trim!AT9,0)</f>
        <v>0.62796696029704691</v>
      </c>
      <c r="AU36" s="49">
        <f>IF(PLANEL_Pot_Trim!AU9&lt;&gt;0,AU10/PLANEL_Pot_Trim!AU9,0)</f>
        <v>0.65927071544605387</v>
      </c>
      <c r="AV36" s="49">
        <f>IF(PLANEL_Pot_Trim!AV9&lt;&gt;0,AV10/PLANEL_Pot_Trim!AV9,0)</f>
        <v>0.62796696029704691</v>
      </c>
      <c r="AW36" s="49">
        <f>IF(PLANEL_Pot_Trim!AW9&lt;&gt;0,AW10/PLANEL_Pot_Trim!AW9,0)</f>
        <v>0.62796696029704691</v>
      </c>
      <c r="AX36" s="49">
        <f>IF(PLANEL_Pot_Trim!AX9&lt;&gt;0,AX10/PLANEL_Pot_Trim!AX9,0)</f>
        <v>0.62796696029704691</v>
      </c>
      <c r="AY36" s="49">
        <f>IF(PLANEL_Pot_Trim!AY9&lt;&gt;0,AY10/PLANEL_Pot_Trim!AY9,0)</f>
        <v>0.65927071544605387</v>
      </c>
      <c r="AZ36" s="49">
        <f>IF(PLANEL_Pot_Trim!AZ9&lt;&gt;0,AZ10/PLANEL_Pot_Trim!AZ9,0)</f>
        <v>0.62796696029704691</v>
      </c>
      <c r="BA36" s="49">
        <f>IF(PLANEL_Pot_Trim!BA9&lt;&gt;0,BA10/PLANEL_Pot_Trim!BA9,0)</f>
        <v>0.62796696029704691</v>
      </c>
      <c r="BB36" s="49">
        <f>IF(PLANEL_Pot_Trim!BB9&lt;&gt;0,BB10/PLANEL_Pot_Trim!BB9,0)</f>
        <v>0.62796696029704691</v>
      </c>
      <c r="BC36" s="49">
        <f>IF(PLANEL_Pot_Trim!BC9&lt;&gt;0,BC10/PLANEL_Pot_Trim!BC9,0)</f>
        <v>0.65927071544605387</v>
      </c>
      <c r="BD36" s="49">
        <f>IF(PLANEL_Pot_Trim!BD9&lt;&gt;0,BD10/PLANEL_Pot_Trim!BD9,0)</f>
        <v>0.62796696029704691</v>
      </c>
      <c r="BE36" s="49">
        <f>IF(PLANEL_Pot_Trim!BE9&lt;&gt;0,BE10/PLANEL_Pot_Trim!BE9,0)</f>
        <v>0.62796696029704691</v>
      </c>
      <c r="BF36" s="49">
        <f>IF(PLANEL_Pot_Trim!BF9&lt;&gt;0,BF10/PLANEL_Pot_Trim!BF9,0)</f>
        <v>0.62796696029704691</v>
      </c>
      <c r="BG36" s="49">
        <f>IF(PLANEL_Pot_Trim!BG9&lt;&gt;0,BG10/PLANEL_Pot_Trim!BG9,0)</f>
        <v>0.48325656575682385</v>
      </c>
      <c r="BH36" s="49">
        <f>IF(PLANEL_Pot_Trim!BH9&lt;&gt;0,BH10/PLANEL_Pot_Trim!BH9,0)</f>
        <v>0.48325656575682385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0.48325656575682385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0.95237128000000004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0.95237128000000004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0.95237128000000004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0.95237128000000004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0.95237128000000004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0.95237128000000004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0.95237128000000004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0.95237128000000004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0.95237128000000004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0.95237128000000004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0.95237128000000004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0.95237128000000004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0.95237128000000004</v>
      </c>
      <c r="DQ36" s="49">
        <f>IF(PLANEL_Pot_Trim!DQ9&lt;&gt;0,DQ10/PLANEL_Pot_Trim!DQ9,0)</f>
        <v>0.5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50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0.8588459339975093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0.8588459339975093</v>
      </c>
      <c r="I37" s="49">
        <f>IF(PLANEL_Pot_Trim!I10&lt;&gt;0,I11/PLANEL_Pot_Trim!I10,0)</f>
        <v>0.8588459339975093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0.8588459339975093</v>
      </c>
      <c r="M37" s="49">
        <f>IF(PLANEL_Pot_Trim!M10&lt;&gt;0,M11/PLANEL_Pot_Trim!M10,0)</f>
        <v>0.8588459339975093</v>
      </c>
      <c r="N37" s="49">
        <f>IF(PLANEL_Pot_Trim!N10&lt;&gt;0,N11/PLANEL_Pot_Trim!N10,0)</f>
        <v>0.8588459339975093</v>
      </c>
      <c r="O37" s="49">
        <f>IF(PLANEL_Pot_Trim!O10&lt;&gt;0,O11/PLANEL_Pot_Trim!O10,0)</f>
        <v>0.8588459339975093</v>
      </c>
      <c r="P37" s="49">
        <f>IF(PLANEL_Pot_Trim!P10&lt;&gt;0,P11/PLANEL_Pot_Trim!P10,0)</f>
        <v>0.8588459339975093</v>
      </c>
      <c r="Q37" s="49">
        <f>IF(PLANEL_Pot_Trim!Q10&lt;&gt;0,Q11/PLANEL_Pot_Trim!Q10,0)</f>
        <v>0.623013206724782</v>
      </c>
      <c r="R37" s="49">
        <f>IF(PLANEL_Pot_Trim!R10&lt;&gt;0,R11/PLANEL_Pot_Trim!R10,0)</f>
        <v>0.8588459339975093</v>
      </c>
      <c r="S37" s="49">
        <f>IF(PLANEL_Pot_Trim!S10&lt;&gt;0,S11/PLANEL_Pot_Trim!S10,0)</f>
        <v>0.8588459339975093</v>
      </c>
      <c r="T37" s="49">
        <f>IF(PLANEL_Pot_Trim!T10&lt;&gt;0,T11/PLANEL_Pot_Trim!T10,0)</f>
        <v>0.8588459339975093</v>
      </c>
      <c r="U37" s="49">
        <f>IF(PLANEL_Pot_Trim!U10&lt;&gt;0,U11/PLANEL_Pot_Trim!U10,0)</f>
        <v>0.8588459339975093</v>
      </c>
      <c r="V37" s="49">
        <f>IF(PLANEL_Pot_Trim!V10&lt;&gt;0,V11/PLANEL_Pot_Trim!V10,0)</f>
        <v>0.8588459339975093</v>
      </c>
      <c r="W37" s="49">
        <f>IF(PLANEL_Pot_Trim!W10&lt;&gt;0,W11/PLANEL_Pot_Trim!W10,0)</f>
        <v>0.8588459339975093</v>
      </c>
      <c r="X37" s="49">
        <f>IF(PLANEL_Pot_Trim!X10&lt;&gt;0,X11/PLANEL_Pot_Trim!X10,0)</f>
        <v>0.8588459339975093</v>
      </c>
      <c r="Y37" s="49">
        <f>IF(PLANEL_Pot_Trim!Y10&lt;&gt;0,Y11/PLANEL_Pot_Trim!Y10,0)</f>
        <v>0.8588459339975093</v>
      </c>
      <c r="Z37" s="49">
        <f>IF(PLANEL_Pot_Trim!Z10&lt;&gt;0,Z11/PLANEL_Pot_Trim!Z10,0)</f>
        <v>0.8588459339975093</v>
      </c>
      <c r="AA37" s="49">
        <f>IF(PLANEL_Pot_Trim!AA10&lt;&gt;0,AA11/PLANEL_Pot_Trim!AA10,0)</f>
        <v>0.8588459339975093</v>
      </c>
      <c r="AB37" s="49">
        <f>IF(PLANEL_Pot_Trim!AB10&lt;&gt;0,AB11/PLANEL_Pot_Trim!AB10,0)</f>
        <v>0.8588459339975093</v>
      </c>
      <c r="AC37" s="49">
        <f>IF(PLANEL_Pot_Trim!AC10&lt;&gt;0,AC11/PLANEL_Pot_Trim!AC10,0)</f>
        <v>0.31569765172270647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0.8588459339975093</v>
      </c>
      <c r="AG37" s="49">
        <f>IF(PLANEL_Pot_Trim!AG10&lt;&gt;0,AG11/PLANEL_Pot_Trim!AG10,0)</f>
        <v>0.21636543475854431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0.8588459339975093</v>
      </c>
      <c r="AK37" s="49">
        <f>IF(PLANEL_Pot_Trim!AK10&lt;&gt;0,AK11/PLANEL_Pot_Trim!AK10,0)</f>
        <v>0.8588459339975093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0.8588459339975093</v>
      </c>
      <c r="AO37" s="49">
        <f>IF(PLANEL_Pot_Trim!AO10&lt;&gt;0,AO11/PLANEL_Pot_Trim!AO10,0)</f>
        <v>0.21636543475854431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0.8588459339975093</v>
      </c>
      <c r="AS37" s="49">
        <f>IF(PLANEL_Pot_Trim!AS10&lt;&gt;0,AS11/PLANEL_Pot_Trim!AS10,0)</f>
        <v>0.21636543475854431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0.8588459339975093</v>
      </c>
      <c r="AW37" s="49">
        <f>IF(PLANEL_Pot_Trim!AW10&lt;&gt;0,AW11/PLANEL_Pot_Trim!AW10,0)</f>
        <v>0.21636543475854431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0.8588459339975093</v>
      </c>
      <c r="BA37" s="49">
        <f>IF(PLANEL_Pot_Trim!BA10&lt;&gt;0,BA11/PLANEL_Pot_Trim!BA10,0)</f>
        <v>0.21636543475854431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0.8588459339975093</v>
      </c>
      <c r="BE37" s="49">
        <f>IF(PLANEL_Pot_Trim!BE10&lt;&gt;0,BE11/PLANEL_Pot_Trim!BE10,0)</f>
        <v>0.47603558592777084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0.8588459339975093</v>
      </c>
      <c r="BI37" s="49">
        <f>IF(PLANEL_Pot_Trim!BI10&lt;&gt;0,BI11/PLANEL_Pot_Trim!BI10,0)</f>
        <v>0.8588459339975093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0.8588459339975093</v>
      </c>
      <c r="BM37" s="49">
        <f>IF(PLANEL_Pot_Trim!BM10&lt;&gt;0,BM11/PLANEL_Pot_Trim!BM10,0)</f>
        <v>0.25259567095613672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0.88941916231155782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0.88941916231155782</v>
      </c>
      <c r="I38" s="47">
        <f>IF(PLANEL_Pot_Trim!I11&lt;&gt;0,I12/PLANEL_Pot_Trim!I11,0)</f>
        <v>0.88941916231155782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0.88941916231155782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0.88941916231155782</v>
      </c>
      <c r="Q38" s="47">
        <f>IF(PLANEL_Pot_Trim!Q11&lt;&gt;0,Q12/PLANEL_Pot_Trim!Q11,0)</f>
        <v>0.88941916231155782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0.88941916231155782</v>
      </c>
      <c r="X38" s="47">
        <f>IF(PLANEL_Pot_Trim!X11&lt;&gt;0,X12/PLANEL_Pot_Trim!X11,0)</f>
        <v>0.88941916231155782</v>
      </c>
      <c r="Y38" s="47">
        <f>IF(PLANEL_Pot_Trim!Y11&lt;&gt;0,Y12/PLANEL_Pot_Trim!Y11,0)</f>
        <v>0.88941916231155782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0.88941916231155782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0.88941916231155782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0.88941916231155782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0.88941916231155782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0.88941916231155782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0.89916470486008837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0.89916470486008837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0.89916470486008837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0.89916470486008837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0.89916470486008837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0.89916470486008837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0.89916470486008837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0.89916470486008837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0.89916470486008837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0.89916470486008837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0.89916470486008837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0.89916470486008837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0.89916470486008837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0.89916470486008837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0.89916470486008837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0.89916470486008837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0.89916470486008837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0.89916470486008837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0.89916470486008837</v>
      </c>
      <c r="DQ38" s="47">
        <f>IF(PLANEL_Pot_Trim!DQ11&lt;&gt;0,DQ12/PLANEL_Pot_Trim!DQ11,0)</f>
        <v>0.8461031045655375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0.89916470486008837</v>
      </c>
      <c r="DU38" s="47">
        <f>IF(PLANEL_Pot_Trim!DU11&lt;&gt;0,DU12/PLANEL_Pot_Trim!DU11,0)</f>
        <v>0.8461031045655375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0.89916470486008837</v>
      </c>
      <c r="DY38" s="47">
        <f>IF(PLANEL_Pot_Trim!DY11&lt;&gt;0,DY12/PLANEL_Pot_Trim!DY11,0)</f>
        <v>0.8461031045655375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0.89916470486008837</v>
      </c>
      <c r="EC38" s="47">
        <f>IF(PLANEL_Pot_Trim!EC11&lt;&gt;0,EC12/PLANEL_Pot_Trim!EC11,0)</f>
        <v>0.8461031045655375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0.89916470486008837</v>
      </c>
      <c r="EG38" s="47">
        <f>IF(PLANEL_Pot_Trim!EG11&lt;&gt;0,EG12/PLANEL_Pot_Trim!EG11,0)</f>
        <v>0.8461031045655375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0.89916470486008837</v>
      </c>
      <c r="EK38" s="47">
        <f>IF(PLANEL_Pot_Trim!EK11&lt;&gt;0,EK12/PLANEL_Pot_Trim!EK11,0)</f>
        <v>0.8461031045655375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0.89916470486008837</v>
      </c>
      <c r="EO38" s="47">
        <f>IF(PLANEL_Pot_Trim!EO11&lt;&gt;0,EO12/PLANEL_Pot_Trim!EO11,0)</f>
        <v>0.8461031045655375</v>
      </c>
      <c r="EP38" s="47">
        <f>IF(PLANEL_Pot_Trim!EP11&lt;&gt;0,EP12/PLANEL_Pot_Trim!EP11,0)</f>
        <v>0.89916470486008837</v>
      </c>
    </row>
    <row r="39" spans="2:146" x14ac:dyDescent="0.25">
      <c r="B39" s="16" t="s">
        <v>57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0.52184511856167293</v>
      </c>
      <c r="F39" s="47">
        <f>IF(PLANEL_Pot_Trim!F12&lt;&gt;0,F13/PLANEL_Pot_Trim!F12,0)</f>
        <v>0.61548847270342222</v>
      </c>
      <c r="G39" s="47">
        <f>IF(PLANEL_Pot_Trim!G12&lt;&gt;0,G13/PLANEL_Pot_Trim!G12,0)</f>
        <v>0.61548847270342222</v>
      </c>
      <c r="H39" s="47">
        <f>IF(PLANEL_Pot_Trim!H12&lt;&gt;0,H13/PLANEL_Pot_Trim!H12,0)</f>
        <v>0.47461915129827537</v>
      </c>
      <c r="I39" s="47">
        <f>IF(PLANEL_Pot_Trim!I12&lt;&gt;0,I13/PLANEL_Pot_Trim!I12,0)</f>
        <v>0</v>
      </c>
      <c r="J39" s="47">
        <f>IF(PLANEL_Pot_Trim!J12&lt;&gt;0,J13/PLANEL_Pot_Trim!J12,0)</f>
        <v>0.67438201894363203</v>
      </c>
      <c r="K39" s="47">
        <f>IF(PLANEL_Pot_Trim!K12&lt;&gt;0,K13/PLANEL_Pot_Trim!K12,0)</f>
        <v>0.61548847270342222</v>
      </c>
      <c r="L39" s="47">
        <f>IF(PLANEL_Pot_Trim!L12&lt;&gt;0,L13/PLANEL_Pot_Trim!L12,0)</f>
        <v>0.63290768688992627</v>
      </c>
      <c r="M39" s="47">
        <f>IF(PLANEL_Pot_Trim!M12&lt;&gt;0,M13/PLANEL_Pot_Trim!M12,0)</f>
        <v>3.6274227477911959E-2</v>
      </c>
      <c r="N39" s="47">
        <f>IF(PLANEL_Pot_Trim!N12&lt;&gt;0,N13/PLANEL_Pot_Trim!N12,0)</f>
        <v>0.67438201894363203</v>
      </c>
      <c r="O39" s="47">
        <f>IF(PLANEL_Pot_Trim!O12&lt;&gt;0,O13/PLANEL_Pot_Trim!O12,0)</f>
        <v>0.67438201894363203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0.26339367223851229</v>
      </c>
      <c r="S39" s="47">
        <f>IF(PLANEL_Pot_Trim!S12&lt;&gt;0,S13/PLANEL_Pot_Trim!S12,0)</f>
        <v>0.67438201894363203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0.31010333078050856</v>
      </c>
      <c r="W39" s="47">
        <f>IF(PLANEL_Pot_Trim!W12&lt;&gt;0,W13/PLANEL_Pot_Trim!W12,0)</f>
        <v>0.67438201894363203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0.67438201894363203</v>
      </c>
      <c r="AA39" s="47">
        <f>IF(PLANEL_Pot_Trim!AA12&lt;&gt;0,AA13/PLANEL_Pot_Trim!AA12,0)</f>
        <v>0.67438201894363203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0.64024359626142979</v>
      </c>
      <c r="AE39" s="47">
        <f>IF(PLANEL_Pot_Trim!AE12&lt;&gt;0,AE13/PLANEL_Pot_Trim!AE12,0)</f>
        <v>0.67438201894363203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0.54165172309888487</v>
      </c>
      <c r="AI39" s="47">
        <f>IF(PLANEL_Pot_Trim!AI12&lt;&gt;0,AI13/PLANEL_Pot_Trim!AI12,0)</f>
        <v>0.67664820492016753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0.31689646014183548</v>
      </c>
      <c r="AM39" s="47">
        <f>IF(PLANEL_Pot_Trim!AM12&lt;&gt;0,AM13/PLANEL_Pot_Trim!AM12,0)</f>
        <v>0.62454280075347424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0.18105689566128591</v>
      </c>
      <c r="AQ39" s="47">
        <f>IF(PLANEL_Pot_Trim!AQ12&lt;&gt;0,AQ13/PLANEL_Pot_Trim!AQ12,0)</f>
        <v>0.46222467731771355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0</v>
      </c>
      <c r="AU39" s="47">
        <f>IF(PLANEL_Pot_Trim!AU12&lt;&gt;0,AU13/PLANEL_Pot_Trim!AU12,0)</f>
        <v>0.44054742862179919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</v>
      </c>
      <c r="AY39" s="47">
        <f>IF(PLANEL_Pot_Trim!AY12&lt;&gt;0,AY13/PLANEL_Pot_Trim!AY12,0)</f>
        <v>0.85825597011952193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51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3.7319543775256453E-2</v>
      </c>
      <c r="AF41" s="50">
        <f>IF(PLANEL_Pot_Trim!AF14&lt;&gt;0,AF15/PLANEL_Pot_Trim!AF14,0)</f>
        <v>0.38177285414340023</v>
      </c>
      <c r="AG41" s="50">
        <f>IF(PLANEL_Pot_Trim!AG14&lt;&gt;0,AG15/PLANEL_Pot_Trim!AG14,0)</f>
        <v>0.52241801046149028</v>
      </c>
      <c r="AH41" s="50">
        <f>IF(PLANEL_Pot_Trim!AH14&lt;&gt;0,AH15/PLANEL_Pot_Trim!AH14,0)</f>
        <v>0.33291317342836285</v>
      </c>
      <c r="AI41" s="50">
        <f>IF(PLANEL_Pot_Trim!AI14&lt;&gt;0,AI15/PLANEL_Pot_Trim!AI14,0)</f>
        <v>3.7319543775256453E-2</v>
      </c>
      <c r="AJ41" s="50">
        <f>IF(PLANEL_Pot_Trim!AJ14&lt;&gt;0,AJ15/PLANEL_Pot_Trim!AJ14,0)</f>
        <v>0.38177285414340023</v>
      </c>
      <c r="AK41" s="50">
        <f>IF(PLANEL_Pot_Trim!AK14&lt;&gt;0,AK15/PLANEL_Pot_Trim!AK14,0)</f>
        <v>0.52241801046149028</v>
      </c>
      <c r="AL41" s="50">
        <f>IF(PLANEL_Pot_Trim!AL14&lt;&gt;0,AL15/PLANEL_Pot_Trim!AL14,0)</f>
        <v>0.33291317342836285</v>
      </c>
      <c r="AM41" s="50">
        <f>IF(PLANEL_Pot_Trim!AM14&lt;&gt;0,AM15/PLANEL_Pot_Trim!AM14,0)</f>
        <v>1.4235673490955206E-2</v>
      </c>
      <c r="AN41" s="50">
        <f>IF(PLANEL_Pot_Trim!AN14&lt;&gt;0,AN15/PLANEL_Pot_Trim!AN14,0)</f>
        <v>0.14562862108829966</v>
      </c>
      <c r="AO41" s="50">
        <f>IF(PLANEL_Pot_Trim!AO14&lt;&gt;0,AO15/PLANEL_Pot_Trim!AO14,0)</f>
        <v>0.19927821906141865</v>
      </c>
      <c r="AP41" s="50">
        <f>IF(PLANEL_Pot_Trim!AP14&lt;&gt;0,AP15/PLANEL_Pot_Trim!AP14,0)</f>
        <v>0.12699092105285004</v>
      </c>
      <c r="AQ41" s="50">
        <f>IF(PLANEL_Pot_Trim!AQ14&lt;&gt;0,AQ15/PLANEL_Pot_Trim!AQ14,0)</f>
        <v>1.4235673490955206E-2</v>
      </c>
      <c r="AR41" s="50">
        <f>IF(PLANEL_Pot_Trim!AR14&lt;&gt;0,AR15/PLANEL_Pot_Trim!AR14,0)</f>
        <v>0.14562862108829966</v>
      </c>
      <c r="AS41" s="50">
        <f>IF(PLANEL_Pot_Trim!AS14&lt;&gt;0,AS15/PLANEL_Pot_Trim!AS14,0)</f>
        <v>0.19927821906141865</v>
      </c>
      <c r="AT41" s="50">
        <f>IF(PLANEL_Pot_Trim!AT14&lt;&gt;0,AT15/PLANEL_Pot_Trim!AT14,0)</f>
        <v>0.12699092105285004</v>
      </c>
      <c r="AU41" s="50">
        <f>IF(PLANEL_Pot_Trim!AU14&lt;&gt;0,AU15/PLANEL_Pot_Trim!AU14,0)</f>
        <v>1.4235673490955206E-2</v>
      </c>
      <c r="AV41" s="50">
        <f>IF(PLANEL_Pot_Trim!AV14&lt;&gt;0,AV15/PLANEL_Pot_Trim!AV14,0)</f>
        <v>0.14562862108829966</v>
      </c>
      <c r="AW41" s="50">
        <f>IF(PLANEL_Pot_Trim!AW14&lt;&gt;0,AW15/PLANEL_Pot_Trim!AW14,0)</f>
        <v>0.19927821906141865</v>
      </c>
      <c r="AX41" s="50">
        <f>IF(PLANEL_Pot_Trim!AX14&lt;&gt;0,AX15/PLANEL_Pot_Trim!AX14,0)</f>
        <v>0.12699092105285004</v>
      </c>
      <c r="AY41" s="50">
        <f>IF(PLANEL_Pot_Trim!AY14&lt;&gt;0,AY15/PLANEL_Pot_Trim!AY14,0)</f>
        <v>1.4235673490955206E-2</v>
      </c>
      <c r="AZ41" s="50">
        <f>IF(PLANEL_Pot_Trim!AZ14&lt;&gt;0,AZ15/PLANEL_Pot_Trim!AZ14,0)</f>
        <v>0.14562862108829966</v>
      </c>
      <c r="BA41" s="50">
        <f>IF(PLANEL_Pot_Trim!BA14&lt;&gt;0,BA15/PLANEL_Pot_Trim!BA14,0)</f>
        <v>0.19927821906141865</v>
      </c>
      <c r="BB41" s="50">
        <f>IF(PLANEL_Pot_Trim!BB14&lt;&gt;0,BB15/PLANEL_Pot_Trim!BB14,0)</f>
        <v>0.12699092105285004</v>
      </c>
      <c r="BC41" s="50">
        <f>IF(PLANEL_Pot_Trim!BC14&lt;&gt;0,BC15/PLANEL_Pot_Trim!BC14,0)</f>
        <v>1.4235673490955206E-2</v>
      </c>
      <c r="BD41" s="50">
        <f>IF(PLANEL_Pot_Trim!BD14&lt;&gt;0,BD15/PLANEL_Pot_Trim!BD14,0)</f>
        <v>0.14562862108829966</v>
      </c>
      <c r="BE41" s="50">
        <f>IF(PLANEL_Pot_Trim!BE14&lt;&gt;0,BE15/PLANEL_Pot_Trim!BE14,0)</f>
        <v>0.19927821906141865</v>
      </c>
      <c r="BF41" s="50">
        <f>IF(PLANEL_Pot_Trim!BF14&lt;&gt;0,BF15/PLANEL_Pot_Trim!BF14,0)</f>
        <v>0.12699092105285004</v>
      </c>
      <c r="BG41" s="50">
        <f>IF(PLANEL_Pot_Trim!BG14&lt;&gt;0,BG15/PLANEL_Pot_Trim!BG14,0)</f>
        <v>1.4235673490955206E-2</v>
      </c>
      <c r="BH41" s="50">
        <f>IF(PLANEL_Pot_Trim!BH14&lt;&gt;0,BH15/PLANEL_Pot_Trim!BH14,0)</f>
        <v>0.14562862108829966</v>
      </c>
      <c r="BI41" s="50">
        <f>IF(PLANEL_Pot_Trim!BI14&lt;&gt;0,BI15/PLANEL_Pot_Trim!BI14,0)</f>
        <v>0.19927821906141865</v>
      </c>
      <c r="BJ41" s="50">
        <f>IF(PLANEL_Pot_Trim!BJ14&lt;&gt;0,BJ15/PLANEL_Pot_Trim!BJ14,0)</f>
        <v>0.12699092105285004</v>
      </c>
      <c r="BK41" s="50">
        <f>IF(PLANEL_Pot_Trim!BK14&lt;&gt;0,BK15/PLANEL_Pot_Trim!BK14,0)</f>
        <v>1.4235673490955206E-2</v>
      </c>
      <c r="BL41" s="50">
        <f>IF(PLANEL_Pot_Trim!BL14&lt;&gt;0,BL15/PLANEL_Pot_Trim!BL14,0)</f>
        <v>0.14562862108829966</v>
      </c>
      <c r="BM41" s="50">
        <f>IF(PLANEL_Pot_Trim!BM14&lt;&gt;0,BM15/PLANEL_Pot_Trim!BM14,0)</f>
        <v>0.19927821906141865</v>
      </c>
      <c r="BN41" s="50">
        <f>IF(PLANEL_Pot_Trim!BN14&lt;&gt;0,BN15/PLANEL_Pot_Trim!BN14,0)</f>
        <v>0.12699092105285004</v>
      </c>
      <c r="BO41" s="50">
        <f>IF(PLANEL_Pot_Trim!BO14&lt;&gt;0,BO15/PLANEL_Pot_Trim!BO14,0)</f>
        <v>3.4700298273833254E-3</v>
      </c>
      <c r="BP41" s="50">
        <f>IF(PLANEL_Pot_Trim!BP14&lt;&gt;0,BP15/PLANEL_Pot_Trim!BP14,0)</f>
        <v>3.5497839931881874E-2</v>
      </c>
      <c r="BQ41" s="50">
        <f>IF(PLANEL_Pot_Trim!BQ14&lt;&gt;0,BQ15/PLANEL_Pot_Trim!BQ14,0)</f>
        <v>4.8575247579862167E-2</v>
      </c>
      <c r="BR41" s="50">
        <f>IF(PLANEL_Pot_Trim!BR14&lt;&gt;0,BR15/PLANEL_Pot_Trim!BR14,0)</f>
        <v>3.095479003309751E-2</v>
      </c>
      <c r="BS41" s="50">
        <f>IF(PLANEL_Pot_Trim!BS14&lt;&gt;0,BS15/PLANEL_Pot_Trim!BS14,0)</f>
        <v>3.4700298273833254E-3</v>
      </c>
      <c r="BT41" s="50">
        <f>IF(PLANEL_Pot_Trim!BT14&lt;&gt;0,BT15/PLANEL_Pot_Trim!BT14,0)</f>
        <v>3.5497839931881874E-2</v>
      </c>
      <c r="BU41" s="50">
        <f>IF(PLANEL_Pot_Trim!BU14&lt;&gt;0,BU15/PLANEL_Pot_Trim!BU14,0)</f>
        <v>4.8575247579862167E-2</v>
      </c>
      <c r="BV41" s="50">
        <f>IF(PLANEL_Pot_Trim!BV14&lt;&gt;0,BV15/PLANEL_Pot_Trim!BV14,0)</f>
        <v>3.095479003309751E-2</v>
      </c>
      <c r="BW41" s="50">
        <f>IF(PLANEL_Pot_Trim!BW14&lt;&gt;0,BW15/PLANEL_Pot_Trim!BW14,0)</f>
        <v>3.4700298273833254E-3</v>
      </c>
      <c r="BX41" s="50">
        <f>IF(PLANEL_Pot_Trim!BX14&lt;&gt;0,BX15/PLANEL_Pot_Trim!BX14,0)</f>
        <v>3.5497839931881874E-2</v>
      </c>
      <c r="BY41" s="50">
        <f>IF(PLANEL_Pot_Trim!BY14&lt;&gt;0,BY15/PLANEL_Pot_Trim!BY14,0)</f>
        <v>4.8575247579862167E-2</v>
      </c>
      <c r="BZ41" s="50">
        <f>IF(PLANEL_Pot_Trim!BZ14&lt;&gt;0,BZ15/PLANEL_Pot_Trim!BZ14,0)</f>
        <v>3.095479003309751E-2</v>
      </c>
      <c r="CA41" s="50">
        <f>IF(PLANEL_Pot_Trim!CA14&lt;&gt;0,CA15/PLANEL_Pot_Trim!CA14,0)</f>
        <v>3.4700298273833254E-3</v>
      </c>
      <c r="CB41" s="50">
        <f>IF(PLANEL_Pot_Trim!CB14&lt;&gt;0,CB15/PLANEL_Pot_Trim!CB14,0)</f>
        <v>3.5497839931881874E-2</v>
      </c>
      <c r="CC41" s="50">
        <f>IF(PLANEL_Pot_Trim!CC14&lt;&gt;0,CC15/PLANEL_Pot_Trim!CC14,0)</f>
        <v>4.8575247579862167E-2</v>
      </c>
      <c r="CD41" s="50">
        <f>IF(PLANEL_Pot_Trim!CD14&lt;&gt;0,CD15/PLANEL_Pot_Trim!CD14,0)</f>
        <v>3.095479003309751E-2</v>
      </c>
      <c r="CE41" s="50">
        <f>IF(PLANEL_Pot_Trim!CE14&lt;&gt;0,CE15/PLANEL_Pot_Trim!CE14,0)</f>
        <v>3.4700298273833254E-3</v>
      </c>
      <c r="CF41" s="50">
        <f>IF(PLANEL_Pot_Trim!CF14&lt;&gt;0,CF15/PLANEL_Pot_Trim!CF14,0)</f>
        <v>3.5497839931881874E-2</v>
      </c>
      <c r="CG41" s="50">
        <f>IF(PLANEL_Pot_Trim!CG14&lt;&gt;0,CG15/PLANEL_Pot_Trim!CG14,0)</f>
        <v>4.8575247579862167E-2</v>
      </c>
      <c r="CH41" s="50">
        <f>IF(PLANEL_Pot_Trim!CH14&lt;&gt;0,CH15/PLANEL_Pot_Trim!CH14,0)</f>
        <v>3.095479003309751E-2</v>
      </c>
      <c r="CI41" s="50">
        <f>IF(PLANEL_Pot_Trim!CI14&lt;&gt;0,CI15/PLANEL_Pot_Trim!CI14,0)</f>
        <v>0</v>
      </c>
      <c r="CJ41" s="50">
        <f>IF(PLANEL_Pot_Trim!CJ14&lt;&gt;0,CJ15/PLANEL_Pot_Trim!CJ14,0)</f>
        <v>0</v>
      </c>
      <c r="CK41" s="50">
        <f>IF(PLANEL_Pot_Trim!CK14&lt;&gt;0,CK15/PLANEL_Pot_Trim!CK14,0)</f>
        <v>0</v>
      </c>
      <c r="CL41" s="50">
        <f>IF(PLANEL_Pot_Trim!CL14&lt;&gt;0,CL15/PLANEL_Pot_Trim!CL14,0)</f>
        <v>0</v>
      </c>
      <c r="CM41" s="50">
        <f>IF(PLANEL_Pot_Trim!CM14&lt;&gt;0,CM15/PLANEL_Pot_Trim!CM14,0)</f>
        <v>0</v>
      </c>
      <c r="CN41" s="50">
        <f>IF(PLANEL_Pot_Trim!CN14&lt;&gt;0,CN15/PLANEL_Pot_Trim!CN14,0)</f>
        <v>0</v>
      </c>
      <c r="CO41" s="50">
        <f>IF(PLANEL_Pot_Trim!CO14&lt;&gt;0,CO15/PLANEL_Pot_Trim!CO14,0)</f>
        <v>0</v>
      </c>
      <c r="CP41" s="50">
        <f>IF(PLANEL_Pot_Trim!CP14&lt;&gt;0,CP15/PLANEL_Pot_Trim!CP14,0)</f>
        <v>0</v>
      </c>
      <c r="CQ41" s="50">
        <f>IF(PLANEL_Pot_Trim!CQ14&lt;&gt;0,CQ15/PLANEL_Pot_Trim!CQ14,0)</f>
        <v>0</v>
      </c>
      <c r="CR41" s="50">
        <f>IF(PLANEL_Pot_Trim!CR14&lt;&gt;0,CR15/PLANEL_Pot_Trim!CR14,0)</f>
        <v>0</v>
      </c>
      <c r="CS41" s="50">
        <f>IF(PLANEL_Pot_Trim!CS14&lt;&gt;0,CS15/PLANEL_Pot_Trim!CS14,0)</f>
        <v>0</v>
      </c>
      <c r="CT41" s="50">
        <f>IF(PLANEL_Pot_Trim!CT14&lt;&gt;0,CT15/PLANEL_Pot_Trim!CT14,0)</f>
        <v>0</v>
      </c>
      <c r="CU41" s="50">
        <f>IF(PLANEL_Pot_Trim!CU14&lt;&gt;0,CU15/PLANEL_Pot_Trim!CU14,0)</f>
        <v>0</v>
      </c>
      <c r="CV41" s="50">
        <f>IF(PLANEL_Pot_Trim!CV14&lt;&gt;0,CV15/PLANEL_Pot_Trim!CV14,0)</f>
        <v>0</v>
      </c>
      <c r="CW41" s="50">
        <f>IF(PLANEL_Pot_Trim!CW14&lt;&gt;0,CW15/PLANEL_Pot_Trim!CW14,0)</f>
        <v>0</v>
      </c>
      <c r="CX41" s="50">
        <f>IF(PLANEL_Pot_Trim!CX14&lt;&gt;0,CX15/PLANEL_Pot_Trim!CX14,0)</f>
        <v>0</v>
      </c>
      <c r="CY41" s="80">
        <f>IF(PLANEL_Pot_Trim!CY14&lt;&gt;0,CY15/PLANEL_Pot_Trim!CY14,0)</f>
        <v>0</v>
      </c>
      <c r="CZ41" s="80">
        <f>IF(PLANEL_Pot_Trim!CZ14&lt;&gt;0,CZ15/PLANEL_Pot_Trim!CZ14,0)</f>
        <v>0</v>
      </c>
      <c r="DA41" s="80">
        <f>IF(PLANEL_Pot_Trim!DA14&lt;&gt;0,DA15/PLANEL_Pot_Trim!DA14,0)</f>
        <v>0</v>
      </c>
      <c r="DB41" s="80">
        <f>IF(PLANEL_Pot_Trim!DB14&lt;&gt;0,DB15/PLANEL_Pot_Trim!DB14,0)</f>
        <v>0</v>
      </c>
      <c r="DC41" s="50">
        <f>IF(PLANEL_Pot_Trim!DC14&lt;&gt;0,DC15/PLANEL_Pot_Trim!DC14,0)</f>
        <v>0</v>
      </c>
      <c r="DD41" s="50">
        <f>IF(PLANEL_Pot_Trim!DD14&lt;&gt;0,DD15/PLANEL_Pot_Trim!DD14,0)</f>
        <v>0</v>
      </c>
      <c r="DE41" s="50">
        <f>IF(PLANEL_Pot_Trim!DE14&lt;&gt;0,DE15/PLANEL_Pot_Trim!DE14,0)</f>
        <v>0</v>
      </c>
      <c r="DF41" s="50">
        <f>IF(PLANEL_Pot_Trim!DF14&lt;&gt;0,DF15/PLANEL_Pot_Trim!DF14,0)</f>
        <v>0</v>
      </c>
      <c r="DG41" s="50">
        <f>IF(PLANEL_Pot_Trim!DG14&lt;&gt;0,DG15/PLANEL_Pot_Trim!DG14,0)</f>
        <v>0</v>
      </c>
      <c r="DH41" s="50">
        <f>IF(PLANEL_Pot_Trim!DH14&lt;&gt;0,DH15/PLANEL_Pot_Trim!DH14,0)</f>
        <v>0</v>
      </c>
      <c r="DI41" s="50">
        <f>IF(PLANEL_Pot_Trim!DI14&lt;&gt;0,DI15/PLANEL_Pot_Trim!DI14,0)</f>
        <v>0</v>
      </c>
      <c r="DJ41" s="50">
        <f>IF(PLANEL_Pot_Trim!DJ14&lt;&gt;0,DJ15/PLANEL_Pot_Trim!DJ14,0)</f>
        <v>0</v>
      </c>
      <c r="DK41" s="50">
        <f>IF(PLANEL_Pot_Trim!DK14&lt;&gt;0,DK15/PLANEL_Pot_Trim!DK14,0)</f>
        <v>0</v>
      </c>
      <c r="DL41" s="50">
        <f>IF(PLANEL_Pot_Trim!DL14&lt;&gt;0,DL15/PLANEL_Pot_Trim!DL14,0)</f>
        <v>0</v>
      </c>
      <c r="DM41" s="50">
        <f>IF(PLANEL_Pot_Trim!DM14&lt;&gt;0,DM15/PLANEL_Pot_Trim!DM14,0)</f>
        <v>0</v>
      </c>
      <c r="DN41" s="50">
        <f>IF(PLANEL_Pot_Trim!DN14&lt;&gt;0,DN15/PLANEL_Pot_Trim!DN14,0)</f>
        <v>0</v>
      </c>
      <c r="DO41" s="50">
        <f>IF(PLANEL_Pot_Trim!DO14&lt;&gt;0,DO15/PLANEL_Pot_Trim!DO14,0)</f>
        <v>0</v>
      </c>
      <c r="DP41" s="50">
        <f>IF(PLANEL_Pot_Trim!DP14&lt;&gt;0,DP15/PLANEL_Pot_Trim!DP14,0)</f>
        <v>0</v>
      </c>
      <c r="DQ41" s="50">
        <f>IF(PLANEL_Pot_Trim!DQ14&lt;&gt;0,DQ15/PLANEL_Pot_Trim!DQ14,0)</f>
        <v>0</v>
      </c>
      <c r="DR41" s="50">
        <f>IF(PLANEL_Pot_Trim!DR14&lt;&gt;0,DR15/PLANEL_Pot_Trim!DR14,0)</f>
        <v>0</v>
      </c>
      <c r="DS41" s="50">
        <f>IF(PLANEL_Pot_Trim!DS14&lt;&gt;0,DS15/PLANEL_Pot_Trim!DS14,0)</f>
        <v>0</v>
      </c>
      <c r="DT41" s="50">
        <f>IF(PLANEL_Pot_Trim!DT14&lt;&gt;0,DT15/PLANEL_Pot_Trim!DT14,0)</f>
        <v>0</v>
      </c>
      <c r="DU41" s="50">
        <f>IF(PLANEL_Pot_Trim!DU14&lt;&gt;0,DU15/PLANEL_Pot_Trim!DU14,0)</f>
        <v>0</v>
      </c>
      <c r="DV41" s="50">
        <f>IF(PLANEL_Pot_Trim!DV14&lt;&gt;0,DV15/PLANEL_Pot_Trim!DV14,0)</f>
        <v>0</v>
      </c>
      <c r="DW41" s="50">
        <f>IF(PLANEL_Pot_Trim!DW14&lt;&gt;0,DW15/PLANEL_Pot_Trim!DW14,0)</f>
        <v>0</v>
      </c>
      <c r="DX41" s="50">
        <f>IF(PLANEL_Pot_Trim!DX14&lt;&gt;0,DX15/PLANEL_Pot_Trim!DX14,0)</f>
        <v>0</v>
      </c>
      <c r="DY41" s="50">
        <f>IF(PLANEL_Pot_Trim!DY14&lt;&gt;0,DY15/PLANEL_Pot_Trim!DY14,0)</f>
        <v>0</v>
      </c>
      <c r="DZ41" s="50">
        <f>IF(PLANEL_Pot_Trim!DZ14&lt;&gt;0,DZ15/PLANEL_Pot_Trim!DZ14,0)</f>
        <v>0</v>
      </c>
      <c r="EA41" s="50">
        <f>IF(PLANEL_Pot_Trim!EA14&lt;&gt;0,EA15/PLANEL_Pot_Trim!EA14,0)</f>
        <v>0</v>
      </c>
      <c r="EB41" s="50">
        <f>IF(PLANEL_Pot_Trim!EB14&lt;&gt;0,EB15/PLANEL_Pot_Trim!EB14,0)</f>
        <v>0</v>
      </c>
      <c r="EC41" s="50">
        <f>IF(PLANEL_Pot_Trim!EC14&lt;&gt;0,EC15/PLANEL_Pot_Trim!EC14,0)</f>
        <v>0</v>
      </c>
      <c r="ED41" s="50">
        <f>IF(PLANEL_Pot_Trim!ED14&lt;&gt;0,ED15/PLANEL_Pot_Trim!ED14,0)</f>
        <v>0</v>
      </c>
      <c r="EE41" s="50">
        <f>IF(PLANEL_Pot_Trim!EE14&lt;&gt;0,EE15/PLANEL_Pot_Trim!EE14,0)</f>
        <v>0</v>
      </c>
      <c r="EF41" s="50">
        <f>IF(PLANEL_Pot_Trim!EF14&lt;&gt;0,EF15/PLANEL_Pot_Trim!EF14,0)</f>
        <v>0</v>
      </c>
      <c r="EG41" s="50">
        <f>IF(PLANEL_Pot_Trim!EG14&lt;&gt;0,EG15/PLANEL_Pot_Trim!EG14,0)</f>
        <v>0</v>
      </c>
      <c r="EH41" s="50">
        <f>IF(PLANEL_Pot_Trim!EH14&lt;&gt;0,EH15/PLANEL_Pot_Trim!EH14,0)</f>
        <v>0</v>
      </c>
      <c r="EI41" s="50">
        <f>IF(PLANEL_Pot_Trim!EI14&lt;&gt;0,EI15/PLANEL_Pot_Trim!EI14,0)</f>
        <v>0</v>
      </c>
      <c r="EJ41" s="50">
        <f>IF(PLANEL_Pot_Trim!EJ14&lt;&gt;0,EJ15/PLANEL_Pot_Trim!EJ14,0)</f>
        <v>0</v>
      </c>
      <c r="EK41" s="50">
        <f>IF(PLANEL_Pot_Trim!EK14&lt;&gt;0,EK15/PLANEL_Pot_Trim!EK14,0)</f>
        <v>0</v>
      </c>
      <c r="EL41" s="50">
        <f>IF(PLANEL_Pot_Trim!EL14&lt;&gt;0,EL15/PLANEL_Pot_Trim!EL14,0)</f>
        <v>0</v>
      </c>
      <c r="EM41" s="50">
        <f>IF(PLANEL_Pot_Trim!EM14&lt;&gt;0,EM15/PLANEL_Pot_Trim!EM14,0)</f>
        <v>0</v>
      </c>
      <c r="EN41" s="50">
        <f>IF(PLANEL_Pot_Trim!EN14&lt;&gt;0,EN15/PLANEL_Pot_Trim!EN14,0)</f>
        <v>0</v>
      </c>
      <c r="EO41" s="50">
        <f>IF(PLANEL_Pot_Trim!EO14&lt;&gt;0,EO15/PLANEL_Pot_Trim!EO14,0)</f>
        <v>0</v>
      </c>
      <c r="EP41" s="50">
        <f>IF(PLANEL_Pot_Trim!EP14&lt;&gt;0,EP15/PLANEL_Pot_Trim!EP14,0)</f>
        <v>0</v>
      </c>
    </row>
    <row r="42" spans="2:146" x14ac:dyDescent="0.25">
      <c r="B42" s="21" t="s">
        <v>52</v>
      </c>
      <c r="C42" s="50">
        <f>IF(PLANEL_Pot_Trim!C15&lt;&gt;0,C16/PLANEL_Pot_Trim!C15,0)</f>
        <v>0.96508506723198062</v>
      </c>
      <c r="D42" s="50">
        <f>IF(PLANEL_Pot_Trim!D15&lt;&gt;0,D16/PLANEL_Pot_Trim!D15,0)</f>
        <v>0.96508506723198062</v>
      </c>
      <c r="E42" s="50">
        <f>IF(PLANEL_Pot_Trim!E15&lt;&gt;0,E16/PLANEL_Pot_Trim!E15,0)</f>
        <v>0.96508506723198062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0.96508506723198062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0.96508506723198062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0.95757496871287129</v>
      </c>
      <c r="Q42" s="50">
        <f>IF(PLANEL_Pot_Trim!Q15&lt;&gt;0,Q16/PLANEL_Pot_Trim!Q15,0)</f>
        <v>0.95757496871287129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0.9346358134529148</v>
      </c>
      <c r="U42" s="50">
        <f>IF(PLANEL_Pot_Trim!U15&lt;&gt;0,U16/PLANEL_Pot_Trim!U15,0)</f>
        <v>0.9346358134529148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0.93009199568845624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0.91330099568618262</v>
      </c>
      <c r="AV42" s="50">
        <f>IF(PLANEL_Pot_Trim!AV15&lt;&gt;0,AV16/PLANEL_Pot_Trim!AV15,0)</f>
        <v>0.91330099568618262</v>
      </c>
      <c r="AW42" s="50">
        <f>IF(PLANEL_Pot_Trim!AW15&lt;&gt;0,AW16/PLANEL_Pot_Trim!AW15,0)</f>
        <v>0.91330099568618262</v>
      </c>
      <c r="AX42" s="50">
        <f>IF(PLANEL_Pot_Trim!AX15&lt;&gt;0,AX16/PLANEL_Pot_Trim!AX15,0)</f>
        <v>0.91330099568618262</v>
      </c>
      <c r="AY42" s="50">
        <f>IF(PLANEL_Pot_Trim!AY15&lt;&gt;0,AY16/PLANEL_Pot_Trim!AY15,0)</f>
        <v>0.90403155936384827</v>
      </c>
      <c r="AZ42" s="50">
        <f>IF(PLANEL_Pot_Trim!AZ15&lt;&gt;0,AZ16/PLANEL_Pot_Trim!AZ15,0)</f>
        <v>0.90403155936384827</v>
      </c>
      <c r="BA42" s="50">
        <f>IF(PLANEL_Pot_Trim!BA15&lt;&gt;0,BA16/PLANEL_Pot_Trim!BA15,0)</f>
        <v>0.90403155936384827</v>
      </c>
      <c r="BB42" s="50">
        <f>IF(PLANEL_Pot_Trim!BB15&lt;&gt;0,BB16/PLANEL_Pot_Trim!BB15,0)</f>
        <v>0.90403155936384827</v>
      </c>
      <c r="BC42" s="50">
        <f>IF(PLANEL_Pot_Trim!BC15&lt;&gt;0,BC16/PLANEL_Pot_Trim!BC15,0)</f>
        <v>0.90291856353679689</v>
      </c>
      <c r="BD42" s="50">
        <f>IF(PLANEL_Pot_Trim!BD15&lt;&gt;0,BD16/PLANEL_Pot_Trim!BD15,0)</f>
        <v>0.90291856353679689</v>
      </c>
      <c r="BE42" s="50">
        <f>IF(PLANEL_Pot_Trim!BE15&lt;&gt;0,BE16/PLANEL_Pot_Trim!BE15,0)</f>
        <v>0.90291856353679689</v>
      </c>
      <c r="BF42" s="50">
        <f>IF(PLANEL_Pot_Trim!BF15&lt;&gt;0,BF16/PLANEL_Pot_Trim!BF15,0)</f>
        <v>0.90291856353679689</v>
      </c>
      <c r="BG42" s="50">
        <f>IF(PLANEL_Pot_Trim!BG15&lt;&gt;0,BG16/PLANEL_Pot_Trim!BG15,0)</f>
        <v>0.90244130246148402</v>
      </c>
      <c r="BH42" s="50">
        <f>IF(PLANEL_Pot_Trim!BH15&lt;&gt;0,BH16/PLANEL_Pot_Trim!BH15,0)</f>
        <v>0.90244130246148402</v>
      </c>
      <c r="BI42" s="50">
        <f>IF(PLANEL_Pot_Trim!BI15&lt;&gt;0,BI16/PLANEL_Pot_Trim!BI15,0)</f>
        <v>0.90244130246148402</v>
      </c>
      <c r="BJ42" s="50">
        <f>IF(PLANEL_Pot_Trim!BJ15&lt;&gt;0,BJ16/PLANEL_Pot_Trim!BJ15,0)</f>
        <v>0.90244130246148402</v>
      </c>
      <c r="BK42" s="50">
        <f>IF(PLANEL_Pot_Trim!BK15&lt;&gt;0,BK16/PLANEL_Pot_Trim!BK15,0)</f>
        <v>0.90244130246148402</v>
      </c>
      <c r="BL42" s="50">
        <f>IF(PLANEL_Pot_Trim!BL15&lt;&gt;0,BL16/PLANEL_Pot_Trim!BL15,0)</f>
        <v>0.90244130246148402</v>
      </c>
      <c r="BM42" s="50">
        <f>IF(PLANEL_Pot_Trim!BM15&lt;&gt;0,BM16/PLANEL_Pot_Trim!BM15,0)</f>
        <v>0.90244130246148402</v>
      </c>
      <c r="BN42" s="50">
        <f>IF(PLANEL_Pot_Trim!BN15&lt;&gt;0,BN16/PLANEL_Pot_Trim!BN15,0)</f>
        <v>0.90244130246148402</v>
      </c>
      <c r="BO42" s="50">
        <f>IF(PLANEL_Pot_Trim!BO15&lt;&gt;0,BO16/PLANEL_Pot_Trim!BO15,0)</f>
        <v>0.90070444077570999</v>
      </c>
      <c r="BP42" s="50">
        <f>IF(PLANEL_Pot_Trim!BP15&lt;&gt;0,BP16/PLANEL_Pot_Trim!BP15,0)</f>
        <v>0.90070444077570999</v>
      </c>
      <c r="BQ42" s="50">
        <f>IF(PLANEL_Pot_Trim!BQ15&lt;&gt;0,BQ16/PLANEL_Pot_Trim!BQ15,0)</f>
        <v>0.90070444077570999</v>
      </c>
      <c r="BR42" s="50">
        <f>IF(PLANEL_Pot_Trim!BR15&lt;&gt;0,BR16/PLANEL_Pot_Trim!BR15,0)</f>
        <v>0.90070444077570999</v>
      </c>
      <c r="BS42" s="50">
        <f>IF(PLANEL_Pot_Trim!BS15&lt;&gt;0,BS16/PLANEL_Pot_Trim!BS15,0)</f>
        <v>0.90070444077570999</v>
      </c>
      <c r="BT42" s="50">
        <f>IF(PLANEL_Pot_Trim!BT15&lt;&gt;0,BT16/PLANEL_Pot_Trim!BT15,0)</f>
        <v>0.90070444077570999</v>
      </c>
      <c r="BU42" s="50">
        <f>IF(PLANEL_Pot_Trim!BU15&lt;&gt;0,BU16/PLANEL_Pot_Trim!BU15,0)</f>
        <v>0.90070444077570999</v>
      </c>
      <c r="BV42" s="50">
        <f>IF(PLANEL_Pot_Trim!BV15&lt;&gt;0,BV16/PLANEL_Pot_Trim!BV15,0)</f>
        <v>0.90070444077570999</v>
      </c>
      <c r="BW42" s="50">
        <f>IF(PLANEL_Pot_Trim!BW15&lt;&gt;0,BW16/PLANEL_Pot_Trim!BW15,0)</f>
        <v>0.90070444077570999</v>
      </c>
      <c r="BX42" s="50">
        <f>IF(PLANEL_Pot_Trim!BX15&lt;&gt;0,BX16/PLANEL_Pot_Trim!BX15,0)</f>
        <v>0.90070444077570999</v>
      </c>
      <c r="BY42" s="50">
        <f>IF(PLANEL_Pot_Trim!BY15&lt;&gt;0,BY16/PLANEL_Pot_Trim!BY15,0)</f>
        <v>0.90070444077570999</v>
      </c>
      <c r="BZ42" s="50">
        <f>IF(PLANEL_Pot_Trim!BZ15&lt;&gt;0,BZ16/PLANEL_Pot_Trim!BZ15,0)</f>
        <v>0.90070444077570999</v>
      </c>
      <c r="CA42" s="50">
        <f>IF(PLANEL_Pot_Trim!CA15&lt;&gt;0,CA16/PLANEL_Pot_Trim!CA15,0)</f>
        <v>0.90070444077570999</v>
      </c>
      <c r="CB42" s="50">
        <f>IF(PLANEL_Pot_Trim!CB15&lt;&gt;0,CB16/PLANEL_Pot_Trim!CB15,0)</f>
        <v>0.90070444077570999</v>
      </c>
      <c r="CC42" s="50">
        <f>IF(PLANEL_Pot_Trim!CC15&lt;&gt;0,CC16/PLANEL_Pot_Trim!CC15,0)</f>
        <v>0.89596346486201317</v>
      </c>
      <c r="CD42" s="50">
        <f>IF(PLANEL_Pot_Trim!CD15&lt;&gt;0,CD16/PLANEL_Pot_Trim!CD15,0)</f>
        <v>0.90070444077570999</v>
      </c>
      <c r="CE42" s="50">
        <f>IF(PLANEL_Pot_Trim!CE15&lt;&gt;0,CE16/PLANEL_Pot_Trim!CE15,0)</f>
        <v>0.90070444077570999</v>
      </c>
      <c r="CF42" s="50">
        <f>IF(PLANEL_Pot_Trim!CF15&lt;&gt;0,CF16/PLANEL_Pot_Trim!CF15,0)</f>
        <v>0.90070444077570999</v>
      </c>
      <c r="CG42" s="50">
        <f>IF(PLANEL_Pot_Trim!CG15&lt;&gt;0,CG16/PLANEL_Pot_Trim!CG15,0)</f>
        <v>0.86492379541195952</v>
      </c>
      <c r="CH42" s="50">
        <f>IF(PLANEL_Pot_Trim!CH15&lt;&gt;0,CH16/PLANEL_Pot_Trim!CH15,0)</f>
        <v>0.90070444077570999</v>
      </c>
      <c r="CI42" s="50">
        <f>IF(PLANEL_Pot_Trim!CI15&lt;&gt;0,CI16/PLANEL_Pot_Trim!CI15,0)</f>
        <v>0.90073733009885493</v>
      </c>
      <c r="CJ42" s="50">
        <f>IF(PLANEL_Pot_Trim!CJ15&lt;&gt;0,CJ16/PLANEL_Pot_Trim!CJ15,0)</f>
        <v>0.90073733009885493</v>
      </c>
      <c r="CK42" s="50">
        <f>IF(PLANEL_Pot_Trim!CK15&lt;&gt;0,CK16/PLANEL_Pot_Trim!CK15,0)</f>
        <v>0.79859675171585154</v>
      </c>
      <c r="CL42" s="50">
        <f>IF(PLANEL_Pot_Trim!CL15&lt;&gt;0,CL16/PLANEL_Pot_Trim!CL15,0)</f>
        <v>0.90073733009885493</v>
      </c>
      <c r="CM42" s="50">
        <f>IF(PLANEL_Pot_Trim!CM15&lt;&gt;0,CM16/PLANEL_Pot_Trim!CM15,0)</f>
        <v>0.90073733009885493</v>
      </c>
      <c r="CN42" s="50">
        <f>IF(PLANEL_Pot_Trim!CN15&lt;&gt;0,CN16/PLANEL_Pot_Trim!CN15,0)</f>
        <v>0.90073733009885493</v>
      </c>
      <c r="CO42" s="50">
        <f>IF(PLANEL_Pot_Trim!CO15&lt;&gt;0,CO16/PLANEL_Pot_Trim!CO15,0)</f>
        <v>0.75206492681461534</v>
      </c>
      <c r="CP42" s="50">
        <f>IF(PLANEL_Pot_Trim!CP15&lt;&gt;0,CP16/PLANEL_Pot_Trim!CP15,0)</f>
        <v>0.90073733009885493</v>
      </c>
      <c r="CQ42" s="50">
        <f>IF(PLANEL_Pot_Trim!CQ15&lt;&gt;0,CQ16/PLANEL_Pot_Trim!CQ15,0)</f>
        <v>0.90073733009885493</v>
      </c>
      <c r="CR42" s="50">
        <f>IF(PLANEL_Pot_Trim!CR15&lt;&gt;0,CR16/PLANEL_Pot_Trim!CR15,0)</f>
        <v>0.90073733009885493</v>
      </c>
      <c r="CS42" s="50">
        <f>IF(PLANEL_Pot_Trim!CS15&lt;&gt;0,CS16/PLANEL_Pot_Trim!CS15,0)</f>
        <v>0.58612649083362167</v>
      </c>
      <c r="CT42" s="50">
        <f>IF(PLANEL_Pot_Trim!CT15&lt;&gt;0,CT16/PLANEL_Pot_Trim!CT15,0)</f>
        <v>0.90073733009885493</v>
      </c>
      <c r="CU42" s="50">
        <f>IF(PLANEL_Pot_Trim!CU15&lt;&gt;0,CU16/PLANEL_Pot_Trim!CU15,0)</f>
        <v>0.90073733009885493</v>
      </c>
      <c r="CV42" s="50">
        <f>IF(PLANEL_Pot_Trim!CV15&lt;&gt;0,CV16/PLANEL_Pot_Trim!CV15,0)</f>
        <v>0.90073733009885493</v>
      </c>
      <c r="CW42" s="50">
        <f>IF(PLANEL_Pot_Trim!CW15&lt;&gt;0,CW16/PLANEL_Pot_Trim!CW15,0)</f>
        <v>0.47415289309836334</v>
      </c>
      <c r="CX42" s="50">
        <f>IF(PLANEL_Pot_Trim!CX15&lt;&gt;0,CX16/PLANEL_Pot_Trim!CX15,0)</f>
        <v>0.90073733009885493</v>
      </c>
      <c r="CY42" s="80">
        <f>IF(PLANEL_Pot_Trim!CY15&lt;&gt;0,CY16/PLANEL_Pot_Trim!CY15,0)</f>
        <v>0.90073733009885493</v>
      </c>
      <c r="CZ42" s="80">
        <f>IF(PLANEL_Pot_Trim!CZ15&lt;&gt;0,CZ16/PLANEL_Pot_Trim!CZ15,0)</f>
        <v>0.90073733009885493</v>
      </c>
      <c r="DA42" s="80">
        <f>IF(PLANEL_Pot_Trim!DA15&lt;&gt;0,DA16/PLANEL_Pot_Trim!DA15,0)</f>
        <v>0.31311268865262432</v>
      </c>
      <c r="DB42" s="80">
        <f>IF(PLANEL_Pot_Trim!DB15&lt;&gt;0,DB16/PLANEL_Pot_Trim!DB15,0)</f>
        <v>0.90073733009885493</v>
      </c>
      <c r="DC42" s="50">
        <f>IF(PLANEL_Pot_Trim!DC15&lt;&gt;0,DC16/PLANEL_Pot_Trim!DC15,0)</f>
        <v>0.90073733009885493</v>
      </c>
      <c r="DD42" s="50">
        <f>IF(PLANEL_Pot_Trim!DD15&lt;&gt;0,DD16/PLANEL_Pot_Trim!DD15,0)</f>
        <v>0.86629074778350246</v>
      </c>
      <c r="DE42" s="50">
        <f>IF(PLANEL_Pot_Trim!DE15&lt;&gt;0,DE16/PLANEL_Pot_Trim!DE15,0)</f>
        <v>0.28016742622294238</v>
      </c>
      <c r="DF42" s="50">
        <f>IF(PLANEL_Pot_Trim!DF15&lt;&gt;0,DF16/PLANEL_Pot_Trim!DF15,0)</f>
        <v>0.90073733009885493</v>
      </c>
      <c r="DG42" s="50">
        <f>IF(PLANEL_Pot_Trim!DG15&lt;&gt;0,DG16/PLANEL_Pot_Trim!DG15,0)</f>
        <v>0.90073733009885493</v>
      </c>
      <c r="DH42" s="50">
        <f>IF(PLANEL_Pot_Trim!DH15&lt;&gt;0,DH16/PLANEL_Pot_Trim!DH15,0)</f>
        <v>0.80246785768901674</v>
      </c>
      <c r="DI42" s="50">
        <f>IF(PLANEL_Pot_Trim!DI15&lt;&gt;0,DI16/PLANEL_Pot_Trim!DI15,0)</f>
        <v>0.28016742622294238</v>
      </c>
      <c r="DJ42" s="50">
        <f>IF(PLANEL_Pot_Trim!DJ15&lt;&gt;0,DJ16/PLANEL_Pot_Trim!DJ15,0)</f>
        <v>0.90073733009885493</v>
      </c>
      <c r="DK42" s="50">
        <f>IF(PLANEL_Pot_Trim!DK15&lt;&gt;0,DK16/PLANEL_Pot_Trim!DK15,0)</f>
        <v>0.90073733009885493</v>
      </c>
      <c r="DL42" s="50">
        <f>IF(PLANEL_Pot_Trim!DL15&lt;&gt;0,DL16/PLANEL_Pot_Trim!DL15,0)</f>
        <v>0.73321768382821473</v>
      </c>
      <c r="DM42" s="50">
        <f>IF(PLANEL_Pot_Trim!DM15&lt;&gt;0,DM16/PLANEL_Pot_Trim!DM15,0)</f>
        <v>0.28016742622294238</v>
      </c>
      <c r="DN42" s="50">
        <f>IF(PLANEL_Pot_Trim!DN15&lt;&gt;0,DN16/PLANEL_Pot_Trim!DN15,0)</f>
        <v>0.90073733009885493</v>
      </c>
      <c r="DO42" s="50">
        <f>IF(PLANEL_Pot_Trim!DO15&lt;&gt;0,DO16/PLANEL_Pot_Trim!DO15,0)</f>
        <v>0.90073733009885493</v>
      </c>
      <c r="DP42" s="50">
        <f>IF(PLANEL_Pot_Trim!DP15&lt;&gt;0,DP16/PLANEL_Pot_Trim!DP15,0)</f>
        <v>0.69253625562089249</v>
      </c>
      <c r="DQ42" s="50">
        <f>IF(PLANEL_Pot_Trim!DQ15&lt;&gt;0,DQ16/PLANEL_Pot_Trim!DQ15,0)</f>
        <v>0.28016742622294238</v>
      </c>
      <c r="DR42" s="50">
        <f>IF(PLANEL_Pot_Trim!DR15&lt;&gt;0,DR16/PLANEL_Pot_Trim!DR15,0)</f>
        <v>0.90073733009885493</v>
      </c>
      <c r="DS42" s="50">
        <f>IF(PLANEL_Pot_Trim!DS15&lt;&gt;0,DS16/PLANEL_Pot_Trim!DS15,0)</f>
        <v>0.90073733009885493</v>
      </c>
      <c r="DT42" s="50">
        <f>IF(PLANEL_Pot_Trim!DT15&lt;&gt;0,DT16/PLANEL_Pot_Trim!DT15,0)</f>
        <v>0.62106269939376291</v>
      </c>
      <c r="DU42" s="50">
        <f>IF(PLANEL_Pot_Trim!DU15&lt;&gt;0,DU16/PLANEL_Pot_Trim!DU15,0)</f>
        <v>0.28016742622294238</v>
      </c>
      <c r="DV42" s="50">
        <f>IF(PLANEL_Pot_Trim!DV15&lt;&gt;0,DV16/PLANEL_Pot_Trim!DV15,0)</f>
        <v>0.90073733009885493</v>
      </c>
      <c r="DW42" s="50">
        <f>IF(PLANEL_Pot_Trim!DW15&lt;&gt;0,DW16/PLANEL_Pot_Trim!DW15,0)</f>
        <v>0.90069500000000002</v>
      </c>
      <c r="DX42" s="50">
        <f>IF(PLANEL_Pot_Trim!DX15&lt;&gt;0,DX16/PLANEL_Pot_Trim!DX15,0)</f>
        <v>0.52780089377358486</v>
      </c>
      <c r="DY42" s="50">
        <f>IF(PLANEL_Pot_Trim!DY15&lt;&gt;0,DY16/PLANEL_Pot_Trim!DY15,0)</f>
        <v>0.27020849999999996</v>
      </c>
      <c r="DZ42" s="50">
        <f>IF(PLANEL_Pot_Trim!DZ15&lt;&gt;0,DZ16/PLANEL_Pot_Trim!DZ15,0)</f>
        <v>0.90069500000000002</v>
      </c>
      <c r="EA42" s="50">
        <f>IF(PLANEL_Pot_Trim!EA15&lt;&gt;0,EA16/PLANEL_Pot_Trim!EA15,0)</f>
        <v>0.90069500000000002</v>
      </c>
      <c r="EB42" s="50">
        <f>IF(PLANEL_Pot_Trim!EB15&lt;&gt;0,EB16/PLANEL_Pot_Trim!EB15,0)</f>
        <v>0.40729058358490566</v>
      </c>
      <c r="EC42" s="50">
        <f>IF(PLANEL_Pot_Trim!EC15&lt;&gt;0,EC16/PLANEL_Pot_Trim!EC15,0)</f>
        <v>0.27020849999999996</v>
      </c>
      <c r="ED42" s="50">
        <f>IF(PLANEL_Pot_Trim!ED15&lt;&gt;0,ED16/PLANEL_Pot_Trim!ED15,0)</f>
        <v>0.90069500000000002</v>
      </c>
      <c r="EE42" s="50">
        <f>IF(PLANEL_Pot_Trim!EE15&lt;&gt;0,EE16/PLANEL_Pot_Trim!EE15,0)</f>
        <v>0.90069500000000002</v>
      </c>
      <c r="EF42" s="50">
        <f>IF(PLANEL_Pot_Trim!EF15&lt;&gt;0,EF16/PLANEL_Pot_Trim!EF15,0)</f>
        <v>0.31184440094339622</v>
      </c>
      <c r="EG42" s="50">
        <f>IF(PLANEL_Pot_Trim!EG15&lt;&gt;0,EG16/PLANEL_Pot_Trim!EG15,0)</f>
        <v>0.27020849999999996</v>
      </c>
      <c r="EH42" s="50">
        <f>IF(PLANEL_Pot_Trim!EH15&lt;&gt;0,EH16/PLANEL_Pot_Trim!EH15,0)</f>
        <v>0.90069500000000002</v>
      </c>
      <c r="EI42" s="50">
        <f>IF(PLANEL_Pot_Trim!EI15&lt;&gt;0,EI16/PLANEL_Pot_Trim!EI15,0)</f>
        <v>0.90069500000000002</v>
      </c>
      <c r="EJ42" s="50">
        <f>IF(PLANEL_Pot_Trim!EJ15&lt;&gt;0,EJ16/PLANEL_Pot_Trim!EJ15,0)</f>
        <v>0.31184440094339622</v>
      </c>
      <c r="EK42" s="50">
        <f>IF(PLANEL_Pot_Trim!EK15&lt;&gt;0,EK16/PLANEL_Pot_Trim!EK15,0)</f>
        <v>0.27020849999999996</v>
      </c>
      <c r="EL42" s="50">
        <f>IF(PLANEL_Pot_Trim!EL15&lt;&gt;0,EL16/PLANEL_Pot_Trim!EL15,0)</f>
        <v>0.88034680896226425</v>
      </c>
      <c r="EM42" s="50">
        <f>IF(PLANEL_Pot_Trim!EM15&lt;&gt;0,EM16/PLANEL_Pot_Trim!EM15,0)</f>
        <v>0.90069500000000002</v>
      </c>
      <c r="EN42" s="50">
        <f>IF(PLANEL_Pot_Trim!EN15&lt;&gt;0,EN16/PLANEL_Pot_Trim!EN15,0)</f>
        <v>0.31184440094339622</v>
      </c>
      <c r="EO42" s="50">
        <f>IF(PLANEL_Pot_Trim!EO15&lt;&gt;0,EO16/PLANEL_Pot_Trim!EO15,0)</f>
        <v>0.27020849999999996</v>
      </c>
      <c r="EP42" s="50">
        <f>IF(PLANEL_Pot_Trim!EP15&lt;&gt;0,EP16/PLANEL_Pot_Trim!EP15,0)</f>
        <v>0.74720931245283018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58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0.35488731966887965</v>
      </c>
      <c r="T44" s="51">
        <f>IF(PLANEL_Pot_Trim!T17&lt;&gt;0,T18/PLANEL_Pot_Trim!T17,0)</f>
        <v>0.42099451148389783</v>
      </c>
      <c r="U44" s="51">
        <f>IF(PLANEL_Pot_Trim!U17&lt;&gt;0,U18/PLANEL_Pot_Trim!U17,0)</f>
        <v>0.55450355413337438</v>
      </c>
      <c r="V44" s="51">
        <f>IF(PLANEL_Pot_Trim!V17&lt;&gt;0,V18/PLANEL_Pot_Trim!V17,0)</f>
        <v>0.46142431971821202</v>
      </c>
      <c r="W44" s="51">
        <f>IF(PLANEL_Pot_Trim!W17&lt;&gt;0,W18/PLANEL_Pot_Trim!W17,0)</f>
        <v>0.35488861999056931</v>
      </c>
      <c r="X44" s="51">
        <f>IF(PLANEL_Pot_Trim!X17&lt;&gt;0,X18/PLANEL_Pot_Trim!X17,0)</f>
        <v>0.42115368812787896</v>
      </c>
      <c r="Y44" s="51">
        <f>IF(PLANEL_Pot_Trim!Y17&lt;&gt;0,Y18/PLANEL_Pot_Trim!Y17,0)</f>
        <v>0.55476073925320801</v>
      </c>
      <c r="Z44" s="51">
        <f>IF(PLANEL_Pot_Trim!Z17&lt;&gt;0,Z18/PLANEL_Pot_Trim!Z17,0)</f>
        <v>0.46154004529910658</v>
      </c>
      <c r="AA44" s="51">
        <f>IF(PLANEL_Pot_Trim!AA17&lt;&gt;0,AA18/PLANEL_Pot_Trim!AA17,0)</f>
        <v>0.35504452751994947</v>
      </c>
      <c r="AB44" s="51">
        <f>IF(PLANEL_Pot_Trim!AB17&lt;&gt;0,AB18/PLANEL_Pot_Trim!AB17,0)</f>
        <v>0.42338821583271613</v>
      </c>
      <c r="AC44" s="51">
        <f>IF(PLANEL_Pot_Trim!AC17&lt;&gt;0,AC18/PLANEL_Pot_Trim!AC17,0)</f>
        <v>0.55799419526437011</v>
      </c>
      <c r="AD44" s="51">
        <f>IF(PLANEL_Pot_Trim!AD17&lt;&gt;0,AD18/PLANEL_Pot_Trim!AD17,0)</f>
        <v>0.46289331825795799</v>
      </c>
      <c r="AE44" s="51">
        <f>IF(PLANEL_Pot_Trim!AE17&lt;&gt;0,AE18/PLANEL_Pot_Trim!AE17,0)</f>
        <v>0.35528865683017036</v>
      </c>
      <c r="AF44" s="51">
        <f>IF(PLANEL_Pot_Trim!AF17&lt;&gt;0,AF18/PLANEL_Pot_Trim!AF17,0)</f>
        <v>0.42191082633716265</v>
      </c>
      <c r="AG44" s="51">
        <f>IF(PLANEL_Pot_Trim!AG17&lt;&gt;0,AG18/PLANEL_Pot_Trim!AG17,0)</f>
        <v>0.55491242407909869</v>
      </c>
      <c r="AH44" s="51">
        <f>IF(PLANEL_Pot_Trim!AH17&lt;&gt;0,AH18/PLANEL_Pot_Trim!AH17,0)</f>
        <v>0.46128909342982033</v>
      </c>
      <c r="AI44" s="51">
        <f>IF(PLANEL_Pot_Trim!AI17&lt;&gt;0,AI18/PLANEL_Pot_Trim!AI17,0)</f>
        <v>0.35541626166235873</v>
      </c>
      <c r="AJ44" s="51">
        <f>IF(PLANEL_Pot_Trim!AJ17&lt;&gt;0,AJ18/PLANEL_Pot_Trim!AJ17,0)</f>
        <v>0.42514663375256112</v>
      </c>
      <c r="AK44" s="51">
        <f>IF(PLANEL_Pot_Trim!AK17&lt;&gt;0,AK18/PLANEL_Pot_Trim!AK17,0)</f>
        <v>0.55986164324412246</v>
      </c>
      <c r="AL44" s="51">
        <f>IF(PLANEL_Pot_Trim!AL17&lt;&gt;0,AL18/PLANEL_Pot_Trim!AL17,0)</f>
        <v>0.4634493491754843</v>
      </c>
      <c r="AM44" s="51">
        <f>IF(PLANEL_Pot_Trim!AM17&lt;&gt;0,AM18/PLANEL_Pot_Trim!AM17,0)</f>
        <v>0.35547863428622922</v>
      </c>
      <c r="AN44" s="51">
        <f>IF(PLANEL_Pot_Trim!AN17&lt;&gt;0,AN18/PLANEL_Pot_Trim!AN17,0)</f>
        <v>0.42672828078209429</v>
      </c>
      <c r="AO44" s="51">
        <f>IF(PLANEL_Pot_Trim!AO17&lt;&gt;0,AO18/PLANEL_Pot_Trim!AO17,0)</f>
        <v>0.56228079739041292</v>
      </c>
      <c r="AP44" s="51">
        <f>IF(PLANEL_Pot_Trim!AP17&lt;&gt;0,AP18/PLANEL_Pot_Trim!AP17,0)</f>
        <v>0.46450527160181959</v>
      </c>
      <c r="AQ44" s="51">
        <f>IF(PLANEL_Pot_Trim!AQ17&lt;&gt;0,AQ18/PLANEL_Pot_Trim!AQ17,0)</f>
        <v>0.35551166305201809</v>
      </c>
      <c r="AR44" s="51">
        <f>IF(PLANEL_Pot_Trim!AR17&lt;&gt;0,AR18/PLANEL_Pot_Trim!AR17,0)</f>
        <v>0.42758278156528889</v>
      </c>
      <c r="AS44" s="51">
        <f>IF(PLANEL_Pot_Trim!AS17&lt;&gt;0,AS18/PLANEL_Pot_Trim!AS17,0)</f>
        <v>0.56358960572118288</v>
      </c>
      <c r="AT44" s="51">
        <f>IF(PLANEL_Pot_Trim!AT17&lt;&gt;0,AT18/PLANEL_Pot_Trim!AT17,0)</f>
        <v>0.46507704594973476</v>
      </c>
      <c r="AU44" s="51">
        <f>IF(PLANEL_Pot_Trim!AU17&lt;&gt;0,AU18/PLANEL_Pot_Trim!AU17,0)</f>
        <v>0.35551166305201809</v>
      </c>
      <c r="AV44" s="51">
        <f>IF(PLANEL_Pot_Trim!AV17&lt;&gt;0,AV18/PLANEL_Pot_Trim!AV17,0)</f>
        <v>0.42758278156528889</v>
      </c>
      <c r="AW44" s="51">
        <f>IF(PLANEL_Pot_Trim!AW17&lt;&gt;0,AW18/PLANEL_Pot_Trim!AW17,0)</f>
        <v>0.56358960572118288</v>
      </c>
      <c r="AX44" s="51">
        <f>IF(PLANEL_Pot_Trim!AX17&lt;&gt;0,AX18/PLANEL_Pot_Trim!AX17,0)</f>
        <v>0.46507704594973476</v>
      </c>
      <c r="AY44" s="51">
        <f>IF(PLANEL_Pot_Trim!AY17&lt;&gt;0,AY18/PLANEL_Pot_Trim!AY17,0)</f>
        <v>0.35549984347567354</v>
      </c>
      <c r="AZ44" s="51">
        <f>IF(PLANEL_Pot_Trim!AZ17&lt;&gt;0,AZ18/PLANEL_Pot_Trim!AZ17,0)</f>
        <v>0.42781043684667713</v>
      </c>
      <c r="BA44" s="51">
        <f>IF(PLANEL_Pot_Trim!BA17&lt;&gt;0,BA18/PLANEL_Pot_Trim!BA17,0)</f>
        <v>0.56399490435198874</v>
      </c>
      <c r="BB44" s="51">
        <f>IF(PLANEL_Pot_Trim!BB17&lt;&gt;0,BB18/PLANEL_Pot_Trim!BB17,0)</f>
        <v>0.46526946325702279</v>
      </c>
      <c r="BC44" s="51">
        <f>IF(PLANEL_Pot_Trim!BC17&lt;&gt;0,BC18/PLANEL_Pot_Trim!BC17,0)</f>
        <v>0.3555000607577119</v>
      </c>
      <c r="BD44" s="51">
        <f>IF(PLANEL_Pot_Trim!BD17&lt;&gt;0,BD18/PLANEL_Pot_Trim!BD17,0)</f>
        <v>0.42781280373720193</v>
      </c>
      <c r="BE44" s="51">
        <f>IF(PLANEL_Pot_Trim!BE17&lt;&gt;0,BE18/PLANEL_Pot_Trim!BE17,0)</f>
        <v>0.56399818774479848</v>
      </c>
      <c r="BF44" s="51">
        <f>IF(PLANEL_Pot_Trim!BF17&lt;&gt;0,BF18/PLANEL_Pot_Trim!BF17,0)</f>
        <v>0.46527078966526175</v>
      </c>
      <c r="BG44" s="51">
        <f>IF(PLANEL_Pot_Trim!BG17&lt;&gt;0,BG18/PLANEL_Pot_Trim!BG17,0)</f>
        <v>0.35550272819849871</v>
      </c>
      <c r="BH44" s="51">
        <f>IF(PLANEL_Pot_Trim!BH17&lt;&gt;0,BH18/PLANEL_Pot_Trim!BH17,0)</f>
        <v>0.42780815899156466</v>
      </c>
      <c r="BI44" s="51">
        <f>IF(PLANEL_Pot_Trim!BI17&lt;&gt;0,BI18/PLANEL_Pot_Trim!BI17,0)</f>
        <v>0.56398328213466287</v>
      </c>
      <c r="BJ44" s="51">
        <f>IF(PLANEL_Pot_Trim!BJ17&lt;&gt;0,BJ18/PLANEL_Pot_Trim!BJ17,0)</f>
        <v>0.4652620556699279</v>
      </c>
      <c r="BK44" s="51">
        <f>IF(PLANEL_Pot_Trim!BK17&lt;&gt;0,BK18/PLANEL_Pot_Trim!BK17,0)</f>
        <v>0.35553564345213268</v>
      </c>
      <c r="BL44" s="51">
        <f>IF(PLANEL_Pot_Trim!BL17&lt;&gt;0,BL18/PLANEL_Pot_Trim!BL17,0)</f>
        <v>0.42842115815248855</v>
      </c>
      <c r="BM44" s="51">
        <f>IF(PLANEL_Pot_Trim!BM17&lt;&gt;0,BM18/PLANEL_Pot_Trim!BM17,0)</f>
        <v>0.56489692983690232</v>
      </c>
      <c r="BN44" s="51">
        <f>IF(PLANEL_Pot_Trim!BN17&lt;&gt;0,BN18/PLANEL_Pot_Trim!BN17,0)</f>
        <v>0.46565410358828629</v>
      </c>
      <c r="BO44" s="51">
        <f>IF(PLANEL_Pot_Trim!BO17&lt;&gt;0,BO18/PLANEL_Pot_Trim!BO17,0)</f>
        <v>0.35556521956810333</v>
      </c>
      <c r="BP44" s="51">
        <f>IF(PLANEL_Pot_Trim!BP17&lt;&gt;0,BP18/PLANEL_Pot_Trim!BP17,0)</f>
        <v>0.42908274979614563</v>
      </c>
      <c r="BQ44" s="51">
        <f>IF(PLANEL_Pot_Trim!BQ17&lt;&gt;0,BQ18/PLANEL_Pot_Trim!BQ17,0)</f>
        <v>0.56589931544261296</v>
      </c>
      <c r="BR44" s="51">
        <f>IF(PLANEL_Pot_Trim!BR17&lt;&gt;0,BR18/PLANEL_Pot_Trim!BR17,0)</f>
        <v>0.46608885791215549</v>
      </c>
      <c r="BS44" s="51">
        <f>IF(PLANEL_Pot_Trim!BS17&lt;&gt;0,BS18/PLANEL_Pot_Trim!BS17,0)</f>
        <v>0.35565939368356952</v>
      </c>
      <c r="BT44" s="51">
        <f>IF(PLANEL_Pot_Trim!BT17&lt;&gt;0,BT18/PLANEL_Pot_Trim!BT17,0)</f>
        <v>0.42754370563704586</v>
      </c>
      <c r="BU44" s="51">
        <f>IF(PLANEL_Pot_Trim!BU17&lt;&gt;0,BU18/PLANEL_Pot_Trim!BU17,0)</f>
        <v>0.56312498875458605</v>
      </c>
      <c r="BV44" s="51">
        <f>IF(PLANEL_Pot_Trim!BV17&lt;&gt;0,BV18/PLANEL_Pot_Trim!BV17,0)</f>
        <v>0.4647423739287288</v>
      </c>
      <c r="BW44" s="51">
        <f>IF(PLANEL_Pot_Trim!BW17&lt;&gt;0,BW18/PLANEL_Pot_Trim!BW17,0)</f>
        <v>0.35577161100876964</v>
      </c>
      <c r="BX44" s="51">
        <f>IF(PLANEL_Pot_Trim!BX17&lt;&gt;0,BX18/PLANEL_Pot_Trim!BX17,0)</f>
        <v>0.42628746841805498</v>
      </c>
      <c r="BY44" s="51">
        <f>IF(PLANEL_Pot_Trim!BY17&lt;&gt;0,BY18/PLANEL_Pot_Trim!BY17,0)</f>
        <v>0.56076363475536184</v>
      </c>
      <c r="BZ44" s="51">
        <f>IF(PLANEL_Pot_Trim!BZ17&lt;&gt;0,BZ18/PLANEL_Pot_Trim!BZ17,0)</f>
        <v>0.46357377467497768</v>
      </c>
      <c r="CA44" s="51">
        <f>IF(PLANEL_Pot_Trim!CA17&lt;&gt;0,CA18/PLANEL_Pot_Trim!CA17,0)</f>
        <v>0.35581995517912723</v>
      </c>
      <c r="CB44" s="51">
        <f>IF(PLANEL_Pot_Trim!CB17&lt;&gt;0,CB18/PLANEL_Pot_Trim!CB17,0)</f>
        <v>0.42614674095881866</v>
      </c>
      <c r="CC44" s="51">
        <f>IF(PLANEL_Pot_Trim!CC17&lt;&gt;0,CC18/PLANEL_Pot_Trim!CC17,0)</f>
        <v>0.5604019788652107</v>
      </c>
      <c r="CD44" s="51">
        <f>IF(PLANEL_Pot_Trim!CD17&lt;&gt;0,CD18/PLANEL_Pot_Trim!CD17,0)</f>
        <v>0.46336930766451956</v>
      </c>
      <c r="CE44" s="51">
        <f>IF(PLANEL_Pot_Trim!CE17&lt;&gt;0,CE18/PLANEL_Pot_Trim!CE17,0)</f>
        <v>0.35589660801351847</v>
      </c>
      <c r="CF44" s="51">
        <f>IF(PLANEL_Pot_Trim!CF17&lt;&gt;0,CF18/PLANEL_Pot_Trim!CF17,0)</f>
        <v>0.42501274327213595</v>
      </c>
      <c r="CG44" s="51">
        <f>IF(PLANEL_Pot_Trim!CG17&lt;&gt;0,CG18/PLANEL_Pot_Trim!CG17,0)</f>
        <v>0.5583383937630646</v>
      </c>
      <c r="CH44" s="51">
        <f>IF(PLANEL_Pot_Trim!CH17&lt;&gt;0,CH18/PLANEL_Pot_Trim!CH17,0)</f>
        <v>0.46236109155889865</v>
      </c>
      <c r="CI44" s="51">
        <f>IF(PLANEL_Pot_Trim!CI17&lt;&gt;0,CI18/PLANEL_Pot_Trim!CI17,0)</f>
        <v>0.35596993172354563</v>
      </c>
      <c r="CJ44" s="51">
        <f>IF(PLANEL_Pot_Trim!CJ17&lt;&gt;0,CJ18/PLANEL_Pot_Trim!CJ17,0)</f>
        <v>0.42370900686537105</v>
      </c>
      <c r="CK44" s="51">
        <f>IF(PLANEL_Pot_Trim!CK17&lt;&gt;0,CK18/PLANEL_Pot_Trim!CK17,0)</f>
        <v>0.55600504659552064</v>
      </c>
      <c r="CL44" s="51">
        <f>IF(PLANEL_Pot_Trim!CL17&lt;&gt;0,CL18/PLANEL_Pot_Trim!CL17,0)</f>
        <v>0.46123637693142955</v>
      </c>
      <c r="CM44" s="51">
        <f>IF(PLANEL_Pot_Trim!CM17&lt;&gt;0,CM18/PLANEL_Pot_Trim!CM17,0)</f>
        <v>0.35607452902758968</v>
      </c>
      <c r="CN44" s="51">
        <f>IF(PLANEL_Pot_Trim!CN17&lt;&gt;0,CN18/PLANEL_Pot_Trim!CN17,0)</f>
        <v>0.42273140377973717</v>
      </c>
      <c r="CO44" s="51">
        <f>IF(PLANEL_Pot_Trim!CO17&lt;&gt;0,CO18/PLANEL_Pot_Trim!CO17,0)</f>
        <v>0.55412015780206725</v>
      </c>
      <c r="CP44" s="51">
        <f>IF(PLANEL_Pot_Trim!CP17&lt;&gt;0,CP18/PLANEL_Pot_Trim!CP17,0)</f>
        <v>0.46029292560605306</v>
      </c>
      <c r="CQ44" s="51">
        <f>IF(PLANEL_Pot_Trim!CQ17&lt;&gt;0,CQ18/PLANEL_Pot_Trim!CQ17,0)</f>
        <v>0.35610983278580971</v>
      </c>
      <c r="CR44" s="51">
        <f>IF(PLANEL_Pot_Trim!CR17&lt;&gt;0,CR18/PLANEL_Pot_Trim!CR17,0)</f>
        <v>0.42214373801637606</v>
      </c>
      <c r="CS44" s="51">
        <f>IF(PLANEL_Pot_Trim!CS17&lt;&gt;0,CS18/PLANEL_Pot_Trim!CS17,0)</f>
        <v>0.55306221173215608</v>
      </c>
      <c r="CT44" s="51">
        <f>IF(PLANEL_Pot_Trim!CT17&lt;&gt;0,CT18/PLANEL_Pot_Trim!CT17,0)</f>
        <v>0.45978155132674481</v>
      </c>
      <c r="CU44" s="51">
        <f>IF(PLANEL_Pot_Trim!CU17&lt;&gt;0,CU18/PLANEL_Pot_Trim!CU17,0)</f>
        <v>0.35638172152114522</v>
      </c>
      <c r="CV44" s="51">
        <f>IF(PLANEL_Pot_Trim!CV17&lt;&gt;0,CV18/PLANEL_Pot_Trim!CV17,0)</f>
        <v>0.41748920215161545</v>
      </c>
      <c r="CW44" s="51">
        <f>IF(PLANEL_Pot_Trim!CW17&lt;&gt;0,CW18/PLANEL_Pot_Trim!CW17,0)</f>
        <v>0.54470410586710938</v>
      </c>
      <c r="CX44" s="51">
        <f>IF(PLANEL_Pot_Trim!CX17&lt;&gt;0,CX18/PLANEL_Pot_Trim!CX17,0)</f>
        <v>0.45574628234563108</v>
      </c>
      <c r="CY44" s="81">
        <f>IF(PLANEL_Pot_Trim!CY17&lt;&gt;0,CY18/PLANEL_Pot_Trim!CY17,0)</f>
        <v>0.35635974567150347</v>
      </c>
      <c r="CZ44" s="81">
        <f>IF(PLANEL_Pot_Trim!CZ17&lt;&gt;0,CZ18/PLANEL_Pot_Trim!CZ17,0)</f>
        <v>0.41844411949415139</v>
      </c>
      <c r="DA44" s="81">
        <f>IF(PLANEL_Pot_Trim!DA17&lt;&gt;0,DA18/PLANEL_Pot_Trim!DA17,0)</f>
        <v>0.54632653638894824</v>
      </c>
      <c r="DB44" s="81">
        <f>IF(PLANEL_Pot_Trim!DB17&lt;&gt;0,DB18/PLANEL_Pot_Trim!DB17,0)</f>
        <v>0.4565065759542179</v>
      </c>
      <c r="DC44" s="51">
        <f>IF(PLANEL_Pot_Trim!DC17&lt;&gt;0,DC18/PLANEL_Pot_Trim!DC17,0)</f>
        <v>0.35633146297617724</v>
      </c>
      <c r="DD44" s="51">
        <f>IF(PLANEL_Pot_Trim!DD17&lt;&gt;0,DD18/PLANEL_Pot_Trim!DD17,0)</f>
        <v>0.41916088882716707</v>
      </c>
      <c r="DE44" s="51">
        <f>IF(PLANEL_Pot_Trim!DE17&lt;&gt;0,DE18/PLANEL_Pot_Trim!DE17,0)</f>
        <v>0.54757655545425765</v>
      </c>
      <c r="DF44" s="51">
        <f>IF(PLANEL_Pot_Trim!DF17&lt;&gt;0,DF18/PLANEL_Pot_Trim!DF17,0)</f>
        <v>0.45710074068899442</v>
      </c>
      <c r="DG44" s="51">
        <f>IF(PLANEL_Pot_Trim!DG17&lt;&gt;0,DG18/PLANEL_Pot_Trim!DG17,0)</f>
        <v>0.35630472899858034</v>
      </c>
      <c r="DH44" s="51">
        <f>IF(PLANEL_Pot_Trim!DH17&lt;&gt;0,DH18/PLANEL_Pot_Trim!DH17,0)</f>
        <v>0.41980250436523736</v>
      </c>
      <c r="DI44" s="51">
        <f>IF(PLANEL_Pot_Trim!DI17&lt;&gt;0,DI18/PLANEL_Pot_Trim!DI17,0)</f>
        <v>0.54869938260963513</v>
      </c>
      <c r="DJ44" s="51">
        <f>IF(PLANEL_Pot_Trim!DJ17&lt;&gt;0,DJ18/PLANEL_Pot_Trim!DJ17,0)</f>
        <v>0.45763542030337284</v>
      </c>
      <c r="DK44" s="51">
        <f>IF(PLANEL_Pot_Trim!DK17&lt;&gt;0,DK18/PLANEL_Pot_Trim!DK17,0)</f>
        <v>0.35628012665617104</v>
      </c>
      <c r="DL44" s="51">
        <f>IF(PLANEL_Pot_Trim!DL17&lt;&gt;0,DL18/PLANEL_Pot_Trim!DL17,0)</f>
        <v>0.42039296020056938</v>
      </c>
      <c r="DM44" s="51">
        <f>IF(PLANEL_Pot_Trim!DM17&lt;&gt;0,DM18/PLANEL_Pot_Trim!DM17,0)</f>
        <v>0.54973268040968337</v>
      </c>
      <c r="DN44" s="51">
        <f>IF(PLANEL_Pot_Trim!DN17&lt;&gt;0,DN18/PLANEL_Pot_Trim!DN17,0)</f>
        <v>0.45812746683697342</v>
      </c>
      <c r="DO44" s="51">
        <f>IF(PLANEL_Pot_Trim!DO17&lt;&gt;0,DO18/PLANEL_Pot_Trim!DO17,0)</f>
        <v>0.35631657593761601</v>
      </c>
      <c r="DP44" s="51">
        <f>IF(PLANEL_Pot_Trim!DP17&lt;&gt;0,DP18/PLANEL_Pot_Trim!DP17,0)</f>
        <v>0.41951817762761934</v>
      </c>
      <c r="DQ44" s="51">
        <f>IF(PLANEL_Pot_Trim!DQ17&lt;&gt;0,DQ18/PLANEL_Pot_Trim!DQ17,0)</f>
        <v>0.54820181086674624</v>
      </c>
      <c r="DR44" s="51">
        <f>IF(PLANEL_Pot_Trim!DR17&lt;&gt;0,DR18/PLANEL_Pot_Trim!DR17,0)</f>
        <v>0.45739848137176337</v>
      </c>
      <c r="DS44" s="51">
        <f>IF(PLANEL_Pot_Trim!DS17&lt;&gt;0,DS18/PLANEL_Pot_Trim!DS17,0)</f>
        <v>0.3563450789854013</v>
      </c>
      <c r="DT44" s="51">
        <f>IF(PLANEL_Pot_Trim!DT17&lt;&gt;0,DT18/PLANEL_Pot_Trim!DT17,0)</f>
        <v>0.41883410498070517</v>
      </c>
      <c r="DU44" s="51">
        <f>IF(PLANEL_Pot_Trim!DU17&lt;&gt;0,DU18/PLANEL_Pot_Trim!DU17,0)</f>
        <v>0.54700468375873146</v>
      </c>
      <c r="DV44" s="51">
        <f>IF(PLANEL_Pot_Trim!DV17&lt;&gt;0,DV18/PLANEL_Pot_Trim!DV17,0)</f>
        <v>0.45682842083604058</v>
      </c>
      <c r="DW44" s="51">
        <f>IF(PLANEL_Pot_Trim!DW17&lt;&gt;0,DW18/PLANEL_Pot_Trim!DW17,0)</f>
        <v>0.3563341538588623</v>
      </c>
      <c r="DX44" s="51">
        <f>IF(PLANEL_Pot_Trim!DX17&lt;&gt;0,DX18/PLANEL_Pot_Trim!DX17,0)</f>
        <v>0.41909630817262072</v>
      </c>
      <c r="DY44" s="51">
        <f>IF(PLANEL_Pot_Trim!DY17&lt;&gt;0,DY18/PLANEL_Pot_Trim!DY17,0)</f>
        <v>0.54746353926792701</v>
      </c>
      <c r="DZ44" s="51">
        <f>IF(PLANEL_Pot_Trim!DZ17&lt;&gt;0,DZ18/PLANEL_Pot_Trim!DZ17,0)</f>
        <v>0.45704692347231263</v>
      </c>
      <c r="EA44" s="51">
        <f>IF(PLANEL_Pot_Trim!EA17&lt;&gt;0,EA18/PLANEL_Pot_Trim!EA17,0)</f>
        <v>0.35631156399590808</v>
      </c>
      <c r="EB44" s="51">
        <f>IF(PLANEL_Pot_Trim!EB17&lt;&gt;0,EB18/PLANEL_Pot_Trim!EB17,0)</f>
        <v>0.41963846458022497</v>
      </c>
      <c r="EC44" s="51">
        <f>IF(PLANEL_Pot_Trim!EC17&lt;&gt;0,EC18/PLANEL_Pot_Trim!EC17,0)</f>
        <v>0.5484123130250147</v>
      </c>
      <c r="ED44" s="51">
        <f>IF(PLANEL_Pot_Trim!ED17&lt;&gt;0,ED18/PLANEL_Pot_Trim!ED17,0)</f>
        <v>0.4574987205152089</v>
      </c>
      <c r="EE44" s="51">
        <f>IF(PLANEL_Pot_Trim!EE17&lt;&gt;0,EE18/PLANEL_Pot_Trim!EE17,0)</f>
        <v>0.35628876317836372</v>
      </c>
      <c r="EF44" s="51">
        <f>IF(PLANEL_Pot_Trim!EF17&lt;&gt;0,EF18/PLANEL_Pot_Trim!EF17,0)</f>
        <v>0.42018568439166448</v>
      </c>
      <c r="EG44" s="51">
        <f>IF(PLANEL_Pot_Trim!EG17&lt;&gt;0,EG18/PLANEL_Pot_Trim!EG17,0)</f>
        <v>0.54936994772394254</v>
      </c>
      <c r="EH44" s="51">
        <f>IF(PLANEL_Pot_Trim!EH17&lt;&gt;0,EH18/PLANEL_Pot_Trim!EH17,0)</f>
        <v>0.45795473701619061</v>
      </c>
      <c r="EI44" s="51">
        <f>IF(PLANEL_Pot_Trim!EI17&lt;&gt;0,EI18/PLANEL_Pot_Trim!EI17,0)</f>
        <v>0.35626842652085622</v>
      </c>
      <c r="EJ44" s="51">
        <f>IF(PLANEL_Pot_Trim!EJ17&lt;&gt;0,EJ18/PLANEL_Pot_Trim!EJ17,0)</f>
        <v>0.42067376428597875</v>
      </c>
      <c r="EK44" s="51">
        <f>IF(PLANEL_Pot_Trim!EK17&lt;&gt;0,EK18/PLANEL_Pot_Trim!EK17,0)</f>
        <v>0.55022408752104102</v>
      </c>
      <c r="EL44" s="51">
        <f>IF(PLANEL_Pot_Trim!EL17&lt;&gt;0,EL18/PLANEL_Pot_Trim!EL17,0)</f>
        <v>0.45836147027134072</v>
      </c>
      <c r="EM44" s="51">
        <f>IF(PLANEL_Pot_Trim!EM17&lt;&gt;0,EM18/PLANEL_Pot_Trim!EM17,0)</f>
        <v>0.35624963799952131</v>
      </c>
      <c r="EN44" s="51">
        <f>IF(PLANEL_Pot_Trim!EN17&lt;&gt;0,EN18/PLANEL_Pot_Trim!EN17,0)</f>
        <v>0.42112468774392831</v>
      </c>
      <c r="EO44" s="51">
        <f>IF(PLANEL_Pot_Trim!EO17&lt;&gt;0,EO18/PLANEL_Pot_Trim!EO17,0)</f>
        <v>0.55101320356102401</v>
      </c>
      <c r="EP44" s="51">
        <f>IF(PLANEL_Pot_Trim!EP17&lt;&gt;0,EP18/PLANEL_Pot_Trim!EP17,0)</f>
        <v>0.45873723978752234</v>
      </c>
    </row>
    <row r="45" spans="2:146" x14ac:dyDescent="0.25">
      <c r="B45" s="29" t="s">
        <v>59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53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0.28151773441774153</v>
      </c>
      <c r="AR47" s="52">
        <f>IF(PLANEL_Pot_Trim!AR20&lt;&gt;0,AR21/PLANEL_Pot_Trim!AR20,0)</f>
        <v>0.24189977115349368</v>
      </c>
      <c r="AS47" s="52">
        <f>IF(PLANEL_Pot_Trim!AS20&lt;&gt;0,AS21/PLANEL_Pot_Trim!AS20,0)</f>
        <v>0.25015716377568054</v>
      </c>
      <c r="AT47" s="52">
        <f>IF(PLANEL_Pot_Trim!AT20&lt;&gt;0,AT21/PLANEL_Pot_Trim!AT20,0)</f>
        <v>0.28005082192032632</v>
      </c>
      <c r="AU47" s="52">
        <f>IF(PLANEL_Pot_Trim!AU20&lt;&gt;0,AU21/PLANEL_Pot_Trim!AU20,0)</f>
        <v>0.28302136137432909</v>
      </c>
      <c r="AV47" s="52">
        <f>IF(PLANEL_Pot_Trim!AV20&lt;&gt;0,AV21/PLANEL_Pot_Trim!AV20,0)</f>
        <v>0.26308992162838246</v>
      </c>
      <c r="AW47" s="52">
        <f>IF(PLANEL_Pot_Trim!AW20&lt;&gt;0,AW21/PLANEL_Pot_Trim!AW20,0)</f>
        <v>0.26360924678610531</v>
      </c>
      <c r="AX47" s="52">
        <f>IF(PLANEL_Pot_Trim!AX20&lt;&gt;0,AX21/PLANEL_Pot_Trim!AX20,0)</f>
        <v>0.28132414699692526</v>
      </c>
      <c r="AY47" s="52">
        <f>IF(PLANEL_Pot_Trim!AY20&lt;&gt;0,AY21/PLANEL_Pot_Trim!AY20,0)</f>
        <v>0.28302136137432909</v>
      </c>
      <c r="AZ47" s="52">
        <f>IF(PLANEL_Pot_Trim!AZ20&lt;&gt;0,AZ21/PLANEL_Pot_Trim!AZ20,0)</f>
        <v>0.26308992162838246</v>
      </c>
      <c r="BA47" s="52">
        <f>IF(PLANEL_Pot_Trim!BA20&lt;&gt;0,BA21/PLANEL_Pot_Trim!BA20,0)</f>
        <v>0.26360924678610531</v>
      </c>
      <c r="BB47" s="52">
        <f>IF(PLANEL_Pot_Trim!BB20&lt;&gt;0,BB21/PLANEL_Pot_Trim!BB20,0)</f>
        <v>0.28132414699692526</v>
      </c>
      <c r="BC47" s="52">
        <f>IF(PLANEL_Pot_Trim!BC20&lt;&gt;0,BC21/PLANEL_Pot_Trim!BC20,0)</f>
        <v>0.28302136137432909</v>
      </c>
      <c r="BD47" s="52">
        <f>IF(PLANEL_Pot_Trim!BD20&lt;&gt;0,BD21/PLANEL_Pot_Trim!BD20,0)</f>
        <v>0.26308992162838246</v>
      </c>
      <c r="BE47" s="52">
        <f>IF(PLANEL_Pot_Trim!BE20&lt;&gt;0,BE21/PLANEL_Pot_Trim!BE20,0)</f>
        <v>0.26360924678610531</v>
      </c>
      <c r="BF47" s="52">
        <f>IF(PLANEL_Pot_Trim!BF20&lt;&gt;0,BF21/PLANEL_Pot_Trim!BF20,0)</f>
        <v>0.28132414699692526</v>
      </c>
      <c r="BG47" s="52">
        <f>IF(PLANEL_Pot_Trim!BG20&lt;&gt;0,BG21/PLANEL_Pot_Trim!BG20,0)</f>
        <v>0.2830218587493909</v>
      </c>
      <c r="BH47" s="52">
        <f>IF(PLANEL_Pot_Trim!BH20&lt;&gt;0,BH21/PLANEL_Pot_Trim!BH20,0)</f>
        <v>0.26309805649954443</v>
      </c>
      <c r="BI47" s="52">
        <f>IF(PLANEL_Pot_Trim!BI20&lt;&gt;0,BI21/PLANEL_Pot_Trim!BI20,0)</f>
        <v>0.26361653262895468</v>
      </c>
      <c r="BJ47" s="52">
        <f>IF(PLANEL_Pot_Trim!BJ20&lt;&gt;0,BJ21/PLANEL_Pot_Trim!BJ20,0)</f>
        <v>0.28132456238416248</v>
      </c>
      <c r="BK47" s="52">
        <f>IF(PLANEL_Pot_Trim!BK20&lt;&gt;0,BK21/PLANEL_Pot_Trim!BK20,0)</f>
        <v>0.28350966409503386</v>
      </c>
      <c r="BL47" s="52">
        <f>IF(PLANEL_Pot_Trim!BL20&lt;&gt;0,BL21/PLANEL_Pot_Trim!BL20,0)</f>
        <v>0.26997214766007216</v>
      </c>
      <c r="BM47" s="52">
        <f>IF(PLANEL_Pot_Trim!BM20&lt;&gt;0,BM21/PLANEL_Pot_Trim!BM20,0)</f>
        <v>0.26797964031696225</v>
      </c>
      <c r="BN47" s="52">
        <f>IF(PLANEL_Pot_Trim!BN20&lt;&gt;0,BN21/PLANEL_Pot_Trim!BN20,0)</f>
        <v>0.28173765548613666</v>
      </c>
      <c r="BO47" s="52">
        <f>IF(PLANEL_Pot_Trim!BO20&lt;&gt;0,BO21/PLANEL_Pot_Trim!BO20,0)</f>
        <v>0.28375265322345827</v>
      </c>
      <c r="BP47" s="52">
        <f>IF(PLANEL_Pot_Trim!BP20&lt;&gt;0,BP21/PLANEL_Pot_Trim!BP20,0)</f>
        <v>0.27339631891974331</v>
      </c>
      <c r="BQ47" s="52">
        <f>IF(PLANEL_Pot_Trim!BQ20&lt;&gt;0,BQ21/PLANEL_Pot_Trim!BQ20,0)</f>
        <v>0.27015302260924173</v>
      </c>
      <c r="BR47" s="52">
        <f>IF(PLANEL_Pot_Trim!BR20&lt;&gt;0,BR21/PLANEL_Pot_Trim!BR20,0)</f>
        <v>0.28194342841136805</v>
      </c>
      <c r="BS47" s="52">
        <f>IF(PLANEL_Pot_Trim!BS20&lt;&gt;0,BS21/PLANEL_Pot_Trim!BS20,0)</f>
        <v>0.2838944116912438</v>
      </c>
      <c r="BT47" s="52">
        <f>IF(PLANEL_Pot_Trim!BT20&lt;&gt;0,BT21/PLANEL_Pot_Trim!BT20,0)</f>
        <v>0.27539383820666208</v>
      </c>
      <c r="BU47" s="52">
        <f>IF(PLANEL_Pot_Trim!BU20&lt;&gt;0,BU21/PLANEL_Pot_Trim!BU20,0)</f>
        <v>0.27142065125983894</v>
      </c>
      <c r="BV47" s="52">
        <f>IF(PLANEL_Pot_Trim!BV20&lt;&gt;0,BV21/PLANEL_Pot_Trim!BV20,0)</f>
        <v>0.28206347578116792</v>
      </c>
      <c r="BW47" s="52">
        <f>IF(PLANEL_Pot_Trim!BW20&lt;&gt;0,BW21/PLANEL_Pot_Trim!BW20,0)</f>
        <v>0.28398482482670589</v>
      </c>
      <c r="BX47" s="52">
        <f>IF(PLANEL_Pot_Trim!BX20&lt;&gt;0,BX21/PLANEL_Pot_Trim!BX20,0)</f>
        <v>0.27666795122511528</v>
      </c>
      <c r="BY47" s="52">
        <f>IF(PLANEL_Pot_Trim!BY20&lt;&gt;0,BY21/PLANEL_Pot_Trim!BY20,0)</f>
        <v>0.27222939512344674</v>
      </c>
      <c r="BZ47" s="52">
        <f>IF(PLANEL_Pot_Trim!BZ20&lt;&gt;0,BZ21/PLANEL_Pot_Trim!BZ20,0)</f>
        <v>0.2821400411259064</v>
      </c>
      <c r="CA47" s="52">
        <f>IF(PLANEL_Pot_Trim!CA20&lt;&gt;0,CA21/PLANEL_Pot_Trim!CA20,0)</f>
        <v>0.28404915319085572</v>
      </c>
      <c r="CB47" s="52">
        <f>IF(PLANEL_Pot_Trim!CB20&lt;&gt;0,CB21/PLANEL_Pot_Trim!CB20,0)</f>
        <v>0.27757447296169008</v>
      </c>
      <c r="CC47" s="52">
        <f>IF(PLANEL_Pot_Trim!CC20&lt;&gt;0,CC21/PLANEL_Pot_Trim!CC20,0)</f>
        <v>0.27280481026854841</v>
      </c>
      <c r="CD47" s="52">
        <f>IF(PLANEL_Pot_Trim!CD20&lt;&gt;0,CD21/PLANEL_Pot_Trim!CD20,0)</f>
        <v>0.28219451686404695</v>
      </c>
      <c r="CE47" s="52">
        <f>IF(PLANEL_Pot_Trim!CE20&lt;&gt;0,CE21/PLANEL_Pot_Trim!CE20,0)</f>
        <v>0.28409852540033009</v>
      </c>
      <c r="CF47" s="52">
        <f>IF(PLANEL_Pot_Trim!CF20&lt;&gt;0,CF21/PLANEL_Pot_Trim!CF20,0)</f>
        <v>0.27827122880984995</v>
      </c>
      <c r="CG47" s="52">
        <f>IF(PLANEL_Pot_Trim!CG20&lt;&gt;0,CG21/PLANEL_Pot_Trim!CG20,0)</f>
        <v>0.27324895485509909</v>
      </c>
      <c r="CH47" s="52">
        <f>IF(PLANEL_Pot_Trim!CH20&lt;&gt;0,CH21/PLANEL_Pot_Trim!CH20,0)</f>
        <v>0.28223632202023891</v>
      </c>
      <c r="CI47" s="52">
        <f>IF(PLANEL_Pot_Trim!CI20&lt;&gt;0,CI21/PLANEL_Pot_Trim!CI20,0)</f>
        <v>0.28413803144132005</v>
      </c>
      <c r="CJ47" s="52">
        <f>IF(PLANEL_Pot_Trim!CJ20&lt;&gt;0,CJ21/PLANEL_Pot_Trim!CJ20,0)</f>
        <v>0.27882718365894071</v>
      </c>
      <c r="CK47" s="52">
        <f>IF(PLANEL_Pot_Trim!CK20&lt;&gt;0,CK21/PLANEL_Pot_Trim!CK20,0)</f>
        <v>0.27360039703224964</v>
      </c>
      <c r="CL47" s="52">
        <f>IF(PLANEL_Pot_Trim!CL20&lt;&gt;0,CL21/PLANEL_Pot_Trim!CL20,0)</f>
        <v>0.28226978124260904</v>
      </c>
      <c r="CM47" s="52">
        <f>IF(PLANEL_Pot_Trim!CM20&lt;&gt;0,CM21/PLANEL_Pot_Trim!CM20,0)</f>
        <v>0.28416018508767127</v>
      </c>
      <c r="CN47" s="52">
        <f>IF(PLANEL_Pot_Trim!CN20&lt;&gt;0,CN21/PLANEL_Pot_Trim!CN20,0)</f>
        <v>0.27913935494687198</v>
      </c>
      <c r="CO47" s="52">
        <f>IF(PLANEL_Pot_Trim!CO20&lt;&gt;0,CO21/PLANEL_Pot_Trim!CO20,0)</f>
        <v>0.27379851149981582</v>
      </c>
      <c r="CP47" s="52">
        <f>IF(PLANEL_Pot_Trim!CP20&lt;&gt;0,CP21/PLANEL_Pot_Trim!CP20,0)</f>
        <v>0.28228854180755614</v>
      </c>
      <c r="CQ47" s="52">
        <f>IF(PLANEL_Pot_Trim!CQ20&lt;&gt;0,CQ21/PLANEL_Pot_Trim!CQ20,0)</f>
        <v>0.28426102776445633</v>
      </c>
      <c r="CR47" s="52">
        <f>IF(PLANEL_Pot_Trim!CR20&lt;&gt;0,CR21/PLANEL_Pot_Trim!CR20,0)</f>
        <v>0.2805433248811447</v>
      </c>
      <c r="CS47" s="52">
        <f>IF(PLANEL_Pot_Trim!CS20&lt;&gt;0,CS21/PLANEL_Pot_Trim!CS20,0)</f>
        <v>0.27465741167344682</v>
      </c>
      <c r="CT47" s="52">
        <f>IF(PLANEL_Pot_Trim!CT20&lt;&gt;0,CT21/PLANEL_Pot_Trim!CT20,0)</f>
        <v>0.28237402772674031</v>
      </c>
      <c r="CU47" s="52">
        <f>IF(PLANEL_Pot_Trim!CU20&lt;&gt;0,CU21/PLANEL_Pot_Trim!CU20,0)</f>
        <v>0.28436827406897069</v>
      </c>
      <c r="CV47" s="52">
        <f>IF(PLANEL_Pot_Trim!CV20&lt;&gt;0,CV21/PLANEL_Pot_Trim!CV20,0)</f>
        <v>0.28206471316454118</v>
      </c>
      <c r="CW47" s="52">
        <f>IF(PLANEL_Pot_Trim!CW20&lt;&gt;0,CW21/PLANEL_Pot_Trim!CW20,0)</f>
        <v>0.27564208113385691</v>
      </c>
      <c r="CX47" s="52">
        <f>IF(PLANEL_Pot_Trim!CX20&lt;&gt;0,CX21/PLANEL_Pot_Trim!CX20,0)</f>
        <v>0.28246479606945735</v>
      </c>
      <c r="CY47" s="82">
        <f>IF(PLANEL_Pot_Trim!CY20&lt;&gt;0,CY21/PLANEL_Pot_Trim!CY20,0)</f>
        <v>0.28439796004537982</v>
      </c>
      <c r="CZ47" s="82">
        <f>IF(PLANEL_Pot_Trim!CZ20&lt;&gt;0,CZ21/PLANEL_Pot_Trim!CZ20,0)</f>
        <v>0.28248989991966306</v>
      </c>
      <c r="DA47" s="82">
        <f>IF(PLANEL_Pot_Trim!DA20&lt;&gt;0,DA21/PLANEL_Pot_Trim!DA20,0)</f>
        <v>0.27592488000272286</v>
      </c>
      <c r="DB47" s="82">
        <f>IF(PLANEL_Pot_Trim!DB20&lt;&gt;0,DB21/PLANEL_Pot_Trim!DB20,0)</f>
        <v>0.28248989991966306</v>
      </c>
      <c r="DC47" s="52">
        <f>IF(PLANEL_Pot_Trim!DC20&lt;&gt;0,DC21/PLANEL_Pot_Trim!DC20,0)</f>
        <v>0.28439796003223677</v>
      </c>
      <c r="DD47" s="52">
        <f>IF(PLANEL_Pot_Trim!DD20&lt;&gt;0,DD21/PLANEL_Pot_Trim!DD20,0)</f>
        <v>0.28248989994082058</v>
      </c>
      <c r="DE47" s="52">
        <f>IF(PLANEL_Pot_Trim!DE20&lt;&gt;0,DE21/PLANEL_Pot_Trim!DE20,0)</f>
        <v>0.27592488001816884</v>
      </c>
      <c r="DF47" s="52">
        <f>IF(PLANEL_Pot_Trim!DF20&lt;&gt;0,DF21/PLANEL_Pot_Trim!DF20,0)</f>
        <v>0.28248989994082058</v>
      </c>
      <c r="DG47" s="52">
        <f>IF(PLANEL_Pot_Trim!DG20&lt;&gt;0,DG21/PLANEL_Pot_Trim!DG20,0)</f>
        <v>0.28439796005795703</v>
      </c>
      <c r="DH47" s="52">
        <f>IF(PLANEL_Pot_Trim!DH20&lt;&gt;0,DH21/PLANEL_Pot_Trim!DH20,0)</f>
        <v>0.2824898999585993</v>
      </c>
      <c r="DI47" s="52">
        <f>IF(PLANEL_Pot_Trim!DI20&lt;&gt;0,DI21/PLANEL_Pot_Trim!DI20,0)</f>
        <v>0.27592488002878984</v>
      </c>
      <c r="DJ47" s="52">
        <f>IF(PLANEL_Pot_Trim!DJ20&lt;&gt;0,DJ21/PLANEL_Pot_Trim!DJ20,0)</f>
        <v>0.2824898999585993</v>
      </c>
      <c r="DK47" s="52">
        <f>IF(PLANEL_Pot_Trim!DK20&lt;&gt;0,DK21/PLANEL_Pot_Trim!DK20,0)</f>
        <v>0.28439796004860246</v>
      </c>
      <c r="DL47" s="13">
        <f>IF(PLANEL_Pot_Trim!DL20&lt;&gt;0,DL21/PLANEL_Pot_Trim!DL20,0)</f>
        <v>0.28248989996115426</v>
      </c>
      <c r="DM47" s="52">
        <f>IF(PLANEL_Pot_Trim!DM20&lt;&gt;0,DM21/PLANEL_Pot_Trim!DM20,0)</f>
        <v>0.27592488003629984</v>
      </c>
      <c r="DN47" s="52">
        <f>IF(PLANEL_Pot_Trim!DN20&lt;&gt;0,DN21/PLANEL_Pot_Trim!DN20,0)</f>
        <v>0.28248989996115426</v>
      </c>
      <c r="DO47" s="52">
        <f>IF(PLANEL_Pot_Trim!DO20&lt;&gt;0,DO21/PLANEL_Pot_Trim!DO20,0)</f>
        <v>0.28439796003902551</v>
      </c>
      <c r="DP47" s="52">
        <f>IF(PLANEL_Pot_Trim!DP20&lt;&gt;0,DP21/PLANEL_Pot_Trim!DP20,0)</f>
        <v>0.28248989996682511</v>
      </c>
      <c r="DQ47" s="52">
        <f>IF(PLANEL_Pot_Trim!DQ20&lt;&gt;0,DQ21/PLANEL_Pot_Trim!DQ20,0)</f>
        <v>0.27592488001294557</v>
      </c>
      <c r="DR47" s="52">
        <f>IF(PLANEL_Pot_Trim!DR20&lt;&gt;0,DR21/PLANEL_Pot_Trim!DR20,0)</f>
        <v>0.28248989996682511</v>
      </c>
      <c r="DS47" s="52">
        <f>IF(PLANEL_Pot_Trim!DS20&lt;&gt;0,DS21/PLANEL_Pot_Trim!DS20,0)</f>
        <v>0.28439796000861417</v>
      </c>
      <c r="DT47" s="52">
        <f>IF(PLANEL_Pot_Trim!DT20&lt;&gt;0,DT21/PLANEL_Pot_Trim!DT20,0)</f>
        <v>0.28248989993838336</v>
      </c>
      <c r="DU47" s="52">
        <f>IF(PLANEL_Pot_Trim!DU20&lt;&gt;0,DU21/PLANEL_Pot_Trim!DU20,0)</f>
        <v>0.27592487998289827</v>
      </c>
      <c r="DV47" s="52">
        <f>IF(PLANEL_Pot_Trim!DV20&lt;&gt;0,DV21/PLANEL_Pot_Trim!DV20,0)</f>
        <v>0.28248989993838336</v>
      </c>
      <c r="DW47" s="52">
        <f>IF(PLANEL_Pot_Trim!DW20&lt;&gt;0,DW21/PLANEL_Pot_Trim!DW20,0)</f>
        <v>0.28439796002041146</v>
      </c>
      <c r="DX47" s="52">
        <f>IF(PLANEL_Pot_Trim!DX20&lt;&gt;0,DX21/PLANEL_Pot_Trim!DX20,0)</f>
        <v>0.28248989995692969</v>
      </c>
      <c r="DY47" s="52">
        <f>IF(PLANEL_Pot_Trim!DY20&lt;&gt;0,DY21/PLANEL_Pot_Trim!DY20,0)</f>
        <v>0.27592488000231147</v>
      </c>
      <c r="DZ47" s="52">
        <f>IF(PLANEL_Pot_Trim!DZ20&lt;&gt;0,DZ21/PLANEL_Pot_Trim!DZ20,0)</f>
        <v>0.28248989995692969</v>
      </c>
      <c r="EA47" s="52">
        <f>IF(PLANEL_Pot_Trim!EA20&lt;&gt;0,EA21/PLANEL_Pot_Trim!EA20,0)</f>
        <v>0.28439796001946316</v>
      </c>
      <c r="EB47" s="52">
        <f>IF(PLANEL_Pot_Trim!EB20&lt;&gt;0,EB21/PLANEL_Pot_Trim!EB20,0)</f>
        <v>0.28248989995755974</v>
      </c>
      <c r="EC47" s="52">
        <f>IF(PLANEL_Pot_Trim!EC20&lt;&gt;0,EC21/PLANEL_Pot_Trim!EC20,0)</f>
        <v>0.27592488000617649</v>
      </c>
      <c r="ED47" s="52">
        <f>IF(PLANEL_Pot_Trim!ED20&lt;&gt;0,ED21/PLANEL_Pot_Trim!ED20,0)</f>
        <v>0.28248989995755974</v>
      </c>
      <c r="EE47" s="52">
        <f>IF(PLANEL_Pot_Trim!EE20&lt;&gt;0,EE21/PLANEL_Pot_Trim!EE20,0)</f>
        <v>0.28439796004035672</v>
      </c>
      <c r="EF47" s="52">
        <f>IF(PLANEL_Pot_Trim!EF20&lt;&gt;0,EF21/PLANEL_Pot_Trim!EF20,0)</f>
        <v>0.28248989997269791</v>
      </c>
      <c r="EG47" s="52">
        <f>IF(PLANEL_Pot_Trim!EG20&lt;&gt;0,EG21/PLANEL_Pot_Trim!EG20,0)</f>
        <v>0.27592488002082244</v>
      </c>
      <c r="EH47" s="52">
        <f>IF(PLANEL_Pot_Trim!EH20&lt;&gt;0,EH21/PLANEL_Pot_Trim!EH20,0)</f>
        <v>0.28248989997269791</v>
      </c>
      <c r="EI47" s="52">
        <f>IF(PLANEL_Pot_Trim!EI20&lt;&gt;0,EI21/PLANEL_Pot_Trim!EI20,0)</f>
        <v>0.28439796000822382</v>
      </c>
      <c r="EJ47" s="52">
        <f>IF(PLANEL_Pot_Trim!EJ20&lt;&gt;0,EJ21/PLANEL_Pot_Trim!EJ20,0)</f>
        <v>0.28248989992648338</v>
      </c>
      <c r="EK47" s="52">
        <f>IF(PLANEL_Pot_Trim!EK20&lt;&gt;0,EK21/PLANEL_Pot_Trim!EK20,0)</f>
        <v>0.27592487998924697</v>
      </c>
      <c r="EL47" s="52">
        <f>IF(PLANEL_Pot_Trim!EL20&lt;&gt;0,EL21/PLANEL_Pot_Trim!EL20,0)</f>
        <v>0.28248989992648338</v>
      </c>
      <c r="EM47" s="52">
        <f>IF(PLANEL_Pot_Trim!EM20&lt;&gt;0,EM21/PLANEL_Pot_Trim!EM20,0)</f>
        <v>0.28439796006110163</v>
      </c>
      <c r="EN47" s="52">
        <f>IF(PLANEL_Pot_Trim!EN20&lt;&gt;0,EN21/PLANEL_Pot_Trim!EN20,0)</f>
        <v>0.2824899000107034</v>
      </c>
      <c r="EO47" s="52">
        <f>IF(PLANEL_Pot_Trim!EO20&lt;&gt;0,EO21/PLANEL_Pot_Trim!EO20,0)</f>
        <v>0.27592487995547543</v>
      </c>
      <c r="EP47" s="52">
        <f>IF(PLANEL_Pot_Trim!EP20&lt;&gt;0,EP21/PLANEL_Pot_Trim!EP20,0)</f>
        <v>0.2824899000107034</v>
      </c>
    </row>
    <row r="48" spans="2:146" x14ac:dyDescent="0.25">
      <c r="B48" s="23" t="s">
        <v>54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55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56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227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75</v>
      </c>
      <c r="D4" s="65" t="s">
        <v>76</v>
      </c>
      <c r="E4" s="65" t="s">
        <v>77</v>
      </c>
      <c r="F4" s="65" t="s">
        <v>78</v>
      </c>
      <c r="G4" s="65" t="s">
        <v>79</v>
      </c>
      <c r="H4" s="65" t="s">
        <v>76</v>
      </c>
      <c r="I4" s="65" t="s">
        <v>77</v>
      </c>
      <c r="J4" s="65" t="s">
        <v>78</v>
      </c>
      <c r="K4" s="65" t="s">
        <v>79</v>
      </c>
      <c r="L4" s="65" t="s">
        <v>76</v>
      </c>
      <c r="M4" s="65" t="s">
        <v>77</v>
      </c>
      <c r="N4" s="65" t="s">
        <v>78</v>
      </c>
      <c r="O4" s="65" t="s">
        <v>79</v>
      </c>
      <c r="P4" s="65" t="s">
        <v>76</v>
      </c>
      <c r="Q4" s="65" t="s">
        <v>77</v>
      </c>
      <c r="R4" s="65" t="s">
        <v>78</v>
      </c>
      <c r="S4" s="65" t="s">
        <v>79</v>
      </c>
      <c r="T4" s="65" t="s">
        <v>76</v>
      </c>
      <c r="U4" s="65" t="s">
        <v>77</v>
      </c>
      <c r="V4" s="65" t="s">
        <v>78</v>
      </c>
      <c r="W4" s="65" t="s">
        <v>79</v>
      </c>
      <c r="X4" s="65" t="s">
        <v>76</v>
      </c>
      <c r="Y4" s="65" t="s">
        <v>77</v>
      </c>
      <c r="Z4" s="65" t="s">
        <v>78</v>
      </c>
      <c r="AA4" s="65" t="s">
        <v>79</v>
      </c>
      <c r="AB4" s="65" t="s">
        <v>76</v>
      </c>
      <c r="AC4" s="65" t="s">
        <v>77</v>
      </c>
      <c r="AD4" s="65" t="s">
        <v>78</v>
      </c>
      <c r="AE4" s="65" t="s">
        <v>79</v>
      </c>
      <c r="AF4" s="65" t="s">
        <v>76</v>
      </c>
      <c r="AG4" s="65" t="s">
        <v>77</v>
      </c>
      <c r="AH4" s="65" t="s">
        <v>78</v>
      </c>
      <c r="AI4" s="65" t="s">
        <v>79</v>
      </c>
      <c r="AJ4" s="65" t="s">
        <v>76</v>
      </c>
      <c r="AK4" s="65" t="s">
        <v>77</v>
      </c>
      <c r="AL4" s="65" t="s">
        <v>78</v>
      </c>
      <c r="AM4" s="65" t="s">
        <v>79</v>
      </c>
      <c r="AN4" s="65" t="s">
        <v>76</v>
      </c>
      <c r="AO4" s="65" t="s">
        <v>77</v>
      </c>
      <c r="AP4" s="65" t="s">
        <v>78</v>
      </c>
      <c r="AQ4" s="65" t="s">
        <v>79</v>
      </c>
      <c r="AR4" s="65" t="s">
        <v>76</v>
      </c>
      <c r="AS4" s="65" t="s">
        <v>77</v>
      </c>
      <c r="AT4" s="65" t="s">
        <v>78</v>
      </c>
      <c r="AU4" s="65" t="s">
        <v>79</v>
      </c>
      <c r="AV4" s="65" t="s">
        <v>76</v>
      </c>
      <c r="AW4" s="65" t="s">
        <v>77</v>
      </c>
      <c r="AX4" s="65" t="s">
        <v>78</v>
      </c>
      <c r="AY4" s="65" t="s">
        <v>79</v>
      </c>
      <c r="AZ4" s="65" t="s">
        <v>76</v>
      </c>
      <c r="BA4" s="65" t="s">
        <v>77</v>
      </c>
      <c r="BB4" s="65" t="s">
        <v>78</v>
      </c>
      <c r="BC4" s="65" t="s">
        <v>79</v>
      </c>
      <c r="BD4" s="65" t="s">
        <v>76</v>
      </c>
      <c r="BE4" s="65" t="s">
        <v>77</v>
      </c>
      <c r="BF4" s="65" t="s">
        <v>78</v>
      </c>
      <c r="BG4" s="65" t="s">
        <v>79</v>
      </c>
      <c r="BH4" s="65" t="s">
        <v>76</v>
      </c>
      <c r="BI4" s="65" t="s">
        <v>77</v>
      </c>
      <c r="BJ4" s="65" t="s">
        <v>78</v>
      </c>
      <c r="BK4" s="65" t="s">
        <v>79</v>
      </c>
      <c r="BL4" s="65" t="s">
        <v>76</v>
      </c>
      <c r="BM4" s="65" t="s">
        <v>77</v>
      </c>
      <c r="BN4" s="65" t="s">
        <v>78</v>
      </c>
      <c r="BO4" s="65" t="s">
        <v>79</v>
      </c>
      <c r="BP4" s="65" t="s">
        <v>76</v>
      </c>
      <c r="BQ4" s="65" t="s">
        <v>77</v>
      </c>
      <c r="BR4" s="65" t="s">
        <v>78</v>
      </c>
      <c r="BS4" s="65" t="s">
        <v>79</v>
      </c>
      <c r="BT4" s="65" t="s">
        <v>76</v>
      </c>
      <c r="BU4" s="65" t="s">
        <v>77</v>
      </c>
      <c r="BV4" s="65" t="s">
        <v>78</v>
      </c>
      <c r="BW4" s="65" t="s">
        <v>79</v>
      </c>
      <c r="BX4" s="65" t="s">
        <v>76</v>
      </c>
      <c r="BY4" s="65" t="s">
        <v>77</v>
      </c>
      <c r="BZ4" s="65" t="s">
        <v>78</v>
      </c>
      <c r="CA4" s="65" t="s">
        <v>79</v>
      </c>
      <c r="CB4" s="65" t="s">
        <v>76</v>
      </c>
      <c r="CC4" s="65" t="s">
        <v>77</v>
      </c>
      <c r="CD4" s="65" t="s">
        <v>78</v>
      </c>
      <c r="CE4" s="65" t="s">
        <v>79</v>
      </c>
      <c r="CF4" s="65" t="s">
        <v>76</v>
      </c>
      <c r="CG4" s="65" t="s">
        <v>77</v>
      </c>
      <c r="CH4" s="65" t="s">
        <v>78</v>
      </c>
      <c r="CI4" s="65" t="s">
        <v>79</v>
      </c>
      <c r="CJ4" s="65" t="s">
        <v>76</v>
      </c>
      <c r="CK4" s="65" t="s">
        <v>77</v>
      </c>
      <c r="CL4" s="65" t="s">
        <v>78</v>
      </c>
      <c r="CM4" s="65" t="s">
        <v>79</v>
      </c>
      <c r="CN4" s="65" t="s">
        <v>76</v>
      </c>
      <c r="CO4" s="65" t="s">
        <v>77</v>
      </c>
      <c r="CP4" s="65" t="s">
        <v>78</v>
      </c>
      <c r="CQ4" s="65" t="s">
        <v>79</v>
      </c>
      <c r="CR4" s="65" t="s">
        <v>76</v>
      </c>
      <c r="CS4" s="65" t="s">
        <v>77</v>
      </c>
      <c r="CT4" s="65" t="s">
        <v>78</v>
      </c>
      <c r="CU4" s="65" t="s">
        <v>79</v>
      </c>
      <c r="CV4" s="65" t="s">
        <v>76</v>
      </c>
      <c r="CW4" s="65" t="s">
        <v>77</v>
      </c>
      <c r="CX4" s="65" t="s">
        <v>78</v>
      </c>
      <c r="CY4" s="65" t="s">
        <v>79</v>
      </c>
      <c r="CZ4" s="65" t="s">
        <v>76</v>
      </c>
      <c r="DA4" s="65" t="s">
        <v>77</v>
      </c>
      <c r="DB4" s="65" t="s">
        <v>78</v>
      </c>
      <c r="DC4" s="65" t="s">
        <v>79</v>
      </c>
      <c r="DD4" s="65" t="s">
        <v>76</v>
      </c>
      <c r="DE4" s="65" t="s">
        <v>77</v>
      </c>
      <c r="DF4" s="65" t="s">
        <v>78</v>
      </c>
      <c r="DG4" s="65" t="s">
        <v>79</v>
      </c>
      <c r="DH4" s="65" t="s">
        <v>76</v>
      </c>
      <c r="DI4" s="65" t="s">
        <v>77</v>
      </c>
      <c r="DJ4" s="65" t="s">
        <v>78</v>
      </c>
      <c r="DK4" s="65" t="s">
        <v>79</v>
      </c>
      <c r="DL4" s="65" t="s">
        <v>76</v>
      </c>
      <c r="DM4" s="65" t="s">
        <v>77</v>
      </c>
      <c r="DN4" s="65" t="s">
        <v>78</v>
      </c>
      <c r="DO4" s="65" t="s">
        <v>79</v>
      </c>
      <c r="DP4" s="65" t="s">
        <v>76</v>
      </c>
      <c r="DQ4" s="65" t="s">
        <v>77</v>
      </c>
      <c r="DR4" s="65" t="s">
        <v>78</v>
      </c>
      <c r="DS4" s="65" t="s">
        <v>79</v>
      </c>
      <c r="DT4" s="65" t="s">
        <v>76</v>
      </c>
      <c r="DU4" s="65" t="s">
        <v>77</v>
      </c>
      <c r="DV4" s="65" t="s">
        <v>78</v>
      </c>
      <c r="DW4" s="65" t="s">
        <v>79</v>
      </c>
      <c r="DX4" s="65" t="s">
        <v>76</v>
      </c>
      <c r="DY4" s="65" t="s">
        <v>77</v>
      </c>
      <c r="DZ4" s="65" t="s">
        <v>78</v>
      </c>
      <c r="EA4" s="65" t="s">
        <v>79</v>
      </c>
      <c r="EB4" s="65" t="s">
        <v>76</v>
      </c>
      <c r="EC4" s="65" t="s">
        <v>77</v>
      </c>
      <c r="ED4" s="65" t="s">
        <v>78</v>
      </c>
      <c r="EE4" s="65" t="s">
        <v>79</v>
      </c>
      <c r="EF4" s="65" t="s">
        <v>76</v>
      </c>
      <c r="EG4" s="65" t="s">
        <v>77</v>
      </c>
      <c r="EH4" s="65" t="s">
        <v>78</v>
      </c>
      <c r="EI4" s="65" t="s">
        <v>79</v>
      </c>
      <c r="EJ4" s="65" t="s">
        <v>76</v>
      </c>
      <c r="EK4" s="65" t="s">
        <v>77</v>
      </c>
      <c r="EL4" s="65" t="s">
        <v>78</v>
      </c>
      <c r="EM4" s="65" t="s">
        <v>79</v>
      </c>
      <c r="EN4" s="65" t="s">
        <v>76</v>
      </c>
      <c r="EO4" s="65" t="s">
        <v>77</v>
      </c>
      <c r="EP4" s="65" t="s">
        <v>78</v>
      </c>
      <c r="EQ4" s="65" t="s">
        <v>79</v>
      </c>
      <c r="ER4" s="65" t="s">
        <v>76</v>
      </c>
      <c r="ES4" s="65" t="s">
        <v>77</v>
      </c>
      <c r="ET4" s="65" t="s">
        <v>78</v>
      </c>
      <c r="EU4" s="65" t="s">
        <v>79</v>
      </c>
      <c r="EV4" s="65" t="s">
        <v>76</v>
      </c>
      <c r="EW4" s="65" t="s">
        <v>77</v>
      </c>
      <c r="EX4" s="65" t="s">
        <v>78</v>
      </c>
      <c r="EY4" s="65" t="s">
        <v>79</v>
      </c>
      <c r="EZ4" s="65" t="s">
        <v>76</v>
      </c>
      <c r="FA4" s="65" t="s">
        <v>77</v>
      </c>
      <c r="FB4" s="65" t="s">
        <v>78</v>
      </c>
      <c r="FC4" s="65" t="s">
        <v>79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36</v>
      </c>
      <c r="D6" s="65">
        <v>336.18220659999997</v>
      </c>
      <c r="E6" s="65">
        <v>2971.7463499999999</v>
      </c>
      <c r="F6" s="65">
        <v>4448.148623</v>
      </c>
      <c r="G6" s="65">
        <v>2857.5487560000001</v>
      </c>
      <c r="H6" s="65">
        <v>350.38699980000001</v>
      </c>
      <c r="I6" s="65">
        <v>3219.6480120000001</v>
      </c>
      <c r="J6" s="65">
        <v>4570.7882900000004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3768.5793229999999</v>
      </c>
      <c r="V6" s="65">
        <v>5342.0669109999999</v>
      </c>
      <c r="W6" s="65">
        <v>3363.5236110000001</v>
      </c>
      <c r="X6" s="65">
        <v>399.44466010000002</v>
      </c>
      <c r="Y6" s="65">
        <v>3894.5854359999998</v>
      </c>
      <c r="Z6" s="65">
        <v>5392.5029109999996</v>
      </c>
      <c r="AA6" s="65">
        <v>3395.2796109999999</v>
      </c>
      <c r="AB6" s="65">
        <v>401.86164120000001</v>
      </c>
      <c r="AC6" s="65">
        <v>3918.1510020000001</v>
      </c>
      <c r="AD6" s="65">
        <v>5425.1321559999997</v>
      </c>
      <c r="AE6" s="65">
        <v>3415.82395</v>
      </c>
      <c r="AF6" s="65">
        <v>401.86164120000001</v>
      </c>
      <c r="AG6" s="65">
        <v>3551.0790480000001</v>
      </c>
      <c r="AH6" s="65">
        <v>5425.1321559999997</v>
      </c>
      <c r="AI6" s="65">
        <v>3277.2328320000001</v>
      </c>
      <c r="AJ6" s="65">
        <v>401.86164120000001</v>
      </c>
      <c r="AK6" s="65">
        <v>3918.1510020000001</v>
      </c>
      <c r="AL6" s="65">
        <v>5096.7582160000002</v>
      </c>
      <c r="AM6" s="65">
        <v>2853.5449800000001</v>
      </c>
      <c r="AN6" s="65">
        <v>390.7120367</v>
      </c>
      <c r="AO6" s="65">
        <v>3918.1510020000001</v>
      </c>
      <c r="AP6" s="65">
        <v>5425.1321559999997</v>
      </c>
      <c r="AQ6" s="65">
        <v>2966.2486549999999</v>
      </c>
      <c r="AR6" s="65">
        <v>401.86164120000001</v>
      </c>
      <c r="AS6" s="65">
        <v>3918.1510020000001</v>
      </c>
      <c r="AT6" s="65">
        <v>5425.1321559999997</v>
      </c>
      <c r="AU6" s="65">
        <v>3415.82395</v>
      </c>
      <c r="AV6" s="65">
        <v>401.86164120000001</v>
      </c>
      <c r="AW6" s="65">
        <v>3918.1510020000001</v>
      </c>
      <c r="AX6" s="65">
        <v>5425.1321559999997</v>
      </c>
      <c r="AY6" s="65">
        <v>3415.82395</v>
      </c>
      <c r="AZ6" s="65">
        <v>148.13225130000001</v>
      </c>
      <c r="BA6" s="65">
        <v>1444.28945</v>
      </c>
      <c r="BB6" s="65">
        <v>1999.7853930000001</v>
      </c>
      <c r="BC6" s="65">
        <v>1259.1241359999999</v>
      </c>
      <c r="BD6" s="65">
        <v>148.13225130000001</v>
      </c>
      <c r="BE6" s="65">
        <v>1444.28945</v>
      </c>
      <c r="BF6" s="65">
        <v>1999.7853930000001</v>
      </c>
      <c r="BG6" s="65">
        <v>1259.1241359999999</v>
      </c>
      <c r="BH6" s="65">
        <v>148.13225130000001</v>
      </c>
      <c r="BI6" s="65">
        <v>1444.28945</v>
      </c>
      <c r="BJ6" s="65">
        <v>1999.7853930000001</v>
      </c>
      <c r="BK6" s="65">
        <v>1259.1241359999999</v>
      </c>
      <c r="BL6" s="65">
        <v>148.13225130000001</v>
      </c>
      <c r="BM6" s="65">
        <v>1444.28945</v>
      </c>
      <c r="BN6" s="65">
        <v>1999.7853930000001</v>
      </c>
      <c r="BO6" s="65">
        <v>1259.1241359999999</v>
      </c>
      <c r="BP6" s="65">
        <v>148.13225130000001</v>
      </c>
      <c r="BQ6" s="65">
        <v>1444.28945</v>
      </c>
      <c r="BR6" s="65">
        <v>1999.7853930000001</v>
      </c>
      <c r="BS6" s="65">
        <v>1259.1241359999999</v>
      </c>
      <c r="BT6" s="65">
        <v>148.13225130000001</v>
      </c>
      <c r="BU6" s="65">
        <v>1444.28945</v>
      </c>
      <c r="BV6" s="65">
        <v>1999.7853930000001</v>
      </c>
      <c r="BW6" s="65">
        <v>1259.1241359999999</v>
      </c>
      <c r="BX6" s="65">
        <v>148.13225130000001</v>
      </c>
      <c r="BY6" s="65">
        <v>1444.28945</v>
      </c>
      <c r="BZ6" s="65">
        <v>1999.7853930000001</v>
      </c>
      <c r="CA6" s="65">
        <v>1259.1241359999999</v>
      </c>
      <c r="CB6" s="65">
        <v>32.136815319999997</v>
      </c>
      <c r="CC6" s="65">
        <v>313.33394939999999</v>
      </c>
      <c r="CD6" s="65">
        <v>433.8470069</v>
      </c>
      <c r="CE6" s="65">
        <v>273.16293020000001</v>
      </c>
      <c r="CF6" s="65">
        <v>32.136815319999997</v>
      </c>
      <c r="CG6" s="65">
        <v>313.33394939999999</v>
      </c>
      <c r="CH6" s="65">
        <v>433.8470069</v>
      </c>
      <c r="CI6" s="65">
        <v>273.16293020000001</v>
      </c>
      <c r="CJ6" s="65">
        <v>32.136815319999997</v>
      </c>
      <c r="CK6" s="65">
        <v>313.33394939999999</v>
      </c>
      <c r="CL6" s="65">
        <v>433.8470069</v>
      </c>
      <c r="CM6" s="65">
        <v>273.16293020000001</v>
      </c>
      <c r="CN6" s="65">
        <v>32.136815319999997</v>
      </c>
      <c r="CO6" s="65">
        <v>313.33394939999999</v>
      </c>
      <c r="CP6" s="65">
        <v>433.8470069</v>
      </c>
      <c r="CQ6" s="65">
        <v>273.16293020000001</v>
      </c>
      <c r="CR6" s="65">
        <v>32.136815319999997</v>
      </c>
      <c r="CS6" s="65">
        <v>313.33394939999999</v>
      </c>
      <c r="CT6" s="65">
        <v>433.8470069</v>
      </c>
      <c r="CU6" s="65">
        <v>273.16293020000001</v>
      </c>
    </row>
    <row r="7" spans="1:159" x14ac:dyDescent="0.2">
      <c r="B7" s="65" t="s">
        <v>14</v>
      </c>
      <c r="C7" s="65" t="s">
        <v>37</v>
      </c>
      <c r="D7" s="65">
        <v>30.42916</v>
      </c>
      <c r="E7" s="65">
        <v>253.89257000000001</v>
      </c>
      <c r="F7" s="65">
        <v>376.23365999999999</v>
      </c>
      <c r="G7" s="65">
        <v>258.64785999999998</v>
      </c>
      <c r="H7" s="65">
        <v>29.911760000000001</v>
      </c>
      <c r="I7" s="65">
        <v>279.54966000000002</v>
      </c>
      <c r="J7" s="65">
        <v>403.80876000000001</v>
      </c>
      <c r="K7" s="65">
        <v>250.05776</v>
      </c>
      <c r="L7" s="65">
        <v>34.151760000000003</v>
      </c>
      <c r="M7" s="65">
        <v>332.97966000000002</v>
      </c>
      <c r="N7" s="65">
        <v>445.92876000000001</v>
      </c>
      <c r="O7" s="65">
        <v>290.28996000000001</v>
      </c>
      <c r="P7" s="65">
        <v>35.893999999999998</v>
      </c>
      <c r="Q7" s="65">
        <v>338.26650000000001</v>
      </c>
      <c r="R7" s="65">
        <v>450.00900000000001</v>
      </c>
      <c r="S7" s="65">
        <v>305.09899999999999</v>
      </c>
      <c r="T7" s="65">
        <v>49.313119999999998</v>
      </c>
      <c r="U7" s="65">
        <v>442.26116999999999</v>
      </c>
      <c r="V7" s="65">
        <v>651.50077380000005</v>
      </c>
      <c r="W7" s="65">
        <v>419.16152</v>
      </c>
      <c r="X7" s="65">
        <v>49.79072</v>
      </c>
      <c r="Y7" s="65">
        <v>473.36952000000002</v>
      </c>
      <c r="Z7" s="65">
        <v>637.61472000000003</v>
      </c>
      <c r="AA7" s="65">
        <v>423.22111999999998</v>
      </c>
      <c r="AB7" s="65">
        <v>47.230719999999998</v>
      </c>
      <c r="AC7" s="65">
        <v>362.61185999999998</v>
      </c>
      <c r="AD7" s="65">
        <v>637.61472000000003</v>
      </c>
      <c r="AE7" s="65">
        <v>401.46111999999999</v>
      </c>
      <c r="AF7" s="65">
        <v>49.79072</v>
      </c>
      <c r="AG7" s="65">
        <v>460.49952000000002</v>
      </c>
      <c r="AH7" s="65">
        <v>637.61472000000003</v>
      </c>
      <c r="AI7" s="65">
        <v>423.22111999999998</v>
      </c>
      <c r="AJ7" s="65">
        <v>47.230719999999998</v>
      </c>
      <c r="AK7" s="65">
        <v>460.49952000000002</v>
      </c>
      <c r="AL7" s="65">
        <v>672.17471999999998</v>
      </c>
      <c r="AM7" s="65">
        <v>423.22111999999998</v>
      </c>
      <c r="AN7" s="65">
        <v>49.79072</v>
      </c>
      <c r="AO7" s="65">
        <v>460.49952000000002</v>
      </c>
      <c r="AP7" s="65">
        <v>637.61472000000003</v>
      </c>
      <c r="AQ7" s="65">
        <v>423.22111999999998</v>
      </c>
      <c r="AR7" s="65">
        <v>49.79072</v>
      </c>
      <c r="AS7" s="65">
        <v>485.45952</v>
      </c>
      <c r="AT7" s="65">
        <v>637.61472000000003</v>
      </c>
      <c r="AU7" s="65">
        <v>423.22111999999998</v>
      </c>
      <c r="AV7" s="65">
        <v>49.79072</v>
      </c>
      <c r="AW7" s="65">
        <v>460.49952000000002</v>
      </c>
      <c r="AX7" s="65">
        <v>637.61472000000003</v>
      </c>
      <c r="AY7" s="65">
        <v>423.22111999999998</v>
      </c>
      <c r="AZ7" s="65">
        <v>25.266960000000001</v>
      </c>
      <c r="BA7" s="65">
        <v>246.35285999999999</v>
      </c>
      <c r="BB7" s="65">
        <v>341.10395999999997</v>
      </c>
      <c r="BC7" s="65">
        <v>214.76916</v>
      </c>
      <c r="BD7" s="65">
        <v>25.266960000000001</v>
      </c>
      <c r="BE7" s="65">
        <v>246.35285999999999</v>
      </c>
      <c r="BF7" s="65">
        <v>341.10395999999997</v>
      </c>
      <c r="BG7" s="65">
        <v>214.76916</v>
      </c>
      <c r="BH7" s="65">
        <v>25.266960000000001</v>
      </c>
      <c r="BI7" s="65">
        <v>246.35285999999999</v>
      </c>
      <c r="BJ7" s="65">
        <v>341.10395999999997</v>
      </c>
      <c r="BK7" s="65">
        <v>214.76916</v>
      </c>
      <c r="BL7" s="65">
        <v>25.266960000000001</v>
      </c>
      <c r="BM7" s="65">
        <v>246.35285999999999</v>
      </c>
      <c r="BN7" s="65">
        <v>341.10395999999997</v>
      </c>
      <c r="BO7" s="65">
        <v>214.76916</v>
      </c>
      <c r="BP7" s="65">
        <v>25.266960000000001</v>
      </c>
      <c r="BQ7" s="65">
        <v>246.35285999999999</v>
      </c>
      <c r="BR7" s="65">
        <v>341.10395999999997</v>
      </c>
      <c r="BS7" s="65">
        <v>214.76916</v>
      </c>
      <c r="BT7" s="65">
        <v>25.266960000000001</v>
      </c>
      <c r="BU7" s="65">
        <v>246.35285999999999</v>
      </c>
      <c r="BV7" s="65">
        <v>341.10395999999997</v>
      </c>
      <c r="BW7" s="65">
        <v>214.76916</v>
      </c>
      <c r="BX7" s="65">
        <v>25.266960000000001</v>
      </c>
      <c r="BY7" s="65">
        <v>246.35285999999999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187.60571999999999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187.60571999999999</v>
      </c>
      <c r="CM7" s="65">
        <v>118.12212</v>
      </c>
      <c r="CN7" s="65">
        <v>13.89672</v>
      </c>
      <c r="CO7" s="65">
        <v>135.49302</v>
      </c>
      <c r="CP7" s="65">
        <v>187.60571999999999</v>
      </c>
      <c r="CQ7" s="65">
        <v>118.12212</v>
      </c>
      <c r="CR7" s="65">
        <v>13.89672</v>
      </c>
      <c r="CS7" s="65">
        <v>135.49302</v>
      </c>
      <c r="CT7" s="65">
        <v>187.60571999999999</v>
      </c>
      <c r="CU7" s="65">
        <v>118.12212</v>
      </c>
    </row>
    <row r="8" spans="1:159" x14ac:dyDescent="0.2">
      <c r="B8" s="65" t="s">
        <v>14</v>
      </c>
      <c r="C8" s="65" t="s">
        <v>38</v>
      </c>
      <c r="D8" s="65">
        <v>22.065836650000001</v>
      </c>
      <c r="E8" s="65">
        <v>173.52571649999999</v>
      </c>
      <c r="F8" s="65">
        <v>452.63757670000001</v>
      </c>
      <c r="G8" s="65">
        <v>173.04501160000001</v>
      </c>
      <c r="H8" s="65">
        <v>15.72879665</v>
      </c>
      <c r="I8" s="65">
        <v>185.09477999999999</v>
      </c>
      <c r="J8" s="65">
        <v>404.80437669999998</v>
      </c>
      <c r="K8" s="65">
        <v>183.41426970000001</v>
      </c>
      <c r="L8" s="65">
        <v>35.611276650000001</v>
      </c>
      <c r="M8" s="65">
        <v>365.0688983</v>
      </c>
      <c r="N8" s="65">
        <v>295.90389820000001</v>
      </c>
      <c r="O8" s="65">
        <v>353.2450116</v>
      </c>
      <c r="P8" s="65">
        <v>44.510236650000003</v>
      </c>
      <c r="Q8" s="65">
        <v>416.81480740000001</v>
      </c>
      <c r="R8" s="65">
        <v>481.86237670000003</v>
      </c>
      <c r="S8" s="65">
        <v>226.36315999999999</v>
      </c>
      <c r="T8" s="65">
        <v>13.419269379999999</v>
      </c>
      <c r="U8" s="65">
        <v>432.93272739999998</v>
      </c>
      <c r="V8" s="65">
        <v>409.10935480000001</v>
      </c>
      <c r="W8" s="65">
        <v>374.82823999999999</v>
      </c>
      <c r="X8" s="65">
        <v>44.546236649999997</v>
      </c>
      <c r="Y8" s="65">
        <v>372.0927274</v>
      </c>
      <c r="Z8" s="65">
        <v>436.82220000000001</v>
      </c>
      <c r="AA8" s="65">
        <v>386.54053160000001</v>
      </c>
      <c r="AB8" s="65">
        <v>38.079356650000001</v>
      </c>
      <c r="AC8" s="65">
        <v>277.98973089999998</v>
      </c>
      <c r="AD8" s="65">
        <v>362.3841367</v>
      </c>
      <c r="AE8" s="65">
        <v>200.42181160000001</v>
      </c>
      <c r="AF8" s="65">
        <v>41.54800393</v>
      </c>
      <c r="AG8" s="65">
        <v>442.82780739999998</v>
      </c>
      <c r="AH8" s="65">
        <v>474.42887999999999</v>
      </c>
      <c r="AI8" s="65">
        <v>296.88661159999998</v>
      </c>
      <c r="AJ8" s="65">
        <v>47.198236649999998</v>
      </c>
      <c r="AK8" s="65">
        <v>446.14280739999998</v>
      </c>
      <c r="AL8" s="65">
        <v>340.74103480000002</v>
      </c>
      <c r="AM8" s="65">
        <v>355.76101160000002</v>
      </c>
      <c r="AN8" s="65">
        <v>38.58728</v>
      </c>
      <c r="AO8" s="65">
        <v>404.88080739999998</v>
      </c>
      <c r="AP8" s="65">
        <v>321.483653</v>
      </c>
      <c r="AQ8" s="65">
        <v>382.14501159999998</v>
      </c>
      <c r="AR8" s="65">
        <v>33.786552729999997</v>
      </c>
      <c r="AS8" s="65">
        <v>435.22280740000002</v>
      </c>
      <c r="AT8" s="65">
        <v>558.01219479999997</v>
      </c>
      <c r="AU8" s="65">
        <v>401.1850116</v>
      </c>
      <c r="AV8" s="65">
        <v>47.198236649999998</v>
      </c>
      <c r="AW8" s="65">
        <v>384.60860739999998</v>
      </c>
      <c r="AX8" s="65">
        <v>637.17619479999996</v>
      </c>
      <c r="AY8" s="65">
        <v>339.20303999999999</v>
      </c>
      <c r="AZ8" s="65">
        <v>16.034563930000001</v>
      </c>
      <c r="BA8" s="65">
        <v>106.18299829999999</v>
      </c>
      <c r="BB8" s="65">
        <v>48.46284</v>
      </c>
      <c r="BC8" s="65">
        <v>136.2937934</v>
      </c>
      <c r="BD8" s="65">
        <v>16.034563930000001</v>
      </c>
      <c r="BE8" s="65">
        <v>96.43299829</v>
      </c>
      <c r="BF8" s="65">
        <v>64.092698179999999</v>
      </c>
      <c r="BG8" s="65">
        <v>84.514451559999998</v>
      </c>
      <c r="BH8" s="65">
        <v>16.034563930000001</v>
      </c>
      <c r="BI8" s="65">
        <v>156.3369983</v>
      </c>
      <c r="BJ8" s="65">
        <v>205.66661300000001</v>
      </c>
      <c r="BK8" s="65">
        <v>136.2937934</v>
      </c>
      <c r="BL8" s="65">
        <v>16.034563930000001</v>
      </c>
      <c r="BM8" s="65">
        <v>156.3369983</v>
      </c>
      <c r="BN8" s="65">
        <v>205.66661300000001</v>
      </c>
      <c r="BO8" s="65">
        <v>136.2937934</v>
      </c>
      <c r="BP8" s="65">
        <v>16.034563930000001</v>
      </c>
      <c r="BQ8" s="65">
        <v>156.3369983</v>
      </c>
      <c r="BR8" s="65">
        <v>216.466613</v>
      </c>
      <c r="BS8" s="65">
        <v>136.2937934</v>
      </c>
      <c r="BT8" s="65">
        <v>16.034563930000001</v>
      </c>
      <c r="BU8" s="65">
        <v>156.3369983</v>
      </c>
      <c r="BV8" s="65">
        <v>181.46484000000001</v>
      </c>
      <c r="BW8" s="65">
        <v>136.2937934</v>
      </c>
      <c r="BX8" s="65">
        <v>16.034563930000001</v>
      </c>
      <c r="BY8" s="65">
        <v>156.3369983</v>
      </c>
      <c r="BZ8" s="65">
        <v>216.466613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11.56</v>
      </c>
      <c r="CF8" s="65">
        <v>1.36</v>
      </c>
      <c r="CG8" s="65">
        <v>13.26</v>
      </c>
      <c r="CH8" s="65">
        <v>18.36</v>
      </c>
      <c r="CI8" s="65">
        <v>11.56</v>
      </c>
      <c r="CJ8" s="65">
        <v>1.36</v>
      </c>
      <c r="CK8" s="65">
        <v>13.26</v>
      </c>
      <c r="CL8" s="65">
        <v>18.36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T8" s="65">
        <v>18.36</v>
      </c>
      <c r="CU8" s="65">
        <v>11.56</v>
      </c>
    </row>
    <row r="9" spans="1:159" x14ac:dyDescent="0.2">
      <c r="B9" s="65" t="s">
        <v>14</v>
      </c>
      <c r="C9" s="65" t="s">
        <v>39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V9" s="65">
        <v>94.554000000000002</v>
      </c>
      <c r="W9" s="65">
        <v>59.533999999999999</v>
      </c>
      <c r="X9" s="65">
        <v>7.0039999999999996</v>
      </c>
      <c r="Y9" s="65">
        <v>68.289000000000001</v>
      </c>
      <c r="Z9" s="65">
        <v>94.554000000000002</v>
      </c>
      <c r="AA9" s="65">
        <v>59.533999999999999</v>
      </c>
      <c r="AB9" s="65">
        <v>7.0039999999999996</v>
      </c>
      <c r="AC9" s="65">
        <v>68.289000000000001</v>
      </c>
      <c r="AD9" s="65">
        <v>94.554000000000002</v>
      </c>
      <c r="AE9" s="65">
        <v>59.533999999999999</v>
      </c>
      <c r="AF9" s="65">
        <v>7.0039999999999996</v>
      </c>
      <c r="AG9" s="65">
        <v>68.289000000000001</v>
      </c>
      <c r="AH9" s="65">
        <v>94.554000000000002</v>
      </c>
      <c r="AI9" s="65">
        <v>59.533999999999999</v>
      </c>
      <c r="AJ9" s="65">
        <v>7.0039999999999996</v>
      </c>
      <c r="AK9" s="65">
        <v>53.309878189999999</v>
      </c>
      <c r="AL9" s="65">
        <v>94.554000000000002</v>
      </c>
      <c r="AM9" s="65">
        <v>59.533999999999999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R9" s="65">
        <v>45.845999999999997</v>
      </c>
      <c r="BS9" s="65">
        <v>28.866</v>
      </c>
      <c r="BT9" s="65">
        <v>3.3959999999999999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40</v>
      </c>
    </row>
    <row r="11" spans="1:159" x14ac:dyDescent="0.2">
      <c r="B11" s="65" t="s">
        <v>14</v>
      </c>
      <c r="C11" s="65" t="s">
        <v>41</v>
      </c>
      <c r="X11" s="65">
        <v>0.96</v>
      </c>
      <c r="Y11" s="65">
        <v>9.36</v>
      </c>
      <c r="Z11" s="65">
        <v>12.96</v>
      </c>
      <c r="AA11" s="65">
        <v>8.16</v>
      </c>
      <c r="AB11" s="65">
        <v>0.96</v>
      </c>
      <c r="AC11" s="65">
        <v>9.36</v>
      </c>
      <c r="AD11" s="65">
        <v>12.96</v>
      </c>
      <c r="AE11" s="65">
        <v>8.16</v>
      </c>
      <c r="AG11" s="65">
        <v>9.36</v>
      </c>
      <c r="AH11" s="65">
        <v>12.96</v>
      </c>
      <c r="AI11" s="65">
        <v>8.16</v>
      </c>
      <c r="AJ11" s="65">
        <v>0.96</v>
      </c>
      <c r="AK11" s="65">
        <v>9.36</v>
      </c>
      <c r="AL11" s="65">
        <v>12.96</v>
      </c>
      <c r="AM11" s="65">
        <v>8.16</v>
      </c>
      <c r="AN11" s="65">
        <v>0.96</v>
      </c>
      <c r="AO11" s="65">
        <v>9.36</v>
      </c>
      <c r="AP11" s="65">
        <v>12.96</v>
      </c>
      <c r="AQ11" s="65">
        <v>8.16</v>
      </c>
      <c r="AR11" s="65">
        <v>0.96</v>
      </c>
      <c r="AS11" s="65">
        <v>9.36</v>
      </c>
      <c r="AT11" s="65">
        <v>12.96</v>
      </c>
      <c r="AU11" s="65">
        <v>8.16</v>
      </c>
      <c r="AV11" s="65">
        <v>0.96</v>
      </c>
      <c r="AW11" s="65">
        <v>9.36</v>
      </c>
      <c r="AX11" s="65">
        <v>12.96</v>
      </c>
      <c r="AY11" s="65">
        <v>8.16</v>
      </c>
      <c r="AZ11" s="65">
        <v>0.96</v>
      </c>
      <c r="BA11" s="65">
        <v>9.36</v>
      </c>
      <c r="BB11" s="65">
        <v>12.96</v>
      </c>
      <c r="BC11" s="65">
        <v>8.16</v>
      </c>
      <c r="BD11" s="65">
        <v>0.96</v>
      </c>
      <c r="BE11" s="65">
        <v>9.36</v>
      </c>
      <c r="BF11" s="65">
        <v>12.96</v>
      </c>
      <c r="BG11" s="65">
        <v>8.16</v>
      </c>
      <c r="BH11" s="65">
        <v>0.96</v>
      </c>
      <c r="BI11" s="65">
        <v>9.36</v>
      </c>
      <c r="BJ11" s="65">
        <v>12.96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V11" s="65">
        <v>12.96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42</v>
      </c>
    </row>
    <row r="13" spans="1:159" x14ac:dyDescent="0.2">
      <c r="B13" s="65" t="s">
        <v>14</v>
      </c>
      <c r="C13" s="65" t="s">
        <v>43</v>
      </c>
    </row>
    <row r="14" spans="1:159" x14ac:dyDescent="0.2">
      <c r="B14" s="65" t="s">
        <v>14</v>
      </c>
      <c r="C14" s="65" t="s">
        <v>44</v>
      </c>
    </row>
    <row r="15" spans="1:159" x14ac:dyDescent="0.2">
      <c r="B15" s="65" t="s">
        <v>14</v>
      </c>
      <c r="C15" s="65" t="s">
        <v>45</v>
      </c>
    </row>
    <row r="16" spans="1:159" x14ac:dyDescent="0.2">
      <c r="B16" s="65" t="s">
        <v>14</v>
      </c>
      <c r="C16" s="65" t="s">
        <v>46</v>
      </c>
    </row>
    <row r="17" spans="2:159" x14ac:dyDescent="0.2">
      <c r="B17" s="65" t="s">
        <v>14</v>
      </c>
      <c r="C17" s="65" t="s">
        <v>15</v>
      </c>
      <c r="D17" s="65">
        <v>392.48120319999998</v>
      </c>
      <c r="E17" s="65">
        <v>3436.2536359999999</v>
      </c>
      <c r="F17" s="65">
        <v>5328.3738590000003</v>
      </c>
      <c r="G17" s="65">
        <v>3321.5756280000001</v>
      </c>
      <c r="H17" s="65">
        <v>403.0315564</v>
      </c>
      <c r="I17" s="65">
        <v>3752.5814519999999</v>
      </c>
      <c r="J17" s="65">
        <v>5473.9554269999999</v>
      </c>
      <c r="K17" s="65">
        <v>3471.2955280000001</v>
      </c>
      <c r="L17" s="65">
        <v>450.64949669999999</v>
      </c>
      <c r="M17" s="65">
        <v>4411.6915440000002</v>
      </c>
      <c r="N17" s="65">
        <v>5883.7998690000004</v>
      </c>
      <c r="O17" s="65">
        <v>3881.0698819999998</v>
      </c>
      <c r="P17" s="65">
        <v>465.45069669999998</v>
      </c>
      <c r="Q17" s="65">
        <v>4509.2842929999997</v>
      </c>
      <c r="R17" s="65">
        <v>6129.9985880000004</v>
      </c>
      <c r="S17" s="65">
        <v>3804.3570709999999</v>
      </c>
      <c r="T17" s="65">
        <v>465.44504949999998</v>
      </c>
      <c r="U17" s="65">
        <v>4712.0622199999998</v>
      </c>
      <c r="V17" s="65">
        <v>6497.2310399999997</v>
      </c>
      <c r="W17" s="65">
        <v>4217.0473709999997</v>
      </c>
      <c r="X17" s="65">
        <v>501.74561670000003</v>
      </c>
      <c r="Y17" s="65">
        <v>4817.6966830000001</v>
      </c>
      <c r="Z17" s="65">
        <v>6574.4538309999998</v>
      </c>
      <c r="AA17" s="65">
        <v>4272.7352620000001</v>
      </c>
      <c r="AB17" s="65">
        <v>495.13571789999997</v>
      </c>
      <c r="AC17" s="65">
        <v>4636.4015929999996</v>
      </c>
      <c r="AD17" s="65">
        <v>6532.6450130000003</v>
      </c>
      <c r="AE17" s="65">
        <v>4085.4008819999999</v>
      </c>
      <c r="AF17" s="65">
        <v>500.20436510000002</v>
      </c>
      <c r="AG17" s="65">
        <v>4532.0553749999999</v>
      </c>
      <c r="AH17" s="65">
        <v>6644.6897559999998</v>
      </c>
      <c r="AI17" s="65">
        <v>4065.034564</v>
      </c>
      <c r="AJ17" s="65">
        <v>504.25459790000002</v>
      </c>
      <c r="AK17" s="65">
        <v>4887.4632069999998</v>
      </c>
      <c r="AL17" s="65">
        <v>6217.1879710000003</v>
      </c>
      <c r="AM17" s="65">
        <v>3700.2211109999998</v>
      </c>
      <c r="AN17" s="65">
        <v>487.05403669999998</v>
      </c>
      <c r="AO17" s="65">
        <v>4861.1803289999998</v>
      </c>
      <c r="AP17" s="65">
        <v>6491.7445289999996</v>
      </c>
      <c r="AQ17" s="65">
        <v>3839.3087869999999</v>
      </c>
      <c r="AR17" s="65">
        <v>493.40291389999999</v>
      </c>
      <c r="AS17" s="65">
        <v>4916.4823290000004</v>
      </c>
      <c r="AT17" s="65">
        <v>6728.2730709999996</v>
      </c>
      <c r="AU17" s="65">
        <v>4307.9240820000005</v>
      </c>
      <c r="AV17" s="65">
        <v>506.81459790000002</v>
      </c>
      <c r="AW17" s="65">
        <v>4840.9081290000004</v>
      </c>
      <c r="AX17" s="65">
        <v>6807.4370710000003</v>
      </c>
      <c r="AY17" s="65">
        <v>4245.94211</v>
      </c>
      <c r="AZ17" s="65">
        <v>193.7897753</v>
      </c>
      <c r="BA17" s="65">
        <v>1839.2963090000001</v>
      </c>
      <c r="BB17" s="65">
        <v>2448.1581930000002</v>
      </c>
      <c r="BC17" s="65">
        <v>1647.21309</v>
      </c>
      <c r="BD17" s="65">
        <v>193.7897753</v>
      </c>
      <c r="BE17" s="65">
        <v>1829.5463090000001</v>
      </c>
      <c r="BF17" s="65">
        <v>2463.788051</v>
      </c>
      <c r="BG17" s="65">
        <v>1595.4337479999999</v>
      </c>
      <c r="BH17" s="65">
        <v>193.7897753</v>
      </c>
      <c r="BI17" s="65">
        <v>1889.4503090000001</v>
      </c>
      <c r="BJ17" s="65">
        <v>2605.3619659999999</v>
      </c>
      <c r="BK17" s="65">
        <v>1647.21309</v>
      </c>
      <c r="BL17" s="65">
        <v>193.7897753</v>
      </c>
      <c r="BM17" s="65">
        <v>1889.4503090000001</v>
      </c>
      <c r="BN17" s="65">
        <v>2605.3619659999999</v>
      </c>
      <c r="BO17" s="65">
        <v>1647.21309</v>
      </c>
      <c r="BP17" s="65">
        <v>193.7897753</v>
      </c>
      <c r="BQ17" s="65">
        <v>1856.339309</v>
      </c>
      <c r="BR17" s="65">
        <v>2616.1619660000001</v>
      </c>
      <c r="BS17" s="65">
        <v>1647.21309</v>
      </c>
      <c r="BT17" s="65">
        <v>193.7897753</v>
      </c>
      <c r="BU17" s="65">
        <v>1856.339309</v>
      </c>
      <c r="BV17" s="65">
        <v>2581.1601930000002</v>
      </c>
      <c r="BW17" s="65">
        <v>1647.21309</v>
      </c>
      <c r="BX17" s="65">
        <v>193.7897753</v>
      </c>
      <c r="BY17" s="65">
        <v>1889.4503090000001</v>
      </c>
      <c r="BZ17" s="65">
        <v>2616.1619660000001</v>
      </c>
      <c r="CA17" s="65">
        <v>1647.21309</v>
      </c>
      <c r="CB17" s="65">
        <v>48.353535319999999</v>
      </c>
      <c r="CC17" s="65">
        <v>471.4469694</v>
      </c>
      <c r="CD17" s="65">
        <v>652.77272689999995</v>
      </c>
      <c r="CE17" s="65">
        <v>411.00505020000003</v>
      </c>
      <c r="CF17" s="65">
        <v>48.353535319999999</v>
      </c>
      <c r="CG17" s="65">
        <v>471.4469694</v>
      </c>
      <c r="CH17" s="65">
        <v>652.77272689999995</v>
      </c>
      <c r="CI17" s="65">
        <v>411.00505020000003</v>
      </c>
      <c r="CJ17" s="65">
        <v>48.353535319999999</v>
      </c>
      <c r="CK17" s="65">
        <v>471.4469694</v>
      </c>
      <c r="CL17" s="65">
        <v>652.77272689999995</v>
      </c>
      <c r="CM17" s="65">
        <v>411.00505020000003</v>
      </c>
      <c r="CN17" s="65">
        <v>48.353535319999999</v>
      </c>
      <c r="CO17" s="65">
        <v>471.4469694</v>
      </c>
      <c r="CP17" s="65">
        <v>652.77272689999995</v>
      </c>
      <c r="CQ17" s="65">
        <v>411.00505020000003</v>
      </c>
      <c r="CR17" s="65">
        <v>48.353535319999999</v>
      </c>
      <c r="CS17" s="65">
        <v>471.4469694</v>
      </c>
      <c r="CT17" s="65">
        <v>652.77272689999995</v>
      </c>
      <c r="CU17" s="65">
        <v>411.00505020000003</v>
      </c>
      <c r="CV17" s="65">
        <v>0</v>
      </c>
      <c r="CW17" s="65">
        <v>0</v>
      </c>
      <c r="CX17" s="65">
        <v>0</v>
      </c>
      <c r="CY17" s="65">
        <v>0</v>
      </c>
      <c r="CZ17" s="65">
        <v>0</v>
      </c>
      <c r="DA17" s="65">
        <v>0</v>
      </c>
      <c r="DB17" s="65">
        <v>0</v>
      </c>
      <c r="DC17" s="65">
        <v>0</v>
      </c>
      <c r="DD17" s="65">
        <v>0</v>
      </c>
      <c r="DE17" s="65">
        <v>0</v>
      </c>
      <c r="DF17" s="65">
        <v>0</v>
      </c>
      <c r="DG17" s="65">
        <v>0</v>
      </c>
      <c r="DH17" s="65">
        <v>0</v>
      </c>
      <c r="DI17" s="65">
        <v>0</v>
      </c>
      <c r="DJ17" s="65">
        <v>0</v>
      </c>
      <c r="DK17" s="65">
        <v>0</v>
      </c>
      <c r="DL17" s="65">
        <v>0</v>
      </c>
      <c r="DM17" s="65">
        <v>0</v>
      </c>
      <c r="DN17" s="65">
        <v>0</v>
      </c>
      <c r="DO17" s="65">
        <v>0</v>
      </c>
      <c r="DP17" s="65">
        <v>0</v>
      </c>
      <c r="DQ17" s="65">
        <v>0</v>
      </c>
      <c r="DR17" s="65">
        <v>0</v>
      </c>
      <c r="DS17" s="65">
        <v>0</v>
      </c>
      <c r="DT17" s="65">
        <v>0</v>
      </c>
      <c r="DU17" s="65">
        <v>0</v>
      </c>
      <c r="DV17" s="65">
        <v>0</v>
      </c>
      <c r="DW17" s="65">
        <v>0</v>
      </c>
      <c r="DX17" s="65">
        <v>0</v>
      </c>
      <c r="DY17" s="65">
        <v>0</v>
      </c>
      <c r="DZ17" s="65">
        <v>0</v>
      </c>
      <c r="EA17" s="65">
        <v>0</v>
      </c>
      <c r="EB17" s="65">
        <v>0</v>
      </c>
      <c r="EC17" s="65">
        <v>0</v>
      </c>
      <c r="ED17" s="65">
        <v>0</v>
      </c>
      <c r="EE17" s="65">
        <v>0</v>
      </c>
      <c r="EF17" s="65">
        <v>0</v>
      </c>
      <c r="EG17" s="65">
        <v>0</v>
      </c>
      <c r="EH17" s="65">
        <v>0</v>
      </c>
      <c r="EI17" s="65">
        <v>0</v>
      </c>
      <c r="EJ17" s="65">
        <v>0</v>
      </c>
      <c r="EK17" s="65">
        <v>0</v>
      </c>
      <c r="EL17" s="65">
        <v>0</v>
      </c>
      <c r="EM17" s="65">
        <v>0</v>
      </c>
      <c r="EN17" s="65">
        <v>0</v>
      </c>
      <c r="EO17" s="65">
        <v>0</v>
      </c>
      <c r="EP17" s="65">
        <v>0</v>
      </c>
      <c r="EQ17" s="65">
        <v>0</v>
      </c>
      <c r="ER17" s="65">
        <v>0</v>
      </c>
      <c r="ES17" s="65">
        <v>0</v>
      </c>
      <c r="ET17" s="65">
        <v>0</v>
      </c>
      <c r="EU17" s="65">
        <v>0</v>
      </c>
      <c r="EV17" s="65">
        <v>0</v>
      </c>
      <c r="EW17" s="65">
        <v>0</v>
      </c>
      <c r="EX17" s="65">
        <v>0</v>
      </c>
      <c r="EY17" s="65">
        <v>0</v>
      </c>
      <c r="EZ17" s="65">
        <v>0</v>
      </c>
      <c r="FA17" s="65">
        <v>0</v>
      </c>
      <c r="FB17" s="65">
        <v>0</v>
      </c>
      <c r="FC17" s="65">
        <v>0</v>
      </c>
    </row>
    <row r="18" spans="2:159" x14ac:dyDescent="0.2">
      <c r="B18" s="65" t="s">
        <v>16</v>
      </c>
      <c r="C18" s="65" t="s">
        <v>36</v>
      </c>
    </row>
    <row r="19" spans="2:159" x14ac:dyDescent="0.2">
      <c r="B19" s="65" t="s">
        <v>16</v>
      </c>
      <c r="C19" s="65" t="s">
        <v>37</v>
      </c>
    </row>
    <row r="20" spans="2:159" x14ac:dyDescent="0.2">
      <c r="B20" s="65" t="s">
        <v>16</v>
      </c>
      <c r="C20" s="65" t="s">
        <v>38</v>
      </c>
    </row>
    <row r="21" spans="2:159" x14ac:dyDescent="0.2">
      <c r="B21" s="65" t="s">
        <v>16</v>
      </c>
      <c r="C21" s="65" t="s">
        <v>39</v>
      </c>
    </row>
    <row r="22" spans="2:159" x14ac:dyDescent="0.2">
      <c r="B22" s="65" t="s">
        <v>16</v>
      </c>
      <c r="C22" s="65" t="s">
        <v>40</v>
      </c>
    </row>
    <row r="23" spans="2:159" x14ac:dyDescent="0.2">
      <c r="B23" s="65" t="s">
        <v>16</v>
      </c>
      <c r="C23" s="65" t="s">
        <v>41</v>
      </c>
    </row>
    <row r="24" spans="2:159" x14ac:dyDescent="0.2">
      <c r="B24" s="65" t="s">
        <v>16</v>
      </c>
      <c r="C24" s="65" t="s">
        <v>42</v>
      </c>
    </row>
    <row r="25" spans="2:159" x14ac:dyDescent="0.2">
      <c r="B25" s="65" t="s">
        <v>16</v>
      </c>
      <c r="C25" s="65" t="s">
        <v>43</v>
      </c>
    </row>
    <row r="26" spans="2:159" x14ac:dyDescent="0.2">
      <c r="B26" s="65" t="s">
        <v>16</v>
      </c>
      <c r="C26" s="65" t="s">
        <v>44</v>
      </c>
    </row>
    <row r="27" spans="2:159" x14ac:dyDescent="0.2">
      <c r="B27" s="65" t="s">
        <v>16</v>
      </c>
      <c r="C27" s="65" t="s">
        <v>45</v>
      </c>
    </row>
    <row r="28" spans="2:159" x14ac:dyDescent="0.2">
      <c r="B28" s="65" t="s">
        <v>16</v>
      </c>
      <c r="C28" s="65" t="s">
        <v>46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36</v>
      </c>
    </row>
    <row r="31" spans="2:159" x14ac:dyDescent="0.2">
      <c r="B31" s="65" t="s">
        <v>17</v>
      </c>
      <c r="C31" s="65" t="s">
        <v>37</v>
      </c>
    </row>
    <row r="32" spans="2:159" x14ac:dyDescent="0.2">
      <c r="B32" s="65" t="s">
        <v>17</v>
      </c>
      <c r="C32" s="65" t="s">
        <v>38</v>
      </c>
      <c r="D32" s="65">
        <v>813.97500000000002</v>
      </c>
      <c r="E32" s="65">
        <v>273.75</v>
      </c>
      <c r="F32" s="65">
        <v>813.97500000000002</v>
      </c>
      <c r="G32" s="65">
        <v>813.97500000000002</v>
      </c>
      <c r="H32" s="65">
        <v>540.22500000000002</v>
      </c>
      <c r="I32" s="65">
        <v>813.97500000000002</v>
      </c>
      <c r="J32" s="65">
        <v>540.22500000000002</v>
      </c>
      <c r="K32" s="65">
        <v>540.22500000000002</v>
      </c>
      <c r="L32" s="65">
        <v>813.97500000000002</v>
      </c>
      <c r="M32" s="65">
        <v>813.97500000000002</v>
      </c>
      <c r="N32" s="65">
        <v>273.75</v>
      </c>
      <c r="O32" s="65">
        <v>813.97500000000002</v>
      </c>
      <c r="P32" s="65">
        <v>540.22500000000002</v>
      </c>
      <c r="Q32" s="65">
        <v>813.97500000000002</v>
      </c>
      <c r="R32" s="65">
        <v>813.97500000000002</v>
      </c>
      <c r="S32" s="65">
        <v>813.97500000000002</v>
      </c>
      <c r="T32" s="65">
        <v>540.22500000000002</v>
      </c>
      <c r="U32" s="65">
        <v>273.75</v>
      </c>
      <c r="V32" s="65">
        <v>273.75</v>
      </c>
      <c r="W32" s="65">
        <v>813.97500000000002</v>
      </c>
      <c r="X32" s="65">
        <v>813.97500000000002</v>
      </c>
      <c r="Y32" s="65">
        <v>813.97500000000002</v>
      </c>
      <c r="Z32" s="65">
        <v>813.97500000000002</v>
      </c>
      <c r="AA32" s="65">
        <v>813.97500000000002</v>
      </c>
      <c r="AB32" s="65">
        <v>813.97500000000002</v>
      </c>
      <c r="AC32" s="65">
        <v>601.13595150000003</v>
      </c>
      <c r="AD32" s="65">
        <v>273.75</v>
      </c>
      <c r="AE32" s="65">
        <v>813.97500000000002</v>
      </c>
      <c r="AG32" s="65">
        <v>273.75</v>
      </c>
      <c r="AI32" s="65">
        <v>813.97500000000002</v>
      </c>
      <c r="AJ32" s="65">
        <v>813.97500000000002</v>
      </c>
      <c r="AK32" s="65">
        <v>813.97500000000002</v>
      </c>
      <c r="AL32" s="65">
        <v>813.97500000000002</v>
      </c>
      <c r="AM32" s="65">
        <v>813.97500000000002</v>
      </c>
      <c r="AN32" s="65">
        <v>813.97500000000002</v>
      </c>
      <c r="AP32" s="65">
        <v>813.97500000000002</v>
      </c>
      <c r="AQ32" s="65">
        <v>813.97500000000002</v>
      </c>
      <c r="AR32" s="65">
        <v>813.97500000000002</v>
      </c>
      <c r="AT32" s="65">
        <v>813.97500000000002</v>
      </c>
      <c r="AU32" s="65">
        <v>813.97500000000002</v>
      </c>
      <c r="AV32" s="65">
        <v>813.97500000000002</v>
      </c>
      <c r="AX32" s="65">
        <v>813.97500000000002</v>
      </c>
      <c r="AY32" s="65">
        <v>540.22500000000002</v>
      </c>
      <c r="AZ32" s="65">
        <v>813.97500000000002</v>
      </c>
      <c r="BB32" s="65">
        <v>813.97500000000002</v>
      </c>
      <c r="BC32" s="65">
        <v>813.97500000000002</v>
      </c>
      <c r="BD32" s="65">
        <v>813.97500000000002</v>
      </c>
      <c r="BF32" s="65">
        <v>813.97500000000002</v>
      </c>
      <c r="BG32" s="65">
        <v>540.22500000000002</v>
      </c>
      <c r="BH32" s="65">
        <v>813.97500000000002</v>
      </c>
      <c r="BI32" s="65">
        <v>813.97500000000002</v>
      </c>
      <c r="BJ32" s="65">
        <v>540.22500000000002</v>
      </c>
      <c r="BK32" s="65">
        <v>813.97500000000002</v>
      </c>
      <c r="BL32" s="65">
        <v>813.97500000000002</v>
      </c>
      <c r="BM32" s="65">
        <v>813.97500000000002</v>
      </c>
      <c r="BN32" s="65">
        <v>813.97500000000002</v>
      </c>
      <c r="BO32" s="65">
        <v>813.97500000000002</v>
      </c>
      <c r="BP32" s="65">
        <v>813.97500000000002</v>
      </c>
      <c r="BQ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39</v>
      </c>
      <c r="F33" s="65">
        <v>270.07499999999999</v>
      </c>
      <c r="G33" s="65">
        <v>270.07499999999999</v>
      </c>
      <c r="H33" s="65">
        <v>270.07499999999999</v>
      </c>
      <c r="I33" s="65">
        <v>142.39206830000001</v>
      </c>
      <c r="J33" s="65">
        <v>270.07499999999999</v>
      </c>
      <c r="K33" s="65">
        <v>270.07499999999999</v>
      </c>
      <c r="L33" s="65">
        <v>270.07499999999999</v>
      </c>
      <c r="N33" s="65">
        <v>270.07499999999999</v>
      </c>
      <c r="O33" s="65">
        <v>270.07499999999999</v>
      </c>
      <c r="P33" s="65">
        <v>270.07499999999999</v>
      </c>
      <c r="R33" s="65">
        <v>270.07499999999999</v>
      </c>
      <c r="S33" s="65">
        <v>270.07499999999999</v>
      </c>
      <c r="V33" s="65">
        <v>270.07499999999999</v>
      </c>
      <c r="W33" s="65">
        <v>270.07499999999999</v>
      </c>
      <c r="Z33" s="65">
        <v>270.07499999999999</v>
      </c>
      <c r="AA33" s="65">
        <v>270.07499999999999</v>
      </c>
      <c r="AC33" s="65">
        <v>270.07499999999999</v>
      </c>
      <c r="AD33" s="65">
        <v>270.07499999999999</v>
      </c>
      <c r="AE33" s="65">
        <v>270.07499999999999</v>
      </c>
      <c r="AF33" s="65">
        <v>270.07499999999999</v>
      </c>
      <c r="AG33" s="65">
        <v>270.07499999999999</v>
      </c>
      <c r="AH33" s="65">
        <v>270.07499999999999</v>
      </c>
      <c r="AI33" s="65">
        <v>270.07499999999999</v>
      </c>
      <c r="AJ33" s="65">
        <v>270.07499999999999</v>
      </c>
      <c r="AL33" s="65">
        <v>270.07499999999999</v>
      </c>
      <c r="AM33" s="65">
        <v>216.3158383</v>
      </c>
      <c r="AP33" s="65">
        <v>270.07499999999999</v>
      </c>
      <c r="AQ33" s="65">
        <v>270.07499999999999</v>
      </c>
      <c r="AR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W33" s="65">
        <v>270.07499999999999</v>
      </c>
      <c r="AX33" s="65">
        <v>270.07499999999999</v>
      </c>
      <c r="AY33" s="65">
        <v>270.07499999999999</v>
      </c>
      <c r="AZ33" s="65">
        <v>248.0535131</v>
      </c>
      <c r="BB33" s="65">
        <v>270.07499999999999</v>
      </c>
      <c r="BC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I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M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40</v>
      </c>
    </row>
    <row r="35" spans="2:159" x14ac:dyDescent="0.2">
      <c r="B35" s="65" t="s">
        <v>17</v>
      </c>
      <c r="C35" s="65" t="s">
        <v>41</v>
      </c>
    </row>
    <row r="36" spans="2:159" x14ac:dyDescent="0.2">
      <c r="B36" s="65" t="s">
        <v>17</v>
      </c>
      <c r="C36" s="65" t="s">
        <v>42</v>
      </c>
    </row>
    <row r="37" spans="2:159" x14ac:dyDescent="0.2">
      <c r="B37" s="65" t="s">
        <v>17</v>
      </c>
      <c r="C37" s="65" t="s">
        <v>43</v>
      </c>
    </row>
    <row r="38" spans="2:159" x14ac:dyDescent="0.2">
      <c r="B38" s="65" t="s">
        <v>17</v>
      </c>
      <c r="C38" s="65" t="s">
        <v>44</v>
      </c>
    </row>
    <row r="39" spans="2:159" x14ac:dyDescent="0.2">
      <c r="B39" s="65" t="s">
        <v>17</v>
      </c>
      <c r="C39" s="65" t="s">
        <v>45</v>
      </c>
    </row>
    <row r="40" spans="2:159" x14ac:dyDescent="0.2">
      <c r="B40" s="65" t="s">
        <v>17</v>
      </c>
      <c r="C40" s="65" t="s">
        <v>46</v>
      </c>
    </row>
    <row r="41" spans="2:159" x14ac:dyDescent="0.2">
      <c r="B41" s="65" t="s">
        <v>17</v>
      </c>
      <c r="C41" s="65" t="s">
        <v>15</v>
      </c>
      <c r="D41" s="65">
        <v>813.97500000000002</v>
      </c>
      <c r="E41" s="65">
        <v>273.75</v>
      </c>
      <c r="F41" s="65">
        <v>1084.05</v>
      </c>
      <c r="G41" s="65">
        <v>1084.05</v>
      </c>
      <c r="H41" s="65">
        <v>810.3</v>
      </c>
      <c r="I41" s="65">
        <v>956.36706830000003</v>
      </c>
      <c r="J41" s="65">
        <v>810.3</v>
      </c>
      <c r="K41" s="65">
        <v>810.3</v>
      </c>
      <c r="L41" s="65">
        <v>1084.05</v>
      </c>
      <c r="M41" s="65">
        <v>813.97500000000002</v>
      </c>
      <c r="N41" s="65">
        <v>543.82500000000005</v>
      </c>
      <c r="O41" s="65">
        <v>1084.05</v>
      </c>
      <c r="P41" s="65">
        <v>810.3</v>
      </c>
      <c r="Q41" s="65">
        <v>813.97500000000002</v>
      </c>
      <c r="R41" s="65">
        <v>1084.05</v>
      </c>
      <c r="S41" s="65">
        <v>1084.05</v>
      </c>
      <c r="T41" s="65">
        <v>540.22500000000002</v>
      </c>
      <c r="U41" s="65">
        <v>273.75</v>
      </c>
      <c r="V41" s="65">
        <v>543.82500000000005</v>
      </c>
      <c r="W41" s="65">
        <v>1084.05</v>
      </c>
      <c r="X41" s="65">
        <v>813.97500000000002</v>
      </c>
      <c r="Y41" s="65">
        <v>813.97500000000002</v>
      </c>
      <c r="Z41" s="65">
        <v>1084.05</v>
      </c>
      <c r="AA41" s="65">
        <v>1084.05</v>
      </c>
      <c r="AB41" s="65">
        <v>813.97500000000002</v>
      </c>
      <c r="AC41" s="65">
        <v>871.21095149999996</v>
      </c>
      <c r="AD41" s="65">
        <v>543.82500000000005</v>
      </c>
      <c r="AE41" s="65">
        <v>1084.05</v>
      </c>
      <c r="AF41" s="65">
        <v>270.07499999999999</v>
      </c>
      <c r="AG41" s="65">
        <v>543.82500000000005</v>
      </c>
      <c r="AH41" s="65">
        <v>270.07499999999999</v>
      </c>
      <c r="AI41" s="65">
        <v>1084.05</v>
      </c>
      <c r="AJ41" s="65">
        <v>1084.05</v>
      </c>
      <c r="AK41" s="65">
        <v>813.97500000000002</v>
      </c>
      <c r="AL41" s="65">
        <v>1084.05</v>
      </c>
      <c r="AM41" s="65">
        <v>1030.2908379999999</v>
      </c>
      <c r="AN41" s="65">
        <v>813.97500000000002</v>
      </c>
      <c r="AO41" s="65">
        <v>0</v>
      </c>
      <c r="AP41" s="65">
        <v>1084.05</v>
      </c>
      <c r="AQ41" s="65">
        <v>1084.05</v>
      </c>
      <c r="AR41" s="65">
        <v>1084.05</v>
      </c>
      <c r="AS41" s="65">
        <v>0</v>
      </c>
      <c r="AT41" s="65">
        <v>1084.05</v>
      </c>
      <c r="AU41" s="65">
        <v>1084.05</v>
      </c>
      <c r="AV41" s="65">
        <v>1084.05</v>
      </c>
      <c r="AW41" s="65">
        <v>270.07499999999999</v>
      </c>
      <c r="AX41" s="65">
        <v>1084.05</v>
      </c>
      <c r="AY41" s="65">
        <v>810.3</v>
      </c>
      <c r="AZ41" s="65">
        <v>1062.028513</v>
      </c>
      <c r="BA41" s="65">
        <v>0</v>
      </c>
      <c r="BB41" s="65">
        <v>1084.05</v>
      </c>
      <c r="BC41" s="65">
        <v>1084.05</v>
      </c>
      <c r="BD41" s="65">
        <v>813.97500000000002</v>
      </c>
      <c r="BE41" s="65">
        <v>0</v>
      </c>
      <c r="BF41" s="65">
        <v>1084.05</v>
      </c>
      <c r="BG41" s="65">
        <v>810.3</v>
      </c>
      <c r="BH41" s="65">
        <v>1084.05</v>
      </c>
      <c r="BI41" s="65">
        <v>1084.05</v>
      </c>
      <c r="BJ41" s="65">
        <v>810.3</v>
      </c>
      <c r="BK41" s="65">
        <v>1084.05</v>
      </c>
      <c r="BL41" s="65">
        <v>1084.05</v>
      </c>
      <c r="BM41" s="65">
        <v>1084.05</v>
      </c>
      <c r="BN41" s="65">
        <v>1084.05</v>
      </c>
      <c r="BO41" s="65">
        <v>1084.05</v>
      </c>
      <c r="BP41" s="65">
        <v>1084.05</v>
      </c>
      <c r="BQ41" s="65">
        <v>813.97500000000002</v>
      </c>
      <c r="BR41" s="65">
        <v>1084.05</v>
      </c>
      <c r="BS41" s="65">
        <v>1084.05</v>
      </c>
      <c r="BT41" s="65">
        <v>1084.05</v>
      </c>
      <c r="BU41" s="65">
        <v>813.97500000000002</v>
      </c>
      <c r="BV41" s="65">
        <v>1084.05</v>
      </c>
      <c r="BW41" s="65">
        <v>1084.05</v>
      </c>
      <c r="BX41" s="65">
        <v>1084.05</v>
      </c>
      <c r="BY41" s="65">
        <v>1084.05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36</v>
      </c>
    </row>
    <row r="43" spans="2:159" x14ac:dyDescent="0.2">
      <c r="B43" s="65" t="s">
        <v>18</v>
      </c>
      <c r="C43" s="65" t="s">
        <v>37</v>
      </c>
    </row>
    <row r="44" spans="2:159" x14ac:dyDescent="0.2">
      <c r="B44" s="65" t="s">
        <v>18</v>
      </c>
      <c r="C44" s="65" t="s">
        <v>38</v>
      </c>
    </row>
    <row r="45" spans="2:159" x14ac:dyDescent="0.2">
      <c r="B45" s="65" t="s">
        <v>18</v>
      </c>
      <c r="C45" s="65" t="s">
        <v>39</v>
      </c>
    </row>
    <row r="46" spans="2:159" x14ac:dyDescent="0.2">
      <c r="B46" s="65" t="s">
        <v>18</v>
      </c>
      <c r="C46" s="65" t="s">
        <v>40</v>
      </c>
    </row>
    <row r="47" spans="2:159" x14ac:dyDescent="0.2">
      <c r="B47" s="65" t="s">
        <v>18</v>
      </c>
      <c r="C47" s="65" t="s">
        <v>41</v>
      </c>
    </row>
    <row r="48" spans="2:159" x14ac:dyDescent="0.2">
      <c r="B48" s="65" t="s">
        <v>18</v>
      </c>
      <c r="C48" s="65" t="s">
        <v>42</v>
      </c>
    </row>
    <row r="49" spans="2:159" x14ac:dyDescent="0.2">
      <c r="B49" s="65" t="s">
        <v>18</v>
      </c>
      <c r="C49" s="65" t="s">
        <v>43</v>
      </c>
    </row>
    <row r="50" spans="2:159" x14ac:dyDescent="0.2">
      <c r="B50" s="65" t="s">
        <v>18</v>
      </c>
      <c r="C50" s="65" t="s">
        <v>44</v>
      </c>
    </row>
    <row r="51" spans="2:159" x14ac:dyDescent="0.2">
      <c r="B51" s="65" t="s">
        <v>18</v>
      </c>
      <c r="C51" s="65" t="s">
        <v>45</v>
      </c>
    </row>
    <row r="52" spans="2:159" x14ac:dyDescent="0.2">
      <c r="B52" s="65" t="s">
        <v>18</v>
      </c>
      <c r="C52" s="65" t="s">
        <v>46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761</v>
      </c>
      <c r="C54" s="65" t="s">
        <v>36</v>
      </c>
    </row>
    <row r="55" spans="2:159" x14ac:dyDescent="0.2">
      <c r="B55" s="65" t="s">
        <v>761</v>
      </c>
      <c r="C55" s="65" t="s">
        <v>37</v>
      </c>
      <c r="D55" s="65">
        <v>1296.27</v>
      </c>
      <c r="E55" s="65">
        <v>1296.27</v>
      </c>
      <c r="F55" s="65">
        <v>668.25</v>
      </c>
      <c r="G55" s="65">
        <v>1296.27</v>
      </c>
      <c r="H55" s="65">
        <v>1296.27</v>
      </c>
      <c r="I55" s="65">
        <v>1296.27</v>
      </c>
      <c r="J55" s="65">
        <v>908.25</v>
      </c>
      <c r="K55" s="65">
        <v>1296.27</v>
      </c>
      <c r="L55" s="65">
        <v>1296.27</v>
      </c>
      <c r="M55" s="65">
        <v>1296.27</v>
      </c>
      <c r="N55" s="65">
        <v>908.25</v>
      </c>
      <c r="O55" s="65">
        <v>1296.27</v>
      </c>
      <c r="P55" s="65">
        <v>1296.27</v>
      </c>
      <c r="Q55" s="65">
        <v>1296.27</v>
      </c>
      <c r="R55" s="65">
        <v>767.25</v>
      </c>
      <c r="S55" s="65">
        <v>1296.27</v>
      </c>
      <c r="T55" s="65">
        <v>1296.27</v>
      </c>
      <c r="U55" s="65">
        <v>1296.27</v>
      </c>
      <c r="V55" s="65">
        <v>668.25</v>
      </c>
      <c r="W55" s="65">
        <v>1296.27</v>
      </c>
      <c r="X55" s="65">
        <v>1296.27</v>
      </c>
      <c r="Y55" s="65">
        <v>1296.27</v>
      </c>
      <c r="Z55" s="65">
        <v>908.25</v>
      </c>
      <c r="AA55" s="65">
        <v>1296.27</v>
      </c>
      <c r="AB55" s="65">
        <v>1154.0541619999999</v>
      </c>
      <c r="AD55" s="65">
        <v>668.25</v>
      </c>
      <c r="AE55" s="65">
        <v>1296.27</v>
      </c>
      <c r="AF55" s="65">
        <v>1551.27</v>
      </c>
      <c r="AG55" s="65">
        <v>1551.27</v>
      </c>
      <c r="AH55" s="65">
        <v>1022.25</v>
      </c>
      <c r="AI55" s="65">
        <v>1551.27</v>
      </c>
      <c r="AJ55" s="65">
        <v>1551.27</v>
      </c>
      <c r="AK55" s="65">
        <v>525</v>
      </c>
      <c r="AL55" s="65">
        <v>1551.27</v>
      </c>
      <c r="AM55" s="65">
        <v>1551.27</v>
      </c>
      <c r="AN55" s="65">
        <v>1551.27</v>
      </c>
      <c r="AO55" s="65">
        <v>863.55308109999999</v>
      </c>
      <c r="AP55" s="65">
        <v>865.02</v>
      </c>
      <c r="AQ55" s="65">
        <v>1551.27</v>
      </c>
      <c r="AR55" s="65">
        <v>1551.27</v>
      </c>
      <c r="AS55" s="65">
        <v>1551.27</v>
      </c>
      <c r="AT55" s="65">
        <v>312.71182590000001</v>
      </c>
      <c r="AU55" s="65">
        <v>1551.27</v>
      </c>
      <c r="AV55" s="65">
        <v>1551.27</v>
      </c>
      <c r="AW55" s="65">
        <v>1551.27</v>
      </c>
      <c r="AX55" s="65">
        <v>1142.055666</v>
      </c>
      <c r="AY55" s="65">
        <v>1551.27</v>
      </c>
      <c r="AZ55" s="65">
        <v>951.97611380000001</v>
      </c>
      <c r="BA55" s="65">
        <v>1551.27</v>
      </c>
      <c r="BB55" s="65">
        <v>1551.27</v>
      </c>
      <c r="BC55" s="65">
        <v>1551.27</v>
      </c>
      <c r="BD55" s="65">
        <v>1551.27</v>
      </c>
      <c r="BE55" s="65">
        <v>1551.27</v>
      </c>
      <c r="BF55" s="65">
        <v>1551.27</v>
      </c>
      <c r="BG55" s="65">
        <v>1551.27</v>
      </c>
      <c r="BH55" s="65">
        <v>1551.27</v>
      </c>
      <c r="BI55" s="65">
        <v>1551.27</v>
      </c>
      <c r="BJ55" s="65">
        <v>1551.27</v>
      </c>
      <c r="BK55" s="65">
        <v>1551.27</v>
      </c>
      <c r="BL55" s="65">
        <v>1551.27</v>
      </c>
      <c r="BM55" s="65">
        <v>1379.603218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761</v>
      </c>
      <c r="C56" s="65" t="s">
        <v>38</v>
      </c>
    </row>
    <row r="57" spans="2:159" x14ac:dyDescent="0.2">
      <c r="B57" s="65" t="s">
        <v>761</v>
      </c>
      <c r="C57" s="65" t="s">
        <v>39</v>
      </c>
    </row>
    <row r="58" spans="2:159" x14ac:dyDescent="0.2">
      <c r="B58" s="65" t="s">
        <v>761</v>
      </c>
      <c r="C58" s="65" t="s">
        <v>40</v>
      </c>
    </row>
    <row r="59" spans="2:159" x14ac:dyDescent="0.2">
      <c r="B59" s="65" t="s">
        <v>761</v>
      </c>
      <c r="C59" s="65" t="s">
        <v>41</v>
      </c>
    </row>
    <row r="60" spans="2:159" x14ac:dyDescent="0.2">
      <c r="B60" s="65" t="s">
        <v>761</v>
      </c>
      <c r="C60" s="65" t="s">
        <v>42</v>
      </c>
    </row>
    <row r="61" spans="2:159" x14ac:dyDescent="0.2">
      <c r="B61" s="65" t="s">
        <v>761</v>
      </c>
      <c r="C61" s="65" t="s">
        <v>43</v>
      </c>
    </row>
    <row r="62" spans="2:159" x14ac:dyDescent="0.2">
      <c r="B62" s="65" t="s">
        <v>761</v>
      </c>
      <c r="C62" s="65" t="s">
        <v>44</v>
      </c>
    </row>
    <row r="63" spans="2:159" x14ac:dyDescent="0.2">
      <c r="B63" s="65" t="s">
        <v>761</v>
      </c>
      <c r="C63" s="65" t="s">
        <v>45</v>
      </c>
    </row>
    <row r="64" spans="2:159" x14ac:dyDescent="0.2">
      <c r="B64" s="65" t="s">
        <v>761</v>
      </c>
      <c r="C64" s="65" t="s">
        <v>46</v>
      </c>
    </row>
    <row r="65" spans="2:159" x14ac:dyDescent="0.2">
      <c r="B65" s="65" t="s">
        <v>761</v>
      </c>
      <c r="C65" s="65" t="s">
        <v>15</v>
      </c>
      <c r="D65" s="65">
        <v>1296.27</v>
      </c>
      <c r="E65" s="65">
        <v>1296.27</v>
      </c>
      <c r="F65" s="65">
        <v>668.25</v>
      </c>
      <c r="G65" s="65">
        <v>1296.27</v>
      </c>
      <c r="H65" s="65">
        <v>1296.27</v>
      </c>
      <c r="I65" s="65">
        <v>1296.27</v>
      </c>
      <c r="J65" s="65">
        <v>908.25</v>
      </c>
      <c r="K65" s="65">
        <v>1296.27</v>
      </c>
      <c r="L65" s="65">
        <v>1296.27</v>
      </c>
      <c r="M65" s="65">
        <v>1296.27</v>
      </c>
      <c r="N65" s="65">
        <v>908.25</v>
      </c>
      <c r="O65" s="65">
        <v>1296.27</v>
      </c>
      <c r="P65" s="65">
        <v>1296.27</v>
      </c>
      <c r="Q65" s="65">
        <v>1296.27</v>
      </c>
      <c r="R65" s="65">
        <v>767.25</v>
      </c>
      <c r="S65" s="65">
        <v>1296.27</v>
      </c>
      <c r="T65" s="65">
        <v>1296.27</v>
      </c>
      <c r="U65" s="65">
        <v>1296.27</v>
      </c>
      <c r="V65" s="65">
        <v>668.25</v>
      </c>
      <c r="W65" s="65">
        <v>1296.27</v>
      </c>
      <c r="X65" s="65">
        <v>1296.27</v>
      </c>
      <c r="Y65" s="65">
        <v>1296.27</v>
      </c>
      <c r="Z65" s="65">
        <v>908.25</v>
      </c>
      <c r="AA65" s="65">
        <v>1296.27</v>
      </c>
      <c r="AB65" s="65">
        <v>1154.0541619999999</v>
      </c>
      <c r="AC65" s="65">
        <v>0</v>
      </c>
      <c r="AD65" s="65">
        <v>668.25</v>
      </c>
      <c r="AE65" s="65">
        <v>1296.27</v>
      </c>
      <c r="AF65" s="65">
        <v>1551.27</v>
      </c>
      <c r="AG65" s="65">
        <v>1551.27</v>
      </c>
      <c r="AH65" s="65">
        <v>1022.25</v>
      </c>
      <c r="AI65" s="65">
        <v>1551.27</v>
      </c>
      <c r="AJ65" s="65">
        <v>1551.27</v>
      </c>
      <c r="AK65" s="65">
        <v>525</v>
      </c>
      <c r="AL65" s="65">
        <v>1551.27</v>
      </c>
      <c r="AM65" s="65">
        <v>1551.27</v>
      </c>
      <c r="AN65" s="65">
        <v>1551.27</v>
      </c>
      <c r="AO65" s="65">
        <v>863.55308109999999</v>
      </c>
      <c r="AP65" s="65">
        <v>865.02</v>
      </c>
      <c r="AQ65" s="65">
        <v>1551.27</v>
      </c>
      <c r="AR65" s="65">
        <v>1551.27</v>
      </c>
      <c r="AS65" s="65">
        <v>1551.27</v>
      </c>
      <c r="AT65" s="65">
        <v>312.71182590000001</v>
      </c>
      <c r="AU65" s="65">
        <v>1551.27</v>
      </c>
      <c r="AV65" s="65">
        <v>1551.27</v>
      </c>
      <c r="AW65" s="65">
        <v>1551.27</v>
      </c>
      <c r="AX65" s="65">
        <v>1142.055666</v>
      </c>
      <c r="AY65" s="65">
        <v>1551.27</v>
      </c>
      <c r="AZ65" s="65">
        <v>951.97611380000001</v>
      </c>
      <c r="BA65" s="65">
        <v>1551.27</v>
      </c>
      <c r="BB65" s="65">
        <v>1551.27</v>
      </c>
      <c r="BC65" s="65">
        <v>1551.27</v>
      </c>
      <c r="BD65" s="65">
        <v>1551.27</v>
      </c>
      <c r="BE65" s="65">
        <v>1551.27</v>
      </c>
      <c r="BF65" s="65">
        <v>1551.27</v>
      </c>
      <c r="BG65" s="65">
        <v>1551.27</v>
      </c>
      <c r="BH65" s="65">
        <v>1551.27</v>
      </c>
      <c r="BI65" s="65">
        <v>1551.27</v>
      </c>
      <c r="BJ65" s="65">
        <v>1551.27</v>
      </c>
      <c r="BK65" s="65">
        <v>1551.27</v>
      </c>
      <c r="BL65" s="65">
        <v>1551.27</v>
      </c>
      <c r="BM65" s="65">
        <v>1379.603218</v>
      </c>
      <c r="BN65" s="65">
        <v>0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36</v>
      </c>
    </row>
    <row r="67" spans="2:159" x14ac:dyDescent="0.2">
      <c r="B67" s="65" t="s">
        <v>19</v>
      </c>
      <c r="C67" s="65" t="s">
        <v>37</v>
      </c>
    </row>
    <row r="68" spans="2:159" x14ac:dyDescent="0.2">
      <c r="B68" s="65" t="s">
        <v>19</v>
      </c>
      <c r="C68" s="65" t="s">
        <v>38</v>
      </c>
    </row>
    <row r="69" spans="2:159" x14ac:dyDescent="0.2">
      <c r="B69" s="65" t="s">
        <v>19</v>
      </c>
      <c r="C69" s="65" t="s">
        <v>39</v>
      </c>
    </row>
    <row r="70" spans="2:159" x14ac:dyDescent="0.2">
      <c r="B70" s="65" t="s">
        <v>19</v>
      </c>
      <c r="C70" s="65" t="s">
        <v>40</v>
      </c>
    </row>
    <row r="71" spans="2:159" x14ac:dyDescent="0.2">
      <c r="B71" s="65" t="s">
        <v>19</v>
      </c>
      <c r="C71" s="65" t="s">
        <v>41</v>
      </c>
    </row>
    <row r="72" spans="2:159" x14ac:dyDescent="0.2">
      <c r="B72" s="65" t="s">
        <v>19</v>
      </c>
      <c r="C72" s="65" t="s">
        <v>42</v>
      </c>
    </row>
    <row r="73" spans="2:159" x14ac:dyDescent="0.2">
      <c r="B73" s="65" t="s">
        <v>19</v>
      </c>
      <c r="C73" s="65" t="s">
        <v>43</v>
      </c>
    </row>
    <row r="74" spans="2:159" x14ac:dyDescent="0.2">
      <c r="B74" s="65" t="s">
        <v>19</v>
      </c>
      <c r="C74" s="65" t="s">
        <v>44</v>
      </c>
    </row>
    <row r="75" spans="2:159" x14ac:dyDescent="0.2">
      <c r="B75" s="65" t="s">
        <v>19</v>
      </c>
      <c r="C75" s="65" t="s">
        <v>45</v>
      </c>
    </row>
    <row r="76" spans="2:159" x14ac:dyDescent="0.2">
      <c r="B76" s="65" t="s">
        <v>19</v>
      </c>
      <c r="C76" s="65" t="s">
        <v>46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762</v>
      </c>
      <c r="C78" s="65" t="s">
        <v>36</v>
      </c>
    </row>
    <row r="79" spans="2:159" x14ac:dyDescent="0.2">
      <c r="B79" s="65" t="s">
        <v>762</v>
      </c>
      <c r="C79" s="65" t="s">
        <v>37</v>
      </c>
    </row>
    <row r="80" spans="2:159" x14ac:dyDescent="0.2">
      <c r="B80" s="65" t="s">
        <v>762</v>
      </c>
      <c r="C80" s="65" t="s">
        <v>38</v>
      </c>
    </row>
    <row r="81" spans="2:159" x14ac:dyDescent="0.2">
      <c r="B81" s="65" t="s">
        <v>762</v>
      </c>
      <c r="C81" s="65" t="s">
        <v>39</v>
      </c>
    </row>
    <row r="82" spans="2:159" x14ac:dyDescent="0.2">
      <c r="B82" s="65" t="s">
        <v>762</v>
      </c>
      <c r="C82" s="65" t="s">
        <v>40</v>
      </c>
    </row>
    <row r="83" spans="2:159" x14ac:dyDescent="0.2">
      <c r="B83" s="65" t="s">
        <v>762</v>
      </c>
      <c r="C83" s="65" t="s">
        <v>41</v>
      </c>
    </row>
    <row r="84" spans="2:159" x14ac:dyDescent="0.2">
      <c r="B84" s="65" t="s">
        <v>762</v>
      </c>
      <c r="C84" s="65" t="s">
        <v>42</v>
      </c>
    </row>
    <row r="85" spans="2:159" x14ac:dyDescent="0.2">
      <c r="B85" s="65" t="s">
        <v>762</v>
      </c>
      <c r="C85" s="65" t="s">
        <v>43</v>
      </c>
    </row>
    <row r="86" spans="2:159" x14ac:dyDescent="0.2">
      <c r="B86" s="65" t="s">
        <v>762</v>
      </c>
      <c r="C86" s="65" t="s">
        <v>44</v>
      </c>
    </row>
    <row r="87" spans="2:159" x14ac:dyDescent="0.2">
      <c r="B87" s="65" t="s">
        <v>762</v>
      </c>
      <c r="C87" s="65" t="s">
        <v>45</v>
      </c>
    </row>
    <row r="88" spans="2:159" x14ac:dyDescent="0.2">
      <c r="B88" s="65" t="s">
        <v>762</v>
      </c>
      <c r="C88" s="65" t="s">
        <v>46</v>
      </c>
    </row>
    <row r="89" spans="2:159" x14ac:dyDescent="0.2">
      <c r="B89" s="65" t="s">
        <v>762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673</v>
      </c>
      <c r="C90" s="65" t="s">
        <v>36</v>
      </c>
    </row>
    <row r="91" spans="2:159" x14ac:dyDescent="0.2">
      <c r="B91" s="65" t="s">
        <v>673</v>
      </c>
      <c r="C91" s="65" t="s">
        <v>37</v>
      </c>
    </row>
    <row r="92" spans="2:159" x14ac:dyDescent="0.2">
      <c r="B92" s="65" t="s">
        <v>673</v>
      </c>
      <c r="C92" s="65" t="s">
        <v>38</v>
      </c>
    </row>
    <row r="93" spans="2:159" x14ac:dyDescent="0.2">
      <c r="B93" s="65" t="s">
        <v>673</v>
      </c>
      <c r="C93" s="65" t="s">
        <v>39</v>
      </c>
    </row>
    <row r="94" spans="2:159" x14ac:dyDescent="0.2">
      <c r="B94" s="65" t="s">
        <v>673</v>
      </c>
      <c r="C94" s="65" t="s">
        <v>40</v>
      </c>
    </row>
    <row r="95" spans="2:159" x14ac:dyDescent="0.2">
      <c r="B95" s="65" t="s">
        <v>673</v>
      </c>
      <c r="C95" s="65" t="s">
        <v>41</v>
      </c>
    </row>
    <row r="96" spans="2:159" x14ac:dyDescent="0.2">
      <c r="B96" s="65" t="s">
        <v>673</v>
      </c>
      <c r="C96" s="65" t="s">
        <v>42</v>
      </c>
    </row>
    <row r="97" spans="2:159" x14ac:dyDescent="0.2">
      <c r="B97" s="65" t="s">
        <v>673</v>
      </c>
      <c r="C97" s="65" t="s">
        <v>43</v>
      </c>
    </row>
    <row r="98" spans="2:159" x14ac:dyDescent="0.2">
      <c r="B98" s="65" t="s">
        <v>673</v>
      </c>
      <c r="C98" s="65" t="s">
        <v>44</v>
      </c>
    </row>
    <row r="99" spans="2:159" x14ac:dyDescent="0.2">
      <c r="B99" s="65" t="s">
        <v>673</v>
      </c>
      <c r="C99" s="65" t="s">
        <v>45</v>
      </c>
    </row>
    <row r="100" spans="2:159" x14ac:dyDescent="0.2">
      <c r="B100" s="65" t="s">
        <v>673</v>
      </c>
      <c r="C100" s="65" t="s">
        <v>46</v>
      </c>
    </row>
    <row r="101" spans="2:159" x14ac:dyDescent="0.2">
      <c r="B101" s="65" t="s">
        <v>673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0</v>
      </c>
      <c r="BA101" s="65">
        <v>0</v>
      </c>
      <c r="BB101" s="65">
        <v>0</v>
      </c>
      <c r="BC101" s="65">
        <v>0</v>
      </c>
      <c r="BD101" s="65">
        <v>0</v>
      </c>
      <c r="BE101" s="65">
        <v>0</v>
      </c>
      <c r="BF101" s="65">
        <v>0</v>
      </c>
      <c r="BG101" s="65">
        <v>0</v>
      </c>
      <c r="BH101" s="65">
        <v>0</v>
      </c>
      <c r="BI101" s="65">
        <v>0</v>
      </c>
      <c r="BJ101" s="65">
        <v>0</v>
      </c>
      <c r="BK101" s="65">
        <v>0</v>
      </c>
      <c r="BL101" s="65">
        <v>0</v>
      </c>
      <c r="BM101" s="65">
        <v>0</v>
      </c>
      <c r="BN101" s="65">
        <v>0</v>
      </c>
      <c r="BO101" s="65">
        <v>0</v>
      </c>
      <c r="BP101" s="65">
        <v>0</v>
      </c>
      <c r="BQ101" s="65">
        <v>0</v>
      </c>
      <c r="BR101" s="65">
        <v>0</v>
      </c>
      <c r="BS101" s="65">
        <v>0</v>
      </c>
      <c r="BT101" s="65">
        <v>0</v>
      </c>
      <c r="BU101" s="65">
        <v>0</v>
      </c>
      <c r="BV101" s="65">
        <v>0</v>
      </c>
      <c r="BW101" s="65">
        <v>0</v>
      </c>
      <c r="BX101" s="65">
        <v>0</v>
      </c>
      <c r="BY101" s="65">
        <v>0</v>
      </c>
      <c r="BZ101" s="65">
        <v>0</v>
      </c>
      <c r="CA101" s="65">
        <v>0</v>
      </c>
      <c r="CB101" s="65">
        <v>0</v>
      </c>
      <c r="CC101" s="65">
        <v>0</v>
      </c>
      <c r="CD101" s="65">
        <v>0</v>
      </c>
      <c r="CE101" s="65">
        <v>0</v>
      </c>
      <c r="CF101" s="65">
        <v>0</v>
      </c>
      <c r="CG101" s="65">
        <v>0</v>
      </c>
      <c r="CH101" s="65">
        <v>0</v>
      </c>
      <c r="CI101" s="65">
        <v>0</v>
      </c>
      <c r="CJ101" s="65">
        <v>0</v>
      </c>
      <c r="CK101" s="65">
        <v>0</v>
      </c>
      <c r="CL101" s="65">
        <v>0</v>
      </c>
      <c r="CM101" s="65">
        <v>0</v>
      </c>
      <c r="CN101" s="65">
        <v>0</v>
      </c>
      <c r="CO101" s="65">
        <v>0</v>
      </c>
      <c r="CP101" s="65">
        <v>0</v>
      </c>
      <c r="CQ101" s="65">
        <v>0</v>
      </c>
      <c r="CR101" s="65">
        <v>0</v>
      </c>
      <c r="CS101" s="65">
        <v>0</v>
      </c>
      <c r="CT101" s="65">
        <v>0</v>
      </c>
      <c r="CU101" s="65">
        <v>0</v>
      </c>
      <c r="CV101" s="65">
        <v>0</v>
      </c>
      <c r="CW101" s="65">
        <v>0</v>
      </c>
      <c r="CX101" s="65">
        <v>0</v>
      </c>
      <c r="CY101" s="65">
        <v>0</v>
      </c>
      <c r="CZ101" s="65">
        <v>0</v>
      </c>
      <c r="DA101" s="65">
        <v>0</v>
      </c>
      <c r="DB101" s="65">
        <v>0</v>
      </c>
      <c r="DC101" s="65">
        <v>0</v>
      </c>
      <c r="DD101" s="65">
        <v>0</v>
      </c>
      <c r="DE101" s="65">
        <v>0</v>
      </c>
      <c r="DF101" s="65">
        <v>0</v>
      </c>
      <c r="DG101" s="65">
        <v>0</v>
      </c>
      <c r="DH101" s="65">
        <v>0</v>
      </c>
      <c r="DI101" s="65">
        <v>0</v>
      </c>
      <c r="DJ101" s="65">
        <v>0</v>
      </c>
      <c r="DK101" s="65">
        <v>0</v>
      </c>
      <c r="DL101" s="65">
        <v>0</v>
      </c>
      <c r="DM101" s="65">
        <v>0</v>
      </c>
      <c r="DN101" s="65">
        <v>0</v>
      </c>
      <c r="DO101" s="65">
        <v>0</v>
      </c>
      <c r="DP101" s="65">
        <v>0</v>
      </c>
      <c r="DQ101" s="65">
        <v>0</v>
      </c>
      <c r="DR101" s="65">
        <v>0</v>
      </c>
      <c r="DS101" s="65">
        <v>0</v>
      </c>
      <c r="DT101" s="65">
        <v>0</v>
      </c>
      <c r="DU101" s="65">
        <v>0</v>
      </c>
      <c r="DV101" s="65">
        <v>0</v>
      </c>
      <c r="DW101" s="65">
        <v>0</v>
      </c>
      <c r="DX101" s="65">
        <v>0</v>
      </c>
      <c r="DY101" s="65">
        <v>0</v>
      </c>
      <c r="DZ101" s="65">
        <v>0</v>
      </c>
      <c r="EA101" s="65">
        <v>0</v>
      </c>
      <c r="EB101" s="65">
        <v>0</v>
      </c>
      <c r="EC101" s="65">
        <v>0</v>
      </c>
      <c r="ED101" s="65">
        <v>0</v>
      </c>
      <c r="EE101" s="65">
        <v>0</v>
      </c>
      <c r="EF101" s="65">
        <v>0</v>
      </c>
      <c r="EG101" s="65">
        <v>0</v>
      </c>
      <c r="EH101" s="65">
        <v>0</v>
      </c>
      <c r="EI101" s="65">
        <v>0</v>
      </c>
      <c r="EJ101" s="65">
        <v>0</v>
      </c>
      <c r="EK101" s="65">
        <v>0</v>
      </c>
      <c r="EL101" s="65">
        <v>0</v>
      </c>
      <c r="EM101" s="65">
        <v>0</v>
      </c>
      <c r="EN101" s="65">
        <v>0</v>
      </c>
      <c r="EO101" s="65">
        <v>0</v>
      </c>
      <c r="EP101" s="65">
        <v>0</v>
      </c>
      <c r="EQ101" s="65">
        <v>0</v>
      </c>
      <c r="ER101" s="65">
        <v>0</v>
      </c>
      <c r="ES101" s="65">
        <v>0</v>
      </c>
      <c r="ET101" s="65">
        <v>0</v>
      </c>
      <c r="EU101" s="65">
        <v>0</v>
      </c>
      <c r="EV101" s="65">
        <v>0</v>
      </c>
      <c r="EW101" s="65">
        <v>0</v>
      </c>
      <c r="EX101" s="65">
        <v>0</v>
      </c>
      <c r="EY101" s="65">
        <v>0</v>
      </c>
      <c r="EZ101" s="65">
        <v>0</v>
      </c>
      <c r="FA101" s="65">
        <v>0</v>
      </c>
      <c r="FB101" s="65">
        <v>0</v>
      </c>
      <c r="FC101" s="65">
        <v>0</v>
      </c>
    </row>
    <row r="102" spans="2:159" x14ac:dyDescent="0.2">
      <c r="B102" s="65" t="s">
        <v>763</v>
      </c>
      <c r="C102" s="65" t="s">
        <v>36</v>
      </c>
      <c r="D102" s="65">
        <v>3412.4135700000002</v>
      </c>
      <c r="E102" s="65">
        <v>3412.4135700000002</v>
      </c>
      <c r="F102" s="65">
        <v>3412.4135700000002</v>
      </c>
      <c r="G102" s="65">
        <v>3412.4135700000002</v>
      </c>
      <c r="H102" s="65">
        <v>3412.4135700000002</v>
      </c>
      <c r="I102" s="65">
        <v>2268.229347</v>
      </c>
      <c r="J102" s="65">
        <v>3412.4135700000002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3412.4135700000002</v>
      </c>
      <c r="W102" s="65">
        <v>3412.4135700000002</v>
      </c>
      <c r="X102" s="65">
        <v>3412.4135700000002</v>
      </c>
      <c r="Y102" s="65">
        <v>3412.4135700000002</v>
      </c>
      <c r="Z102" s="65">
        <v>3412.4135700000002</v>
      </c>
      <c r="AA102" s="65">
        <v>3412.4135700000002</v>
      </c>
      <c r="AB102" s="65">
        <v>2773.096239</v>
      </c>
      <c r="AC102" s="65">
        <v>3412.4135700000002</v>
      </c>
      <c r="AD102" s="65">
        <v>3412.4135700000002</v>
      </c>
      <c r="AE102" s="65">
        <v>3412.4135700000002</v>
      </c>
      <c r="AF102" s="65">
        <v>3412.4135700000002</v>
      </c>
      <c r="AG102" s="65">
        <v>2674.8069609999998</v>
      </c>
      <c r="AH102" s="65">
        <v>3412.4135700000002</v>
      </c>
      <c r="AI102" s="65">
        <v>3412.4135700000002</v>
      </c>
      <c r="AJ102" s="65">
        <v>3412.4135700000002</v>
      </c>
      <c r="AK102" s="65">
        <v>3412.4135700000002</v>
      </c>
      <c r="AL102" s="65">
        <v>859.45145209999998</v>
      </c>
      <c r="AM102" s="65">
        <v>2538.7500449999998</v>
      </c>
      <c r="AN102" s="65">
        <v>1457.306006</v>
      </c>
      <c r="AO102" s="65">
        <v>3412.4135700000002</v>
      </c>
      <c r="AP102" s="65">
        <v>3412.4135700000002</v>
      </c>
      <c r="AQ102" s="65">
        <v>2430.8330340000002</v>
      </c>
      <c r="AR102" s="65">
        <v>3412.4135700000002</v>
      </c>
      <c r="AS102" s="65">
        <v>3412.4135700000002</v>
      </c>
      <c r="AT102" s="65">
        <v>3412.4135700000002</v>
      </c>
      <c r="AU102" s="65">
        <v>3412.4135700000002</v>
      </c>
      <c r="AV102" s="65">
        <v>3329.888798</v>
      </c>
      <c r="AW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2998.2737520000001</v>
      </c>
      <c r="BB102" s="65">
        <v>2998.2737520000001</v>
      </c>
      <c r="BC102" s="65">
        <v>2998.2737520000001</v>
      </c>
      <c r="BD102" s="65">
        <v>891.00225499999999</v>
      </c>
      <c r="BE102" s="65">
        <v>891.00225499999999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763</v>
      </c>
      <c r="C103" s="65" t="s">
        <v>37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I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W103" s="65">
        <v>235.5414298</v>
      </c>
      <c r="X103" s="65">
        <v>235.5414298</v>
      </c>
      <c r="Y103" s="65">
        <v>235.5414298</v>
      </c>
      <c r="Z103" s="65">
        <v>235.5414298</v>
      </c>
      <c r="AA103" s="65">
        <v>235.5414298</v>
      </c>
      <c r="AB103" s="65">
        <v>1786.9346</v>
      </c>
      <c r="AC103" s="65">
        <v>2022.4760289999999</v>
      </c>
      <c r="AD103" s="65">
        <v>235.5414298</v>
      </c>
      <c r="AF103" s="65">
        <v>3551.9417800000001</v>
      </c>
      <c r="AG103" s="65">
        <v>3316.4003509999998</v>
      </c>
      <c r="AH103" s="65">
        <v>3316.4003509999998</v>
      </c>
      <c r="AI103" s="65">
        <v>3388.9851739999999</v>
      </c>
      <c r="AJ103" s="65">
        <v>3316.4003509999998</v>
      </c>
      <c r="AK103" s="65">
        <v>3551.9417800000001</v>
      </c>
      <c r="AL103" s="65">
        <v>235.5414298</v>
      </c>
      <c r="AM103" s="65">
        <v>3551.9417800000001</v>
      </c>
      <c r="AN103" s="65">
        <v>4502.802267</v>
      </c>
      <c r="AO103" s="65">
        <v>4267.2608369999998</v>
      </c>
      <c r="AP103" s="65">
        <v>4267.2608369999998</v>
      </c>
      <c r="AQ103" s="65">
        <v>4502.802267</v>
      </c>
      <c r="AR103" s="65">
        <v>6052.9122880000004</v>
      </c>
      <c r="AS103" s="65">
        <v>97.589919699999996</v>
      </c>
      <c r="AT103" s="65">
        <v>6052.9122880000004</v>
      </c>
      <c r="AU103" s="65">
        <v>6052.9122880000004</v>
      </c>
      <c r="AV103" s="65">
        <v>6052.9122880000004</v>
      </c>
      <c r="AW103" s="65">
        <v>6052.9122880000004</v>
      </c>
      <c r="AX103" s="65">
        <v>6052.9122880000004</v>
      </c>
      <c r="AY103" s="65">
        <v>6052.9122880000004</v>
      </c>
      <c r="AZ103" s="65">
        <v>7049.7030450000002</v>
      </c>
      <c r="BA103" s="65">
        <v>7049.7030450000002</v>
      </c>
      <c r="BB103" s="65">
        <v>7049.7030450000002</v>
      </c>
      <c r="BC103" s="65">
        <v>7049.7030450000002</v>
      </c>
      <c r="BD103" s="65">
        <v>7481.4964049999999</v>
      </c>
      <c r="BE103" s="65">
        <v>7481.4964049999999</v>
      </c>
      <c r="BF103" s="65">
        <v>7481.4964049999999</v>
      </c>
      <c r="BG103" s="65">
        <v>7481.4964049999999</v>
      </c>
      <c r="BH103" s="65">
        <v>7481.4964049999999</v>
      </c>
      <c r="BI103" s="65">
        <v>7481.4964049999999</v>
      </c>
      <c r="BJ103" s="65">
        <v>7481.4964049999999</v>
      </c>
      <c r="BK103" s="65">
        <v>7481.4964049999999</v>
      </c>
      <c r="BL103" s="65">
        <v>7481.4964049999999</v>
      </c>
      <c r="BM103" s="65">
        <v>7481.4964049999999</v>
      </c>
      <c r="BN103" s="65">
        <v>7481.4964049999999</v>
      </c>
      <c r="BO103" s="65">
        <v>7481.4964049999999</v>
      </c>
      <c r="BP103" s="65">
        <v>7481.4964049999999</v>
      </c>
      <c r="BQ103" s="65">
        <v>7481.4964049999999</v>
      </c>
      <c r="BR103" s="65">
        <v>7481.4964049999999</v>
      </c>
      <c r="BS103" s="65">
        <v>7481.4964049999999</v>
      </c>
      <c r="BT103" s="65">
        <v>7481.4964049999999</v>
      </c>
      <c r="BU103" s="65">
        <v>7481.4964049999999</v>
      </c>
      <c r="BV103" s="65">
        <v>7481.4964049999999</v>
      </c>
      <c r="BW103" s="65">
        <v>7481.4964049999999</v>
      </c>
      <c r="BX103" s="65">
        <v>7481.4964049999999</v>
      </c>
      <c r="BY103" s="65">
        <v>3729.6310149999999</v>
      </c>
      <c r="BZ103" s="65">
        <v>7481.4964049999999</v>
      </c>
      <c r="CA103" s="65">
        <v>7481.4964049999999</v>
      </c>
      <c r="CB103" s="65">
        <v>7481.4964049999999</v>
      </c>
      <c r="CC103" s="65">
        <v>2980.5414529999998</v>
      </c>
      <c r="CD103" s="65">
        <v>7481.4964049999999</v>
      </c>
      <c r="CE103" s="65">
        <v>7481.4964049999999</v>
      </c>
      <c r="CF103" s="65">
        <v>7481.4964049999999</v>
      </c>
      <c r="CG103" s="65">
        <v>7481.4964049999999</v>
      </c>
      <c r="CH103" s="65">
        <v>7481.4964049999999</v>
      </c>
      <c r="CI103" s="65">
        <v>7481.4964049999999</v>
      </c>
      <c r="CJ103" s="65">
        <v>7481.4964049999999</v>
      </c>
      <c r="CK103" s="65">
        <v>7481.4964049999999</v>
      </c>
      <c r="CL103" s="65">
        <v>7481.4964049999999</v>
      </c>
      <c r="CM103" s="65">
        <v>7481.4964049999999</v>
      </c>
      <c r="CN103" s="65">
        <v>7481.4964049999999</v>
      </c>
      <c r="CO103" s="65">
        <v>7481.4964049999999</v>
      </c>
      <c r="CP103" s="65">
        <v>7481.4964049999999</v>
      </c>
      <c r="CQ103" s="65">
        <v>7481.4964049999999</v>
      </c>
      <c r="CR103" s="65">
        <v>7481.4964049999999</v>
      </c>
      <c r="CS103" s="65">
        <v>7481.4964049999999</v>
      </c>
      <c r="CT103" s="65">
        <v>7481.4964049999999</v>
      </c>
      <c r="CU103" s="65">
        <v>7481.4964049999999</v>
      </c>
      <c r="CV103" s="65">
        <v>7481.4964049999999</v>
      </c>
      <c r="CW103" s="65">
        <v>7481.4964049999999</v>
      </c>
      <c r="CX103" s="65">
        <v>7481.4964049999999</v>
      </c>
      <c r="CY103" s="65">
        <v>7481.4964049999999</v>
      </c>
      <c r="CZ103" s="65">
        <v>7481.4964049999999</v>
      </c>
      <c r="DA103" s="65">
        <v>7481.4964049999999</v>
      </c>
      <c r="DB103" s="65">
        <v>7481.4964049999999</v>
      </c>
      <c r="DC103" s="65">
        <v>7481.4964049999999</v>
      </c>
      <c r="DD103" s="65">
        <v>7481.4964049999999</v>
      </c>
      <c r="DE103" s="65">
        <v>7481.4964049999999</v>
      </c>
      <c r="DF103" s="65">
        <v>7481.4964049999999</v>
      </c>
      <c r="DG103" s="65">
        <v>7481.4964049999999</v>
      </c>
      <c r="DH103" s="65">
        <v>7481.4964049999999</v>
      </c>
      <c r="DI103" s="65">
        <v>7481.4964049999999</v>
      </c>
      <c r="DJ103" s="65">
        <v>7481.4964049999999</v>
      </c>
      <c r="DK103" s="65">
        <v>7481.4964049999999</v>
      </c>
      <c r="DL103" s="65">
        <v>7481.4964049999999</v>
      </c>
      <c r="DM103" s="65">
        <v>7481.4964049999999</v>
      </c>
      <c r="DN103" s="65">
        <v>7481.4964049999999</v>
      </c>
      <c r="DO103" s="65">
        <v>7481.4964049999999</v>
      </c>
      <c r="DP103" s="65">
        <v>7481.4964049999999</v>
      </c>
      <c r="DQ103" s="65">
        <v>7481.4964049999999</v>
      </c>
      <c r="DR103" s="65">
        <v>7481.4964049999999</v>
      </c>
      <c r="DS103" s="65">
        <v>7481.4964049999999</v>
      </c>
      <c r="DT103" s="65">
        <v>7481.4964049999999</v>
      </c>
      <c r="DU103" s="65">
        <v>7481.4964049999999</v>
      </c>
      <c r="DV103" s="65">
        <v>7481.4964049999999</v>
      </c>
      <c r="DW103" s="65">
        <v>7481.4964049999999</v>
      </c>
      <c r="DX103" s="65">
        <v>7481.4964049999999</v>
      </c>
      <c r="DY103" s="65">
        <v>7481.4964049999999</v>
      </c>
      <c r="DZ103" s="65">
        <v>7481.4964049999999</v>
      </c>
      <c r="EA103" s="65">
        <v>7481.4964049999999</v>
      </c>
      <c r="EB103" s="65">
        <v>7481.4964049999999</v>
      </c>
      <c r="EC103" s="65">
        <v>7481.4964049999999</v>
      </c>
      <c r="ED103" s="65">
        <v>7481.4964049999999</v>
      </c>
      <c r="EE103" s="65">
        <v>7481.4964049999999</v>
      </c>
      <c r="EF103" s="65">
        <v>7481.4964049999999</v>
      </c>
      <c r="EG103" s="65">
        <v>7481.4964049999999</v>
      </c>
      <c r="EH103" s="65">
        <v>7481.4964049999999</v>
      </c>
      <c r="EI103" s="65">
        <v>7481.4964049999999</v>
      </c>
      <c r="EJ103" s="65">
        <v>7481.4964049999999</v>
      </c>
      <c r="EK103" s="65">
        <v>7481.4964049999999</v>
      </c>
      <c r="EL103" s="65">
        <v>7481.4964049999999</v>
      </c>
      <c r="EM103" s="65">
        <v>7481.4964049999999</v>
      </c>
      <c r="EN103" s="65">
        <v>7481.4964049999999</v>
      </c>
      <c r="EO103" s="65">
        <v>7481.4964049999999</v>
      </c>
      <c r="EP103" s="65">
        <v>7481.4964049999999</v>
      </c>
      <c r="EQ103" s="65">
        <v>7481.4964049999999</v>
      </c>
      <c r="ER103" s="65">
        <v>7481.4964049999999</v>
      </c>
      <c r="ES103" s="65">
        <v>7481.4964049999999</v>
      </c>
      <c r="ET103" s="65">
        <v>7481.4964049999999</v>
      </c>
      <c r="EU103" s="65">
        <v>7481.4964049999999</v>
      </c>
      <c r="EV103" s="65">
        <v>7481.4964049999999</v>
      </c>
      <c r="EW103" s="65">
        <v>7481.4964049999999</v>
      </c>
      <c r="EX103" s="65">
        <v>7481.4964049999999</v>
      </c>
      <c r="EY103" s="65">
        <v>7481.4964049999999</v>
      </c>
      <c r="EZ103" s="65">
        <v>7481.4964049999999</v>
      </c>
      <c r="FA103" s="65">
        <v>7481.4964049999999</v>
      </c>
      <c r="FB103" s="65">
        <v>7481.4964049999999</v>
      </c>
      <c r="FC103" s="65">
        <v>7481.4964049999999</v>
      </c>
    </row>
    <row r="104" spans="2:159" x14ac:dyDescent="0.2">
      <c r="B104" s="65" t="s">
        <v>763</v>
      </c>
      <c r="C104" s="65" t="s">
        <v>38</v>
      </c>
      <c r="D104" s="65">
        <v>1121.1430969999999</v>
      </c>
      <c r="E104" s="65">
        <v>964.90503669999998</v>
      </c>
      <c r="F104" s="65">
        <v>1293.5829209999999</v>
      </c>
      <c r="G104" s="65">
        <v>811.69888549999996</v>
      </c>
      <c r="H104" s="65">
        <v>834.15396139999996</v>
      </c>
      <c r="I104" s="65">
        <v>1338.966809</v>
      </c>
      <c r="J104" s="65">
        <v>616.33024980000005</v>
      </c>
      <c r="K104" s="65">
        <v>1121.1430969999999</v>
      </c>
      <c r="L104" s="65">
        <v>1469.7178839999999</v>
      </c>
      <c r="M104" s="65">
        <v>1111.142202</v>
      </c>
      <c r="N104" s="65">
        <v>634.32656799999995</v>
      </c>
      <c r="O104" s="65">
        <v>1469.7178839999999</v>
      </c>
      <c r="P104" s="65">
        <v>1469.7178839999999</v>
      </c>
      <c r="Q104" s="65">
        <v>1469.7178839999999</v>
      </c>
      <c r="R104" s="65">
        <v>964.90503669999998</v>
      </c>
      <c r="S104" s="65">
        <v>1121.1430969999999</v>
      </c>
      <c r="T104" s="65">
        <v>1162.831846</v>
      </c>
      <c r="U104" s="65">
        <v>1469.7178839999999</v>
      </c>
      <c r="V104" s="65">
        <v>504.81284720000002</v>
      </c>
      <c r="W104" s="65">
        <v>964.90503669999998</v>
      </c>
      <c r="X104" s="65">
        <v>1293.5829209999999</v>
      </c>
      <c r="Y104" s="65">
        <v>964.90503669999998</v>
      </c>
      <c r="Z104" s="65">
        <v>752.48281299999996</v>
      </c>
      <c r="AA104" s="65">
        <v>1469.7178839999999</v>
      </c>
      <c r="AB104" s="65">
        <v>335.97341519999998</v>
      </c>
      <c r="AC104" s="65">
        <v>306.8860383</v>
      </c>
      <c r="AD104" s="65">
        <v>616.33024980000005</v>
      </c>
      <c r="AE104" s="65">
        <v>306.8860383</v>
      </c>
      <c r="AF104" s="65">
        <v>309.44421149999999</v>
      </c>
      <c r="AG104" s="65">
        <v>26.529203679999998</v>
      </c>
      <c r="AH104" s="65">
        <v>335.97341519999998</v>
      </c>
      <c r="AI104" s="65">
        <v>309.44421149999999</v>
      </c>
      <c r="AJ104" s="65">
        <v>425.6669976</v>
      </c>
      <c r="AL104" s="65">
        <v>840.78626229999998</v>
      </c>
      <c r="AM104" s="65">
        <v>814.25705870000002</v>
      </c>
      <c r="AN104" s="65">
        <v>814.25705870000002</v>
      </c>
      <c r="AO104" s="65">
        <v>838.22808910000003</v>
      </c>
      <c r="AP104" s="65">
        <v>531.34205080000004</v>
      </c>
      <c r="AQ104" s="65">
        <v>531.34205080000004</v>
      </c>
      <c r="AR104" s="65">
        <v>531.34205080000004</v>
      </c>
      <c r="AS104" s="65">
        <v>531.34205080000004</v>
      </c>
      <c r="AT104" s="65">
        <v>531.34205080000004</v>
      </c>
      <c r="AU104" s="65">
        <v>1899.3772180000001</v>
      </c>
      <c r="AV104" s="65">
        <v>2116.2724760000001</v>
      </c>
      <c r="AW104" s="65">
        <v>840.78626229999998</v>
      </c>
      <c r="AX104" s="65">
        <v>2116.2724760000001</v>
      </c>
      <c r="AY104" s="65">
        <v>531.34205080000004</v>
      </c>
      <c r="AZ104" s="65">
        <v>1676.07719</v>
      </c>
      <c r="BA104" s="65">
        <v>504.81284720000002</v>
      </c>
      <c r="BB104" s="65">
        <v>504.81284720000002</v>
      </c>
      <c r="BC104" s="65">
        <v>1676.07719</v>
      </c>
      <c r="BD104" s="65">
        <v>498.1933899</v>
      </c>
      <c r="BH104" s="65">
        <v>1171.2643419999999</v>
      </c>
      <c r="BI104" s="65">
        <v>1171.2643419999999</v>
      </c>
      <c r="BK104" s="65">
        <v>1171.2643419999999</v>
      </c>
      <c r="BL104" s="65">
        <v>1171.2643419999999</v>
      </c>
      <c r="BM104" s="65">
        <v>1171.2643419999999</v>
      </c>
      <c r="BO104" s="65">
        <v>1171.2643419999999</v>
      </c>
      <c r="BP104" s="65">
        <v>1171.2643419999999</v>
      </c>
      <c r="BQ104" s="65">
        <v>1171.2643419999999</v>
      </c>
      <c r="BR104" s="65">
        <v>1171.2643419999999</v>
      </c>
      <c r="BS104" s="65">
        <v>1171.2643419999999</v>
      </c>
      <c r="BT104" s="65">
        <v>1171.2643419999999</v>
      </c>
      <c r="BU104" s="65">
        <v>1171.2643419999999</v>
      </c>
      <c r="BW104" s="65">
        <v>1171.2643419999999</v>
      </c>
      <c r="BX104" s="65">
        <v>1171.2643419999999</v>
      </c>
      <c r="BY104" s="65">
        <v>1171.2643419999999</v>
      </c>
      <c r="BZ104" s="65">
        <v>1171.2643419999999</v>
      </c>
      <c r="CA104" s="65">
        <v>1171.2643419999999</v>
      </c>
      <c r="CB104" s="65">
        <v>1171.2643419999999</v>
      </c>
      <c r="CC104" s="65">
        <v>1171.2643419999999</v>
      </c>
      <c r="CD104" s="65">
        <v>1171.2643419999999</v>
      </c>
      <c r="CE104" s="65">
        <v>1171.2643419999999</v>
      </c>
      <c r="CF104" s="65">
        <v>1171.2643419999999</v>
      </c>
      <c r="CG104" s="65">
        <v>1171.2643419999999</v>
      </c>
      <c r="CH104" s="65">
        <v>1171.2643419999999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O104" s="65">
        <v>1144.7351389999999</v>
      </c>
    </row>
    <row r="105" spans="2:159" x14ac:dyDescent="0.2">
      <c r="B105" s="65" t="s">
        <v>763</v>
      </c>
      <c r="C105" s="65" t="s">
        <v>39</v>
      </c>
      <c r="D105" s="65">
        <v>797.9801506</v>
      </c>
      <c r="E105" s="65">
        <v>62.292119739999997</v>
      </c>
      <c r="F105" s="65">
        <v>861.91487810000001</v>
      </c>
      <c r="G105" s="65">
        <v>861.91487810000001</v>
      </c>
      <c r="H105" s="65">
        <v>861.91487810000001</v>
      </c>
      <c r="I105" s="65">
        <v>861.91487810000001</v>
      </c>
      <c r="J105" s="65">
        <v>861.91487810000001</v>
      </c>
      <c r="K105" s="65">
        <v>861.91487810000001</v>
      </c>
      <c r="L105" s="65">
        <v>861.91487810000001</v>
      </c>
      <c r="M105" s="65">
        <v>856.52721959999997</v>
      </c>
      <c r="N105" s="65">
        <v>861.91487810000001</v>
      </c>
      <c r="O105" s="65">
        <v>861.91487810000001</v>
      </c>
      <c r="P105" s="65">
        <v>861.91487810000001</v>
      </c>
      <c r="Q105" s="65">
        <v>808.5722293</v>
      </c>
      <c r="R105" s="65">
        <v>861.91487810000001</v>
      </c>
      <c r="S105" s="65">
        <v>861.91487810000001</v>
      </c>
      <c r="T105" s="65">
        <v>1300.1204749999999</v>
      </c>
      <c r="U105" s="65">
        <v>599.74118769999995</v>
      </c>
      <c r="V105" s="65">
        <v>1353.463123</v>
      </c>
      <c r="W105" s="65">
        <v>1353.463123</v>
      </c>
      <c r="X105" s="65">
        <v>1300.1204749999999</v>
      </c>
      <c r="Y105" s="65">
        <v>1084.4618889999999</v>
      </c>
      <c r="Z105" s="65">
        <v>1353.463123</v>
      </c>
      <c r="AA105" s="65">
        <v>1353.463123</v>
      </c>
      <c r="AB105" s="65">
        <v>1353.463123</v>
      </c>
      <c r="AC105" s="65">
        <v>1353.463123</v>
      </c>
      <c r="AD105" s="65">
        <v>1353.463123</v>
      </c>
      <c r="AE105" s="65">
        <v>1353.463123</v>
      </c>
      <c r="AF105" s="65">
        <v>1353.463123</v>
      </c>
      <c r="AG105" s="65">
        <v>1353.463123</v>
      </c>
      <c r="AH105" s="65">
        <v>660.38767729999995</v>
      </c>
      <c r="AI105" s="65">
        <v>28.648164189999999</v>
      </c>
      <c r="AJ105" s="65">
        <v>1358.674217</v>
      </c>
      <c r="AK105" s="65">
        <v>1358.674217</v>
      </c>
      <c r="AL105" s="65">
        <v>1358.674217</v>
      </c>
      <c r="AN105" s="65">
        <v>1358.674217</v>
      </c>
      <c r="AO105" s="65">
        <v>1358.674217</v>
      </c>
      <c r="AP105" s="65">
        <v>1358.674217</v>
      </c>
      <c r="AQ105" s="65">
        <v>784.29986280000003</v>
      </c>
      <c r="AR105" s="65">
        <v>1358.674217</v>
      </c>
      <c r="AS105" s="65">
        <v>496.75933889999999</v>
      </c>
      <c r="AT105" s="65">
        <v>1358.674217</v>
      </c>
      <c r="AU105" s="65">
        <v>1284.1023560000001</v>
      </c>
      <c r="AV105" s="65">
        <v>585.68265870000005</v>
      </c>
      <c r="AW105" s="65">
        <v>1358.674217</v>
      </c>
      <c r="AX105" s="65">
        <v>1358.674217</v>
      </c>
      <c r="AY105" s="65">
        <v>1358.674217</v>
      </c>
      <c r="AZ105" s="65">
        <v>491.54824530000002</v>
      </c>
      <c r="BA105" s="65">
        <v>5.21109358</v>
      </c>
      <c r="BB105" s="65">
        <v>1702.7958880000001</v>
      </c>
      <c r="BC105" s="65">
        <v>1607.11967</v>
      </c>
      <c r="BD105" s="65">
        <v>1702.7958880000001</v>
      </c>
      <c r="BE105" s="65">
        <v>1702.7958880000001</v>
      </c>
      <c r="BF105" s="65">
        <v>1702.7958880000001</v>
      </c>
      <c r="BG105" s="65">
        <v>1702.7958880000001</v>
      </c>
      <c r="BH105" s="65">
        <v>1702.7958880000001</v>
      </c>
      <c r="BI105" s="65">
        <v>1702.7958880000001</v>
      </c>
      <c r="BJ105" s="65">
        <v>1702.7958880000001</v>
      </c>
      <c r="BK105" s="65">
        <v>1702.7958880000001</v>
      </c>
      <c r="BL105" s="65">
        <v>1702.7958880000001</v>
      </c>
      <c r="BM105" s="65">
        <v>1702.7958880000001</v>
      </c>
      <c r="BN105" s="65">
        <v>1702.7958880000001</v>
      </c>
      <c r="BO105" s="65">
        <v>1702.7958880000001</v>
      </c>
      <c r="BP105" s="65">
        <v>1533.9564559999999</v>
      </c>
      <c r="BQ105" s="65">
        <v>835.66991589999998</v>
      </c>
      <c r="BR105" s="65">
        <v>1533.9564559999999</v>
      </c>
      <c r="BS105" s="65">
        <v>1533.9564559999999</v>
      </c>
      <c r="BT105" s="65">
        <v>1533.9564559999999</v>
      </c>
      <c r="BV105" s="65">
        <v>1533.9564559999999</v>
      </c>
      <c r="BW105" s="65">
        <v>1533.9564559999999</v>
      </c>
      <c r="BX105" s="65">
        <v>1533.9564559999999</v>
      </c>
      <c r="BY105" s="65">
        <v>1533.9564559999999</v>
      </c>
      <c r="BZ105" s="65">
        <v>1533.9564559999999</v>
      </c>
      <c r="CA105" s="65">
        <v>1533.9564559999999</v>
      </c>
      <c r="CB105" s="65">
        <v>840.8810095</v>
      </c>
      <c r="CC105" s="65">
        <v>840.8810095</v>
      </c>
      <c r="CD105" s="65">
        <v>840.8810095</v>
      </c>
      <c r="CE105" s="65">
        <v>840.8810095</v>
      </c>
      <c r="CF105" s="65">
        <v>840.8810095</v>
      </c>
      <c r="CG105" s="65">
        <v>840.8810095</v>
      </c>
      <c r="CH105" s="65">
        <v>840.8810095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</row>
    <row r="106" spans="2:159" x14ac:dyDescent="0.2">
      <c r="B106" s="65" t="s">
        <v>763</v>
      </c>
      <c r="C106" s="65" t="s">
        <v>40</v>
      </c>
    </row>
    <row r="107" spans="2:159" x14ac:dyDescent="0.2">
      <c r="B107" s="65" t="s">
        <v>763</v>
      </c>
      <c r="C107" s="65" t="s">
        <v>41</v>
      </c>
    </row>
    <row r="108" spans="2:159" x14ac:dyDescent="0.2">
      <c r="B108" s="65" t="s">
        <v>763</v>
      </c>
      <c r="C108" s="65" t="s">
        <v>42</v>
      </c>
      <c r="F108" s="65">
        <v>215.73927420000001</v>
      </c>
      <c r="G108" s="65">
        <v>121.7013223</v>
      </c>
      <c r="H108" s="65">
        <v>366.3872523</v>
      </c>
      <c r="J108" s="65">
        <v>366.3872523</v>
      </c>
      <c r="K108" s="65">
        <v>366.3872523</v>
      </c>
      <c r="L108" s="65">
        <v>366.3872523</v>
      </c>
      <c r="M108" s="65">
        <v>97.059478909999996</v>
      </c>
      <c r="N108" s="65">
        <v>366.3872523</v>
      </c>
      <c r="O108" s="65">
        <v>366.3872523</v>
      </c>
      <c r="P108" s="65">
        <v>278.2723972</v>
      </c>
      <c r="Q108" s="65">
        <v>112.1820871</v>
      </c>
      <c r="R108" s="65">
        <v>366.3872523</v>
      </c>
      <c r="S108" s="65">
        <v>366.3872523</v>
      </c>
      <c r="T108" s="65">
        <v>926.15344990000006</v>
      </c>
      <c r="U108" s="65">
        <v>926.15344990000006</v>
      </c>
      <c r="V108" s="65">
        <v>926.15344990000006</v>
      </c>
      <c r="W108" s="65">
        <v>926.15344990000006</v>
      </c>
      <c r="X108" s="65">
        <v>926.15344990000006</v>
      </c>
      <c r="Y108" s="65">
        <v>502.609757</v>
      </c>
      <c r="Z108" s="65">
        <v>926.15344990000006</v>
      </c>
      <c r="AA108" s="65">
        <v>926.15344990000006</v>
      </c>
      <c r="AB108" s="65">
        <v>926.15344990000006</v>
      </c>
      <c r="AC108" s="65">
        <v>838.03859480000006</v>
      </c>
      <c r="AD108" s="65">
        <v>926.15344990000006</v>
      </c>
      <c r="AE108" s="65">
        <v>926.15344990000006</v>
      </c>
      <c r="AF108" s="65">
        <v>838.03859480000006</v>
      </c>
      <c r="AG108" s="65">
        <v>838.03859480000006</v>
      </c>
      <c r="AH108" s="65">
        <v>926.15344990000006</v>
      </c>
      <c r="AI108" s="65">
        <v>926.15344990000006</v>
      </c>
      <c r="AJ108" s="65">
        <v>926.15344990000006</v>
      </c>
      <c r="AK108" s="65">
        <v>926.15344990000006</v>
      </c>
      <c r="AL108" s="65">
        <v>926.15344990000006</v>
      </c>
      <c r="AM108" s="65">
        <v>926.15344990000006</v>
      </c>
      <c r="AN108" s="65">
        <v>926.15344990000006</v>
      </c>
      <c r="AO108" s="65">
        <v>838.03859480000006</v>
      </c>
      <c r="AP108" s="65">
        <v>926.15344990000006</v>
      </c>
      <c r="AQ108" s="65">
        <v>926.15344990000006</v>
      </c>
      <c r="AR108" s="65">
        <v>1005.291038</v>
      </c>
      <c r="AS108" s="65">
        <v>1005.291038</v>
      </c>
      <c r="AT108" s="65">
        <v>1005.291038</v>
      </c>
      <c r="AU108" s="65">
        <v>926.15344990000006</v>
      </c>
      <c r="AV108" s="65">
        <v>917.17618289999996</v>
      </c>
      <c r="AW108" s="65">
        <v>1005.291038</v>
      </c>
      <c r="AX108" s="65">
        <v>1005.291038</v>
      </c>
      <c r="AY108" s="65">
        <v>1005.291038</v>
      </c>
      <c r="AZ108" s="65">
        <v>1110.632787</v>
      </c>
      <c r="BA108" s="65">
        <v>927.1909594</v>
      </c>
      <c r="BB108" s="65">
        <v>927.29539360000001</v>
      </c>
      <c r="BC108" s="65">
        <v>1110.632787</v>
      </c>
      <c r="BD108" s="65">
        <v>2704.2178269999999</v>
      </c>
      <c r="BE108" s="65">
        <v>2792.3326820000002</v>
      </c>
      <c r="BF108" s="65">
        <v>2792.3326820000002</v>
      </c>
      <c r="BG108" s="65">
        <v>2792.3326820000002</v>
      </c>
      <c r="BH108" s="65">
        <v>2928.4332439999998</v>
      </c>
      <c r="BI108" s="65">
        <v>2840.318389</v>
      </c>
      <c r="BJ108" s="65">
        <v>2335.492976</v>
      </c>
      <c r="BK108" s="65">
        <v>2306.1339240000002</v>
      </c>
      <c r="BL108" s="65">
        <v>2865.9001210000001</v>
      </c>
      <c r="BM108" s="65">
        <v>2928.4332439999998</v>
      </c>
      <c r="BN108" s="65">
        <v>2928.4332439999998</v>
      </c>
      <c r="BO108" s="65">
        <v>2928.4332439999998</v>
      </c>
      <c r="BP108" s="65">
        <v>2928.4332439999998</v>
      </c>
      <c r="BQ108" s="65">
        <v>2928.4332439999998</v>
      </c>
      <c r="BR108" s="65">
        <v>2865.9001210000001</v>
      </c>
      <c r="BS108" s="65">
        <v>2928.4332439999998</v>
      </c>
      <c r="BT108" s="65">
        <v>2928.4332439999998</v>
      </c>
      <c r="BU108" s="65">
        <v>2928.4332439999998</v>
      </c>
      <c r="BV108" s="65">
        <v>2928.4332439999998</v>
      </c>
      <c r="BW108" s="65">
        <v>2928.4332439999998</v>
      </c>
      <c r="BX108" s="65">
        <v>2928.4332439999998</v>
      </c>
      <c r="BY108" s="65">
        <v>2928.4332439999998</v>
      </c>
      <c r="BZ108" s="65">
        <v>2928.4332439999998</v>
      </c>
      <c r="CA108" s="65">
        <v>2865.9001210000001</v>
      </c>
      <c r="CB108" s="65">
        <v>2562.0459919999998</v>
      </c>
      <c r="CC108" s="65">
        <v>2562.0459919999998</v>
      </c>
      <c r="CD108" s="65">
        <v>1680.1645040000001</v>
      </c>
      <c r="CE108" s="65">
        <v>2562.0459919999998</v>
      </c>
      <c r="CF108" s="65">
        <v>2562.0459919999998</v>
      </c>
      <c r="CG108" s="65">
        <v>2562.0459919999998</v>
      </c>
      <c r="CH108" s="65">
        <v>2413.3644079999999</v>
      </c>
      <c r="CI108" s="65">
        <v>2562.0459919999998</v>
      </c>
      <c r="CJ108" s="65">
        <v>2562.0459919999998</v>
      </c>
      <c r="CK108" s="65">
        <v>2562.0459919999998</v>
      </c>
      <c r="CL108" s="65">
        <v>2562.0459919999998</v>
      </c>
      <c r="CM108" s="65">
        <v>2562.0459919999998</v>
      </c>
      <c r="CN108" s="65">
        <v>2562.0459919999998</v>
      </c>
      <c r="CO108" s="65">
        <v>2562.0459919999998</v>
      </c>
      <c r="CP108" s="65">
        <v>2562.0459919999998</v>
      </c>
      <c r="CQ108" s="65">
        <v>2562.0459919999998</v>
      </c>
      <c r="CR108" s="65">
        <v>2562.0459919999998</v>
      </c>
      <c r="CS108" s="65">
        <v>2562.0459919999998</v>
      </c>
      <c r="CT108" s="65">
        <v>2562.0459919999998</v>
      </c>
      <c r="CU108" s="65">
        <v>2562.0459919999998</v>
      </c>
      <c r="CV108" s="65">
        <v>2562.0459919999998</v>
      </c>
      <c r="CW108" s="65">
        <v>2562.0459919999998</v>
      </c>
      <c r="CX108" s="65">
        <v>2562.0459919999998</v>
      </c>
      <c r="CY108" s="65">
        <v>2562.0459919999998</v>
      </c>
      <c r="CZ108" s="65">
        <v>2002.279794</v>
      </c>
      <c r="DA108" s="65">
        <v>2002.279794</v>
      </c>
      <c r="DB108" s="65">
        <v>2002.279794</v>
      </c>
      <c r="DC108" s="65">
        <v>2002.279794</v>
      </c>
      <c r="DD108" s="65">
        <v>2002.279794</v>
      </c>
      <c r="DE108" s="65">
        <v>2002.279794</v>
      </c>
      <c r="DF108" s="65">
        <v>2002.279794</v>
      </c>
      <c r="DG108" s="65">
        <v>2002.279794</v>
      </c>
      <c r="DH108" s="65">
        <v>2002.279794</v>
      </c>
      <c r="DI108" s="65">
        <v>2002.279794</v>
      </c>
      <c r="DJ108" s="65">
        <v>2002.279794</v>
      </c>
      <c r="DK108" s="65">
        <v>2002.279794</v>
      </c>
      <c r="DL108" s="65">
        <v>2002.279794</v>
      </c>
      <c r="DM108" s="65">
        <v>2002.279794</v>
      </c>
      <c r="DN108" s="65">
        <v>2002.279794</v>
      </c>
      <c r="DO108" s="65">
        <v>2002.279794</v>
      </c>
      <c r="DP108" s="65">
        <v>2002.279794</v>
      </c>
      <c r="DQ108" s="65">
        <v>2002.279794</v>
      </c>
      <c r="DR108" s="65">
        <v>2002.279794</v>
      </c>
      <c r="DS108" s="65">
        <v>2002.279794</v>
      </c>
      <c r="DT108" s="65">
        <v>2002.279794</v>
      </c>
      <c r="DU108" s="65">
        <v>2002.279794</v>
      </c>
      <c r="DV108" s="65">
        <v>1532.318943</v>
      </c>
      <c r="DW108" s="65">
        <v>2002.279794</v>
      </c>
      <c r="DX108" s="65">
        <v>2002.279794</v>
      </c>
      <c r="DY108" s="65">
        <v>2002.279794</v>
      </c>
      <c r="DZ108" s="65">
        <v>2002.279794</v>
      </c>
      <c r="EA108" s="65">
        <v>2002.279794</v>
      </c>
      <c r="EB108" s="65">
        <v>2002.279794</v>
      </c>
      <c r="EC108" s="65">
        <v>2002.279794</v>
      </c>
      <c r="ED108" s="65">
        <v>2002.279794</v>
      </c>
      <c r="EE108" s="65">
        <v>2002.279794</v>
      </c>
      <c r="EF108" s="65">
        <v>2002.279794</v>
      </c>
      <c r="EG108" s="65">
        <v>2002.279794</v>
      </c>
      <c r="EH108" s="65">
        <v>2002.279794</v>
      </c>
      <c r="EI108" s="65">
        <v>2002.279794</v>
      </c>
      <c r="EJ108" s="65">
        <v>2002.279794</v>
      </c>
      <c r="EK108" s="65">
        <v>2002.279794</v>
      </c>
      <c r="EL108" s="65">
        <v>2002.279794</v>
      </c>
      <c r="EM108" s="65">
        <v>2002.279794</v>
      </c>
      <c r="EN108" s="65">
        <v>2002.279794</v>
      </c>
      <c r="EO108" s="65">
        <v>2002.279794</v>
      </c>
      <c r="EP108" s="65">
        <v>2002.279794</v>
      </c>
      <c r="EQ108" s="65">
        <v>2002.279794</v>
      </c>
      <c r="ER108" s="65">
        <v>2002.279794</v>
      </c>
      <c r="ES108" s="65">
        <v>2002.279794</v>
      </c>
      <c r="ET108" s="65">
        <v>2002.279794</v>
      </c>
      <c r="EU108" s="65">
        <v>2002.279794</v>
      </c>
      <c r="EV108" s="65">
        <v>2002.279794</v>
      </c>
      <c r="EW108" s="65">
        <v>2002.279794</v>
      </c>
      <c r="EX108" s="65">
        <v>2002.279794</v>
      </c>
      <c r="EY108" s="65">
        <v>2002.279794</v>
      </c>
      <c r="EZ108" s="65">
        <v>2002.279794</v>
      </c>
      <c r="FA108" s="65">
        <v>2002.279794</v>
      </c>
      <c r="FB108" s="65">
        <v>2002.279794</v>
      </c>
      <c r="FC108" s="65">
        <v>2002.279794</v>
      </c>
    </row>
    <row r="109" spans="2:159" x14ac:dyDescent="0.2">
      <c r="B109" s="65" t="s">
        <v>763</v>
      </c>
      <c r="C109" s="65" t="s">
        <v>43</v>
      </c>
    </row>
    <row r="110" spans="2:159" x14ac:dyDescent="0.2">
      <c r="B110" s="65" t="s">
        <v>763</v>
      </c>
      <c r="C110" s="65" t="s">
        <v>44</v>
      </c>
    </row>
    <row r="111" spans="2:159" x14ac:dyDescent="0.2">
      <c r="B111" s="65" t="s">
        <v>763</v>
      </c>
      <c r="C111" s="65" t="s">
        <v>45</v>
      </c>
    </row>
    <row r="112" spans="2:159" x14ac:dyDescent="0.2">
      <c r="B112" s="65" t="s">
        <v>763</v>
      </c>
      <c r="C112" s="65" t="s">
        <v>46</v>
      </c>
    </row>
    <row r="113" spans="2:159" x14ac:dyDescent="0.2">
      <c r="B113" s="65" t="s">
        <v>763</v>
      </c>
      <c r="C113" s="65" t="s">
        <v>15</v>
      </c>
      <c r="D113" s="65">
        <v>5567.0782479999998</v>
      </c>
      <c r="E113" s="65">
        <v>4675.1521570000004</v>
      </c>
      <c r="F113" s="65">
        <v>6019.1920739999996</v>
      </c>
      <c r="G113" s="65">
        <v>5443.2700860000004</v>
      </c>
      <c r="H113" s="65">
        <v>5710.4110920000003</v>
      </c>
      <c r="I113" s="65">
        <v>4704.6524630000004</v>
      </c>
      <c r="J113" s="65">
        <v>5492.5873799999999</v>
      </c>
      <c r="K113" s="65">
        <v>5997.4002280000004</v>
      </c>
      <c r="L113" s="65">
        <v>6345.975015</v>
      </c>
      <c r="M113" s="65">
        <v>5712.6839010000003</v>
      </c>
      <c r="N113" s="65">
        <v>5510.5836989999998</v>
      </c>
      <c r="O113" s="65">
        <v>6345.975015</v>
      </c>
      <c r="P113" s="65">
        <v>6257.8601589999998</v>
      </c>
      <c r="Q113" s="65">
        <v>6038.4272010000004</v>
      </c>
      <c r="R113" s="65">
        <v>5841.1621670000004</v>
      </c>
      <c r="S113" s="65">
        <v>5997.4002280000004</v>
      </c>
      <c r="T113" s="65">
        <v>7037.06077</v>
      </c>
      <c r="U113" s="65">
        <v>6643.5675220000003</v>
      </c>
      <c r="V113" s="65">
        <v>6432.3844209999997</v>
      </c>
      <c r="W113" s="65">
        <v>6892.4766099999997</v>
      </c>
      <c r="X113" s="65">
        <v>7167.8118459999996</v>
      </c>
      <c r="Y113" s="65">
        <v>6199.9316829999998</v>
      </c>
      <c r="Z113" s="65">
        <v>6680.0543870000001</v>
      </c>
      <c r="AA113" s="65">
        <v>7397.2894580000002</v>
      </c>
      <c r="AB113" s="65">
        <v>7175.6208269999997</v>
      </c>
      <c r="AC113" s="65">
        <v>7933.2773569999999</v>
      </c>
      <c r="AD113" s="65">
        <v>6543.9018230000001</v>
      </c>
      <c r="AE113" s="65">
        <v>5998.9161819999999</v>
      </c>
      <c r="AF113" s="65">
        <v>9465.301281</v>
      </c>
      <c r="AG113" s="65">
        <v>8209.2382340000004</v>
      </c>
      <c r="AH113" s="65">
        <v>8651.3284629999998</v>
      </c>
      <c r="AI113" s="65">
        <v>8065.6445700000004</v>
      </c>
      <c r="AJ113" s="65">
        <v>9439.3085859999992</v>
      </c>
      <c r="AK113" s="65">
        <v>9249.1830179999997</v>
      </c>
      <c r="AL113" s="65">
        <v>4220.6068109999997</v>
      </c>
      <c r="AM113" s="65">
        <v>7831.1023340000002</v>
      </c>
      <c r="AN113" s="65">
        <v>9059.1929990000008</v>
      </c>
      <c r="AO113" s="65">
        <v>10714.615309999999</v>
      </c>
      <c r="AP113" s="65">
        <v>10495.844129999999</v>
      </c>
      <c r="AQ113" s="65">
        <v>9175.4306649999999</v>
      </c>
      <c r="AR113" s="65">
        <v>12360.633159999999</v>
      </c>
      <c r="AS113" s="65">
        <v>5543.3959180000002</v>
      </c>
      <c r="AT113" s="65">
        <v>12360.633159999999</v>
      </c>
      <c r="AU113" s="65">
        <v>13574.95888</v>
      </c>
      <c r="AV113" s="65">
        <v>13001.9324</v>
      </c>
      <c r="AW113" s="65">
        <v>12587.552600000001</v>
      </c>
      <c r="AX113" s="65">
        <v>13863.03882</v>
      </c>
      <c r="AY113" s="65">
        <v>12278.108389999999</v>
      </c>
      <c r="AZ113" s="65">
        <v>13326.23502</v>
      </c>
      <c r="BA113" s="65">
        <v>11485.191699999999</v>
      </c>
      <c r="BB113" s="65">
        <v>13182.88092</v>
      </c>
      <c r="BC113" s="65">
        <v>14441.80644</v>
      </c>
      <c r="BD113" s="65">
        <v>13277.705760000001</v>
      </c>
      <c r="BE113" s="65">
        <v>12867.62723</v>
      </c>
      <c r="BF113" s="65">
        <v>12867.62723</v>
      </c>
      <c r="BG113" s="65">
        <v>12867.62723</v>
      </c>
      <c r="BH113" s="65">
        <v>13981.70794</v>
      </c>
      <c r="BI113" s="65">
        <v>13893.593080000001</v>
      </c>
      <c r="BJ113" s="65">
        <v>12217.50333</v>
      </c>
      <c r="BK113" s="65">
        <v>13359.40862</v>
      </c>
      <c r="BL113" s="65">
        <v>13919.17481</v>
      </c>
      <c r="BM113" s="65">
        <v>13981.70794</v>
      </c>
      <c r="BN113" s="65">
        <v>12810.443590000001</v>
      </c>
      <c r="BO113" s="65">
        <v>13981.70794</v>
      </c>
      <c r="BP113" s="65">
        <v>13812.8685</v>
      </c>
      <c r="BQ113" s="65">
        <v>13114.58196</v>
      </c>
      <c r="BR113" s="65">
        <v>13750.33538</v>
      </c>
      <c r="BS113" s="65">
        <v>13812.8685</v>
      </c>
      <c r="BT113" s="65">
        <v>13812.8685</v>
      </c>
      <c r="BU113" s="65">
        <v>12278.912050000001</v>
      </c>
      <c r="BV113" s="65">
        <v>12641.604160000001</v>
      </c>
      <c r="BW113" s="65">
        <v>13812.8685</v>
      </c>
      <c r="BX113" s="65">
        <v>13812.8685</v>
      </c>
      <c r="BY113" s="65">
        <v>10061.00311</v>
      </c>
      <c r="BZ113" s="65">
        <v>13812.8685</v>
      </c>
      <c r="CA113" s="65">
        <v>13750.33538</v>
      </c>
      <c r="CB113" s="65">
        <v>12557.847680000001</v>
      </c>
      <c r="CC113" s="65">
        <v>8056.8927240000003</v>
      </c>
      <c r="CD113" s="65">
        <v>11675.966189999999</v>
      </c>
      <c r="CE113" s="65">
        <v>12557.847680000001</v>
      </c>
      <c r="CF113" s="65">
        <v>12557.847680000001</v>
      </c>
      <c r="CG113" s="65">
        <v>12557.847680000001</v>
      </c>
      <c r="CH113" s="65">
        <v>12409.166090000001</v>
      </c>
      <c r="CI113" s="65">
        <v>12557.847680000001</v>
      </c>
      <c r="CJ113" s="65">
        <v>12557.847680000001</v>
      </c>
      <c r="CK113" s="65">
        <v>12557.847680000001</v>
      </c>
      <c r="CL113" s="65">
        <v>12557.847680000001</v>
      </c>
      <c r="CM113" s="65">
        <v>12557.847680000001</v>
      </c>
      <c r="CN113" s="65">
        <v>11564.139499999999</v>
      </c>
      <c r="CO113" s="65">
        <v>11564.139499999999</v>
      </c>
      <c r="CP113" s="65">
        <v>11564.139499999999</v>
      </c>
      <c r="CQ113" s="65">
        <v>11564.139499999999</v>
      </c>
      <c r="CR113" s="65">
        <v>11564.139499999999</v>
      </c>
      <c r="CS113" s="65">
        <v>11564.139499999999</v>
      </c>
      <c r="CT113" s="65">
        <v>11564.139499999999</v>
      </c>
      <c r="CU113" s="65">
        <v>11564.139499999999</v>
      </c>
      <c r="CV113" s="65">
        <v>11564.139499999999</v>
      </c>
      <c r="CW113" s="65">
        <v>11564.139499999999</v>
      </c>
      <c r="CX113" s="65">
        <v>11564.139499999999</v>
      </c>
      <c r="CY113" s="65">
        <v>11564.139499999999</v>
      </c>
      <c r="CZ113" s="65">
        <v>11004.373310000001</v>
      </c>
      <c r="DA113" s="65">
        <v>11004.373310000001</v>
      </c>
      <c r="DB113" s="65">
        <v>11004.373310000001</v>
      </c>
      <c r="DC113" s="65">
        <v>10655.04054</v>
      </c>
      <c r="DD113" s="65">
        <v>11004.373310000001</v>
      </c>
      <c r="DE113" s="65">
        <v>11004.373310000001</v>
      </c>
      <c r="DF113" s="65">
        <v>11004.373310000001</v>
      </c>
      <c r="DG113" s="65">
        <v>11004.373310000001</v>
      </c>
      <c r="DH113" s="65">
        <v>10977.8441</v>
      </c>
      <c r="DI113" s="65">
        <v>10977.8441</v>
      </c>
      <c r="DJ113" s="65">
        <v>10977.8441</v>
      </c>
      <c r="DK113" s="65">
        <v>10977.8441</v>
      </c>
      <c r="DL113" s="65">
        <v>10977.8441</v>
      </c>
      <c r="DM113" s="65">
        <v>10977.8441</v>
      </c>
      <c r="DN113" s="65">
        <v>9833.1089639999991</v>
      </c>
      <c r="DO113" s="65">
        <v>10977.8441</v>
      </c>
      <c r="DP113" s="65">
        <v>9827.8978700000007</v>
      </c>
      <c r="DQ113" s="65">
        <v>9827.8978700000007</v>
      </c>
      <c r="DR113" s="65">
        <v>9827.8978700000007</v>
      </c>
      <c r="DS113" s="65">
        <v>9827.8978700000007</v>
      </c>
      <c r="DT113" s="65">
        <v>9827.8978700000007</v>
      </c>
      <c r="DU113" s="65">
        <v>9827.8978700000007</v>
      </c>
      <c r="DV113" s="65">
        <v>9357.9370190000009</v>
      </c>
      <c r="DW113" s="65">
        <v>9827.8978700000007</v>
      </c>
      <c r="DX113" s="65">
        <v>9827.8978700000007</v>
      </c>
      <c r="DY113" s="65">
        <v>9827.8978700000007</v>
      </c>
      <c r="DZ113" s="65">
        <v>9827.8978700000007</v>
      </c>
      <c r="EA113" s="65">
        <v>9827.8978700000007</v>
      </c>
      <c r="EB113" s="65">
        <v>9827.8978700000007</v>
      </c>
      <c r="EC113" s="65">
        <v>9827.8978700000007</v>
      </c>
      <c r="ED113" s="65">
        <v>9827.8978700000007</v>
      </c>
      <c r="EE113" s="65">
        <v>9483.7761989999999</v>
      </c>
      <c r="EF113" s="65">
        <v>9483.7761989999999</v>
      </c>
      <c r="EG113" s="65">
        <v>9483.7761989999999</v>
      </c>
      <c r="EH113" s="65">
        <v>9483.7761989999999</v>
      </c>
      <c r="EI113" s="65">
        <v>9483.7761989999999</v>
      </c>
      <c r="EJ113" s="65">
        <v>9483.7761989999999</v>
      </c>
      <c r="EK113" s="65">
        <v>9483.7761989999999</v>
      </c>
      <c r="EL113" s="65">
        <v>9483.7761989999999</v>
      </c>
      <c r="EM113" s="65">
        <v>9483.7761989999999</v>
      </c>
      <c r="EN113" s="65">
        <v>9483.7761989999999</v>
      </c>
      <c r="EO113" s="65">
        <v>9483.7761989999999</v>
      </c>
      <c r="EP113" s="65">
        <v>9483.7761989999999</v>
      </c>
      <c r="EQ113" s="65">
        <v>9483.7761989999999</v>
      </c>
      <c r="ER113" s="65">
        <v>9483.7761989999999</v>
      </c>
      <c r="ES113" s="65">
        <v>9483.7761989999999</v>
      </c>
      <c r="ET113" s="65">
        <v>9483.7761989999999</v>
      </c>
      <c r="EU113" s="65">
        <v>9483.7761989999999</v>
      </c>
      <c r="EV113" s="65">
        <v>9483.7761989999999</v>
      </c>
      <c r="EW113" s="65">
        <v>9483.7761989999999</v>
      </c>
      <c r="EX113" s="65">
        <v>9483.7761989999999</v>
      </c>
      <c r="EY113" s="65">
        <v>9483.7761989999999</v>
      </c>
      <c r="EZ113" s="65">
        <v>9483.7761989999999</v>
      </c>
      <c r="FA113" s="65">
        <v>9483.7761989999999</v>
      </c>
      <c r="FB113" s="65">
        <v>9483.7761989999999</v>
      </c>
      <c r="FC113" s="65">
        <v>9483.7761989999999</v>
      </c>
    </row>
    <row r="114" spans="2:159" x14ac:dyDescent="0.2">
      <c r="B114" s="65" t="s">
        <v>764</v>
      </c>
      <c r="C114" s="65" t="s">
        <v>36</v>
      </c>
    </row>
    <row r="115" spans="2:159" x14ac:dyDescent="0.2">
      <c r="B115" s="65" t="s">
        <v>764</v>
      </c>
      <c r="C115" s="65" t="s">
        <v>37</v>
      </c>
    </row>
    <row r="116" spans="2:159" x14ac:dyDescent="0.2">
      <c r="B116" s="65" t="s">
        <v>764</v>
      </c>
      <c r="C116" s="65" t="s">
        <v>38</v>
      </c>
    </row>
    <row r="117" spans="2:159" x14ac:dyDescent="0.2">
      <c r="B117" s="65" t="s">
        <v>764</v>
      </c>
      <c r="C117" s="65" t="s">
        <v>39</v>
      </c>
    </row>
    <row r="118" spans="2:159" x14ac:dyDescent="0.2">
      <c r="B118" s="65" t="s">
        <v>764</v>
      </c>
      <c r="C118" s="65" t="s">
        <v>40</v>
      </c>
    </row>
    <row r="119" spans="2:159" x14ac:dyDescent="0.2">
      <c r="B119" s="65" t="s">
        <v>764</v>
      </c>
      <c r="C119" s="65" t="s">
        <v>41</v>
      </c>
    </row>
    <row r="120" spans="2:159" x14ac:dyDescent="0.2">
      <c r="B120" s="65" t="s">
        <v>764</v>
      </c>
      <c r="C120" s="65" t="s">
        <v>42</v>
      </c>
    </row>
    <row r="121" spans="2:159" x14ac:dyDescent="0.2">
      <c r="B121" s="65" t="s">
        <v>764</v>
      </c>
      <c r="C121" s="65" t="s">
        <v>43</v>
      </c>
    </row>
    <row r="122" spans="2:159" x14ac:dyDescent="0.2">
      <c r="B122" s="65" t="s">
        <v>764</v>
      </c>
      <c r="C122" s="65" t="s">
        <v>44</v>
      </c>
    </row>
    <row r="123" spans="2:159" x14ac:dyDescent="0.2">
      <c r="B123" s="65" t="s">
        <v>764</v>
      </c>
      <c r="C123" s="65" t="s">
        <v>45</v>
      </c>
    </row>
    <row r="124" spans="2:159" x14ac:dyDescent="0.2">
      <c r="B124" s="65" t="s">
        <v>764</v>
      </c>
      <c r="C124" s="65" t="s">
        <v>46</v>
      </c>
    </row>
    <row r="125" spans="2:159" x14ac:dyDescent="0.2">
      <c r="B125" s="65" t="s">
        <v>764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0</v>
      </c>
      <c r="DQ125" s="65">
        <v>0</v>
      </c>
      <c r="DR125" s="65">
        <v>0</v>
      </c>
      <c r="DS125" s="65">
        <v>0</v>
      </c>
      <c r="DT125" s="65">
        <v>0</v>
      </c>
      <c r="DU125" s="65">
        <v>0</v>
      </c>
      <c r="DV125" s="65">
        <v>0</v>
      </c>
      <c r="DW125" s="65">
        <v>0</v>
      </c>
      <c r="DX125" s="65">
        <v>0</v>
      </c>
      <c r="DY125" s="65">
        <v>0</v>
      </c>
      <c r="DZ125" s="65">
        <v>0</v>
      </c>
      <c r="EA125" s="65">
        <v>0</v>
      </c>
      <c r="EB125" s="65">
        <v>0</v>
      </c>
      <c r="EC125" s="65">
        <v>0</v>
      </c>
      <c r="ED125" s="65">
        <v>0</v>
      </c>
      <c r="EE125" s="65">
        <v>0</v>
      </c>
      <c r="EF125" s="65">
        <v>0</v>
      </c>
      <c r="EG125" s="65">
        <v>0</v>
      </c>
      <c r="EH125" s="65">
        <v>0</v>
      </c>
      <c r="EI125" s="65">
        <v>0</v>
      </c>
      <c r="EJ125" s="65">
        <v>0</v>
      </c>
      <c r="EK125" s="65">
        <v>0</v>
      </c>
      <c r="EL125" s="65">
        <v>0</v>
      </c>
      <c r="EM125" s="65">
        <v>0</v>
      </c>
      <c r="EN125" s="65">
        <v>0</v>
      </c>
      <c r="EO125" s="65">
        <v>0</v>
      </c>
      <c r="EP125" s="65">
        <v>0</v>
      </c>
      <c r="EQ125" s="65">
        <v>0</v>
      </c>
      <c r="ER125" s="65">
        <v>0</v>
      </c>
      <c r="ES125" s="65">
        <v>0</v>
      </c>
      <c r="ET125" s="65">
        <v>0</v>
      </c>
      <c r="EU125" s="65">
        <v>0</v>
      </c>
      <c r="EV125" s="65">
        <v>0</v>
      </c>
      <c r="EW125" s="65">
        <v>0</v>
      </c>
      <c r="EX125" s="65">
        <v>0</v>
      </c>
      <c r="EY125" s="65">
        <v>0</v>
      </c>
      <c r="EZ125" s="65">
        <v>0</v>
      </c>
      <c r="FA125" s="65">
        <v>0</v>
      </c>
      <c r="FB125" s="65">
        <v>0</v>
      </c>
      <c r="FC125" s="65">
        <v>0</v>
      </c>
    </row>
    <row r="126" spans="2:159" x14ac:dyDescent="0.2">
      <c r="B126" s="65" t="s">
        <v>765</v>
      </c>
      <c r="C126" s="65" t="s">
        <v>36</v>
      </c>
      <c r="CB126" s="65">
        <v>56.901687109999997</v>
      </c>
      <c r="CC126" s="65">
        <v>56.901687109999997</v>
      </c>
      <c r="CD126" s="65">
        <v>56.901687109999997</v>
      </c>
      <c r="CE126" s="65">
        <v>56.901687109999997</v>
      </c>
      <c r="CF126" s="65">
        <v>56.901687109999997</v>
      </c>
      <c r="CG126" s="65">
        <v>56.901687109999997</v>
      </c>
      <c r="CH126" s="65">
        <v>56.901687109999997</v>
      </c>
      <c r="CI126" s="65">
        <v>56.901687109999997</v>
      </c>
      <c r="CJ126" s="65">
        <v>56.901687109999997</v>
      </c>
      <c r="CK126" s="65">
        <v>56.901687109999997</v>
      </c>
      <c r="CL126" s="65">
        <v>56.901687109999997</v>
      </c>
      <c r="CM126" s="65">
        <v>56.901687109999997</v>
      </c>
      <c r="CN126" s="65">
        <v>56.901687109999997</v>
      </c>
      <c r="CO126" s="65">
        <v>56.901687109999997</v>
      </c>
      <c r="CP126" s="65">
        <v>56.901687109999997</v>
      </c>
      <c r="CQ126" s="65">
        <v>56.901687109999997</v>
      </c>
      <c r="CR126" s="65">
        <v>56.901687109999997</v>
      </c>
      <c r="CS126" s="65">
        <v>56.901687109999997</v>
      </c>
      <c r="CT126" s="65">
        <v>56.901687109999997</v>
      </c>
      <c r="CU126" s="65">
        <v>56.901687109999997</v>
      </c>
      <c r="CV126" s="65">
        <v>723.55261700000005</v>
      </c>
      <c r="CW126" s="65">
        <v>723.55261700000005</v>
      </c>
      <c r="CX126" s="65">
        <v>723.55261700000005</v>
      </c>
      <c r="CY126" s="65">
        <v>723.55261700000005</v>
      </c>
      <c r="CZ126" s="65">
        <v>1372.3015109999999</v>
      </c>
      <c r="DA126" s="65">
        <v>1372.3015109999999</v>
      </c>
      <c r="DB126" s="65">
        <v>1372.3015109999999</v>
      </c>
      <c r="DC126" s="65">
        <v>1372.3015109999999</v>
      </c>
      <c r="DD126" s="65">
        <v>2151.5396479999999</v>
      </c>
      <c r="DE126" s="65">
        <v>2151.5396479999999</v>
      </c>
      <c r="DF126" s="65">
        <v>2151.5396479999999</v>
      </c>
      <c r="DG126" s="65">
        <v>2151.5396479999999</v>
      </c>
      <c r="DH126" s="65">
        <v>2151.5396479999999</v>
      </c>
      <c r="DI126" s="65">
        <v>2151.5396479999999</v>
      </c>
      <c r="DJ126" s="65">
        <v>2151.5396479999999</v>
      </c>
      <c r="DK126" s="65">
        <v>2151.5396479999999</v>
      </c>
      <c r="DL126" s="65">
        <v>2151.5396479999999</v>
      </c>
      <c r="DM126" s="65">
        <v>2151.5396479999999</v>
      </c>
      <c r="DN126" s="65">
        <v>2151.5396479999999</v>
      </c>
      <c r="DO126" s="65">
        <v>2151.5396479999999</v>
      </c>
      <c r="DP126" s="65">
        <v>2151.5396479999999</v>
      </c>
      <c r="DQ126" s="65">
        <v>2151.5396479999999</v>
      </c>
      <c r="DR126" s="65">
        <v>2151.5396479999999</v>
      </c>
      <c r="DS126" s="65">
        <v>2151.5396479999999</v>
      </c>
      <c r="DT126" s="65">
        <v>2151.5396479999999</v>
      </c>
      <c r="DU126" s="65">
        <v>2151.5396479999999</v>
      </c>
      <c r="DV126" s="65">
        <v>2151.5396479999999</v>
      </c>
      <c r="DW126" s="65">
        <v>2151.5396479999999</v>
      </c>
      <c r="DX126" s="65">
        <v>2151.5396479999999</v>
      </c>
      <c r="DY126" s="65">
        <v>2151.5396479999999</v>
      </c>
      <c r="DZ126" s="65">
        <v>2151.5396479999999</v>
      </c>
      <c r="EA126" s="65">
        <v>2151.5396479999999</v>
      </c>
      <c r="EB126" s="65">
        <v>2151.5396479999999</v>
      </c>
      <c r="EC126" s="65">
        <v>2151.5396479999999</v>
      </c>
      <c r="ED126" s="65">
        <v>2151.5396479999999</v>
      </c>
      <c r="EE126" s="65">
        <v>1644.642364</v>
      </c>
      <c r="EF126" s="65">
        <v>2151.5396479999999</v>
      </c>
      <c r="EG126" s="65">
        <v>2151.5396479999999</v>
      </c>
      <c r="EH126" s="65">
        <v>2151.5396479999999</v>
      </c>
      <c r="EI126" s="65">
        <v>2151.5396479999999</v>
      </c>
      <c r="EJ126" s="65">
        <v>2151.5396479999999</v>
      </c>
      <c r="EK126" s="65">
        <v>2151.5396479999999</v>
      </c>
      <c r="EL126" s="65">
        <v>2151.5396479999999</v>
      </c>
      <c r="EM126" s="65">
        <v>2151.5396479999999</v>
      </c>
      <c r="EN126" s="65">
        <v>2151.5396479999999</v>
      </c>
      <c r="EO126" s="65">
        <v>2151.5396479999999</v>
      </c>
      <c r="EP126" s="65">
        <v>2151.5396479999999</v>
      </c>
      <c r="EQ126" s="65">
        <v>2151.5396479999999</v>
      </c>
      <c r="ER126" s="65">
        <v>2151.5396479999999</v>
      </c>
      <c r="ES126" s="65">
        <v>2151.5396479999999</v>
      </c>
      <c r="ET126" s="65">
        <v>1678.6667970000001</v>
      </c>
      <c r="EU126" s="65">
        <v>2151.5396479999999</v>
      </c>
      <c r="EV126" s="65">
        <v>2151.5396479999999</v>
      </c>
      <c r="EW126" s="65">
        <v>2151.5396479999999</v>
      </c>
      <c r="EX126" s="65">
        <v>2151.5396479999999</v>
      </c>
      <c r="EY126" s="65">
        <v>2151.5396479999999</v>
      </c>
      <c r="EZ126" s="65">
        <v>2151.5396479999999</v>
      </c>
      <c r="FA126" s="65">
        <v>2151.5396479999999</v>
      </c>
      <c r="FB126" s="65">
        <v>1171.7695120000001</v>
      </c>
      <c r="FC126" s="65">
        <v>1644.642364</v>
      </c>
    </row>
    <row r="127" spans="2:159" x14ac:dyDescent="0.2">
      <c r="B127" s="65" t="s">
        <v>765</v>
      </c>
      <c r="C127" s="65" t="s">
        <v>37</v>
      </c>
    </row>
    <row r="128" spans="2:159" x14ac:dyDescent="0.2">
      <c r="B128" s="65" t="s">
        <v>765</v>
      </c>
      <c r="C128" s="65" t="s">
        <v>38</v>
      </c>
    </row>
    <row r="129" spans="2:159" x14ac:dyDescent="0.2">
      <c r="B129" s="65" t="s">
        <v>765</v>
      </c>
      <c r="C129" s="65" t="s">
        <v>39</v>
      </c>
    </row>
    <row r="130" spans="2:159" x14ac:dyDescent="0.2">
      <c r="B130" s="65" t="s">
        <v>765</v>
      </c>
      <c r="C130" s="65" t="s">
        <v>40</v>
      </c>
    </row>
    <row r="131" spans="2:159" x14ac:dyDescent="0.2">
      <c r="B131" s="65" t="s">
        <v>765</v>
      </c>
      <c r="C131" s="65" t="s">
        <v>41</v>
      </c>
    </row>
    <row r="132" spans="2:159" x14ac:dyDescent="0.2">
      <c r="B132" s="65" t="s">
        <v>765</v>
      </c>
      <c r="C132" s="65" t="s">
        <v>42</v>
      </c>
    </row>
    <row r="133" spans="2:159" x14ac:dyDescent="0.2">
      <c r="B133" s="65" t="s">
        <v>765</v>
      </c>
      <c r="C133" s="65" t="s">
        <v>43</v>
      </c>
    </row>
    <row r="134" spans="2:159" x14ac:dyDescent="0.2">
      <c r="B134" s="65" t="s">
        <v>765</v>
      </c>
      <c r="C134" s="65" t="s">
        <v>44</v>
      </c>
    </row>
    <row r="135" spans="2:159" x14ac:dyDescent="0.2">
      <c r="B135" s="65" t="s">
        <v>765</v>
      </c>
      <c r="C135" s="65" t="s">
        <v>45</v>
      </c>
    </row>
    <row r="136" spans="2:159" x14ac:dyDescent="0.2">
      <c r="B136" s="65" t="s">
        <v>765</v>
      </c>
      <c r="C136" s="65" t="s">
        <v>46</v>
      </c>
    </row>
    <row r="137" spans="2:159" x14ac:dyDescent="0.2">
      <c r="B137" s="65" t="s">
        <v>765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56.901687109999997</v>
      </c>
      <c r="CC137" s="65">
        <v>56.901687109999997</v>
      </c>
      <c r="CD137" s="65">
        <v>56.901687109999997</v>
      </c>
      <c r="CE137" s="65">
        <v>56.901687109999997</v>
      </c>
      <c r="CF137" s="65">
        <v>56.901687109999997</v>
      </c>
      <c r="CG137" s="65">
        <v>56.901687109999997</v>
      </c>
      <c r="CH137" s="65">
        <v>56.901687109999997</v>
      </c>
      <c r="CI137" s="65">
        <v>56.901687109999997</v>
      </c>
      <c r="CJ137" s="65">
        <v>56.901687109999997</v>
      </c>
      <c r="CK137" s="65">
        <v>56.901687109999997</v>
      </c>
      <c r="CL137" s="65">
        <v>56.901687109999997</v>
      </c>
      <c r="CM137" s="65">
        <v>56.901687109999997</v>
      </c>
      <c r="CN137" s="65">
        <v>56.901687109999997</v>
      </c>
      <c r="CO137" s="65">
        <v>56.901687109999997</v>
      </c>
      <c r="CP137" s="65">
        <v>56.901687109999997</v>
      </c>
      <c r="CQ137" s="65">
        <v>56.901687109999997</v>
      </c>
      <c r="CR137" s="65">
        <v>56.901687109999997</v>
      </c>
      <c r="CS137" s="65">
        <v>56.901687109999997</v>
      </c>
      <c r="CT137" s="65">
        <v>56.901687109999997</v>
      </c>
      <c r="CU137" s="65">
        <v>56.901687109999997</v>
      </c>
      <c r="CV137" s="65">
        <v>723.55261700000005</v>
      </c>
      <c r="CW137" s="65">
        <v>723.55261700000005</v>
      </c>
      <c r="CX137" s="65">
        <v>723.55261700000005</v>
      </c>
      <c r="CY137" s="65">
        <v>723.55261700000005</v>
      </c>
      <c r="CZ137" s="65">
        <v>1372.3015109999999</v>
      </c>
      <c r="DA137" s="65">
        <v>1372.3015109999999</v>
      </c>
      <c r="DB137" s="65">
        <v>1372.3015109999999</v>
      </c>
      <c r="DC137" s="65">
        <v>1372.3015109999999</v>
      </c>
      <c r="DD137" s="65">
        <v>2151.5396479999999</v>
      </c>
      <c r="DE137" s="65">
        <v>2151.5396479999999</v>
      </c>
      <c r="DF137" s="65">
        <v>2151.5396479999999</v>
      </c>
      <c r="DG137" s="65">
        <v>2151.5396479999999</v>
      </c>
      <c r="DH137" s="65">
        <v>2151.5396479999999</v>
      </c>
      <c r="DI137" s="65">
        <v>2151.5396479999999</v>
      </c>
      <c r="DJ137" s="65">
        <v>2151.5396479999999</v>
      </c>
      <c r="DK137" s="65">
        <v>2151.5396479999999</v>
      </c>
      <c r="DL137" s="65">
        <v>2151.5396479999999</v>
      </c>
      <c r="DM137" s="65">
        <v>2151.5396479999999</v>
      </c>
      <c r="DN137" s="65">
        <v>2151.5396479999999</v>
      </c>
      <c r="DO137" s="65">
        <v>2151.5396479999999</v>
      </c>
      <c r="DP137" s="65">
        <v>2151.5396479999999</v>
      </c>
      <c r="DQ137" s="65">
        <v>2151.5396479999999</v>
      </c>
      <c r="DR137" s="65">
        <v>2151.5396479999999</v>
      </c>
      <c r="DS137" s="65">
        <v>2151.5396479999999</v>
      </c>
      <c r="DT137" s="65">
        <v>2151.5396479999999</v>
      </c>
      <c r="DU137" s="65">
        <v>2151.5396479999999</v>
      </c>
      <c r="DV137" s="65">
        <v>2151.5396479999999</v>
      </c>
      <c r="DW137" s="65">
        <v>2151.5396479999999</v>
      </c>
      <c r="DX137" s="65">
        <v>2151.5396479999999</v>
      </c>
      <c r="DY137" s="65">
        <v>2151.5396479999999</v>
      </c>
      <c r="DZ137" s="65">
        <v>2151.5396479999999</v>
      </c>
      <c r="EA137" s="65">
        <v>2151.5396479999999</v>
      </c>
      <c r="EB137" s="65">
        <v>2151.5396479999999</v>
      </c>
      <c r="EC137" s="65">
        <v>2151.5396479999999</v>
      </c>
      <c r="ED137" s="65">
        <v>2151.5396479999999</v>
      </c>
      <c r="EE137" s="65">
        <v>1644.642364</v>
      </c>
      <c r="EF137" s="65">
        <v>2151.5396479999999</v>
      </c>
      <c r="EG137" s="65">
        <v>2151.5396479999999</v>
      </c>
      <c r="EH137" s="65">
        <v>2151.5396479999999</v>
      </c>
      <c r="EI137" s="65">
        <v>2151.5396479999999</v>
      </c>
      <c r="EJ137" s="65">
        <v>2151.5396479999999</v>
      </c>
      <c r="EK137" s="65">
        <v>2151.5396479999999</v>
      </c>
      <c r="EL137" s="65">
        <v>2151.5396479999999</v>
      </c>
      <c r="EM137" s="65">
        <v>2151.5396479999999</v>
      </c>
      <c r="EN137" s="65">
        <v>2151.5396479999999</v>
      </c>
      <c r="EO137" s="65">
        <v>2151.5396479999999</v>
      </c>
      <c r="EP137" s="65">
        <v>2151.5396479999999</v>
      </c>
      <c r="EQ137" s="65">
        <v>2151.5396479999999</v>
      </c>
      <c r="ER137" s="65">
        <v>2151.5396479999999</v>
      </c>
      <c r="ES137" s="65">
        <v>2151.5396479999999</v>
      </c>
      <c r="ET137" s="65">
        <v>1678.6667970000001</v>
      </c>
      <c r="EU137" s="65">
        <v>2151.5396479999999</v>
      </c>
      <c r="EV137" s="65">
        <v>2151.5396479999999</v>
      </c>
      <c r="EW137" s="65">
        <v>2151.5396479999999</v>
      </c>
      <c r="EX137" s="65">
        <v>2151.5396479999999</v>
      </c>
      <c r="EY137" s="65">
        <v>2151.5396479999999</v>
      </c>
      <c r="EZ137" s="65">
        <v>2151.5396479999999</v>
      </c>
      <c r="FA137" s="65">
        <v>2151.5396479999999</v>
      </c>
      <c r="FB137" s="65">
        <v>1171.7695120000001</v>
      </c>
      <c r="FC137" s="65">
        <v>1644.642364</v>
      </c>
    </row>
    <row r="138" spans="2:159" x14ac:dyDescent="0.2">
      <c r="B138" s="65" t="s">
        <v>766</v>
      </c>
      <c r="C138" s="65" t="s">
        <v>36</v>
      </c>
      <c r="D138" s="65">
        <v>3028.498094</v>
      </c>
      <c r="E138" s="65">
        <v>2148.5812569999998</v>
      </c>
      <c r="F138" s="65">
        <v>2944.217459</v>
      </c>
      <c r="G138" s="65">
        <v>3028.498094</v>
      </c>
      <c r="H138" s="65">
        <v>3028.498094</v>
      </c>
      <c r="I138" s="65">
        <v>3028.498094</v>
      </c>
      <c r="J138" s="65">
        <v>3028.498094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3028.498094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3028.498094</v>
      </c>
      <c r="AC138" s="65">
        <v>3028.498094</v>
      </c>
      <c r="AD138" s="65">
        <v>3028.498094</v>
      </c>
      <c r="AE138" s="65">
        <v>3028.498094</v>
      </c>
      <c r="AF138" s="65">
        <v>3028.498094</v>
      </c>
      <c r="AG138" s="65">
        <v>1864.0555469999999</v>
      </c>
      <c r="AH138" s="65">
        <v>3028.498094</v>
      </c>
      <c r="AI138" s="65">
        <v>3028.498094</v>
      </c>
      <c r="AJ138" s="65">
        <v>3028.498094</v>
      </c>
      <c r="AK138" s="65">
        <v>3028.498094</v>
      </c>
      <c r="AL138" s="65">
        <v>593.87517379999997</v>
      </c>
      <c r="AM138" s="65">
        <v>3028.498094</v>
      </c>
      <c r="AN138" s="65">
        <v>1649.9269750000001</v>
      </c>
      <c r="AO138" s="65">
        <v>3028.498094</v>
      </c>
      <c r="AP138" s="65">
        <v>3028.498094</v>
      </c>
      <c r="AQ138" s="65">
        <v>3028.498094</v>
      </c>
      <c r="AR138" s="65">
        <v>3028.498094</v>
      </c>
      <c r="AS138" s="65">
        <v>3028.498094</v>
      </c>
      <c r="AT138" s="65">
        <v>3028.498094</v>
      </c>
      <c r="AU138" s="65">
        <v>3028.498094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1866.4877289999999</v>
      </c>
      <c r="BD138" s="65">
        <v>2044.359385</v>
      </c>
      <c r="BE138" s="65">
        <v>2044.359385</v>
      </c>
      <c r="BF138" s="65">
        <v>2044.359385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766</v>
      </c>
      <c r="C139" s="65" t="s">
        <v>37</v>
      </c>
      <c r="D139" s="65">
        <v>1065.9055049999999</v>
      </c>
      <c r="E139" s="65">
        <v>1065.9055049999999</v>
      </c>
      <c r="F139" s="65">
        <v>606.38179839999998</v>
      </c>
      <c r="G139" s="65">
        <v>1065.9055049999999</v>
      </c>
      <c r="H139" s="65">
        <v>1065.9055049999999</v>
      </c>
      <c r="I139" s="65">
        <v>1065.9055049999999</v>
      </c>
      <c r="J139" s="65">
        <v>1065.9055049999999</v>
      </c>
      <c r="K139" s="65">
        <v>1065.9055049999999</v>
      </c>
      <c r="L139" s="65">
        <v>1065.9055049999999</v>
      </c>
      <c r="M139" s="65">
        <v>1065.9055049999999</v>
      </c>
      <c r="N139" s="65">
        <v>1065.9055049999999</v>
      </c>
      <c r="O139" s="65">
        <v>1065.9055049999999</v>
      </c>
      <c r="P139" s="65">
        <v>1065.9055049999999</v>
      </c>
      <c r="Q139" s="65">
        <v>1065.9055049999999</v>
      </c>
      <c r="R139" s="65">
        <v>1065.9055049999999</v>
      </c>
      <c r="S139" s="65">
        <v>1065.9055049999999</v>
      </c>
      <c r="T139" s="65">
        <v>1065.9055049999999</v>
      </c>
      <c r="U139" s="65">
        <v>1065.9055049999999</v>
      </c>
      <c r="V139" s="65">
        <v>1065.9055049999999</v>
      </c>
      <c r="W139" s="65">
        <v>1065.9055049999999</v>
      </c>
      <c r="X139" s="65">
        <v>1065.9055049999999</v>
      </c>
      <c r="Y139" s="65">
        <v>1065.9055049999999</v>
      </c>
      <c r="Z139" s="65">
        <v>1065.9055049999999</v>
      </c>
      <c r="AA139" s="65">
        <v>1065.9055049999999</v>
      </c>
      <c r="AB139" s="65">
        <v>1065.9055049999999</v>
      </c>
      <c r="AC139" s="65">
        <v>606.38179839999998</v>
      </c>
      <c r="AD139" s="65">
        <v>606.38179839999998</v>
      </c>
      <c r="AE139" s="65">
        <v>606.38179839999998</v>
      </c>
      <c r="AF139" s="65">
        <v>1065.9055049999999</v>
      </c>
      <c r="AG139" s="65">
        <v>606.38179839999998</v>
      </c>
      <c r="AI139" s="65">
        <v>1065.9055049999999</v>
      </c>
      <c r="AK139" s="65">
        <v>1065.9055049999999</v>
      </c>
      <c r="AL139" s="65">
        <v>1065.9055049999999</v>
      </c>
      <c r="AM139" s="65">
        <v>1065.9055049999999</v>
      </c>
      <c r="AN139" s="65">
        <v>1065.9055049999999</v>
      </c>
      <c r="AQ139" s="65">
        <v>1065.9055049999999</v>
      </c>
      <c r="AS139" s="65">
        <v>1065.9055049999999</v>
      </c>
      <c r="AU139" s="65">
        <v>1014.45213</v>
      </c>
      <c r="AV139" s="65">
        <v>1065.9055049999999</v>
      </c>
      <c r="AW139" s="65">
        <v>606.38179839999998</v>
      </c>
      <c r="AY139" s="65">
        <v>1065.9055049999999</v>
      </c>
      <c r="AZ139" s="65">
        <v>1065.9055049999999</v>
      </c>
      <c r="BB139" s="65">
        <v>1065.9055049999999</v>
      </c>
      <c r="BC139" s="65">
        <v>459.52370660000003</v>
      </c>
      <c r="BD139" s="65">
        <v>1065.9055049999999</v>
      </c>
      <c r="BE139" s="65">
        <v>1065.9055049999999</v>
      </c>
      <c r="BG139" s="65">
        <v>1065.9055049999999</v>
      </c>
      <c r="BH139" s="65">
        <v>1065.9055049999999</v>
      </c>
      <c r="BI139" s="65">
        <v>606.38179839999998</v>
      </c>
      <c r="BJ139" s="65">
        <v>1065.9055049999999</v>
      </c>
      <c r="BK139" s="65">
        <v>1065.9055049999999</v>
      </c>
      <c r="BL139" s="65">
        <v>1065.9055049999999</v>
      </c>
      <c r="BM139" s="65">
        <v>606.38179839999998</v>
      </c>
      <c r="BN139" s="65">
        <v>606.38179839999998</v>
      </c>
      <c r="BO139" s="65">
        <v>1065.9055049999999</v>
      </c>
      <c r="BP139" s="65">
        <v>1065.9055049999999</v>
      </c>
      <c r="BQ139" s="65">
        <v>1065.9055049999999</v>
      </c>
      <c r="BR139" s="65">
        <v>1065.9055049999999</v>
      </c>
      <c r="BS139" s="65">
        <v>1065.9055049999999</v>
      </c>
      <c r="BT139" s="65">
        <v>1065.9055049999999</v>
      </c>
      <c r="BU139" s="65">
        <v>1065.9055049999999</v>
      </c>
      <c r="BV139" s="65">
        <v>1065.9055049999999</v>
      </c>
      <c r="BW139" s="65">
        <v>1065.9055049999999</v>
      </c>
      <c r="BX139" s="65">
        <v>1065.9055049999999</v>
      </c>
      <c r="BY139" s="65">
        <v>1065.9055049999999</v>
      </c>
      <c r="BZ139" s="65">
        <v>459.52370660000003</v>
      </c>
      <c r="CA139" s="65">
        <v>1065.9055049999999</v>
      </c>
    </row>
    <row r="140" spans="2:159" x14ac:dyDescent="0.2">
      <c r="B140" s="65" t="s">
        <v>766</v>
      </c>
      <c r="C140" s="65" t="s">
        <v>38</v>
      </c>
      <c r="D140" s="65">
        <v>211.28615790000001</v>
      </c>
      <c r="E140" s="65">
        <v>211.28615790000001</v>
      </c>
      <c r="I140" s="65">
        <v>211.28615790000001</v>
      </c>
      <c r="J140" s="65">
        <v>211.28615790000001</v>
      </c>
      <c r="K140" s="65">
        <v>211.28615790000001</v>
      </c>
      <c r="M140" s="65">
        <v>211.28615790000001</v>
      </c>
      <c r="N140" s="65">
        <v>211.28615790000001</v>
      </c>
      <c r="O140" s="65">
        <v>211.28615790000001</v>
      </c>
      <c r="P140" s="65">
        <v>211.28615790000001</v>
      </c>
      <c r="Q140" s="65">
        <v>211.28615790000001</v>
      </c>
      <c r="R140" s="65">
        <v>211.28615790000001</v>
      </c>
      <c r="S140" s="65">
        <v>211.28615790000001</v>
      </c>
      <c r="T140" s="65">
        <v>211.28615790000001</v>
      </c>
      <c r="U140" s="65">
        <v>211.28615790000001</v>
      </c>
      <c r="V140" s="65">
        <v>211.28615790000001</v>
      </c>
      <c r="W140" s="65">
        <v>211.28615790000001</v>
      </c>
      <c r="X140" s="65">
        <v>211.28615790000001</v>
      </c>
      <c r="Y140" s="65">
        <v>211.28615790000001</v>
      </c>
      <c r="Z140" s="65">
        <v>211.28615790000001</v>
      </c>
      <c r="AA140" s="65">
        <v>211.28615790000001</v>
      </c>
      <c r="AC140" s="65">
        <v>211.28615790000001</v>
      </c>
      <c r="AG140" s="65">
        <v>211.28615790000001</v>
      </c>
      <c r="AK140" s="65">
        <v>211.28615790000001</v>
      </c>
      <c r="AV140" s="65">
        <v>211.28615790000001</v>
      </c>
      <c r="AX140" s="65">
        <v>211.28615790000001</v>
      </c>
      <c r="AZ140" s="65">
        <v>211.28615790000001</v>
      </c>
      <c r="BC140" s="65">
        <v>211.28615790000001</v>
      </c>
    </row>
    <row r="141" spans="2:159" x14ac:dyDescent="0.2">
      <c r="B141" s="65" t="s">
        <v>766</v>
      </c>
      <c r="C141" s="65" t="s">
        <v>39</v>
      </c>
    </row>
    <row r="142" spans="2:159" x14ac:dyDescent="0.2">
      <c r="B142" s="65" t="s">
        <v>766</v>
      </c>
      <c r="C142" s="65" t="s">
        <v>40</v>
      </c>
    </row>
    <row r="143" spans="2:159" x14ac:dyDescent="0.2">
      <c r="B143" s="65" t="s">
        <v>766</v>
      </c>
      <c r="C143" s="65" t="s">
        <v>41</v>
      </c>
    </row>
    <row r="144" spans="2:159" x14ac:dyDescent="0.2">
      <c r="B144" s="65" t="s">
        <v>766</v>
      </c>
      <c r="C144" s="65" t="s">
        <v>42</v>
      </c>
    </row>
    <row r="145" spans="2:159" x14ac:dyDescent="0.2">
      <c r="B145" s="65" t="s">
        <v>766</v>
      </c>
      <c r="C145" s="65" t="s">
        <v>43</v>
      </c>
    </row>
    <row r="146" spans="2:159" x14ac:dyDescent="0.2">
      <c r="B146" s="65" t="s">
        <v>766</v>
      </c>
      <c r="C146" s="65" t="s">
        <v>44</v>
      </c>
    </row>
    <row r="147" spans="2:159" x14ac:dyDescent="0.2">
      <c r="B147" s="65" t="s">
        <v>766</v>
      </c>
      <c r="C147" s="65" t="s">
        <v>45</v>
      </c>
    </row>
    <row r="148" spans="2:159" x14ac:dyDescent="0.2">
      <c r="B148" s="65" t="s">
        <v>766</v>
      </c>
      <c r="C148" s="65" t="s">
        <v>46</v>
      </c>
    </row>
    <row r="149" spans="2:159" x14ac:dyDescent="0.2">
      <c r="B149" s="65" t="s">
        <v>766</v>
      </c>
      <c r="C149" s="65" t="s">
        <v>15</v>
      </c>
      <c r="D149" s="65">
        <v>4305.6897570000001</v>
      </c>
      <c r="E149" s="65">
        <v>3425.772919</v>
      </c>
      <c r="F149" s="65">
        <v>3550.5992569999999</v>
      </c>
      <c r="G149" s="65">
        <v>4094.4035990000002</v>
      </c>
      <c r="H149" s="65">
        <v>4094.4035990000002</v>
      </c>
      <c r="I149" s="65">
        <v>4305.6897570000001</v>
      </c>
      <c r="J149" s="65">
        <v>4305.6897570000001</v>
      </c>
      <c r="K149" s="65">
        <v>4305.6897570000001</v>
      </c>
      <c r="L149" s="65">
        <v>4094.4035990000002</v>
      </c>
      <c r="M149" s="65">
        <v>4305.6897570000001</v>
      </c>
      <c r="N149" s="65">
        <v>4305.6897570000001</v>
      </c>
      <c r="O149" s="65">
        <v>4305.6897570000001</v>
      </c>
      <c r="P149" s="65">
        <v>4305.6897570000001</v>
      </c>
      <c r="Q149" s="65">
        <v>4305.6897570000001</v>
      </c>
      <c r="R149" s="65">
        <v>4305.6897570000001</v>
      </c>
      <c r="S149" s="65">
        <v>4305.6897570000001</v>
      </c>
      <c r="T149" s="65">
        <v>4305.6897570000001</v>
      </c>
      <c r="U149" s="65">
        <v>4305.6897570000001</v>
      </c>
      <c r="V149" s="65">
        <v>4305.6897570000001</v>
      </c>
      <c r="W149" s="65">
        <v>4305.6897570000001</v>
      </c>
      <c r="X149" s="65">
        <v>4305.6897570000001</v>
      </c>
      <c r="Y149" s="65">
        <v>4305.6897570000001</v>
      </c>
      <c r="Z149" s="65">
        <v>4305.6897570000001</v>
      </c>
      <c r="AA149" s="65">
        <v>4305.6897570000001</v>
      </c>
      <c r="AB149" s="65">
        <v>4094.4035990000002</v>
      </c>
      <c r="AC149" s="65">
        <v>3846.1660510000002</v>
      </c>
      <c r="AD149" s="65">
        <v>3634.8798929999998</v>
      </c>
      <c r="AE149" s="65">
        <v>3634.8798929999998</v>
      </c>
      <c r="AF149" s="65">
        <v>4094.4035990000002</v>
      </c>
      <c r="AG149" s="65">
        <v>2681.7235030000002</v>
      </c>
      <c r="AH149" s="65">
        <v>3028.498094</v>
      </c>
      <c r="AI149" s="65">
        <v>4094.4035990000002</v>
      </c>
      <c r="AJ149" s="65">
        <v>3028.498094</v>
      </c>
      <c r="AK149" s="65">
        <v>4305.6897570000001</v>
      </c>
      <c r="AL149" s="65">
        <v>1659.780679</v>
      </c>
      <c r="AM149" s="65">
        <v>4094.4035990000002</v>
      </c>
      <c r="AN149" s="65">
        <v>2715.83248</v>
      </c>
      <c r="AO149" s="65">
        <v>3028.498094</v>
      </c>
      <c r="AP149" s="65">
        <v>3028.498094</v>
      </c>
      <c r="AQ149" s="65">
        <v>4094.4035990000002</v>
      </c>
      <c r="AR149" s="65">
        <v>3028.498094</v>
      </c>
      <c r="AS149" s="65">
        <v>4094.4035990000002</v>
      </c>
      <c r="AT149" s="65">
        <v>3028.498094</v>
      </c>
      <c r="AU149" s="65">
        <v>4042.950225</v>
      </c>
      <c r="AV149" s="65">
        <v>4091.561185</v>
      </c>
      <c r="AW149" s="65">
        <v>3420.7513199999999</v>
      </c>
      <c r="AX149" s="65">
        <v>3025.6556799999998</v>
      </c>
      <c r="AY149" s="65">
        <v>3880.2750270000001</v>
      </c>
      <c r="AZ149" s="65">
        <v>3725.9319099999998</v>
      </c>
      <c r="BA149" s="65">
        <v>2448.7402470000002</v>
      </c>
      <c r="BB149" s="65">
        <v>3514.6457519999999</v>
      </c>
      <c r="BC149" s="65">
        <v>2537.2975929999998</v>
      </c>
      <c r="BD149" s="65">
        <v>3110.2648899999999</v>
      </c>
      <c r="BE149" s="65">
        <v>3110.2648899999999</v>
      </c>
      <c r="BF149" s="65">
        <v>2044.359385</v>
      </c>
      <c r="BG149" s="65">
        <v>3110.2648899999999</v>
      </c>
      <c r="BH149" s="65">
        <v>2230.3480519999998</v>
      </c>
      <c r="BI149" s="65">
        <v>1770.8243460000001</v>
      </c>
      <c r="BJ149" s="65">
        <v>2230.3480519999998</v>
      </c>
      <c r="BK149" s="65">
        <v>2230.3480519999998</v>
      </c>
      <c r="BL149" s="65">
        <v>2230.3480519999998</v>
      </c>
      <c r="BM149" s="65">
        <v>1770.8243460000001</v>
      </c>
      <c r="BN149" s="65">
        <v>1770.8243460000001</v>
      </c>
      <c r="BO149" s="65">
        <v>2230.3480519999998</v>
      </c>
      <c r="BP149" s="65">
        <v>2230.3480519999998</v>
      </c>
      <c r="BQ149" s="65">
        <v>2230.3480519999998</v>
      </c>
      <c r="BR149" s="65">
        <v>2230.3480519999998</v>
      </c>
      <c r="BS149" s="65">
        <v>2230.3480519999998</v>
      </c>
      <c r="BT149" s="65">
        <v>2230.3480519999998</v>
      </c>
      <c r="BU149" s="65">
        <v>2230.3480519999998</v>
      </c>
      <c r="BV149" s="65">
        <v>2230.3480519999998</v>
      </c>
      <c r="BW149" s="65">
        <v>2230.3480519999998</v>
      </c>
      <c r="BX149" s="65">
        <v>2230.3480519999998</v>
      </c>
      <c r="BY149" s="65">
        <v>2230.3480519999998</v>
      </c>
      <c r="BZ149" s="65">
        <v>1623.9662539999999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21</v>
      </c>
      <c r="C150" s="65" t="s">
        <v>36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1651.996044</v>
      </c>
      <c r="J150" s="65">
        <v>1651.996044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1651.996044</v>
      </c>
      <c r="W150" s="65">
        <v>1651.996044</v>
      </c>
      <c r="X150" s="65">
        <v>1813.1387500000001</v>
      </c>
      <c r="Y150" s="65">
        <v>1651.996044</v>
      </c>
      <c r="Z150" s="65">
        <v>1651.996044</v>
      </c>
      <c r="AA150" s="65">
        <v>1651.996044</v>
      </c>
      <c r="AB150" s="65">
        <v>1813.1387500000001</v>
      </c>
      <c r="AC150" s="65">
        <v>1651.996044</v>
      </c>
      <c r="AD150" s="65">
        <v>1651.996044</v>
      </c>
      <c r="AE150" s="65">
        <v>1651.996044</v>
      </c>
      <c r="AF150" s="65">
        <v>1813.1387500000001</v>
      </c>
      <c r="AG150" s="65">
        <v>1651.996044</v>
      </c>
      <c r="AH150" s="65">
        <v>1651.996044</v>
      </c>
      <c r="AI150" s="65">
        <v>1651.996044</v>
      </c>
      <c r="AJ150" s="65">
        <v>1813.1387500000001</v>
      </c>
      <c r="AK150" s="65">
        <v>1651.996044</v>
      </c>
      <c r="AL150" s="65">
        <v>1651.996044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1651.996044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x14ac:dyDescent="0.2">
      <c r="B151" s="65" t="s">
        <v>21</v>
      </c>
      <c r="C151" s="65" t="s">
        <v>37</v>
      </c>
    </row>
    <row r="152" spans="2:159" x14ac:dyDescent="0.2">
      <c r="B152" s="65" t="s">
        <v>21</v>
      </c>
      <c r="C152" s="65" t="s">
        <v>38</v>
      </c>
    </row>
    <row r="153" spans="2:159" x14ac:dyDescent="0.2">
      <c r="B153" s="65" t="s">
        <v>21</v>
      </c>
      <c r="C153" s="65" t="s">
        <v>39</v>
      </c>
    </row>
    <row r="154" spans="2:159" x14ac:dyDescent="0.2">
      <c r="B154" s="65" t="s">
        <v>21</v>
      </c>
      <c r="C154" s="65" t="s">
        <v>40</v>
      </c>
    </row>
    <row r="155" spans="2:159" x14ac:dyDescent="0.2">
      <c r="B155" s="65" t="s">
        <v>21</v>
      </c>
      <c r="C155" s="65" t="s">
        <v>41</v>
      </c>
    </row>
    <row r="156" spans="2:159" x14ac:dyDescent="0.2">
      <c r="B156" s="65" t="s">
        <v>21</v>
      </c>
      <c r="C156" s="65" t="s">
        <v>42</v>
      </c>
    </row>
    <row r="157" spans="2:159" x14ac:dyDescent="0.2">
      <c r="B157" s="65" t="s">
        <v>21</v>
      </c>
      <c r="C157" s="65" t="s">
        <v>43</v>
      </c>
    </row>
    <row r="158" spans="2:159" x14ac:dyDescent="0.2">
      <c r="B158" s="65" t="s">
        <v>21</v>
      </c>
      <c r="C158" s="65" t="s">
        <v>44</v>
      </c>
    </row>
    <row r="159" spans="2:159" x14ac:dyDescent="0.2">
      <c r="B159" s="65" t="s">
        <v>21</v>
      </c>
      <c r="C159" s="65" t="s">
        <v>45</v>
      </c>
    </row>
    <row r="160" spans="2:159" x14ac:dyDescent="0.2">
      <c r="B160" s="65" t="s">
        <v>21</v>
      </c>
      <c r="C160" s="65" t="s">
        <v>46</v>
      </c>
    </row>
    <row r="161" spans="2:159" x14ac:dyDescent="0.2">
      <c r="B161" s="65" t="s">
        <v>21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1651.996044</v>
      </c>
      <c r="J161" s="65">
        <v>1651.996044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1651.996044</v>
      </c>
      <c r="W161" s="65">
        <v>1651.996044</v>
      </c>
      <c r="X161" s="65">
        <v>1813.1387500000001</v>
      </c>
      <c r="Y161" s="65">
        <v>1651.996044</v>
      </c>
      <c r="Z161" s="65">
        <v>1651.996044</v>
      </c>
      <c r="AA161" s="65">
        <v>1651.996044</v>
      </c>
      <c r="AB161" s="65">
        <v>1813.1387500000001</v>
      </c>
      <c r="AC161" s="65">
        <v>1651.996044</v>
      </c>
      <c r="AD161" s="65">
        <v>1651.996044</v>
      </c>
      <c r="AE161" s="65">
        <v>1651.996044</v>
      </c>
      <c r="AF161" s="65">
        <v>1813.1387500000001</v>
      </c>
      <c r="AG161" s="65">
        <v>1651.996044</v>
      </c>
      <c r="AH161" s="65">
        <v>1651.996044</v>
      </c>
      <c r="AI161" s="65">
        <v>1651.996044</v>
      </c>
      <c r="AJ161" s="65">
        <v>1813.1387500000001</v>
      </c>
      <c r="AK161" s="65">
        <v>1651.996044</v>
      </c>
      <c r="AL161" s="65">
        <v>1651.996044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1651.996044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x14ac:dyDescent="0.2">
      <c r="B162" s="65" t="s">
        <v>22</v>
      </c>
      <c r="C162" s="65" t="s">
        <v>36</v>
      </c>
      <c r="D162" s="65">
        <v>736.75388510000005</v>
      </c>
      <c r="E162" s="65">
        <v>736.75388510000005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736.75388510000005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323.6562849</v>
      </c>
      <c r="V162" s="65">
        <v>736.75388510000005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736.75388510000005</v>
      </c>
      <c r="AE162" s="65">
        <v>736.75388510000005</v>
      </c>
      <c r="AF162" s="65">
        <v>736.75388510000005</v>
      </c>
      <c r="AG162" s="65">
        <v>736.75388510000005</v>
      </c>
      <c r="AH162" s="65">
        <v>736.75388510000005</v>
      </c>
      <c r="AI162" s="65">
        <v>736.75388510000005</v>
      </c>
      <c r="AJ162" s="65">
        <v>736.75388510000005</v>
      </c>
      <c r="AK162" s="65">
        <v>736.75388510000005</v>
      </c>
      <c r="AL162" s="65">
        <v>736.75388510000005</v>
      </c>
      <c r="AM162" s="65">
        <v>323.6562849</v>
      </c>
      <c r="AN162" s="65">
        <v>736.75388510000005</v>
      </c>
      <c r="AO162" s="65">
        <v>736.75388510000005</v>
      </c>
      <c r="AP162" s="65">
        <v>736.75388510000005</v>
      </c>
      <c r="AQ162" s="65">
        <v>323.6562849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22</v>
      </c>
      <c r="C163" s="65" t="s">
        <v>37</v>
      </c>
      <c r="D163" s="65">
        <v>22.739317440000001</v>
      </c>
      <c r="E163" s="65">
        <v>22.739317440000001</v>
      </c>
      <c r="G163" s="65">
        <v>22.739317440000001</v>
      </c>
      <c r="H163" s="65">
        <v>22.739317440000001</v>
      </c>
      <c r="I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S163" s="65">
        <v>22.739317440000001</v>
      </c>
      <c r="T163" s="65">
        <v>22.739317440000001</v>
      </c>
      <c r="U163" s="65">
        <v>22.739317440000001</v>
      </c>
      <c r="W163" s="65">
        <v>22.739317440000001</v>
      </c>
      <c r="X163" s="65">
        <v>22.739317440000001</v>
      </c>
      <c r="Y163" s="65">
        <v>22.739317440000001</v>
      </c>
      <c r="AA163" s="65">
        <v>22.739317440000001</v>
      </c>
      <c r="AB163" s="65">
        <v>22.739317440000001</v>
      </c>
      <c r="AE163" s="65">
        <v>22.739317440000001</v>
      </c>
      <c r="AF163" s="65">
        <v>22.739317440000001</v>
      </c>
      <c r="AG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22</v>
      </c>
      <c r="C164" s="65" t="s">
        <v>38</v>
      </c>
      <c r="D164" s="65">
        <v>1611.564599</v>
      </c>
      <c r="E164" s="65">
        <v>672.13632470000005</v>
      </c>
      <c r="F164" s="65">
        <v>1668.6675789999999</v>
      </c>
      <c r="G164" s="65">
        <v>1291.4330460000001</v>
      </c>
      <c r="H164" s="65">
        <v>971.67339779999998</v>
      </c>
      <c r="I164" s="65">
        <v>1751.17507</v>
      </c>
      <c r="J164" s="65">
        <v>1337.8879750000001</v>
      </c>
      <c r="K164" s="65">
        <v>1140.762127</v>
      </c>
      <c r="L164" s="65">
        <v>1962.697559</v>
      </c>
      <c r="M164" s="65">
        <v>1960.1872960000001</v>
      </c>
      <c r="N164" s="65">
        <v>1130.3917039999999</v>
      </c>
      <c r="O164" s="65">
        <v>1678.21976</v>
      </c>
      <c r="P164" s="65">
        <v>1962.697559</v>
      </c>
      <c r="Q164" s="65">
        <v>1469.8707629999999</v>
      </c>
      <c r="R164" s="65">
        <v>1100.338426</v>
      </c>
      <c r="S164" s="65">
        <v>1627.814273</v>
      </c>
      <c r="T164" s="65">
        <v>1160.6628840000001</v>
      </c>
      <c r="U164" s="65">
        <v>1517.8128240000001</v>
      </c>
      <c r="V164" s="65">
        <v>1091.8662260000001</v>
      </c>
      <c r="W164" s="65">
        <v>1799.9698550000001</v>
      </c>
      <c r="X164" s="65">
        <v>1472.28628</v>
      </c>
      <c r="Y164" s="65">
        <v>1799.9698550000001</v>
      </c>
      <c r="Z164" s="65">
        <v>1127.0755529999999</v>
      </c>
      <c r="AA164" s="65">
        <v>1516.2968699999999</v>
      </c>
      <c r="AB164" s="65">
        <v>1821.7137909999999</v>
      </c>
      <c r="AC164" s="65">
        <v>1125.6909599999999</v>
      </c>
      <c r="AD164" s="65">
        <v>1202.909893</v>
      </c>
      <c r="AE164" s="65">
        <v>1272.1488979999999</v>
      </c>
      <c r="AF164" s="65">
        <v>1633.640686</v>
      </c>
      <c r="AG164" s="65">
        <v>1220.496249</v>
      </c>
      <c r="AH164" s="65">
        <v>1678.21976</v>
      </c>
      <c r="AI164" s="65">
        <v>1548.037167</v>
      </c>
      <c r="AJ164" s="65">
        <v>1962.697559</v>
      </c>
      <c r="AK164" s="65">
        <v>1363.032586</v>
      </c>
      <c r="AL164" s="65">
        <v>1563.6704480000001</v>
      </c>
      <c r="AM164" s="65">
        <v>1148.7726520000001</v>
      </c>
      <c r="AN164" s="65">
        <v>1820.5768250000001</v>
      </c>
      <c r="AO164" s="65">
        <v>822.87904990000004</v>
      </c>
      <c r="AP164" s="65">
        <v>1610.7597840000001</v>
      </c>
      <c r="AQ164" s="65">
        <v>1378.128203</v>
      </c>
      <c r="AR164" s="65">
        <v>1803.5223370000001</v>
      </c>
      <c r="AS164" s="65">
        <v>1058.8833549999999</v>
      </c>
      <c r="AT164" s="65">
        <v>1818.066562</v>
      </c>
      <c r="AU164" s="65">
        <v>1960.1872960000001</v>
      </c>
      <c r="AV164" s="65">
        <v>1962.697559</v>
      </c>
      <c r="AW164" s="65">
        <v>662.66160909999996</v>
      </c>
      <c r="AX164" s="65">
        <v>1960.1872960000001</v>
      </c>
      <c r="AY164" s="65">
        <v>515.19841959999997</v>
      </c>
      <c r="AZ164" s="65">
        <v>1552.0633849999999</v>
      </c>
      <c r="BA164" s="65">
        <v>161.92288959999999</v>
      </c>
      <c r="BB164" s="65">
        <v>1012.052506</v>
      </c>
      <c r="BC164" s="65">
        <v>1549.553122</v>
      </c>
      <c r="BD164" s="65">
        <v>579.76807010000005</v>
      </c>
      <c r="BF164" s="65">
        <v>361.27090579999998</v>
      </c>
      <c r="BH164" s="65">
        <v>551.52319509999995</v>
      </c>
      <c r="BI164" s="65">
        <v>551.52319509999995</v>
      </c>
      <c r="BJ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N164" s="65">
        <v>190.25228920000001</v>
      </c>
      <c r="BO164" s="65">
        <v>190.25228920000001</v>
      </c>
    </row>
    <row r="165" spans="2:159" x14ac:dyDescent="0.2">
      <c r="B165" s="65" t="s">
        <v>22</v>
      </c>
      <c r="C165" s="65" t="s">
        <v>39</v>
      </c>
      <c r="D165" s="65">
        <v>314.37106360000001</v>
      </c>
      <c r="E165" s="65">
        <v>157.18553180000001</v>
      </c>
      <c r="F165" s="65">
        <v>314.37106360000001</v>
      </c>
      <c r="G165" s="65">
        <v>314.37106360000001</v>
      </c>
      <c r="H165" s="65">
        <v>314.37106360000001</v>
      </c>
      <c r="I165" s="65">
        <v>314.37106360000001</v>
      </c>
      <c r="J165" s="65">
        <v>314.37106360000001</v>
      </c>
      <c r="K165" s="65">
        <v>314.37106360000001</v>
      </c>
      <c r="L165" s="65">
        <v>314.37106360000001</v>
      </c>
      <c r="M165" s="65">
        <v>314.37106360000001</v>
      </c>
      <c r="N165" s="65">
        <v>314.37106360000001</v>
      </c>
      <c r="O165" s="65">
        <v>314.37106360000001</v>
      </c>
      <c r="P165" s="65">
        <v>314.37106360000001</v>
      </c>
      <c r="Q165" s="65">
        <v>64.147426490000001</v>
      </c>
      <c r="R165" s="65">
        <v>314.37106360000001</v>
      </c>
      <c r="S165" s="65">
        <v>314.37106360000001</v>
      </c>
      <c r="T165" s="65">
        <v>198.89700669999999</v>
      </c>
      <c r="V165" s="65">
        <v>314.37106360000001</v>
      </c>
      <c r="W165" s="65">
        <v>314.37106360000001</v>
      </c>
      <c r="X165" s="65">
        <v>240.65602000000001</v>
      </c>
      <c r="Z165" s="65">
        <v>314.37106360000001</v>
      </c>
      <c r="AA165" s="65">
        <v>314.37106360000001</v>
      </c>
      <c r="AC165" s="65">
        <v>314.37106360000001</v>
      </c>
      <c r="AD165" s="65">
        <v>314.37106360000001</v>
      </c>
      <c r="AE165" s="65">
        <v>53.13564899</v>
      </c>
      <c r="AF165" s="65">
        <v>314.37106360000001</v>
      </c>
      <c r="AG165" s="65">
        <v>314.37106360000001</v>
      </c>
      <c r="AH165" s="65">
        <v>136.11188609999999</v>
      </c>
      <c r="AI165" s="65">
        <v>314.37106360000001</v>
      </c>
      <c r="AJ165" s="65">
        <v>314.37106360000001</v>
      </c>
      <c r="AL165" s="65">
        <v>314.37106360000001</v>
      </c>
      <c r="AM165" s="65">
        <v>314.37106360000001</v>
      </c>
      <c r="AP165" s="65">
        <v>314.37106360000001</v>
      </c>
      <c r="AQ165" s="65">
        <v>314.37106360000001</v>
      </c>
      <c r="AR165" s="65">
        <v>314.37106360000001</v>
      </c>
      <c r="AT165" s="65">
        <v>314.37106360000001</v>
      </c>
      <c r="AU165" s="65">
        <v>314.37106360000001</v>
      </c>
      <c r="AV165" s="65">
        <v>314.37106360000001</v>
      </c>
      <c r="AW165" s="65">
        <v>314.37106360000001</v>
      </c>
      <c r="AX165" s="65">
        <v>314.37106360000001</v>
      </c>
      <c r="AY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22</v>
      </c>
      <c r="C166" s="65" t="s">
        <v>40</v>
      </c>
    </row>
    <row r="167" spans="2:159" x14ac:dyDescent="0.2">
      <c r="B167" s="65" t="s">
        <v>22</v>
      </c>
      <c r="C167" s="65" t="s">
        <v>41</v>
      </c>
      <c r="E167" s="65">
        <v>130.33751620000001</v>
      </c>
      <c r="F167" s="65">
        <v>87.509714380000005</v>
      </c>
      <c r="I167" s="65">
        <v>156.81614569999999</v>
      </c>
      <c r="J167" s="65">
        <v>114.0714093</v>
      </c>
      <c r="M167" s="65">
        <v>160.39219059999999</v>
      </c>
      <c r="N167" s="65">
        <v>117.65867249999999</v>
      </c>
      <c r="O167" s="65">
        <v>1.2162154119999999</v>
      </c>
      <c r="Q167" s="65">
        <v>248.7416685</v>
      </c>
      <c r="R167" s="65">
        <v>206.28530939999999</v>
      </c>
      <c r="S167" s="65">
        <v>89.603080539999993</v>
      </c>
      <c r="U167" s="65">
        <v>238.36548289999999</v>
      </c>
      <c r="V167" s="65">
        <v>195.79832999999999</v>
      </c>
      <c r="W167" s="65">
        <v>322.14033039999998</v>
      </c>
      <c r="X167" s="65">
        <v>322.14033039999998</v>
      </c>
      <c r="Y167" s="65">
        <v>322.14033039999998</v>
      </c>
      <c r="Z167" s="65">
        <v>322.14033039999998</v>
      </c>
      <c r="AA167" s="65">
        <v>322.14033039999998</v>
      </c>
      <c r="AB167" s="65">
        <v>322.14033039999998</v>
      </c>
      <c r="AC167" s="65">
        <v>322.14033039999998</v>
      </c>
      <c r="AD167" s="65">
        <v>322.14033039999998</v>
      </c>
      <c r="AE167" s="65">
        <v>322.14033039999998</v>
      </c>
      <c r="AG167" s="65">
        <v>322.14033039999998</v>
      </c>
      <c r="AJ167" s="65">
        <v>322.14033039999998</v>
      </c>
      <c r="AK167" s="65">
        <v>322.14033039999998</v>
      </c>
      <c r="AL167" s="65">
        <v>322.14033039999998</v>
      </c>
      <c r="AM167" s="65">
        <v>322.14033039999998</v>
      </c>
      <c r="AN167" s="65">
        <v>322.14033039999998</v>
      </c>
      <c r="AO167" s="65">
        <v>322.14033039999998</v>
      </c>
      <c r="AP167" s="65">
        <v>322.14033039999998</v>
      </c>
      <c r="AQ167" s="65">
        <v>322.14033039999998</v>
      </c>
      <c r="AR167" s="65">
        <v>322.14033039999998</v>
      </c>
      <c r="AS167" s="65">
        <v>322.14033039999998</v>
      </c>
      <c r="AT167" s="65">
        <v>322.14033039999998</v>
      </c>
      <c r="AU167" s="65">
        <v>322.14033039999998</v>
      </c>
      <c r="AV167" s="65">
        <v>322.14033039999998</v>
      </c>
      <c r="AW167" s="65">
        <v>322.14033039999998</v>
      </c>
      <c r="AX167" s="65">
        <v>322.14033039999998</v>
      </c>
      <c r="AY167" s="65">
        <v>322.14033039999998</v>
      </c>
      <c r="AZ167" s="65">
        <v>322.14033039999998</v>
      </c>
      <c r="BA167" s="65">
        <v>322.14033039999998</v>
      </c>
      <c r="BB167" s="65">
        <v>322.14033039999998</v>
      </c>
      <c r="BC167" s="65">
        <v>322.14033039999998</v>
      </c>
      <c r="BD167" s="65">
        <v>322.14033039999998</v>
      </c>
      <c r="BE167" s="65">
        <v>322.14033039999998</v>
      </c>
      <c r="BF167" s="65">
        <v>322.14033039999998</v>
      </c>
      <c r="BG167" s="65">
        <v>322.14033039999998</v>
      </c>
      <c r="BH167" s="65">
        <v>322.14033039999998</v>
      </c>
      <c r="BI167" s="65">
        <v>322.14033039999998</v>
      </c>
      <c r="BJ167" s="65">
        <v>322.14033039999998</v>
      </c>
      <c r="BK167" s="65">
        <v>322.14033039999998</v>
      </c>
    </row>
    <row r="168" spans="2:159" x14ac:dyDescent="0.2">
      <c r="B168" s="65" t="s">
        <v>22</v>
      </c>
      <c r="C168" s="65" t="s">
        <v>42</v>
      </c>
      <c r="F168" s="65">
        <v>120.21876020000001</v>
      </c>
      <c r="H168" s="65">
        <v>142.120734</v>
      </c>
      <c r="J168" s="65">
        <v>142.120734</v>
      </c>
      <c r="K168" s="65">
        <v>142.120734</v>
      </c>
      <c r="L168" s="65">
        <v>142.120734</v>
      </c>
      <c r="N168" s="65">
        <v>142.120734</v>
      </c>
      <c r="O168" s="65">
        <v>142.120734</v>
      </c>
      <c r="P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C168" s="65">
        <v>108.26181889999999</v>
      </c>
      <c r="AD168" s="65">
        <v>142.120734</v>
      </c>
      <c r="AE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142.120734</v>
      </c>
      <c r="AP168" s="65">
        <v>142.120734</v>
      </c>
      <c r="AQ168" s="65">
        <v>142.120734</v>
      </c>
      <c r="AR168" s="65">
        <v>142.120734</v>
      </c>
      <c r="AS168" s="65">
        <v>142.120734</v>
      </c>
      <c r="AT168" s="65">
        <v>142.120734</v>
      </c>
      <c r="AV168" s="65">
        <v>69.963322809999994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22</v>
      </c>
      <c r="C169" s="65" t="s">
        <v>43</v>
      </c>
    </row>
    <row r="170" spans="2:159" x14ac:dyDescent="0.2">
      <c r="B170" s="65" t="s">
        <v>22</v>
      </c>
      <c r="C170" s="65" t="s">
        <v>44</v>
      </c>
    </row>
    <row r="171" spans="2:159" x14ac:dyDescent="0.2">
      <c r="B171" s="65" t="s">
        <v>22</v>
      </c>
      <c r="C171" s="65" t="s">
        <v>45</v>
      </c>
    </row>
    <row r="172" spans="2:159" x14ac:dyDescent="0.2">
      <c r="B172" s="65" t="s">
        <v>22</v>
      </c>
      <c r="C172" s="65" t="s">
        <v>46</v>
      </c>
    </row>
    <row r="173" spans="2:159" x14ac:dyDescent="0.2">
      <c r="B173" s="65" t="s">
        <v>22</v>
      </c>
      <c r="C173" s="65" t="s">
        <v>15</v>
      </c>
      <c r="D173" s="65">
        <v>2685.4288649999999</v>
      </c>
      <c r="E173" s="65">
        <v>1719.1525750000001</v>
      </c>
      <c r="F173" s="65">
        <v>2927.521002</v>
      </c>
      <c r="G173" s="65">
        <v>2365.297313</v>
      </c>
      <c r="H173" s="65">
        <v>2187.658398</v>
      </c>
      <c r="I173" s="65">
        <v>2981.8554810000001</v>
      </c>
      <c r="J173" s="65">
        <v>2645.2050669999999</v>
      </c>
      <c r="K173" s="65">
        <v>2356.747128</v>
      </c>
      <c r="L173" s="65">
        <v>3178.6825589999999</v>
      </c>
      <c r="M173" s="65">
        <v>3194.4437520000001</v>
      </c>
      <c r="N173" s="65">
        <v>2441.2960589999998</v>
      </c>
      <c r="O173" s="65">
        <v>2895.420975</v>
      </c>
      <c r="P173" s="65">
        <v>3178.6825589999999</v>
      </c>
      <c r="Q173" s="65">
        <v>2542.2530609999999</v>
      </c>
      <c r="R173" s="65">
        <v>2522.6087360000001</v>
      </c>
      <c r="S173" s="65">
        <v>2933.4023529999999</v>
      </c>
      <c r="T173" s="65">
        <v>2261.1738270000001</v>
      </c>
      <c r="U173" s="65">
        <v>2244.6946440000002</v>
      </c>
      <c r="V173" s="65">
        <v>2480.9102379999999</v>
      </c>
      <c r="W173" s="65">
        <v>3338.0951850000001</v>
      </c>
      <c r="X173" s="65">
        <v>2936.6965660000001</v>
      </c>
      <c r="Y173" s="65">
        <v>3023.7241220000001</v>
      </c>
      <c r="Z173" s="65">
        <v>2642.4615659999999</v>
      </c>
      <c r="AA173" s="65">
        <v>3054.4222</v>
      </c>
      <c r="AB173" s="65">
        <v>3045.4680579999999</v>
      </c>
      <c r="AC173" s="65">
        <v>2607.2180579999999</v>
      </c>
      <c r="AD173" s="65">
        <v>2718.2959059999998</v>
      </c>
      <c r="AE173" s="65">
        <v>2549.038814</v>
      </c>
      <c r="AF173" s="65">
        <v>2707.5049519999998</v>
      </c>
      <c r="AG173" s="65">
        <v>2616.500845</v>
      </c>
      <c r="AH173" s="65">
        <v>2715.9455819999998</v>
      </c>
      <c r="AI173" s="65">
        <v>2764.0221670000001</v>
      </c>
      <c r="AJ173" s="65">
        <v>3500.8228899999999</v>
      </c>
      <c r="AK173" s="65">
        <v>2586.7868530000001</v>
      </c>
      <c r="AL173" s="65">
        <v>3101.7957780000002</v>
      </c>
      <c r="AM173" s="65">
        <v>2273.8003819999999</v>
      </c>
      <c r="AN173" s="65">
        <v>3044.3310919999999</v>
      </c>
      <c r="AO173" s="65">
        <v>1904.5125829999999</v>
      </c>
      <c r="AP173" s="65">
        <v>3148.885115</v>
      </c>
      <c r="AQ173" s="65">
        <v>2503.155933</v>
      </c>
      <c r="AR173" s="65">
        <v>3341.6476670000002</v>
      </c>
      <c r="AS173" s="65">
        <v>2282.6376220000002</v>
      </c>
      <c r="AT173" s="65">
        <v>3356.1918919999998</v>
      </c>
      <c r="AU173" s="65">
        <v>3356.1918919999998</v>
      </c>
      <c r="AV173" s="65">
        <v>3428.6654779999999</v>
      </c>
      <c r="AW173" s="65">
        <v>2200.78694</v>
      </c>
      <c r="AX173" s="65">
        <v>3498.3126259999999</v>
      </c>
      <c r="AY173" s="65">
        <v>2053.32375</v>
      </c>
      <c r="AZ173" s="65">
        <v>2775.8176520000002</v>
      </c>
      <c r="BA173" s="65">
        <v>1385.6771570000001</v>
      </c>
      <c r="BB173" s="65">
        <v>2550.1778359999998</v>
      </c>
      <c r="BC173" s="65">
        <v>3087.6784520000001</v>
      </c>
      <c r="BD173" s="65">
        <v>1495.9730689999999</v>
      </c>
      <c r="BE173" s="65">
        <v>1058.3257329999999</v>
      </c>
      <c r="BF173" s="65">
        <v>1419.596638</v>
      </c>
      <c r="BG173" s="65">
        <v>1058.3257329999999</v>
      </c>
      <c r="BH173" s="65">
        <v>1609.8489279999999</v>
      </c>
      <c r="BI173" s="65">
        <v>1467.728194</v>
      </c>
      <c r="BJ173" s="65">
        <v>1609.8489279999999</v>
      </c>
      <c r="BK173" s="65">
        <v>1609.8489279999999</v>
      </c>
      <c r="BL173" s="65">
        <v>190.25228920000001</v>
      </c>
      <c r="BM173" s="65">
        <v>190.25228920000001</v>
      </c>
      <c r="BN173" s="65">
        <v>190.25228920000001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23</v>
      </c>
      <c r="C174" s="65" t="s">
        <v>36</v>
      </c>
      <c r="D174" s="65">
        <v>390.35973589999998</v>
      </c>
      <c r="E174" s="65">
        <v>390.35973589999998</v>
      </c>
      <c r="F174" s="65">
        <v>390.35973589999998</v>
      </c>
      <c r="G174" s="65">
        <v>390.35973589999998</v>
      </c>
      <c r="H174" s="65">
        <v>390.35973589999998</v>
      </c>
      <c r="I174" s="65">
        <v>390.35973589999998</v>
      </c>
      <c r="J174" s="65">
        <v>390.35973589999998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390.35973589999998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390.35973589999998</v>
      </c>
      <c r="AE174" s="65">
        <v>390.35973589999998</v>
      </c>
      <c r="AF174" s="65">
        <v>390.35973589999998</v>
      </c>
      <c r="AG174" s="65">
        <v>390.35973589999998</v>
      </c>
      <c r="AH174" s="65">
        <v>390.35973589999998</v>
      </c>
      <c r="AI174" s="65">
        <v>390.35973589999998</v>
      </c>
      <c r="AJ174" s="65">
        <v>390.35973589999998</v>
      </c>
      <c r="AK174" s="65">
        <v>390.35973589999998</v>
      </c>
      <c r="AL174" s="65">
        <v>348.2919986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23</v>
      </c>
      <c r="C175" s="65" t="s">
        <v>37</v>
      </c>
    </row>
    <row r="176" spans="2:159" x14ac:dyDescent="0.2">
      <c r="B176" s="65" t="s">
        <v>23</v>
      </c>
      <c r="C176" s="65" t="s">
        <v>38</v>
      </c>
      <c r="D176" s="65">
        <v>338.3566768</v>
      </c>
      <c r="E176" s="65">
        <v>627.52499690000002</v>
      </c>
      <c r="F176" s="65">
        <v>398.14213230000001</v>
      </c>
      <c r="G176" s="65">
        <v>418.98650659999998</v>
      </c>
      <c r="H176" s="65">
        <v>545.83836570000005</v>
      </c>
      <c r="I176" s="65">
        <v>689.48963700000002</v>
      </c>
      <c r="J176" s="65">
        <v>768.21741210000005</v>
      </c>
      <c r="K176" s="65">
        <v>614.26039509999998</v>
      </c>
      <c r="L176" s="65">
        <v>803.47046560000001</v>
      </c>
      <c r="M176" s="65">
        <v>803.47046560000001</v>
      </c>
      <c r="N176" s="65">
        <v>600.0337389</v>
      </c>
      <c r="O176" s="65">
        <v>789.44788649999998</v>
      </c>
      <c r="P176" s="65">
        <v>791.05858820000003</v>
      </c>
      <c r="Q176" s="65">
        <v>778.51756450000005</v>
      </c>
      <c r="R176" s="65">
        <v>265.29203680000001</v>
      </c>
      <c r="S176" s="65">
        <v>643.15827769999999</v>
      </c>
      <c r="T176" s="65">
        <v>676.77893529999994</v>
      </c>
      <c r="U176" s="65">
        <v>740.74784839999995</v>
      </c>
      <c r="V176" s="65">
        <v>690.81609709999998</v>
      </c>
      <c r="W176" s="65">
        <v>792.37046559999999</v>
      </c>
      <c r="X176" s="65">
        <v>434.43029300000001</v>
      </c>
      <c r="Y176" s="65">
        <v>765.93600909999998</v>
      </c>
      <c r="Z176" s="65">
        <v>740.74784839999995</v>
      </c>
      <c r="AA176" s="65">
        <v>779.95858820000001</v>
      </c>
      <c r="AB176" s="65">
        <v>765.93600909999998</v>
      </c>
      <c r="AC176" s="65">
        <v>313.42359199999999</v>
      </c>
      <c r="AD176" s="65">
        <v>187.78886320000001</v>
      </c>
      <c r="AE176" s="65">
        <v>276.67627829999998</v>
      </c>
      <c r="AF176" s="65">
        <v>437.35287210000001</v>
      </c>
      <c r="AG176" s="65">
        <v>630.44757600000003</v>
      </c>
      <c r="AH176" s="65">
        <v>275.06557659999999</v>
      </c>
      <c r="AI176" s="65">
        <v>753.15972580000005</v>
      </c>
      <c r="AJ176" s="65">
        <v>803.47046560000001</v>
      </c>
      <c r="AK176" s="65">
        <v>313.53292199999999</v>
      </c>
      <c r="AL176" s="65">
        <v>515.61402299999997</v>
      </c>
      <c r="AM176" s="65">
        <v>326.9870181</v>
      </c>
      <c r="AN176" s="65">
        <v>689.48963700000002</v>
      </c>
      <c r="AO176" s="65">
        <v>464.65463579999999</v>
      </c>
      <c r="AP176" s="65">
        <v>753.15972580000005</v>
      </c>
      <c r="AQ176" s="65">
        <v>803.47046560000001</v>
      </c>
      <c r="AR176" s="65">
        <v>791.05858820000003</v>
      </c>
      <c r="AS176" s="65">
        <v>309.6482886</v>
      </c>
      <c r="AT176" s="65">
        <v>778.64671080000005</v>
      </c>
      <c r="AU176" s="65">
        <v>803.47046560000001</v>
      </c>
      <c r="AV176" s="65">
        <v>666.45149530000003</v>
      </c>
      <c r="AX176" s="65">
        <v>666.45149530000003</v>
      </c>
      <c r="AY176" s="65">
        <v>135.48843310000001</v>
      </c>
      <c r="AZ176" s="65">
        <v>328.58313700000002</v>
      </c>
      <c r="BC176" s="65">
        <v>328.58313700000002</v>
      </c>
      <c r="BD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x14ac:dyDescent="0.2">
      <c r="B177" s="65" t="s">
        <v>23</v>
      </c>
      <c r="C177" s="65" t="s">
        <v>39</v>
      </c>
    </row>
    <row r="178" spans="2:159" x14ac:dyDescent="0.2">
      <c r="B178" s="65" t="s">
        <v>23</v>
      </c>
      <c r="C178" s="65" t="s">
        <v>40</v>
      </c>
    </row>
    <row r="179" spans="2:159" x14ac:dyDescent="0.2">
      <c r="B179" s="65" t="s">
        <v>23</v>
      </c>
      <c r="C179" s="65" t="s">
        <v>41</v>
      </c>
    </row>
    <row r="180" spans="2:159" x14ac:dyDescent="0.2">
      <c r="B180" s="65" t="s">
        <v>23</v>
      </c>
      <c r="C180" s="65" t="s">
        <v>42</v>
      </c>
      <c r="F180" s="65">
        <v>111.8016441</v>
      </c>
      <c r="G180" s="65">
        <v>56.848293599999998</v>
      </c>
      <c r="H180" s="65">
        <v>178.12465330000001</v>
      </c>
      <c r="I180" s="65">
        <v>54.953350479999997</v>
      </c>
      <c r="J180" s="65">
        <v>178.12465330000001</v>
      </c>
      <c r="K180" s="65">
        <v>178.12465330000001</v>
      </c>
      <c r="L180" s="65">
        <v>178.12465330000001</v>
      </c>
      <c r="M180" s="65">
        <v>111.8016441</v>
      </c>
      <c r="N180" s="65">
        <v>178.12465330000001</v>
      </c>
      <c r="O180" s="65">
        <v>178.12465330000001</v>
      </c>
      <c r="P180" s="65">
        <v>137.5010278</v>
      </c>
      <c r="Q180" s="65">
        <v>111.8016441</v>
      </c>
      <c r="R180" s="65">
        <v>178.12465330000001</v>
      </c>
      <c r="S180" s="65">
        <v>178.12465330000001</v>
      </c>
      <c r="T180" s="65">
        <v>178.12465330000001</v>
      </c>
      <c r="U180" s="65">
        <v>178.12465330000001</v>
      </c>
      <c r="V180" s="65">
        <v>178.12465330000001</v>
      </c>
      <c r="W180" s="65">
        <v>178.12465330000001</v>
      </c>
      <c r="X180" s="65">
        <v>178.12465330000001</v>
      </c>
      <c r="Y180" s="65">
        <v>159.17522210000001</v>
      </c>
      <c r="Z180" s="65">
        <v>178.12465330000001</v>
      </c>
      <c r="AA180" s="65">
        <v>178.12465330000001</v>
      </c>
      <c r="AB180" s="65">
        <v>178.12465330000001</v>
      </c>
      <c r="AD180" s="65">
        <v>178.12465330000001</v>
      </c>
      <c r="AE180" s="65">
        <v>178.12465330000001</v>
      </c>
      <c r="AF180" s="65">
        <v>54.953350479999997</v>
      </c>
      <c r="AG180" s="65">
        <v>54.953350479999997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178.12465330000001</v>
      </c>
      <c r="AO180" s="65">
        <v>114.99144219999999</v>
      </c>
      <c r="AP180" s="65">
        <v>178.12465330000001</v>
      </c>
      <c r="AQ180" s="65">
        <v>178.12465330000001</v>
      </c>
      <c r="AR180" s="65">
        <v>178.12465330000001</v>
      </c>
      <c r="AS180" s="65">
        <v>178.12465330000001</v>
      </c>
      <c r="AT180" s="65">
        <v>178.12465330000001</v>
      </c>
      <c r="AU180" s="65">
        <v>123.3340218</v>
      </c>
      <c r="AV180" s="65">
        <v>130.7510753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J180" s="65">
        <v>178.12465330000001</v>
      </c>
      <c r="BK180" s="65">
        <v>5.7351974590000001</v>
      </c>
    </row>
    <row r="181" spans="2:159" x14ac:dyDescent="0.2">
      <c r="B181" s="65" t="s">
        <v>23</v>
      </c>
      <c r="C181" s="65" t="s">
        <v>43</v>
      </c>
    </row>
    <row r="182" spans="2:159" x14ac:dyDescent="0.2">
      <c r="B182" s="65" t="s">
        <v>23</v>
      </c>
      <c r="C182" s="65" t="s">
        <v>44</v>
      </c>
    </row>
    <row r="183" spans="2:159" x14ac:dyDescent="0.2">
      <c r="B183" s="65" t="s">
        <v>23</v>
      </c>
      <c r="C183" s="65" t="s">
        <v>45</v>
      </c>
    </row>
    <row r="184" spans="2:159" x14ac:dyDescent="0.2">
      <c r="B184" s="65" t="s">
        <v>23</v>
      </c>
      <c r="C184" s="65" t="s">
        <v>46</v>
      </c>
    </row>
    <row r="185" spans="2:159" x14ac:dyDescent="0.2">
      <c r="B185" s="65" t="s">
        <v>23</v>
      </c>
      <c r="C185" s="65" t="s">
        <v>15</v>
      </c>
      <c r="D185" s="65">
        <v>728.71641269999998</v>
      </c>
      <c r="E185" s="65">
        <v>1017.884733</v>
      </c>
      <c r="F185" s="65">
        <v>900.3035122</v>
      </c>
      <c r="G185" s="65">
        <v>866.19453610000005</v>
      </c>
      <c r="H185" s="65">
        <v>1114.3227549999999</v>
      </c>
      <c r="I185" s="65">
        <v>1134.802723</v>
      </c>
      <c r="J185" s="65">
        <v>1336.7018009999999</v>
      </c>
      <c r="K185" s="65">
        <v>1182.744784</v>
      </c>
      <c r="L185" s="65">
        <v>1371.954855</v>
      </c>
      <c r="M185" s="65">
        <v>1305.631846</v>
      </c>
      <c r="N185" s="65">
        <v>1168.5181279999999</v>
      </c>
      <c r="O185" s="65">
        <v>1357.932276</v>
      </c>
      <c r="P185" s="65">
        <v>1318.9193519999999</v>
      </c>
      <c r="Q185" s="65">
        <v>1280.6789450000001</v>
      </c>
      <c r="R185" s="65">
        <v>833.77642600000001</v>
      </c>
      <c r="S185" s="65">
        <v>1211.6426670000001</v>
      </c>
      <c r="T185" s="65">
        <v>1245.263324</v>
      </c>
      <c r="U185" s="65">
        <v>1309.2322380000001</v>
      </c>
      <c r="V185" s="65">
        <v>1259.3004860000001</v>
      </c>
      <c r="W185" s="65">
        <v>1360.854855</v>
      </c>
      <c r="X185" s="65">
        <v>1002.914682</v>
      </c>
      <c r="Y185" s="65">
        <v>1315.470967</v>
      </c>
      <c r="Z185" s="65">
        <v>1309.2322380000001</v>
      </c>
      <c r="AA185" s="65">
        <v>1348.4429769999999</v>
      </c>
      <c r="AB185" s="65">
        <v>1334.420398</v>
      </c>
      <c r="AC185" s="65">
        <v>703.78332790000002</v>
      </c>
      <c r="AD185" s="65">
        <v>756.27325240000005</v>
      </c>
      <c r="AE185" s="65">
        <v>845.16066739999997</v>
      </c>
      <c r="AF185" s="65">
        <v>882.66595849999999</v>
      </c>
      <c r="AG185" s="65">
        <v>1075.7606619999999</v>
      </c>
      <c r="AH185" s="65">
        <v>843.5499658</v>
      </c>
      <c r="AI185" s="65">
        <v>1321.6441150000001</v>
      </c>
      <c r="AJ185" s="65">
        <v>1371.954855</v>
      </c>
      <c r="AK185" s="65">
        <v>882.01731110000003</v>
      </c>
      <c r="AL185" s="65">
        <v>1042.030675</v>
      </c>
      <c r="AM185" s="65">
        <v>895.47140730000001</v>
      </c>
      <c r="AN185" s="65">
        <v>1257.9740260000001</v>
      </c>
      <c r="AO185" s="65">
        <v>970.00581390000002</v>
      </c>
      <c r="AP185" s="65">
        <v>1321.6441150000001</v>
      </c>
      <c r="AQ185" s="65">
        <v>1371.954855</v>
      </c>
      <c r="AR185" s="65">
        <v>1359.5429770000001</v>
      </c>
      <c r="AS185" s="65">
        <v>878.13267770000004</v>
      </c>
      <c r="AT185" s="65">
        <v>1347.1311000000001</v>
      </c>
      <c r="AU185" s="65">
        <v>1317.164223</v>
      </c>
      <c r="AV185" s="65">
        <v>1145.494569</v>
      </c>
      <c r="AW185" s="65">
        <v>526.41665190000003</v>
      </c>
      <c r="AX185" s="65">
        <v>1192.8681469999999</v>
      </c>
      <c r="AY185" s="65">
        <v>661.90508499999999</v>
      </c>
      <c r="AZ185" s="65">
        <v>671.56929490000005</v>
      </c>
      <c r="BA185" s="65">
        <v>342.98615790000002</v>
      </c>
      <c r="BB185" s="65">
        <v>342.98615790000002</v>
      </c>
      <c r="BC185" s="65">
        <v>671.56929490000005</v>
      </c>
      <c r="BD185" s="65">
        <v>493.44464160000001</v>
      </c>
      <c r="BE185" s="65">
        <v>342.98615790000002</v>
      </c>
      <c r="BF185" s="65">
        <v>342.98615790000002</v>
      </c>
      <c r="BG185" s="65">
        <v>342.98615790000002</v>
      </c>
      <c r="BH185" s="65">
        <v>539.8692949</v>
      </c>
      <c r="BI185" s="65">
        <v>361.74464160000002</v>
      </c>
      <c r="BJ185" s="65">
        <v>539.8692949</v>
      </c>
      <c r="BK185" s="65">
        <v>367.47983909999999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691</v>
      </c>
      <c r="C186" s="65" t="s">
        <v>36</v>
      </c>
    </row>
    <row r="187" spans="2:159" x14ac:dyDescent="0.2">
      <c r="B187" s="65" t="s">
        <v>691</v>
      </c>
      <c r="C187" s="65" t="s">
        <v>37</v>
      </c>
    </row>
    <row r="188" spans="2:159" x14ac:dyDescent="0.2">
      <c r="B188" s="65" t="s">
        <v>691</v>
      </c>
      <c r="C188" s="65" t="s">
        <v>38</v>
      </c>
    </row>
    <row r="189" spans="2:159" x14ac:dyDescent="0.2">
      <c r="B189" s="65" t="s">
        <v>691</v>
      </c>
      <c r="C189" s="65" t="s">
        <v>39</v>
      </c>
    </row>
    <row r="190" spans="2:159" x14ac:dyDescent="0.2">
      <c r="B190" s="65" t="s">
        <v>691</v>
      </c>
      <c r="C190" s="65" t="s">
        <v>40</v>
      </c>
    </row>
    <row r="191" spans="2:159" x14ac:dyDescent="0.2">
      <c r="B191" s="65" t="s">
        <v>691</v>
      </c>
      <c r="C191" s="65" t="s">
        <v>41</v>
      </c>
    </row>
    <row r="192" spans="2:159" x14ac:dyDescent="0.2">
      <c r="B192" s="65" t="s">
        <v>691</v>
      </c>
      <c r="C192" s="65" t="s">
        <v>42</v>
      </c>
    </row>
    <row r="193" spans="2:159" x14ac:dyDescent="0.2">
      <c r="B193" s="65" t="s">
        <v>691</v>
      </c>
      <c r="C193" s="65" t="s">
        <v>43</v>
      </c>
    </row>
    <row r="194" spans="2:159" x14ac:dyDescent="0.2">
      <c r="B194" s="65" t="s">
        <v>691</v>
      </c>
      <c r="C194" s="65" t="s">
        <v>44</v>
      </c>
    </row>
    <row r="195" spans="2:159" x14ac:dyDescent="0.2">
      <c r="B195" s="65" t="s">
        <v>691</v>
      </c>
      <c r="C195" s="65" t="s">
        <v>45</v>
      </c>
    </row>
    <row r="196" spans="2:159" x14ac:dyDescent="0.2">
      <c r="B196" s="65" t="s">
        <v>691</v>
      </c>
      <c r="C196" s="65" t="s">
        <v>46</v>
      </c>
    </row>
    <row r="197" spans="2:159" x14ac:dyDescent="0.2">
      <c r="B197" s="65" t="s">
        <v>691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692</v>
      </c>
      <c r="C198" s="65" t="s">
        <v>36</v>
      </c>
    </row>
    <row r="199" spans="2:159" x14ac:dyDescent="0.2">
      <c r="B199" s="65" t="s">
        <v>692</v>
      </c>
      <c r="C199" s="65" t="s">
        <v>37</v>
      </c>
    </row>
    <row r="200" spans="2:159" x14ac:dyDescent="0.2">
      <c r="B200" s="65" t="s">
        <v>692</v>
      </c>
      <c r="C200" s="65" t="s">
        <v>38</v>
      </c>
    </row>
    <row r="201" spans="2:159" x14ac:dyDescent="0.2">
      <c r="B201" s="65" t="s">
        <v>692</v>
      </c>
      <c r="C201" s="65" t="s">
        <v>39</v>
      </c>
    </row>
    <row r="202" spans="2:159" x14ac:dyDescent="0.2">
      <c r="B202" s="65" t="s">
        <v>692</v>
      </c>
      <c r="C202" s="65" t="s">
        <v>40</v>
      </c>
    </row>
    <row r="203" spans="2:159" x14ac:dyDescent="0.2">
      <c r="B203" s="65" t="s">
        <v>692</v>
      </c>
      <c r="C203" s="65" t="s">
        <v>41</v>
      </c>
    </row>
    <row r="204" spans="2:159" x14ac:dyDescent="0.2">
      <c r="B204" s="65" t="s">
        <v>692</v>
      </c>
      <c r="C204" s="65" t="s">
        <v>42</v>
      </c>
    </row>
    <row r="205" spans="2:159" x14ac:dyDescent="0.2">
      <c r="B205" s="65" t="s">
        <v>692</v>
      </c>
      <c r="C205" s="65" t="s">
        <v>43</v>
      </c>
    </row>
    <row r="206" spans="2:159" x14ac:dyDescent="0.2">
      <c r="B206" s="65" t="s">
        <v>692</v>
      </c>
      <c r="C206" s="65" t="s">
        <v>44</v>
      </c>
    </row>
    <row r="207" spans="2:159" x14ac:dyDescent="0.2">
      <c r="B207" s="65" t="s">
        <v>692</v>
      </c>
      <c r="C207" s="65" t="s">
        <v>45</v>
      </c>
    </row>
    <row r="208" spans="2:159" x14ac:dyDescent="0.2">
      <c r="B208" s="65" t="s">
        <v>692</v>
      </c>
      <c r="C208" s="65" t="s">
        <v>46</v>
      </c>
    </row>
    <row r="209" spans="2:159" x14ac:dyDescent="0.2">
      <c r="B209" s="65" t="s">
        <v>692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693</v>
      </c>
      <c r="C210" s="65" t="s">
        <v>36</v>
      </c>
    </row>
    <row r="211" spans="2:159" x14ac:dyDescent="0.2">
      <c r="B211" s="65" t="s">
        <v>693</v>
      </c>
      <c r="C211" s="65" t="s">
        <v>37</v>
      </c>
    </row>
    <row r="212" spans="2:159" x14ac:dyDescent="0.2">
      <c r="B212" s="65" t="s">
        <v>693</v>
      </c>
      <c r="C212" s="65" t="s">
        <v>38</v>
      </c>
    </row>
    <row r="213" spans="2:159" x14ac:dyDescent="0.2">
      <c r="B213" s="65" t="s">
        <v>693</v>
      </c>
      <c r="C213" s="65" t="s">
        <v>39</v>
      </c>
    </row>
    <row r="214" spans="2:159" x14ac:dyDescent="0.2">
      <c r="B214" s="65" t="s">
        <v>693</v>
      </c>
      <c r="C214" s="65" t="s">
        <v>40</v>
      </c>
    </row>
    <row r="215" spans="2:159" x14ac:dyDescent="0.2">
      <c r="B215" s="65" t="s">
        <v>693</v>
      </c>
      <c r="C215" s="65" t="s">
        <v>41</v>
      </c>
    </row>
    <row r="216" spans="2:159" x14ac:dyDescent="0.2">
      <c r="B216" s="65" t="s">
        <v>693</v>
      </c>
      <c r="C216" s="65" t="s">
        <v>42</v>
      </c>
    </row>
    <row r="217" spans="2:159" x14ac:dyDescent="0.2">
      <c r="B217" s="65" t="s">
        <v>693</v>
      </c>
      <c r="C217" s="65" t="s">
        <v>43</v>
      </c>
    </row>
    <row r="218" spans="2:159" x14ac:dyDescent="0.2">
      <c r="B218" s="65" t="s">
        <v>693</v>
      </c>
      <c r="C218" s="65" t="s">
        <v>44</v>
      </c>
    </row>
    <row r="219" spans="2:159" x14ac:dyDescent="0.2">
      <c r="B219" s="65" t="s">
        <v>693</v>
      </c>
      <c r="C219" s="65" t="s">
        <v>45</v>
      </c>
    </row>
    <row r="220" spans="2:159" x14ac:dyDescent="0.2">
      <c r="B220" s="65" t="s">
        <v>693</v>
      </c>
      <c r="C220" s="65" t="s">
        <v>46</v>
      </c>
    </row>
    <row r="221" spans="2:159" x14ac:dyDescent="0.2">
      <c r="B221" s="65" t="s">
        <v>693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24</v>
      </c>
      <c r="C222" s="65" t="s">
        <v>36</v>
      </c>
    </row>
    <row r="223" spans="2:159" x14ac:dyDescent="0.2">
      <c r="B223" s="65" t="s">
        <v>24</v>
      </c>
      <c r="C223" s="65" t="s">
        <v>37</v>
      </c>
    </row>
    <row r="224" spans="2:159" x14ac:dyDescent="0.2">
      <c r="B224" s="65" t="s">
        <v>24</v>
      </c>
      <c r="C224" s="65" t="s">
        <v>38</v>
      </c>
    </row>
    <row r="225" spans="2:159" x14ac:dyDescent="0.2">
      <c r="B225" s="65" t="s">
        <v>24</v>
      </c>
      <c r="C225" s="65" t="s">
        <v>39</v>
      </c>
    </row>
    <row r="226" spans="2:159" x14ac:dyDescent="0.2">
      <c r="B226" s="65" t="s">
        <v>24</v>
      </c>
      <c r="C226" s="65" t="s">
        <v>40</v>
      </c>
    </row>
    <row r="227" spans="2:159" x14ac:dyDescent="0.2">
      <c r="B227" s="65" t="s">
        <v>24</v>
      </c>
      <c r="C227" s="65" t="s">
        <v>41</v>
      </c>
    </row>
    <row r="228" spans="2:159" x14ac:dyDescent="0.2">
      <c r="B228" s="65" t="s">
        <v>24</v>
      </c>
      <c r="C228" s="65" t="s">
        <v>42</v>
      </c>
    </row>
    <row r="229" spans="2:159" x14ac:dyDescent="0.2">
      <c r="B229" s="65" t="s">
        <v>24</v>
      </c>
      <c r="C229" s="65" t="s">
        <v>43</v>
      </c>
    </row>
    <row r="230" spans="2:159" x14ac:dyDescent="0.2">
      <c r="B230" s="65" t="s">
        <v>24</v>
      </c>
      <c r="C230" s="65" t="s">
        <v>44</v>
      </c>
    </row>
    <row r="231" spans="2:159" x14ac:dyDescent="0.2">
      <c r="B231" s="65" t="s">
        <v>24</v>
      </c>
      <c r="C231" s="65" t="s">
        <v>45</v>
      </c>
    </row>
    <row r="232" spans="2:159" x14ac:dyDescent="0.2">
      <c r="B232" s="65" t="s">
        <v>24</v>
      </c>
      <c r="C232" s="65" t="s">
        <v>46</v>
      </c>
    </row>
    <row r="233" spans="2:159" x14ac:dyDescent="0.2">
      <c r="B233" s="65" t="s">
        <v>24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36</v>
      </c>
      <c r="D234" s="65">
        <v>30103.822319999999</v>
      </c>
      <c r="E234" s="65">
        <v>30653.827020000001</v>
      </c>
      <c r="F234" s="65">
        <v>29097.0108</v>
      </c>
      <c r="G234" s="65">
        <v>30068.736280000001</v>
      </c>
      <c r="H234" s="65">
        <v>30103.822319999999</v>
      </c>
      <c r="I234" s="65">
        <v>30975.795249999999</v>
      </c>
      <c r="J234" s="65">
        <v>29195.736939999999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31463.12012</v>
      </c>
      <c r="V234" s="65">
        <v>30524.854800000001</v>
      </c>
      <c r="W234" s="65">
        <v>30068.736280000001</v>
      </c>
      <c r="X234" s="65">
        <v>30103.822319999999</v>
      </c>
      <c r="Y234" s="65">
        <v>31612.52204</v>
      </c>
      <c r="Z234" s="65">
        <v>30524.854800000001</v>
      </c>
      <c r="AA234" s="65">
        <v>30068.736280000001</v>
      </c>
      <c r="AB234" s="65">
        <v>30554.27232</v>
      </c>
      <c r="AC234" s="65">
        <v>32085.547040000001</v>
      </c>
      <c r="AD234" s="65">
        <v>30981.604800000001</v>
      </c>
      <c r="AE234" s="65">
        <v>30518.66128</v>
      </c>
      <c r="AF234" s="65">
        <v>30682.972320000001</v>
      </c>
      <c r="AG234" s="65">
        <v>24802.079720000002</v>
      </c>
      <c r="AH234" s="65">
        <v>31112.104800000001</v>
      </c>
      <c r="AI234" s="65">
        <v>29415.359479999999</v>
      </c>
      <c r="AJ234" s="65">
        <v>30682.972320000001</v>
      </c>
      <c r="AK234" s="65">
        <v>32220.697039999999</v>
      </c>
      <c r="AL234" s="65">
        <v>30601.67308</v>
      </c>
      <c r="AM234" s="65">
        <v>29319.342570000001</v>
      </c>
      <c r="AN234" s="65">
        <v>30422.373889999999</v>
      </c>
      <c r="AO234" s="65">
        <v>32220.697039999999</v>
      </c>
      <c r="AP234" s="65">
        <v>31112.104800000001</v>
      </c>
      <c r="AQ234" s="65">
        <v>25899.746579999999</v>
      </c>
      <c r="AR234" s="65">
        <v>30682.972320000001</v>
      </c>
      <c r="AS234" s="65">
        <v>32220.697039999999</v>
      </c>
      <c r="AT234" s="65">
        <v>31112.104800000001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30682.972320000001</v>
      </c>
      <c r="BI234" s="65">
        <v>32220.697039999999</v>
      </c>
      <c r="BJ234" s="65">
        <v>31112.104800000001</v>
      </c>
      <c r="BK234" s="65">
        <v>30647.21128</v>
      </c>
      <c r="BL234" s="65">
        <v>30682.972320000001</v>
      </c>
      <c r="BM234" s="65">
        <v>32220.697039999999</v>
      </c>
      <c r="BN234" s="65">
        <v>31112.104800000001</v>
      </c>
      <c r="BO234" s="65">
        <v>30647.21128</v>
      </c>
      <c r="BP234" s="65">
        <v>31140.114720000001</v>
      </c>
      <c r="BQ234" s="65">
        <v>32700.74984</v>
      </c>
      <c r="BR234" s="65">
        <v>31575.640800000001</v>
      </c>
      <c r="BS234" s="65">
        <v>31103.820879999999</v>
      </c>
      <c r="BT234" s="65">
        <v>31585.416720000001</v>
      </c>
      <c r="BU234" s="65">
        <v>33168.368840000003</v>
      </c>
      <c r="BV234" s="65">
        <v>32027.1708</v>
      </c>
      <c r="BW234" s="65">
        <v>31548.603879999999</v>
      </c>
      <c r="BX234" s="65">
        <v>31585.416720000001</v>
      </c>
      <c r="BY234" s="65">
        <v>33168.368840000003</v>
      </c>
      <c r="BZ234" s="65">
        <v>31820.110799999999</v>
      </c>
      <c r="CA234" s="65">
        <v>31548.603879999999</v>
      </c>
      <c r="CB234" s="65">
        <v>31585.416720000001</v>
      </c>
      <c r="CC234" s="65">
        <v>33168.368840000003</v>
      </c>
      <c r="CD234" s="65">
        <v>32027.1708</v>
      </c>
      <c r="CE234" s="65">
        <v>31548.603879999999</v>
      </c>
      <c r="CF234" s="65">
        <v>31585.416720000001</v>
      </c>
      <c r="CG234" s="65">
        <v>33168.368840000003</v>
      </c>
      <c r="CH234" s="65">
        <v>31893.1908</v>
      </c>
      <c r="CI234" s="65">
        <v>31548.603879999999</v>
      </c>
      <c r="CJ234" s="65">
        <v>31585.416720000001</v>
      </c>
      <c r="CK234" s="65">
        <v>33168.368840000003</v>
      </c>
      <c r="CL234" s="65">
        <v>31452.1878</v>
      </c>
      <c r="CM234" s="65">
        <v>31548.603879999999</v>
      </c>
      <c r="CN234" s="65">
        <v>31585.416720000001</v>
      </c>
      <c r="CO234" s="65">
        <v>33168.368840000003</v>
      </c>
      <c r="CP234" s="65">
        <v>32027.1708</v>
      </c>
      <c r="CQ234" s="65">
        <v>31548.603879999999</v>
      </c>
      <c r="CR234" s="65">
        <v>31585.416720000001</v>
      </c>
      <c r="CS234" s="65">
        <v>33168.368840000003</v>
      </c>
      <c r="CT234" s="65">
        <v>32027.1708</v>
      </c>
      <c r="CU234" s="65">
        <v>31548.603879999999</v>
      </c>
      <c r="CV234" s="65">
        <v>31585.416720000001</v>
      </c>
      <c r="CW234" s="65">
        <v>33168.368840000003</v>
      </c>
      <c r="CX234" s="65">
        <v>32027.1708</v>
      </c>
      <c r="CY234" s="65">
        <v>31548.603879999999</v>
      </c>
      <c r="CZ234" s="65">
        <v>31585.416720000001</v>
      </c>
      <c r="DA234" s="65">
        <v>33168.368840000003</v>
      </c>
      <c r="DB234" s="65">
        <v>32027.1708</v>
      </c>
      <c r="DC234" s="65">
        <v>31548.603879999999</v>
      </c>
      <c r="DD234" s="65">
        <v>31585.416720000001</v>
      </c>
      <c r="DE234" s="65">
        <v>33168.368840000003</v>
      </c>
      <c r="DF234" s="65">
        <v>31740.853800000001</v>
      </c>
      <c r="DG234" s="65">
        <v>31548.603879999999</v>
      </c>
      <c r="DH234" s="65">
        <v>31585.416720000001</v>
      </c>
      <c r="DI234" s="65">
        <v>33168.368840000003</v>
      </c>
      <c r="DJ234" s="65">
        <v>28860.383570000002</v>
      </c>
      <c r="DK234" s="65">
        <v>31406.598979999999</v>
      </c>
      <c r="DL234" s="65">
        <v>31585.416720000001</v>
      </c>
      <c r="DM234" s="65">
        <v>33168.368840000003</v>
      </c>
      <c r="DN234" s="65">
        <v>31956.700799999999</v>
      </c>
      <c r="DO234" s="65">
        <v>31548.603879999999</v>
      </c>
      <c r="DP234" s="65">
        <v>31585.416720000001</v>
      </c>
      <c r="DQ234" s="65">
        <v>33168.368840000003</v>
      </c>
      <c r="DR234" s="65">
        <v>31675.307769999999</v>
      </c>
      <c r="DS234" s="65">
        <v>31548.603879999999</v>
      </c>
      <c r="DT234" s="65">
        <v>31585.416720000001</v>
      </c>
      <c r="DU234" s="65">
        <v>33168.368840000003</v>
      </c>
      <c r="DV234" s="65">
        <v>31995.763800000001</v>
      </c>
      <c r="DW234" s="65">
        <v>31428.623879999999</v>
      </c>
      <c r="DX234" s="65">
        <v>31585.416720000001</v>
      </c>
      <c r="DY234" s="65">
        <v>33168.368840000003</v>
      </c>
      <c r="DZ234" s="65">
        <v>32027.1708</v>
      </c>
      <c r="EA234" s="65">
        <v>31548.603879999999</v>
      </c>
      <c r="EB234" s="65">
        <v>31554.70032</v>
      </c>
      <c r="EC234" s="65">
        <v>33168.368840000003</v>
      </c>
      <c r="ED234" s="65">
        <v>31154.647799999999</v>
      </c>
      <c r="EE234" s="65">
        <v>31548.603879999999</v>
      </c>
      <c r="EF234" s="65">
        <v>31585.416720000001</v>
      </c>
      <c r="EG234" s="65">
        <v>33168.368840000003</v>
      </c>
      <c r="EH234" s="65">
        <v>31557.4578</v>
      </c>
      <c r="EI234" s="65">
        <v>31275.220880000001</v>
      </c>
      <c r="EJ234" s="65">
        <v>31554.442920000001</v>
      </c>
      <c r="EK234" s="65">
        <v>33168.368840000003</v>
      </c>
      <c r="EL234" s="65">
        <v>31859.3478</v>
      </c>
      <c r="EM234" s="65">
        <v>31345.494879999998</v>
      </c>
      <c r="EN234" s="65">
        <v>31522.782719999999</v>
      </c>
      <c r="EO234" s="65">
        <v>33168.368840000003</v>
      </c>
      <c r="EP234" s="65">
        <v>31493.164799999999</v>
      </c>
      <c r="EQ234" s="65">
        <v>31293.21788</v>
      </c>
      <c r="ER234" s="65">
        <v>31585.416720000001</v>
      </c>
      <c r="ES234" s="65">
        <v>33168.368840000003</v>
      </c>
      <c r="ET234" s="65">
        <v>31855.7808</v>
      </c>
      <c r="EU234" s="65">
        <v>31413.96918</v>
      </c>
      <c r="EV234" s="65">
        <v>31585.416720000001</v>
      </c>
      <c r="EW234" s="65">
        <v>33168.368840000003</v>
      </c>
      <c r="EX234" s="65">
        <v>31234.6878</v>
      </c>
      <c r="EY234" s="65">
        <v>31331.097280000002</v>
      </c>
      <c r="EZ234" s="65">
        <v>31585.416720000001</v>
      </c>
      <c r="FA234" s="65">
        <v>33168.368840000003</v>
      </c>
      <c r="FB234" s="65">
        <v>31690.480800000001</v>
      </c>
      <c r="FC234" s="65">
        <v>31301.873579999999</v>
      </c>
    </row>
    <row r="235" spans="2:159" x14ac:dyDescent="0.2">
      <c r="B235" s="65" t="s">
        <v>1</v>
      </c>
      <c r="C235" s="65" t="s">
        <v>37</v>
      </c>
      <c r="D235" s="65">
        <v>13314.749659999999</v>
      </c>
      <c r="E235" s="65">
        <v>9729.5173119999999</v>
      </c>
      <c r="F235" s="65">
        <v>10333.92022</v>
      </c>
      <c r="G235" s="65">
        <v>12980.61479</v>
      </c>
      <c r="H235" s="65">
        <v>11858.174059999999</v>
      </c>
      <c r="I235" s="65">
        <v>10053.586370000001</v>
      </c>
      <c r="J235" s="65">
        <v>9946.5278269999999</v>
      </c>
      <c r="K235" s="65">
        <v>11569.350710000001</v>
      </c>
      <c r="L235" s="65">
        <v>13314.749659999999</v>
      </c>
      <c r="M235" s="65">
        <v>12075.946760000001</v>
      </c>
      <c r="N235" s="65">
        <v>11738.8159</v>
      </c>
      <c r="O235" s="65">
        <v>13510.5548</v>
      </c>
      <c r="P235" s="65">
        <v>13314.749659999999</v>
      </c>
      <c r="Q235" s="65">
        <v>11402.33618</v>
      </c>
      <c r="R235" s="65">
        <v>11002.425520000001</v>
      </c>
      <c r="S235" s="65">
        <v>12603.696830000001</v>
      </c>
      <c r="T235" s="65">
        <v>13314.749659999999</v>
      </c>
      <c r="U235" s="65">
        <v>10258.29754</v>
      </c>
      <c r="V235" s="65">
        <v>11417.215</v>
      </c>
      <c r="W235" s="65">
        <v>11777.19541</v>
      </c>
      <c r="X235" s="65">
        <v>13314.749659999999</v>
      </c>
      <c r="Y235" s="65">
        <v>12976.74922</v>
      </c>
      <c r="Z235" s="65">
        <v>11065.631069999999</v>
      </c>
      <c r="AA235" s="65">
        <v>12920.35413</v>
      </c>
      <c r="AB235" s="65">
        <v>9379.1648600000008</v>
      </c>
      <c r="AC235" s="65">
        <v>4844.8072659999998</v>
      </c>
      <c r="AD235" s="65">
        <v>10320.868200000001</v>
      </c>
      <c r="AE235" s="65">
        <v>9912.8328170000004</v>
      </c>
      <c r="AF235" s="65">
        <v>13679.13357</v>
      </c>
      <c r="AG235" s="65">
        <v>9055.0481720000007</v>
      </c>
      <c r="AH235" s="65">
        <v>9530.2424410000003</v>
      </c>
      <c r="AI235" s="65">
        <v>13880.2973</v>
      </c>
      <c r="AJ235" s="65">
        <v>10696.672420000001</v>
      </c>
      <c r="AK235" s="65">
        <v>8186.3498010000003</v>
      </c>
      <c r="AL235" s="65">
        <v>13833.874900000001</v>
      </c>
      <c r="AM235" s="65">
        <v>13880.2973</v>
      </c>
      <c r="AN235" s="65">
        <v>13679.13357</v>
      </c>
      <c r="AO235" s="65">
        <v>8425.4734540000009</v>
      </c>
      <c r="AP235" s="65">
        <v>6198.9011810000002</v>
      </c>
      <c r="AQ235" s="65">
        <v>13880.2973</v>
      </c>
      <c r="AR235" s="65">
        <v>13015.51404</v>
      </c>
      <c r="AS235" s="65">
        <v>13757.72507</v>
      </c>
      <c r="AT235" s="65">
        <v>7445.5314900000003</v>
      </c>
      <c r="AU235" s="65">
        <v>14007.5816</v>
      </c>
      <c r="AV235" s="65">
        <v>13927.44917</v>
      </c>
      <c r="AW235" s="65">
        <v>10450.72465</v>
      </c>
      <c r="AX235" s="65">
        <v>9567.9670559999995</v>
      </c>
      <c r="AY235" s="65">
        <v>14132.2646</v>
      </c>
      <c r="AZ235" s="65">
        <v>10377.79226</v>
      </c>
      <c r="BA235" s="65">
        <v>10447.20465</v>
      </c>
      <c r="BB235" s="65">
        <v>13960.7335</v>
      </c>
      <c r="BC235" s="65">
        <v>9668.6844600000004</v>
      </c>
      <c r="BD235" s="65">
        <v>14068.27037</v>
      </c>
      <c r="BE235" s="65">
        <v>13943.79227</v>
      </c>
      <c r="BF235" s="65">
        <v>12372.454320000001</v>
      </c>
      <c r="BG235" s="65">
        <v>14321.710999999999</v>
      </c>
      <c r="BH235" s="65">
        <v>14086.83437</v>
      </c>
      <c r="BI235" s="65">
        <v>12207.72971</v>
      </c>
      <c r="BJ235" s="65">
        <v>14268.358899999999</v>
      </c>
      <c r="BK235" s="65">
        <v>14399.8397</v>
      </c>
      <c r="BL235" s="65">
        <v>14191.14637</v>
      </c>
      <c r="BM235" s="65">
        <v>8855.6657539999997</v>
      </c>
      <c r="BN235" s="65">
        <v>9350.6471249999995</v>
      </c>
      <c r="BO235" s="65">
        <v>14321.710999999999</v>
      </c>
      <c r="BP235" s="65">
        <v>14824.38459</v>
      </c>
      <c r="BQ235" s="65">
        <v>14686.34166</v>
      </c>
      <c r="BR235" s="65">
        <v>14080.2166</v>
      </c>
      <c r="BS235" s="65">
        <v>15071.57461</v>
      </c>
      <c r="BT235" s="65">
        <v>15321.26081</v>
      </c>
      <c r="BU235" s="65">
        <v>15269.265579999999</v>
      </c>
      <c r="BV235" s="65">
        <v>14745.728080000001</v>
      </c>
      <c r="BW235" s="65">
        <v>15546.573469999999</v>
      </c>
      <c r="BX235" s="65">
        <v>15321.26081</v>
      </c>
      <c r="BY235" s="65">
        <v>15109.170260000001</v>
      </c>
      <c r="BZ235" s="65">
        <v>11588.922479999999</v>
      </c>
      <c r="CA235" s="65">
        <v>15546.573469999999</v>
      </c>
      <c r="CB235" s="65">
        <v>15321.26081</v>
      </c>
      <c r="CC235" s="65">
        <v>14974.482980000001</v>
      </c>
      <c r="CD235" s="65">
        <v>14832.784299999999</v>
      </c>
      <c r="CE235" s="65">
        <v>15144.08957</v>
      </c>
      <c r="CF235" s="65">
        <v>15321.26081</v>
      </c>
      <c r="CG235" s="65">
        <v>14686.228590000001</v>
      </c>
      <c r="CH235" s="65">
        <v>14665.53628</v>
      </c>
      <c r="CI235" s="65">
        <v>14434.733</v>
      </c>
      <c r="CJ235" s="65">
        <v>15321.26081</v>
      </c>
      <c r="CK235" s="65">
        <v>14470.22501</v>
      </c>
      <c r="CL235" s="65">
        <v>13960.7335</v>
      </c>
      <c r="CM235" s="65">
        <v>14133.789500000001</v>
      </c>
      <c r="CN235" s="65">
        <v>15321.26081</v>
      </c>
      <c r="CO235" s="65">
        <v>14179.715260000001</v>
      </c>
      <c r="CP235" s="65">
        <v>14169.76858</v>
      </c>
      <c r="CQ235" s="65">
        <v>14386.06178</v>
      </c>
      <c r="CR235" s="65">
        <v>15321.26081</v>
      </c>
      <c r="CS235" s="65">
        <v>15269.265579999999</v>
      </c>
      <c r="CT235" s="65">
        <v>11499.27528</v>
      </c>
      <c r="CU235" s="65">
        <v>14485.584489999999</v>
      </c>
      <c r="CV235" s="65">
        <v>15321.26081</v>
      </c>
      <c r="CW235" s="65">
        <v>15269.265579999999</v>
      </c>
      <c r="CX235" s="65">
        <v>15367.63024</v>
      </c>
      <c r="CY235" s="65">
        <v>14529.142250000001</v>
      </c>
      <c r="CZ235" s="65">
        <v>15321.26081</v>
      </c>
      <c r="DA235" s="65">
        <v>15269.265579999999</v>
      </c>
      <c r="DB235" s="65">
        <v>15457.554679999999</v>
      </c>
      <c r="DC235" s="65">
        <v>15516.340609999999</v>
      </c>
      <c r="DD235" s="65">
        <v>15321.26081</v>
      </c>
      <c r="DE235" s="65">
        <v>14857.221879999999</v>
      </c>
      <c r="DF235" s="65">
        <v>14138.15674</v>
      </c>
      <c r="DG235" s="65">
        <v>14007.5816</v>
      </c>
      <c r="DH235" s="65">
        <v>15321.26081</v>
      </c>
      <c r="DI235" s="65">
        <v>14434.362569999999</v>
      </c>
      <c r="DJ235" s="65">
        <v>14791.39121</v>
      </c>
      <c r="DK235" s="65">
        <v>15103.186369999999</v>
      </c>
      <c r="DL235" s="65">
        <v>15321.26081</v>
      </c>
      <c r="DM235" s="65">
        <v>15269.265579999999</v>
      </c>
      <c r="DN235" s="65">
        <v>15208.23898</v>
      </c>
      <c r="DO235" s="65">
        <v>12486.929630000001</v>
      </c>
      <c r="DP235" s="65">
        <v>15321.26081</v>
      </c>
      <c r="DQ235" s="65">
        <v>15269.265579999999</v>
      </c>
      <c r="DR235" s="65">
        <v>14632.181140000001</v>
      </c>
      <c r="DS235" s="65">
        <v>15324.813099999999</v>
      </c>
      <c r="DT235" s="65">
        <v>14633.15778</v>
      </c>
      <c r="DU235" s="65">
        <v>15269.265579999999</v>
      </c>
      <c r="DV235" s="65">
        <v>14504.526879999999</v>
      </c>
      <c r="DW235" s="65">
        <v>15546.573469999999</v>
      </c>
      <c r="DX235" s="65">
        <v>15321.26081</v>
      </c>
      <c r="DY235" s="65">
        <v>15269.265579999999</v>
      </c>
      <c r="DZ235" s="65">
        <v>14138.92071</v>
      </c>
      <c r="EA235" s="65">
        <v>15227.959070000001</v>
      </c>
      <c r="EB235" s="65">
        <v>15321.26081</v>
      </c>
      <c r="EC235" s="65">
        <v>15269.265579999999</v>
      </c>
      <c r="ED235" s="65">
        <v>14853.10808</v>
      </c>
      <c r="EE235" s="65">
        <v>14735.57783</v>
      </c>
      <c r="EF235" s="65">
        <v>15321.26081</v>
      </c>
      <c r="EG235" s="65">
        <v>15269.265579999999</v>
      </c>
      <c r="EH235" s="65">
        <v>14412.57898</v>
      </c>
      <c r="EI235" s="65">
        <v>15546.573469999999</v>
      </c>
      <c r="EJ235" s="65">
        <v>15321.26081</v>
      </c>
      <c r="EK235" s="65">
        <v>15269.265579999999</v>
      </c>
      <c r="EL235" s="65">
        <v>15178.51348</v>
      </c>
      <c r="EM235" s="65">
        <v>14007.5816</v>
      </c>
      <c r="EN235" s="65">
        <v>15042.751060000001</v>
      </c>
      <c r="EO235" s="65">
        <v>15269.265579999999</v>
      </c>
      <c r="EP235" s="65">
        <v>14808.44218</v>
      </c>
      <c r="EQ235" s="65">
        <v>15546.573469999999</v>
      </c>
      <c r="ER235" s="65">
        <v>15321.26081</v>
      </c>
      <c r="ES235" s="65">
        <v>15269.265579999999</v>
      </c>
      <c r="ET235" s="65">
        <v>14120.66404</v>
      </c>
      <c r="EU235" s="65">
        <v>14623.381069999999</v>
      </c>
      <c r="EV235" s="65">
        <v>15321.26081</v>
      </c>
      <c r="EW235" s="65">
        <v>15269.265579999999</v>
      </c>
      <c r="EX235" s="65">
        <v>14552.59726</v>
      </c>
      <c r="EY235" s="65">
        <v>15376.72652</v>
      </c>
      <c r="EZ235" s="65">
        <v>15321.26081</v>
      </c>
      <c r="FA235" s="65">
        <v>15269.265579999999</v>
      </c>
      <c r="FB235" s="65">
        <v>14302.500760000001</v>
      </c>
      <c r="FC235" s="65">
        <v>15546.573469999999</v>
      </c>
    </row>
    <row r="236" spans="2:159" x14ac:dyDescent="0.2">
      <c r="B236" s="65" t="s">
        <v>1</v>
      </c>
      <c r="C236" s="65" t="s">
        <v>38</v>
      </c>
      <c r="D236" s="65">
        <v>6891.994987</v>
      </c>
      <c r="E236" s="65">
        <v>8405.0110910000003</v>
      </c>
      <c r="F236" s="65">
        <v>5730.3536400000003</v>
      </c>
      <c r="G236" s="65">
        <v>7610.5693499999998</v>
      </c>
      <c r="H236" s="65">
        <v>8411.2394600000007</v>
      </c>
      <c r="I236" s="65">
        <v>6482.3199549999999</v>
      </c>
      <c r="J236" s="65">
        <v>6556.5769049999999</v>
      </c>
      <c r="K236" s="65">
        <v>7424.9684500000003</v>
      </c>
      <c r="L236" s="65">
        <v>6039.8271930000001</v>
      </c>
      <c r="M236" s="65">
        <v>5732.2667520000005</v>
      </c>
      <c r="N236" s="65">
        <v>8230.9721399999999</v>
      </c>
      <c r="O236" s="65">
        <v>5696.0967010000004</v>
      </c>
      <c r="P236" s="65">
        <v>8114.0141190000004</v>
      </c>
      <c r="Q236" s="65">
        <v>6298.6956479999999</v>
      </c>
      <c r="R236" s="65">
        <v>7764.4260000000004</v>
      </c>
      <c r="S236" s="65">
        <v>6455.1229000000003</v>
      </c>
      <c r="T236" s="65">
        <v>7317.3365690000001</v>
      </c>
      <c r="U236" s="65">
        <v>5733.2143640000004</v>
      </c>
      <c r="V236" s="65">
        <v>6054.6329509999996</v>
      </c>
      <c r="W236" s="65">
        <v>5532.1945589999996</v>
      </c>
      <c r="X236" s="65">
        <v>6524.8736900000004</v>
      </c>
      <c r="Y236" s="65">
        <v>6134.1859109999996</v>
      </c>
      <c r="Z236" s="65">
        <v>8433.8636399999996</v>
      </c>
      <c r="AA236" s="65">
        <v>7770.8091180000001</v>
      </c>
      <c r="AB236" s="65">
        <v>7357.0605480000004</v>
      </c>
      <c r="AC236" s="65">
        <v>5208.979104</v>
      </c>
      <c r="AD236" s="65">
        <v>4186.4725349999999</v>
      </c>
      <c r="AE236" s="65">
        <v>6589.3428000000004</v>
      </c>
      <c r="AF236" s="65">
        <v>5955.0073970000003</v>
      </c>
      <c r="AG236" s="65">
        <v>8381.8712329999998</v>
      </c>
      <c r="AH236" s="65">
        <v>8214.4056330000003</v>
      </c>
      <c r="AI236" s="65">
        <v>6460.5599410000004</v>
      </c>
      <c r="AJ236" s="65">
        <v>9386.1844799999999</v>
      </c>
      <c r="AK236" s="65">
        <v>9131.5767219999998</v>
      </c>
      <c r="AL236" s="65">
        <v>6947.9158260000004</v>
      </c>
      <c r="AM236" s="65">
        <v>7261.5084960000004</v>
      </c>
      <c r="AN236" s="65">
        <v>7543.0921230000004</v>
      </c>
      <c r="AO236" s="65">
        <v>8590.705344</v>
      </c>
      <c r="AP236" s="65">
        <v>5672.5556399999996</v>
      </c>
      <c r="AQ236" s="65">
        <v>9277.0427999999993</v>
      </c>
      <c r="AR236" s="65">
        <v>7707.4407149999997</v>
      </c>
      <c r="AS236" s="65">
        <v>9357.5615039999993</v>
      </c>
      <c r="AT236" s="65">
        <v>9331.6136399999996</v>
      </c>
      <c r="AU236" s="65">
        <v>9277.0427999999993</v>
      </c>
      <c r="AV236" s="65">
        <v>9386.1844799999999</v>
      </c>
      <c r="AW236" s="65">
        <v>7567.9259899999997</v>
      </c>
      <c r="AX236" s="65">
        <v>9331.6136399999996</v>
      </c>
      <c r="AY236" s="65">
        <v>6153.8755460000002</v>
      </c>
      <c r="AZ236" s="65">
        <v>9386.1844799999999</v>
      </c>
      <c r="BA236" s="65">
        <v>8603.9525379999995</v>
      </c>
      <c r="BB236" s="65">
        <v>202.89150000000001</v>
      </c>
      <c r="BC236" s="65">
        <v>9277.0427999999993</v>
      </c>
      <c r="BD236" s="65">
        <v>9386.1844799999999</v>
      </c>
      <c r="BE236" s="65">
        <v>6374.8810320000002</v>
      </c>
      <c r="BF236" s="65">
        <v>3861.9495000000002</v>
      </c>
      <c r="BG236" s="65">
        <v>8130.5377840000001</v>
      </c>
      <c r="BH236" s="65">
        <v>9386.1844799999999</v>
      </c>
      <c r="BI236" s="65">
        <v>9429.8411520000009</v>
      </c>
      <c r="BJ236" s="65">
        <v>5272.4022869999999</v>
      </c>
      <c r="BK236" s="65">
        <v>9277.0427999999993</v>
      </c>
      <c r="BL236" s="65">
        <v>9386.1844799999999</v>
      </c>
      <c r="BM236" s="65">
        <v>9429.8411520000009</v>
      </c>
      <c r="BN236" s="65">
        <v>9331.6136399999996</v>
      </c>
      <c r="BO236" s="65">
        <v>9277.0427999999993</v>
      </c>
      <c r="BP236" s="65">
        <v>9386.1844799999999</v>
      </c>
      <c r="BQ236" s="65">
        <v>9429.8411520000009</v>
      </c>
      <c r="BR236" s="65">
        <v>9331.6136399999996</v>
      </c>
      <c r="BS236" s="65">
        <v>9277.0427999999993</v>
      </c>
      <c r="BT236" s="65">
        <v>9386.1844799999999</v>
      </c>
      <c r="BU236" s="65">
        <v>9429.8411520000009</v>
      </c>
      <c r="BV236" s="65">
        <v>7938.1268760000003</v>
      </c>
      <c r="BW236" s="65">
        <v>9277.0427999999993</v>
      </c>
      <c r="BX236" s="65">
        <v>9386.1844799999999</v>
      </c>
      <c r="BY236" s="65">
        <v>9429.8411520000009</v>
      </c>
      <c r="BZ236" s="65">
        <v>9331.6136399999996</v>
      </c>
      <c r="CA236" s="65">
        <v>9277.0427999999993</v>
      </c>
      <c r="CB236" s="65">
        <v>9386.1844799999999</v>
      </c>
      <c r="CC236" s="65">
        <v>9429.8411520000009</v>
      </c>
      <c r="CD236" s="65">
        <v>9331.6136399999996</v>
      </c>
      <c r="CE236" s="65">
        <v>9277.0427999999993</v>
      </c>
      <c r="CF236" s="65">
        <v>9386.1844799999999</v>
      </c>
      <c r="CG236" s="65">
        <v>9429.8411520000009</v>
      </c>
      <c r="CH236" s="65">
        <v>9331.6136399999996</v>
      </c>
      <c r="CI236" s="65">
        <v>9277.0427999999993</v>
      </c>
      <c r="CJ236" s="65">
        <v>9386.1844799999999</v>
      </c>
      <c r="CK236" s="65">
        <v>9429.8411520000009</v>
      </c>
      <c r="CL236" s="65">
        <v>9331.6136399999996</v>
      </c>
      <c r="CM236" s="65">
        <v>9277.0427999999993</v>
      </c>
      <c r="CN236" s="65">
        <v>9386.1844799999999</v>
      </c>
      <c r="CO236" s="65">
        <v>9429.8411520000009</v>
      </c>
      <c r="CP236" s="65">
        <v>9331.6136399999996</v>
      </c>
      <c r="CQ236" s="65">
        <v>9277.0427999999993</v>
      </c>
      <c r="CR236" s="65">
        <v>9386.1844799999999</v>
      </c>
      <c r="CS236" s="65">
        <v>9429.8411520000009</v>
      </c>
      <c r="CT236" s="65">
        <v>9331.6136399999996</v>
      </c>
      <c r="CU236" s="65">
        <v>9277.0427999999993</v>
      </c>
      <c r="CV236" s="65">
        <v>9386.1844799999999</v>
      </c>
      <c r="CW236" s="65">
        <v>9429.8411520000009</v>
      </c>
      <c r="CX236" s="65">
        <v>9331.6136399999996</v>
      </c>
      <c r="CY236" s="65">
        <v>9277.0427999999993</v>
      </c>
      <c r="CZ236" s="65">
        <v>9386.1844799999999</v>
      </c>
      <c r="DA236" s="65">
        <v>9429.8411520000009</v>
      </c>
      <c r="DB236" s="65">
        <v>9331.6136399999996</v>
      </c>
      <c r="DC236" s="65">
        <v>9277.0427999999993</v>
      </c>
      <c r="DD236" s="65">
        <v>9386.1844799999999</v>
      </c>
      <c r="DE236" s="65">
        <v>9429.8411520000009</v>
      </c>
      <c r="DF236" s="65">
        <v>9331.6136399999996</v>
      </c>
      <c r="DG236" s="65">
        <v>9277.0427999999993</v>
      </c>
      <c r="DH236" s="65">
        <v>9386.1844799999999</v>
      </c>
      <c r="DI236" s="65">
        <v>9429.8411520000009</v>
      </c>
      <c r="DJ236" s="65">
        <v>9331.6136399999996</v>
      </c>
      <c r="DK236" s="65">
        <v>9277.0427999999993</v>
      </c>
      <c r="DL236" s="65">
        <v>9386.1844799999999</v>
      </c>
      <c r="DM236" s="65">
        <v>9429.8411520000009</v>
      </c>
      <c r="DN236" s="65">
        <v>5361.892339</v>
      </c>
      <c r="DO236" s="65">
        <v>9277.0427999999993</v>
      </c>
      <c r="DP236" s="65">
        <v>9386.1844799999999</v>
      </c>
      <c r="DQ236" s="65">
        <v>9429.8411520000009</v>
      </c>
      <c r="DR236" s="65">
        <v>9331.6136399999996</v>
      </c>
      <c r="DS236" s="65">
        <v>9277.0427999999993</v>
      </c>
      <c r="DT236" s="65">
        <v>9386.1844799999999</v>
      </c>
      <c r="DU236" s="65">
        <v>9429.8411520000009</v>
      </c>
      <c r="DV236" s="65">
        <v>9331.6136399999996</v>
      </c>
      <c r="DW236" s="65">
        <v>9277.0427999999993</v>
      </c>
      <c r="DX236" s="65">
        <v>9386.1844799999999</v>
      </c>
      <c r="DY236" s="65">
        <v>9429.8411520000009</v>
      </c>
      <c r="DZ236" s="65">
        <v>9331.6136399999996</v>
      </c>
      <c r="EA236" s="65">
        <v>9277.0427999999993</v>
      </c>
      <c r="EB236" s="65">
        <v>9386.1844799999999</v>
      </c>
      <c r="EC236" s="65">
        <v>9429.8411520000009</v>
      </c>
      <c r="ED236" s="65">
        <v>9331.6136399999996</v>
      </c>
      <c r="EE236" s="65">
        <v>9277.0427999999993</v>
      </c>
      <c r="EF236" s="65">
        <v>9386.1844799999999</v>
      </c>
      <c r="EG236" s="65">
        <v>9429.8411520000009</v>
      </c>
      <c r="EH236" s="65">
        <v>9331.6136399999996</v>
      </c>
      <c r="EI236" s="65">
        <v>9277.0427999999993</v>
      </c>
      <c r="EJ236" s="65">
        <v>9386.1844799999999</v>
      </c>
      <c r="EK236" s="65">
        <v>9429.8411520000009</v>
      </c>
      <c r="EL236" s="65">
        <v>9331.6136399999996</v>
      </c>
      <c r="EM236" s="65">
        <v>9277.0427999999993</v>
      </c>
      <c r="EN236" s="65">
        <v>9386.1844799999999</v>
      </c>
      <c r="EO236" s="65">
        <v>9429.8411520000009</v>
      </c>
      <c r="EP236" s="65">
        <v>9331.6136399999996</v>
      </c>
      <c r="EQ236" s="65">
        <v>9277.0427999999993</v>
      </c>
      <c r="ER236" s="65">
        <v>9386.1844799999999</v>
      </c>
      <c r="ES236" s="65">
        <v>9429.8411520000009</v>
      </c>
      <c r="ET236" s="65">
        <v>9331.6136399999996</v>
      </c>
      <c r="EU236" s="65">
        <v>9277.0427999999993</v>
      </c>
      <c r="EV236" s="65">
        <v>9386.1844799999999</v>
      </c>
      <c r="EW236" s="65">
        <v>9429.8411520000009</v>
      </c>
      <c r="EX236" s="65">
        <v>9331.6136399999996</v>
      </c>
      <c r="EY236" s="65">
        <v>9277.0427999999993</v>
      </c>
      <c r="EZ236" s="65">
        <v>9386.1844799999999</v>
      </c>
      <c r="FA236" s="65">
        <v>9429.8411520000009</v>
      </c>
      <c r="FB236" s="65">
        <v>9331.6136399999996</v>
      </c>
      <c r="FC236" s="65">
        <v>9277.0427999999993</v>
      </c>
    </row>
    <row r="237" spans="2:159" x14ac:dyDescent="0.2">
      <c r="B237" s="65" t="s">
        <v>1</v>
      </c>
      <c r="C237" s="65" t="s">
        <v>39</v>
      </c>
      <c r="D237" s="65">
        <v>3470.1686549999999</v>
      </c>
      <c r="E237" s="65">
        <v>4367.1271489999999</v>
      </c>
      <c r="F237" s="65">
        <v>2361.3814280000001</v>
      </c>
      <c r="G237" s="65">
        <v>2639.1988470000001</v>
      </c>
      <c r="H237" s="65">
        <v>3470.1686549999999</v>
      </c>
      <c r="I237" s="65">
        <v>4367.1271489999999</v>
      </c>
      <c r="J237" s="65">
        <v>2361.3814280000001</v>
      </c>
      <c r="K237" s="65">
        <v>2639.1988470000001</v>
      </c>
      <c r="L237" s="65">
        <v>3470.1686549999999</v>
      </c>
      <c r="M237" s="65">
        <v>4367.1271489999999</v>
      </c>
      <c r="N237" s="65">
        <v>2361.3814280000001</v>
      </c>
      <c r="O237" s="65">
        <v>2639.1988470000001</v>
      </c>
      <c r="P237" s="65">
        <v>3470.1686549999999</v>
      </c>
      <c r="Q237" s="65">
        <v>4367.1271489999999</v>
      </c>
      <c r="R237" s="65">
        <v>2361.3814280000001</v>
      </c>
      <c r="S237" s="65">
        <v>2639.1988470000001</v>
      </c>
      <c r="T237" s="65">
        <v>3470.1686549999999</v>
      </c>
      <c r="U237" s="65">
        <v>4367.1271489999999</v>
      </c>
      <c r="V237" s="65">
        <v>2361.3814280000001</v>
      </c>
      <c r="W237" s="65">
        <v>2639.1988470000001</v>
      </c>
      <c r="X237" s="65">
        <v>3470.1686549999999</v>
      </c>
      <c r="Y237" s="65">
        <v>4367.1271489999999</v>
      </c>
      <c r="Z237" s="65">
        <v>2361.3814280000001</v>
      </c>
      <c r="AA237" s="65">
        <v>2639.1988470000001</v>
      </c>
      <c r="AB237" s="65">
        <v>3545.3606460000001</v>
      </c>
      <c r="AC237" s="65">
        <v>5839.0372459999999</v>
      </c>
      <c r="AD237" s="65">
        <v>3157.2687580000002</v>
      </c>
      <c r="AE237" s="65">
        <v>3528.7226230000001</v>
      </c>
      <c r="AF237" s="65">
        <v>6063.1329059999998</v>
      </c>
      <c r="AG237" s="65">
        <v>7630.3128059999999</v>
      </c>
      <c r="AH237" s="65">
        <v>4125.8425360000001</v>
      </c>
      <c r="AI237" s="65">
        <v>4611.2494720000004</v>
      </c>
      <c r="AJ237" s="65">
        <v>7252.3422170000003</v>
      </c>
      <c r="AK237" s="65">
        <v>4777.9138409999996</v>
      </c>
      <c r="AL237" s="65">
        <v>4935.0760520000003</v>
      </c>
      <c r="AM237" s="65">
        <v>5515.6896180000003</v>
      </c>
      <c r="AN237" s="65">
        <v>5538.7083759999996</v>
      </c>
      <c r="AO237" s="65">
        <v>5860.2595149999997</v>
      </c>
      <c r="AP237" s="65">
        <v>4935.0760520000003</v>
      </c>
      <c r="AQ237" s="65">
        <v>5515.6896180000003</v>
      </c>
      <c r="AR237" s="65">
        <v>7252.3422170000003</v>
      </c>
      <c r="AS237" s="65">
        <v>6652.3735079999997</v>
      </c>
      <c r="AT237" s="65">
        <v>4935.0760520000003</v>
      </c>
      <c r="AU237" s="65">
        <v>5515.6896180000003</v>
      </c>
      <c r="AV237" s="65">
        <v>7252.3422170000003</v>
      </c>
      <c r="AW237" s="65">
        <v>9126.9052740000006</v>
      </c>
      <c r="AX237" s="65">
        <v>4935.0760520000003</v>
      </c>
      <c r="AY237" s="65">
        <v>5515.6896180000003</v>
      </c>
      <c r="AZ237" s="65">
        <v>6886.3471440000003</v>
      </c>
      <c r="BA237" s="65">
        <v>7930.7100090000004</v>
      </c>
      <c r="BB237" s="65">
        <v>4935.0760520000003</v>
      </c>
      <c r="BC237" s="65">
        <v>5515.6896180000003</v>
      </c>
      <c r="BD237" s="65">
        <v>5422.5844779999998</v>
      </c>
      <c r="BE237" s="65">
        <v>6020.2714850000002</v>
      </c>
      <c r="BF237" s="65">
        <v>4935.0760520000003</v>
      </c>
      <c r="BG237" s="65">
        <v>5515.6896180000003</v>
      </c>
      <c r="BH237" s="65">
        <v>7252.3422170000003</v>
      </c>
      <c r="BI237" s="65">
        <v>9126.9052740000006</v>
      </c>
      <c r="BJ237" s="65">
        <v>4935.0760520000003</v>
      </c>
      <c r="BK237" s="65">
        <v>5515.6896180000003</v>
      </c>
      <c r="BL237" s="65">
        <v>7252.3422170000003</v>
      </c>
      <c r="BM237" s="65">
        <v>9126.9052740000006</v>
      </c>
      <c r="BN237" s="65">
        <v>4935.0760520000003</v>
      </c>
      <c r="BO237" s="65">
        <v>5515.6896180000003</v>
      </c>
      <c r="BP237" s="65">
        <v>7252.3422170000003</v>
      </c>
      <c r="BQ237" s="65">
        <v>4373.5528800000002</v>
      </c>
      <c r="BR237" s="65">
        <v>4935.0760520000003</v>
      </c>
      <c r="BS237" s="65">
        <v>5515.6896180000003</v>
      </c>
      <c r="BT237" s="65">
        <v>7252.3422170000003</v>
      </c>
      <c r="BU237" s="65">
        <v>4495.6823299999996</v>
      </c>
      <c r="BV237" s="65">
        <v>4935.0760520000003</v>
      </c>
      <c r="BW237" s="65">
        <v>5515.6896180000003</v>
      </c>
      <c r="BX237" s="65">
        <v>7252.3422170000003</v>
      </c>
      <c r="BY237" s="65">
        <v>9126.9052740000006</v>
      </c>
      <c r="BZ237" s="65">
        <v>4935.0760520000003</v>
      </c>
      <c r="CA237" s="65">
        <v>5515.6896180000003</v>
      </c>
      <c r="CB237" s="65">
        <v>7252.3422170000003</v>
      </c>
      <c r="CC237" s="65">
        <v>9126.9052740000006</v>
      </c>
      <c r="CD237" s="65">
        <v>4935.0760520000003</v>
      </c>
      <c r="CE237" s="65">
        <v>5515.6896180000003</v>
      </c>
      <c r="CF237" s="65">
        <v>7252.3422170000003</v>
      </c>
      <c r="CG237" s="65">
        <v>9126.9052740000006</v>
      </c>
      <c r="CH237" s="65">
        <v>4935.0760520000003</v>
      </c>
      <c r="CI237" s="65">
        <v>5515.6896180000003</v>
      </c>
      <c r="CJ237" s="65">
        <v>7252.3422170000003</v>
      </c>
      <c r="CK237" s="65">
        <v>9126.9052740000006</v>
      </c>
      <c r="CL237" s="65">
        <v>4935.0760520000003</v>
      </c>
      <c r="CM237" s="65">
        <v>5515.6896180000003</v>
      </c>
      <c r="CN237" s="65">
        <v>7252.3422170000003</v>
      </c>
      <c r="CO237" s="65">
        <v>9126.9052740000006</v>
      </c>
      <c r="CP237" s="65">
        <v>4935.0760520000003</v>
      </c>
      <c r="CQ237" s="65">
        <v>5515.6896180000003</v>
      </c>
      <c r="CR237" s="65">
        <v>7252.3422170000003</v>
      </c>
      <c r="CS237" s="65">
        <v>9126.9052740000006</v>
      </c>
      <c r="CT237" s="65">
        <v>4935.0760520000003</v>
      </c>
      <c r="CU237" s="65">
        <v>5515.6896180000003</v>
      </c>
      <c r="CV237" s="65">
        <v>7252.3422170000003</v>
      </c>
      <c r="CW237" s="65">
        <v>9126.9052740000006</v>
      </c>
      <c r="CX237" s="65">
        <v>4935.0760520000003</v>
      </c>
      <c r="CY237" s="65">
        <v>5515.6896180000003</v>
      </c>
      <c r="CZ237" s="65">
        <v>7252.3422170000003</v>
      </c>
      <c r="DA237" s="65">
        <v>9126.9052740000006</v>
      </c>
      <c r="DB237" s="65">
        <v>4935.0760520000003</v>
      </c>
      <c r="DC237" s="65">
        <v>5172.8051580000001</v>
      </c>
      <c r="DD237" s="65">
        <v>7252.3422170000003</v>
      </c>
      <c r="DE237" s="65">
        <v>9126.9052740000006</v>
      </c>
      <c r="DF237" s="65">
        <v>4935.0760520000003</v>
      </c>
      <c r="DG237" s="65">
        <v>5515.6896180000003</v>
      </c>
      <c r="DH237" s="65">
        <v>7252.3422170000003</v>
      </c>
      <c r="DI237" s="65">
        <v>9126.9052740000006</v>
      </c>
      <c r="DJ237" s="65">
        <v>4935.0760520000003</v>
      </c>
      <c r="DK237" s="65">
        <v>5515.6896180000003</v>
      </c>
      <c r="DL237" s="65">
        <v>7252.3422170000003</v>
      </c>
      <c r="DM237" s="65">
        <v>9126.9052740000006</v>
      </c>
      <c r="DN237" s="65">
        <v>4935.0760520000003</v>
      </c>
      <c r="DO237" s="65">
        <v>5515.6896180000003</v>
      </c>
      <c r="DP237" s="65">
        <v>7252.3422170000003</v>
      </c>
      <c r="DQ237" s="65">
        <v>9126.9052740000006</v>
      </c>
      <c r="DR237" s="65">
        <v>4935.0760520000003</v>
      </c>
      <c r="DS237" s="65">
        <v>5515.6896180000003</v>
      </c>
      <c r="DT237" s="65">
        <v>7252.3422170000003</v>
      </c>
      <c r="DU237" s="65">
        <v>9126.9052740000006</v>
      </c>
      <c r="DV237" s="65">
        <v>4935.0760520000003</v>
      </c>
      <c r="DW237" s="65">
        <v>5515.6896180000003</v>
      </c>
      <c r="DX237" s="65">
        <v>7252.3422170000003</v>
      </c>
      <c r="DY237" s="65">
        <v>9126.9052740000006</v>
      </c>
      <c r="DZ237" s="65">
        <v>4935.0760520000003</v>
      </c>
      <c r="EA237" s="65">
        <v>5515.6896180000003</v>
      </c>
      <c r="EB237" s="65">
        <v>7252.3422170000003</v>
      </c>
      <c r="EC237" s="65">
        <v>9126.9052740000006</v>
      </c>
      <c r="ED237" s="65">
        <v>4935.0760520000003</v>
      </c>
      <c r="EE237" s="65">
        <v>4182.0548680000002</v>
      </c>
      <c r="EF237" s="65">
        <v>7252.3422170000003</v>
      </c>
      <c r="EG237" s="65">
        <v>9126.9052740000006</v>
      </c>
      <c r="EH237" s="65">
        <v>4935.0760520000003</v>
      </c>
      <c r="EI237" s="65">
        <v>5515.6896180000003</v>
      </c>
      <c r="EJ237" s="65">
        <v>7252.3422170000003</v>
      </c>
      <c r="EK237" s="65">
        <v>9126.9052740000006</v>
      </c>
      <c r="EL237" s="65">
        <v>4935.0760520000003</v>
      </c>
      <c r="EM237" s="65">
        <v>5515.6896180000003</v>
      </c>
      <c r="EN237" s="65">
        <v>7252.3422170000003</v>
      </c>
      <c r="EO237" s="65">
        <v>9126.9052740000006</v>
      </c>
      <c r="EP237" s="65">
        <v>4935.0760520000003</v>
      </c>
      <c r="ER237" s="65">
        <v>7252.3422170000003</v>
      </c>
      <c r="ES237" s="65">
        <v>9126.9052740000006</v>
      </c>
      <c r="ET237" s="65">
        <v>4333.4255480000002</v>
      </c>
      <c r="EU237" s="65">
        <v>5515.6896180000003</v>
      </c>
      <c r="EV237" s="65">
        <v>7252.3422170000003</v>
      </c>
      <c r="EW237" s="65">
        <v>9126.9052740000006</v>
      </c>
      <c r="EX237" s="65">
        <v>4935.0760520000003</v>
      </c>
      <c r="EY237" s="65">
        <v>5515.6896180000003</v>
      </c>
      <c r="EZ237" s="65">
        <v>7252.3422170000003</v>
      </c>
      <c r="FA237" s="65">
        <v>9126.9052740000006</v>
      </c>
      <c r="FB237" s="65">
        <v>4935.0760520000003</v>
      </c>
      <c r="FC237" s="65">
        <v>5515.6896180000003</v>
      </c>
    </row>
    <row r="238" spans="2:159" x14ac:dyDescent="0.2">
      <c r="B238" s="65" t="s">
        <v>1</v>
      </c>
      <c r="C238" s="65" t="s">
        <v>40</v>
      </c>
      <c r="D238" s="65">
        <v>4143.2418390000003</v>
      </c>
      <c r="E238" s="65">
        <v>1047</v>
      </c>
      <c r="F238" s="65">
        <v>1047</v>
      </c>
      <c r="G238" s="65">
        <v>1047</v>
      </c>
      <c r="H238" s="65">
        <v>6303.8654829999996</v>
      </c>
      <c r="I238" s="65">
        <v>1047</v>
      </c>
      <c r="J238" s="65">
        <v>1047</v>
      </c>
      <c r="K238" s="65">
        <v>3058.0590390000002</v>
      </c>
      <c r="L238" s="65">
        <v>8800.9868839999999</v>
      </c>
      <c r="M238" s="65">
        <v>1047</v>
      </c>
      <c r="N238" s="65">
        <v>1047</v>
      </c>
      <c r="O238" s="65">
        <v>4790.6467970000003</v>
      </c>
      <c r="P238" s="65">
        <v>6547</v>
      </c>
      <c r="Q238" s="65">
        <v>1047</v>
      </c>
      <c r="R238" s="65">
        <v>1238.112533</v>
      </c>
      <c r="S238" s="65">
        <v>5547.8546230000002</v>
      </c>
      <c r="T238" s="65">
        <v>6740.4464289999996</v>
      </c>
      <c r="U238" s="65">
        <v>1047</v>
      </c>
      <c r="V238" s="65">
        <v>1047</v>
      </c>
      <c r="W238" s="65">
        <v>3640.5313099999998</v>
      </c>
      <c r="X238" s="65">
        <v>9716</v>
      </c>
      <c r="Y238" s="65">
        <v>1047</v>
      </c>
      <c r="Z238" s="65">
        <v>1047</v>
      </c>
      <c r="AA238" s="65">
        <v>4409.9650080000001</v>
      </c>
      <c r="AB238" s="65">
        <v>7888</v>
      </c>
      <c r="AC238" s="65">
        <v>9811.7003289999993</v>
      </c>
      <c r="AD238" s="65">
        <v>7888</v>
      </c>
      <c r="AE238" s="65">
        <v>10318</v>
      </c>
      <c r="AF238" s="65">
        <v>9716</v>
      </c>
      <c r="AG238" s="65">
        <v>10444</v>
      </c>
      <c r="AH238" s="65">
        <v>5476.0854360000003</v>
      </c>
      <c r="AI238" s="65">
        <v>7183</v>
      </c>
      <c r="AJ238" s="65">
        <v>9716</v>
      </c>
      <c r="AK238" s="65">
        <v>9284</v>
      </c>
      <c r="AL238" s="65">
        <v>10402</v>
      </c>
      <c r="AM238" s="65">
        <v>10318</v>
      </c>
      <c r="AN238" s="65">
        <v>9716</v>
      </c>
      <c r="AO238" s="65">
        <v>10444</v>
      </c>
      <c r="AP238" s="65">
        <v>10402</v>
      </c>
      <c r="AQ238" s="65">
        <v>10318</v>
      </c>
      <c r="AR238" s="65">
        <v>9716</v>
      </c>
      <c r="AS238" s="65">
        <v>7503</v>
      </c>
      <c r="AT238" s="65">
        <v>10402</v>
      </c>
      <c r="AU238" s="65">
        <v>8303</v>
      </c>
      <c r="AV238" s="65">
        <v>9716</v>
      </c>
      <c r="AW238" s="65">
        <v>10444</v>
      </c>
      <c r="AX238" s="65">
        <v>9004.0339999999997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9298.0121350000009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41</v>
      </c>
      <c r="D239" s="65">
        <v>678.88846720000004</v>
      </c>
      <c r="E239" s="65">
        <v>539.47799999999995</v>
      </c>
      <c r="F239" s="65">
        <v>583.11225000000002</v>
      </c>
      <c r="G239" s="65">
        <v>686.76057270000001</v>
      </c>
      <c r="H239" s="65">
        <v>705.07465760000002</v>
      </c>
      <c r="I239" s="65">
        <v>539.47799999999995</v>
      </c>
      <c r="J239" s="65">
        <v>583.11225000000002</v>
      </c>
      <c r="K239" s="65">
        <v>694.18124999999998</v>
      </c>
      <c r="L239" s="65">
        <v>708.61120749999998</v>
      </c>
      <c r="M239" s="65">
        <v>539.47799999999995</v>
      </c>
      <c r="N239" s="65">
        <v>583.11225000000002</v>
      </c>
      <c r="O239" s="65">
        <v>694.18124999999998</v>
      </c>
      <c r="P239" s="65">
        <v>795.98492369999997</v>
      </c>
      <c r="Q239" s="65">
        <v>539.47799999999995</v>
      </c>
      <c r="R239" s="65">
        <v>583.11225000000002</v>
      </c>
      <c r="S239" s="65">
        <v>694.18124999999998</v>
      </c>
      <c r="T239" s="65">
        <v>449.0296811</v>
      </c>
      <c r="U239" s="65">
        <v>539.47799999999995</v>
      </c>
      <c r="V239" s="65">
        <v>583.11225000000002</v>
      </c>
      <c r="W239" s="65">
        <v>694.18124999999998</v>
      </c>
      <c r="X239" s="65">
        <v>422.75061160000001</v>
      </c>
      <c r="Y239" s="65">
        <v>171.28670410000001</v>
      </c>
      <c r="Z239" s="65">
        <v>500.40696809999997</v>
      </c>
      <c r="AA239" s="65">
        <v>165.8536886</v>
      </c>
      <c r="AB239" s="65">
        <v>5794.45345</v>
      </c>
      <c r="AC239" s="65">
        <v>1024.7668000000001</v>
      </c>
      <c r="AD239" s="65">
        <v>1107.6523500000001</v>
      </c>
      <c r="AE239" s="65">
        <v>1318.63375</v>
      </c>
      <c r="AF239" s="65">
        <v>1001.804577</v>
      </c>
      <c r="AG239" s="65">
        <v>1024.7668000000001</v>
      </c>
      <c r="AH239" s="65">
        <v>976.83844309999995</v>
      </c>
      <c r="AI239" s="65">
        <v>973.86608220000005</v>
      </c>
      <c r="AJ239" s="65">
        <v>2923.369533</v>
      </c>
      <c r="AK239" s="65">
        <v>1024.7668000000001</v>
      </c>
      <c r="AL239" s="65">
        <v>682.39486099999999</v>
      </c>
      <c r="AM239" s="65">
        <v>674.87493180000001</v>
      </c>
      <c r="AN239" s="65">
        <v>5794.45345</v>
      </c>
      <c r="AO239" s="65">
        <v>738.19065590000002</v>
      </c>
      <c r="AP239" s="65">
        <v>734.38419260000001</v>
      </c>
      <c r="AQ239" s="65">
        <v>726.72361079999996</v>
      </c>
      <c r="AR239" s="65">
        <v>565.04348419999997</v>
      </c>
      <c r="AS239" s="65">
        <v>1024.7668000000001</v>
      </c>
      <c r="AT239" s="65">
        <v>440.04787049999999</v>
      </c>
      <c r="AU239" s="65">
        <v>432.2664595</v>
      </c>
      <c r="AV239" s="65">
        <v>609.10807160000002</v>
      </c>
      <c r="AW239" s="65">
        <v>1024.7668000000001</v>
      </c>
      <c r="AX239" s="65">
        <v>823.74263980000001</v>
      </c>
      <c r="AY239" s="65">
        <v>1318.63375</v>
      </c>
      <c r="AZ239" s="65">
        <v>5794.45345</v>
      </c>
      <c r="BA239" s="65">
        <v>1024.7668000000001</v>
      </c>
      <c r="BB239" s="65">
        <v>870.20207340000002</v>
      </c>
      <c r="BC239" s="65">
        <v>862.17404799999997</v>
      </c>
      <c r="BD239" s="65">
        <v>5794.45345</v>
      </c>
      <c r="BE239" s="65">
        <v>1024.7668000000001</v>
      </c>
      <c r="BF239" s="65">
        <v>1107.6523500000001</v>
      </c>
      <c r="BG239" s="65">
        <v>1318.63375</v>
      </c>
      <c r="BH239" s="65">
        <v>5794.45345</v>
      </c>
      <c r="BI239" s="65">
        <v>964.90418090000003</v>
      </c>
      <c r="BJ239" s="65">
        <v>1107.6523500000001</v>
      </c>
      <c r="BK239" s="65">
        <v>1318.63375</v>
      </c>
      <c r="BL239" s="65">
        <v>5472.4885830000003</v>
      </c>
      <c r="BM239" s="65">
        <v>1024.7668000000001</v>
      </c>
      <c r="BN239" s="65">
        <v>1107.6523500000001</v>
      </c>
      <c r="BO239" s="65">
        <v>1318.63375</v>
      </c>
      <c r="BP239" s="65">
        <v>5794.45345</v>
      </c>
      <c r="BQ239" s="65">
        <v>1024.7668000000001</v>
      </c>
      <c r="BR239" s="65">
        <v>1107.6523500000001</v>
      </c>
      <c r="BS239" s="65">
        <v>1318.63375</v>
      </c>
      <c r="BT239" s="65">
        <v>5794.45345</v>
      </c>
      <c r="BU239" s="65">
        <v>1024.7668000000001</v>
      </c>
      <c r="BV239" s="65">
        <v>1107.6523500000001</v>
      </c>
      <c r="BW239" s="65">
        <v>1318.63375</v>
      </c>
      <c r="BX239" s="65">
        <v>5794.45345</v>
      </c>
      <c r="BY239" s="65">
        <v>1024.7668000000001</v>
      </c>
      <c r="BZ239" s="65">
        <v>1107.6523500000001</v>
      </c>
      <c r="CA239" s="65">
        <v>1318.63375</v>
      </c>
      <c r="CB239" s="65">
        <v>5794.45345</v>
      </c>
      <c r="CC239" s="65">
        <v>1024.7668000000001</v>
      </c>
      <c r="CD239" s="65">
        <v>1107.6523500000001</v>
      </c>
      <c r="CE239" s="65">
        <v>1318.63375</v>
      </c>
      <c r="CF239" s="65">
        <v>5794.45345</v>
      </c>
      <c r="CG239" s="65">
        <v>1024.7668000000001</v>
      </c>
      <c r="CH239" s="65">
        <v>1107.6523500000001</v>
      </c>
      <c r="CI239" s="65">
        <v>1318.63375</v>
      </c>
      <c r="CJ239" s="65">
        <v>5794.45345</v>
      </c>
      <c r="CK239" s="65">
        <v>1024.7668000000001</v>
      </c>
      <c r="CL239" s="65">
        <v>1107.6523500000001</v>
      </c>
      <c r="CM239" s="65">
        <v>1318.63375</v>
      </c>
      <c r="CN239" s="65">
        <v>5794.45345</v>
      </c>
      <c r="CO239" s="65">
        <v>1024.7668000000001</v>
      </c>
      <c r="CP239" s="65">
        <v>1107.6523500000001</v>
      </c>
      <c r="CQ239" s="65">
        <v>1318.63375</v>
      </c>
      <c r="CR239" s="65">
        <v>5794.45345</v>
      </c>
      <c r="CS239" s="65">
        <v>1024.7668000000001</v>
      </c>
      <c r="CT239" s="65">
        <v>1107.6523500000001</v>
      </c>
      <c r="CU239" s="65">
        <v>981.33002920000001</v>
      </c>
      <c r="CV239" s="65">
        <v>5794.45345</v>
      </c>
      <c r="CW239" s="65">
        <v>1024.7668000000001</v>
      </c>
      <c r="CX239" s="65">
        <v>692.96930239999995</v>
      </c>
      <c r="CY239" s="65">
        <v>1318.63375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1024.7668000000001</v>
      </c>
      <c r="DF239" s="65">
        <v>1107.6523500000001</v>
      </c>
      <c r="DG239" s="65">
        <v>1318.63375</v>
      </c>
      <c r="DH239" s="65">
        <v>5794.45345</v>
      </c>
      <c r="DI239" s="65">
        <v>1024.7668000000001</v>
      </c>
      <c r="DJ239" s="65">
        <v>1107.6523500000001</v>
      </c>
      <c r="DK239" s="65">
        <v>1318.63375</v>
      </c>
      <c r="DL239" s="65">
        <v>5794.45345</v>
      </c>
      <c r="DM239" s="65">
        <v>1024.7668000000001</v>
      </c>
      <c r="DN239" s="65">
        <v>1107.6523500000001</v>
      </c>
      <c r="DO239" s="65">
        <v>1318.63375</v>
      </c>
      <c r="DP239" s="65">
        <v>5794.45345</v>
      </c>
      <c r="DQ239" s="65">
        <v>1024.7668000000001</v>
      </c>
      <c r="DR239" s="65">
        <v>1107.6523500000001</v>
      </c>
      <c r="DS239" s="65">
        <v>1318.63375</v>
      </c>
      <c r="DT239" s="65">
        <v>5794.45345</v>
      </c>
      <c r="DU239" s="65">
        <v>1024.7668000000001</v>
      </c>
      <c r="DV239" s="65">
        <v>1107.6523500000001</v>
      </c>
      <c r="DW239" s="65">
        <v>1318.63375</v>
      </c>
      <c r="DX239" s="65">
        <v>4421.5549469999996</v>
      </c>
      <c r="DY239" s="65">
        <v>1024.7668000000001</v>
      </c>
      <c r="DZ239" s="65">
        <v>1107.6523500000001</v>
      </c>
      <c r="EA239" s="65">
        <v>1318.63375</v>
      </c>
      <c r="EB239" s="65">
        <v>4755.9240710000004</v>
      </c>
      <c r="EC239" s="65">
        <v>1024.7668000000001</v>
      </c>
      <c r="ED239" s="65">
        <v>1097.177236</v>
      </c>
      <c r="EE239" s="65">
        <v>1318.63375</v>
      </c>
      <c r="EF239" s="65">
        <v>5794.45345</v>
      </c>
      <c r="EG239" s="65">
        <v>1024.7668000000001</v>
      </c>
      <c r="EH239" s="65">
        <v>1107.6523500000001</v>
      </c>
      <c r="EI239" s="65">
        <v>1318.63375</v>
      </c>
      <c r="EJ239" s="65">
        <v>5794.45345</v>
      </c>
      <c r="EK239" s="65">
        <v>1024.7668000000001</v>
      </c>
      <c r="EL239" s="65">
        <v>1107.6523500000001</v>
      </c>
      <c r="EM239" s="65">
        <v>969.33657349999999</v>
      </c>
      <c r="EN239" s="65">
        <v>5794.45345</v>
      </c>
      <c r="EO239" s="65">
        <v>1024.7668000000001</v>
      </c>
      <c r="EP239" s="65">
        <v>1107.6523500000001</v>
      </c>
      <c r="EQ239" s="65">
        <v>1318.63375</v>
      </c>
      <c r="ER239" s="65">
        <v>5794.45345</v>
      </c>
      <c r="ES239" s="65">
        <v>1024.7668000000001</v>
      </c>
      <c r="ET239" s="65">
        <v>1013.309544</v>
      </c>
      <c r="EU239" s="65">
        <v>1007.85018</v>
      </c>
      <c r="EV239" s="65">
        <v>821.87059490000001</v>
      </c>
      <c r="EW239" s="65">
        <v>1024.7668000000001</v>
      </c>
      <c r="EX239" s="65">
        <v>1107.6523500000001</v>
      </c>
      <c r="EY239" s="65">
        <v>1318.63375</v>
      </c>
      <c r="EZ239" s="65">
        <v>4815.5639279999996</v>
      </c>
      <c r="FA239" s="65">
        <v>1024.7668000000001</v>
      </c>
      <c r="FB239" s="65">
        <v>1107.6523500000001</v>
      </c>
      <c r="FC239" s="65">
        <v>1318.63375</v>
      </c>
    </row>
    <row r="240" spans="2:159" x14ac:dyDescent="0.2">
      <c r="B240" s="65" t="s">
        <v>1</v>
      </c>
      <c r="C240" s="65" t="s">
        <v>42</v>
      </c>
      <c r="F240" s="65">
        <v>363.93374999999997</v>
      </c>
      <c r="G240" s="65">
        <v>357.11250000000001</v>
      </c>
      <c r="H240" s="65">
        <v>355.10624999999999</v>
      </c>
      <c r="I240" s="65">
        <v>296.8110787</v>
      </c>
      <c r="J240" s="65">
        <v>363.93374999999997</v>
      </c>
      <c r="K240" s="65">
        <v>357.11250000000001</v>
      </c>
      <c r="L240" s="65">
        <v>355.10624999999999</v>
      </c>
      <c r="M240" s="65">
        <v>358.31625000000003</v>
      </c>
      <c r="N240" s="65">
        <v>363.93374999999997</v>
      </c>
      <c r="O240" s="65">
        <v>357.11250000000001</v>
      </c>
      <c r="P240" s="65">
        <v>355.10624999999999</v>
      </c>
      <c r="Q240" s="65">
        <v>358.31625000000003</v>
      </c>
      <c r="R240" s="65">
        <v>363.93374999999997</v>
      </c>
      <c r="S240" s="65">
        <v>357.11250000000001</v>
      </c>
      <c r="T240" s="65">
        <v>355.10624999999999</v>
      </c>
      <c r="U240" s="65">
        <v>358.31625000000003</v>
      </c>
      <c r="V240" s="65">
        <v>363.93374999999997</v>
      </c>
      <c r="W240" s="65">
        <v>357.11250000000001</v>
      </c>
      <c r="X240" s="65">
        <v>355.10624999999999</v>
      </c>
      <c r="Y240" s="65">
        <v>358.31625000000003</v>
      </c>
      <c r="Z240" s="65">
        <v>363.93374999999997</v>
      </c>
      <c r="AA240" s="65">
        <v>357.11250000000001</v>
      </c>
      <c r="AB240" s="65">
        <v>355.10624999999999</v>
      </c>
      <c r="AC240" s="65">
        <v>292.68074999999999</v>
      </c>
      <c r="AD240" s="65">
        <v>363.93374999999997</v>
      </c>
      <c r="AE240" s="65">
        <v>357.11250000000001</v>
      </c>
      <c r="AF240" s="65">
        <v>409.9888679</v>
      </c>
      <c r="AG240" s="65">
        <v>534.77302540000005</v>
      </c>
      <c r="AH240" s="65">
        <v>562.56674999999996</v>
      </c>
      <c r="AI240" s="65">
        <v>552.02250000000004</v>
      </c>
      <c r="AJ240" s="65">
        <v>548.92124999999999</v>
      </c>
      <c r="AK240" s="65">
        <v>553.88324999999998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162.1415275</v>
      </c>
      <c r="BE240" s="65">
        <v>553.88324999999998</v>
      </c>
      <c r="BF240" s="65">
        <v>562.56674999999996</v>
      </c>
      <c r="BG240" s="65">
        <v>552.02250000000004</v>
      </c>
      <c r="BH240" s="65">
        <v>548.92124999999999</v>
      </c>
      <c r="BI240" s="65">
        <v>164.422437</v>
      </c>
      <c r="BJ240" s="65">
        <v>562.56674999999996</v>
      </c>
      <c r="BK240" s="65">
        <v>552.02250000000004</v>
      </c>
      <c r="BL240" s="65">
        <v>213.9746044</v>
      </c>
      <c r="BM240" s="65">
        <v>553.88324999999998</v>
      </c>
      <c r="BN240" s="65">
        <v>562.56674999999996</v>
      </c>
      <c r="BO240" s="65">
        <v>552.02250000000004</v>
      </c>
      <c r="BP240" s="65">
        <v>548.92124999999999</v>
      </c>
      <c r="BQ240" s="65">
        <v>553.88324999999998</v>
      </c>
      <c r="BR240" s="65">
        <v>377.26927719999998</v>
      </c>
      <c r="BS240" s="65">
        <v>552.02250000000004</v>
      </c>
      <c r="BT240" s="65">
        <v>548.92124999999999</v>
      </c>
      <c r="BU240" s="65">
        <v>553.88324999999998</v>
      </c>
      <c r="BV240" s="65">
        <v>562.56674999999996</v>
      </c>
      <c r="BW240" s="65">
        <v>552.02250000000004</v>
      </c>
      <c r="BX240" s="65">
        <v>548.92124999999999</v>
      </c>
      <c r="BY240" s="65">
        <v>553.88324999999998</v>
      </c>
      <c r="BZ240" s="65">
        <v>562.56674999999996</v>
      </c>
      <c r="CA240" s="65">
        <v>480.92979509999998</v>
      </c>
      <c r="CB240" s="65">
        <v>548.92124999999999</v>
      </c>
      <c r="CC240" s="65">
        <v>553.88324999999998</v>
      </c>
      <c r="CD240" s="65">
        <v>562.56674999999996</v>
      </c>
      <c r="CE240" s="65">
        <v>552.02250000000004</v>
      </c>
      <c r="CF240" s="65">
        <v>548.92124999999999</v>
      </c>
      <c r="CG240" s="65">
        <v>553.88324999999998</v>
      </c>
      <c r="CI240" s="65">
        <v>552.02250000000004</v>
      </c>
      <c r="CJ240" s="65">
        <v>548.92124999999999</v>
      </c>
      <c r="CK240" s="65">
        <v>553.88324999999998</v>
      </c>
      <c r="CL240" s="65">
        <v>562.56674999999996</v>
      </c>
      <c r="CM240" s="65">
        <v>552.02250000000004</v>
      </c>
      <c r="CN240" s="65">
        <v>548.92124999999999</v>
      </c>
      <c r="CO240" s="65">
        <v>553.88324999999998</v>
      </c>
      <c r="CP240" s="65">
        <v>562.56674999999996</v>
      </c>
      <c r="CQ240" s="65">
        <v>552.02250000000004</v>
      </c>
      <c r="CR240" s="65">
        <v>548.92124999999999</v>
      </c>
      <c r="CS240" s="65">
        <v>553.88324999999998</v>
      </c>
      <c r="CT240" s="65">
        <v>562.56674999999996</v>
      </c>
      <c r="CU240" s="65">
        <v>552.02250000000004</v>
      </c>
      <c r="CV240" s="65">
        <v>548.92124999999999</v>
      </c>
      <c r="CW240" s="65">
        <v>553.88324999999998</v>
      </c>
      <c r="CX240" s="65">
        <v>562.56674999999996</v>
      </c>
      <c r="CY240" s="65">
        <v>552.02250000000004</v>
      </c>
      <c r="CZ240" s="65">
        <v>548.92124999999999</v>
      </c>
      <c r="DA240" s="65">
        <v>553.88324999999998</v>
      </c>
      <c r="DB240" s="65">
        <v>562.56674999999996</v>
      </c>
      <c r="DC240" s="65">
        <v>552.02250000000004</v>
      </c>
      <c r="DD240" s="65">
        <v>548.92124999999999</v>
      </c>
      <c r="DE240" s="65">
        <v>553.88324999999998</v>
      </c>
      <c r="DF240" s="65">
        <v>562.56674999999996</v>
      </c>
      <c r="DG240" s="65">
        <v>552.02250000000004</v>
      </c>
      <c r="DH240" s="65">
        <v>548.92124999999999</v>
      </c>
      <c r="DI240" s="65">
        <v>553.88324999999998</v>
      </c>
      <c r="DJ240" s="65">
        <v>562.56674999999996</v>
      </c>
      <c r="DK240" s="65">
        <v>552.02250000000004</v>
      </c>
      <c r="DL240" s="65">
        <v>548.92124999999999</v>
      </c>
      <c r="DM240" s="65">
        <v>553.88324999999998</v>
      </c>
      <c r="DN240" s="65">
        <v>562.56674999999996</v>
      </c>
      <c r="DO240" s="65">
        <v>552.02250000000004</v>
      </c>
      <c r="DP240" s="65">
        <v>548.92124999999999</v>
      </c>
      <c r="DQ240" s="65">
        <v>553.88324999999998</v>
      </c>
      <c r="DR240" s="65">
        <v>562.56674999999996</v>
      </c>
      <c r="DS240" s="65">
        <v>552.02250000000004</v>
      </c>
      <c r="DT240" s="65">
        <v>548.92124999999999</v>
      </c>
      <c r="DU240" s="65">
        <v>553.88324999999998</v>
      </c>
      <c r="DV240" s="65">
        <v>562.56674999999996</v>
      </c>
      <c r="DW240" s="65">
        <v>552.02250000000004</v>
      </c>
      <c r="DX240" s="65">
        <v>548.92124999999999</v>
      </c>
      <c r="DY240" s="65">
        <v>553.88324999999998</v>
      </c>
      <c r="DZ240" s="65">
        <v>562.56674999999996</v>
      </c>
      <c r="EA240" s="65">
        <v>552.02250000000004</v>
      </c>
      <c r="EB240" s="65">
        <v>548.92124999999999</v>
      </c>
      <c r="EC240" s="65">
        <v>553.88324999999998</v>
      </c>
      <c r="ED240" s="65">
        <v>562.56674999999996</v>
      </c>
      <c r="EE240" s="65">
        <v>552.02250000000004</v>
      </c>
      <c r="EF240" s="65">
        <v>548.92124999999999</v>
      </c>
      <c r="EG240" s="65">
        <v>553.88324999999998</v>
      </c>
      <c r="EH240" s="65">
        <v>562.56674999999996</v>
      </c>
      <c r="EI240" s="65">
        <v>552.02250000000004</v>
      </c>
      <c r="EJ240" s="65">
        <v>548.92124999999999</v>
      </c>
      <c r="EK240" s="65">
        <v>553.88324999999998</v>
      </c>
      <c r="EL240" s="65">
        <v>562.56674999999996</v>
      </c>
      <c r="EM240" s="65">
        <v>552.02250000000004</v>
      </c>
      <c r="EN240" s="65">
        <v>548.92124999999999</v>
      </c>
      <c r="EO240" s="65">
        <v>553.88324999999998</v>
      </c>
      <c r="EP240" s="65">
        <v>562.56674999999996</v>
      </c>
      <c r="EQ240" s="65">
        <v>552.02250000000004</v>
      </c>
      <c r="ER240" s="65">
        <v>548.92124999999999</v>
      </c>
      <c r="ES240" s="65">
        <v>553.88324999999998</v>
      </c>
      <c r="ET240" s="65">
        <v>562.56674999999996</v>
      </c>
      <c r="EU240" s="65">
        <v>552.02250000000004</v>
      </c>
      <c r="EV240" s="65">
        <v>548.92124999999999</v>
      </c>
      <c r="EW240" s="65">
        <v>553.88324999999998</v>
      </c>
      <c r="EX240" s="65">
        <v>562.56674999999996</v>
      </c>
      <c r="EY240" s="65">
        <v>552.02250000000004</v>
      </c>
      <c r="EZ240" s="65">
        <v>548.92124999999999</v>
      </c>
      <c r="FA240" s="65">
        <v>553.88324999999998</v>
      </c>
      <c r="FB240" s="65">
        <v>562.56674999999996</v>
      </c>
      <c r="FC240" s="65">
        <v>552.02250000000004</v>
      </c>
    </row>
    <row r="241" spans="2:159" x14ac:dyDescent="0.2">
      <c r="B241" s="65" t="s">
        <v>1</v>
      </c>
      <c r="C241" s="65" t="s">
        <v>43</v>
      </c>
    </row>
    <row r="242" spans="2:159" x14ac:dyDescent="0.2">
      <c r="B242" s="65" t="s">
        <v>1</v>
      </c>
      <c r="C242" s="65" t="s">
        <v>44</v>
      </c>
      <c r="AD242" s="65">
        <v>236.67228</v>
      </c>
      <c r="AF242" s="65">
        <v>459.87096559999998</v>
      </c>
      <c r="AG242" s="65">
        <v>631.65349549999996</v>
      </c>
      <c r="AH242" s="65">
        <v>81.809344460000005</v>
      </c>
      <c r="AL242" s="65">
        <v>265.18428</v>
      </c>
      <c r="AM242" s="65">
        <v>1535.4497200000001</v>
      </c>
      <c r="AP242" s="65">
        <v>265.18428</v>
      </c>
      <c r="AQ242" s="65">
        <v>1535.4497200000001</v>
      </c>
      <c r="AR242" s="65">
        <v>2933.3964799999999</v>
      </c>
      <c r="AS242" s="65">
        <v>713.70583999999997</v>
      </c>
      <c r="AV242" s="65">
        <v>629.61949549999997</v>
      </c>
      <c r="AW242" s="65">
        <v>713.70583999999997</v>
      </c>
      <c r="AX242" s="65">
        <v>265.18428</v>
      </c>
      <c r="AY242" s="65">
        <v>1535.4497200000001</v>
      </c>
      <c r="AZ242" s="65">
        <v>2933.3964799999999</v>
      </c>
      <c r="BA242" s="65">
        <v>713.70583999999997</v>
      </c>
      <c r="BB242" s="65">
        <v>265.18428</v>
      </c>
      <c r="BC242" s="65">
        <v>1535.4497200000001</v>
      </c>
      <c r="BD242" s="65">
        <v>2933.3964799999999</v>
      </c>
      <c r="BF242" s="65">
        <v>265.18428</v>
      </c>
      <c r="BG242" s="65">
        <v>1535.4497200000001</v>
      </c>
      <c r="BH242" s="65">
        <v>2933.3964799999999</v>
      </c>
      <c r="BI242" s="65">
        <v>713.70583999999997</v>
      </c>
      <c r="BJ242" s="65">
        <v>265.18428</v>
      </c>
      <c r="BK242" s="65">
        <v>1535.4497200000001</v>
      </c>
      <c r="BL242" s="65">
        <v>2933.3964799999999</v>
      </c>
      <c r="BN242" s="65">
        <v>265.18428</v>
      </c>
      <c r="BO242" s="65">
        <v>876.22171460000004</v>
      </c>
      <c r="BP242" s="65">
        <v>2933.3964799999999</v>
      </c>
      <c r="BQ242" s="65">
        <v>713.70583999999997</v>
      </c>
      <c r="BR242" s="65">
        <v>265.18428</v>
      </c>
      <c r="BS242" s="65">
        <v>1535.4497200000001</v>
      </c>
      <c r="BT242" s="65">
        <v>3139.4764799999998</v>
      </c>
      <c r="BU242" s="65">
        <v>713.70583999999997</v>
      </c>
      <c r="BV242" s="65">
        <v>265.18428</v>
      </c>
      <c r="BW242" s="65">
        <v>1643.31972</v>
      </c>
      <c r="BX242" s="65">
        <v>3139.4764799999998</v>
      </c>
      <c r="BY242" s="65">
        <v>713.70583999999997</v>
      </c>
      <c r="BZ242" s="65">
        <v>283.81428</v>
      </c>
      <c r="CA242" s="65">
        <v>1643.31972</v>
      </c>
      <c r="CB242" s="65">
        <v>3139.4764799999998</v>
      </c>
      <c r="CC242" s="65">
        <v>763.84583999999995</v>
      </c>
      <c r="CD242" s="65">
        <v>283.81428</v>
      </c>
      <c r="CE242" s="65">
        <v>1535.4497200000001</v>
      </c>
      <c r="CF242" s="65">
        <v>3139.4764799999998</v>
      </c>
      <c r="CG242" s="65">
        <v>713.70583999999997</v>
      </c>
      <c r="CH242" s="65">
        <v>265.18428</v>
      </c>
      <c r="CI242" s="65">
        <v>1643.31972</v>
      </c>
      <c r="CJ242" s="65">
        <v>3139.4764799999998</v>
      </c>
      <c r="CK242" s="65">
        <v>713.70583999999997</v>
      </c>
      <c r="CL242" s="65">
        <v>265.18428</v>
      </c>
      <c r="CM242" s="65">
        <v>1643.31972</v>
      </c>
      <c r="CN242" s="65">
        <v>3139.4764799999998</v>
      </c>
      <c r="CO242" s="65">
        <v>763.84583999999995</v>
      </c>
      <c r="CP242" s="65">
        <v>283.81428</v>
      </c>
      <c r="CQ242" s="65">
        <v>1643.31972</v>
      </c>
      <c r="CR242" s="65">
        <v>3139.4764799999998</v>
      </c>
      <c r="CS242" s="65">
        <v>763.84583999999995</v>
      </c>
      <c r="CT242" s="65">
        <v>283.81428</v>
      </c>
      <c r="CU242" s="65">
        <v>1643.31972</v>
      </c>
      <c r="CV242" s="65">
        <v>3139.4764799999998</v>
      </c>
      <c r="CW242" s="65">
        <v>763.84583999999995</v>
      </c>
      <c r="CX242" s="65">
        <v>265.18428</v>
      </c>
      <c r="CY242" s="65">
        <v>1643.31972</v>
      </c>
      <c r="CZ242" s="65">
        <v>3139.4764799999998</v>
      </c>
      <c r="DA242" s="65">
        <v>763.84583999999995</v>
      </c>
      <c r="DB242" s="65">
        <v>283.81428</v>
      </c>
      <c r="DC242" s="65">
        <v>565.03650919999995</v>
      </c>
      <c r="DD242" s="65">
        <v>3139.4764799999998</v>
      </c>
      <c r="DE242" s="65">
        <v>763.84583999999995</v>
      </c>
      <c r="DF242" s="65">
        <v>265.18428</v>
      </c>
      <c r="DG242" s="65">
        <v>1147.2337809999999</v>
      </c>
      <c r="DH242" s="65">
        <v>3139.4764799999998</v>
      </c>
      <c r="DI242" s="65">
        <v>763.84583999999995</v>
      </c>
      <c r="DJ242" s="65">
        <v>18.63</v>
      </c>
      <c r="DK242" s="65">
        <v>1643.31972</v>
      </c>
      <c r="DL242" s="65">
        <v>3139.4764799999998</v>
      </c>
      <c r="DM242" s="65">
        <v>570.72016710000003</v>
      </c>
      <c r="DN242" s="65">
        <v>265.18428</v>
      </c>
      <c r="DO242" s="65">
        <v>1643.31972</v>
      </c>
      <c r="DP242" s="65">
        <v>3139.4764799999998</v>
      </c>
      <c r="DQ242" s="65">
        <v>763.84583999999995</v>
      </c>
      <c r="DR242" s="65">
        <v>283.81428</v>
      </c>
      <c r="DT242" s="65">
        <v>3139.4764799999998</v>
      </c>
      <c r="DU242" s="65">
        <v>763.84583999999995</v>
      </c>
      <c r="DV242" s="65">
        <v>265.18428</v>
      </c>
      <c r="DW242" s="65">
        <v>1643.31972</v>
      </c>
      <c r="DX242" s="65">
        <v>3139.4764799999998</v>
      </c>
      <c r="DY242" s="65">
        <v>763.84583999999995</v>
      </c>
      <c r="DZ242" s="65">
        <v>283.81428</v>
      </c>
      <c r="EA242" s="65">
        <v>1643.31972</v>
      </c>
      <c r="EB242" s="65">
        <v>3139.4764799999998</v>
      </c>
      <c r="EC242" s="65">
        <v>763.84583999999995</v>
      </c>
      <c r="ED242" s="65">
        <v>265.18428</v>
      </c>
      <c r="EE242" s="65">
        <v>1643.31972</v>
      </c>
      <c r="EF242" s="65">
        <v>3139.4764799999998</v>
      </c>
      <c r="EG242" s="65">
        <v>763.84583999999995</v>
      </c>
      <c r="EI242" s="65">
        <v>1643.31972</v>
      </c>
      <c r="EJ242" s="65">
        <v>611.08823029999996</v>
      </c>
      <c r="EK242" s="65">
        <v>763.84583999999995</v>
      </c>
      <c r="EL242" s="65">
        <v>265.18428</v>
      </c>
      <c r="EM242" s="65">
        <v>231.1832904</v>
      </c>
      <c r="EN242" s="65">
        <v>2933.3964799999999</v>
      </c>
      <c r="EO242" s="65">
        <v>763.84583999999995</v>
      </c>
      <c r="EP242" s="65">
        <v>283.81428</v>
      </c>
      <c r="EQ242" s="65">
        <v>1535.4497200000001</v>
      </c>
      <c r="ER242" s="65">
        <v>3139.4764799999998</v>
      </c>
      <c r="ES242" s="65">
        <v>763.84583999999995</v>
      </c>
      <c r="ET242" s="65">
        <v>265.18428</v>
      </c>
      <c r="EU242" s="65">
        <v>1643.31972</v>
      </c>
      <c r="EV242" s="65">
        <v>3139.4764799999998</v>
      </c>
      <c r="EW242" s="65">
        <v>763.84583999999995</v>
      </c>
      <c r="EX242" s="65">
        <v>283.81428</v>
      </c>
      <c r="EY242" s="65">
        <v>692.33525599999996</v>
      </c>
      <c r="EZ242" s="65">
        <v>3139.4764799999998</v>
      </c>
      <c r="FA242" s="65">
        <v>763.84583999999995</v>
      </c>
      <c r="FB242" s="65">
        <v>265.18428</v>
      </c>
      <c r="FC242" s="65">
        <v>1643.31972</v>
      </c>
    </row>
    <row r="243" spans="2:159" x14ac:dyDescent="0.2">
      <c r="B243" s="65" t="s">
        <v>1</v>
      </c>
      <c r="C243" s="65" t="s">
        <v>45</v>
      </c>
    </row>
    <row r="244" spans="2:159" x14ac:dyDescent="0.2">
      <c r="B244" s="65" t="s">
        <v>1</v>
      </c>
      <c r="C244" s="65" t="s">
        <v>46</v>
      </c>
    </row>
    <row r="245" spans="2:159" x14ac:dyDescent="0.2">
      <c r="B245" s="65" t="s">
        <v>1</v>
      </c>
      <c r="C245" s="65" t="s">
        <v>15</v>
      </c>
      <c r="D245" s="65">
        <v>58602.865919999997</v>
      </c>
      <c r="E245" s="65">
        <v>54741.960579999999</v>
      </c>
      <c r="F245" s="65">
        <v>49516.712090000001</v>
      </c>
      <c r="G245" s="65">
        <v>55389.992339999997</v>
      </c>
      <c r="H245" s="65">
        <v>61207.45089</v>
      </c>
      <c r="I245" s="65">
        <v>53762.1178</v>
      </c>
      <c r="J245" s="65">
        <v>50054.269099999998</v>
      </c>
      <c r="K245" s="65">
        <v>55811.607080000002</v>
      </c>
      <c r="L245" s="65">
        <v>62793.272169999997</v>
      </c>
      <c r="M245" s="65">
        <v>55732.656949999997</v>
      </c>
      <c r="N245" s="65">
        <v>54850.070269999997</v>
      </c>
      <c r="O245" s="65">
        <v>57756.527170000001</v>
      </c>
      <c r="P245" s="65">
        <v>62700.84592</v>
      </c>
      <c r="Q245" s="65">
        <v>55625.475270000003</v>
      </c>
      <c r="R245" s="65">
        <v>53838.246279999999</v>
      </c>
      <c r="S245" s="65">
        <v>58365.903230000004</v>
      </c>
      <c r="T245" s="65">
        <v>61750.65956</v>
      </c>
      <c r="U245" s="65">
        <v>53766.55343</v>
      </c>
      <c r="V245" s="65">
        <v>52352.13018</v>
      </c>
      <c r="W245" s="65">
        <v>54709.150159999997</v>
      </c>
      <c r="X245" s="65">
        <v>63907.47118</v>
      </c>
      <c r="Y245" s="65">
        <v>56667.187279999998</v>
      </c>
      <c r="Z245" s="65">
        <v>54297.071660000001</v>
      </c>
      <c r="AA245" s="65">
        <v>58332.029569999999</v>
      </c>
      <c r="AB245" s="65">
        <v>64873.41807</v>
      </c>
      <c r="AC245" s="65">
        <v>59107.518530000001</v>
      </c>
      <c r="AD245" s="65">
        <v>58242.472670000003</v>
      </c>
      <c r="AE245" s="65">
        <v>62543.305769999999</v>
      </c>
      <c r="AF245" s="65">
        <v>67967.910610000006</v>
      </c>
      <c r="AG245" s="65">
        <v>62504.505250000002</v>
      </c>
      <c r="AH245" s="65">
        <v>60079.895380000002</v>
      </c>
      <c r="AI245" s="65">
        <v>63076.354780000001</v>
      </c>
      <c r="AJ245" s="65">
        <v>71206.462220000001</v>
      </c>
      <c r="AK245" s="65">
        <v>65179.187449999998</v>
      </c>
      <c r="AL245" s="65">
        <v>68230.685750000004</v>
      </c>
      <c r="AM245" s="65">
        <v>69057.185129999998</v>
      </c>
      <c r="AN245" s="65">
        <v>73242.682660000006</v>
      </c>
      <c r="AO245" s="65">
        <v>66833.209260000003</v>
      </c>
      <c r="AP245" s="65">
        <v>59882.772900000004</v>
      </c>
      <c r="AQ245" s="65">
        <v>67704.972120000006</v>
      </c>
      <c r="AR245" s="65">
        <v>72421.630510000003</v>
      </c>
      <c r="AS245" s="65">
        <v>71783.713019999996</v>
      </c>
      <c r="AT245" s="65">
        <v>64228.940600000002</v>
      </c>
      <c r="AU245" s="65">
        <v>68734.814259999999</v>
      </c>
      <c r="AV245" s="65">
        <v>72752.597009999998</v>
      </c>
      <c r="AW245" s="65">
        <v>72102.608840000001</v>
      </c>
      <c r="AX245" s="65">
        <v>65602.289220000006</v>
      </c>
      <c r="AY245" s="65">
        <v>70173.147010000001</v>
      </c>
      <c r="AZ245" s="65">
        <v>76326.067379999993</v>
      </c>
      <c r="BA245" s="65">
        <v>71938.920129999999</v>
      </c>
      <c r="BB245" s="65">
        <v>62310.758959999999</v>
      </c>
      <c r="BC245" s="65">
        <v>68376.274430000005</v>
      </c>
      <c r="BD245" s="65">
        <v>78166.003110000005</v>
      </c>
      <c r="BE245" s="65">
        <v>70582.291880000004</v>
      </c>
      <c r="BF245" s="65">
        <v>64618.98805</v>
      </c>
      <c r="BG245" s="65">
        <v>72339.255650000006</v>
      </c>
      <c r="BH245" s="65">
        <v>80401.104569999996</v>
      </c>
      <c r="BI245" s="65">
        <v>75272.205629999997</v>
      </c>
      <c r="BJ245" s="65">
        <v>67925.345419999998</v>
      </c>
      <c r="BK245" s="65">
        <v>73563.889370000004</v>
      </c>
      <c r="BL245" s="65">
        <v>79848.505059999996</v>
      </c>
      <c r="BM245" s="65">
        <v>71655.759269999995</v>
      </c>
      <c r="BN245" s="65">
        <v>67066.845000000001</v>
      </c>
      <c r="BO245" s="65">
        <v>72826.532659999997</v>
      </c>
      <c r="BP245" s="65">
        <v>81595.797189999997</v>
      </c>
      <c r="BQ245" s="65">
        <v>73926.84143</v>
      </c>
      <c r="BR245" s="65">
        <v>72074.653000000006</v>
      </c>
      <c r="BS245" s="65">
        <v>74692.233869999996</v>
      </c>
      <c r="BT245" s="65">
        <v>82744.055410000001</v>
      </c>
      <c r="BU245" s="65">
        <v>75099.513789999997</v>
      </c>
      <c r="BV245" s="65">
        <v>71983.505189999996</v>
      </c>
      <c r="BW245" s="65">
        <v>75719.885739999998</v>
      </c>
      <c r="BX245" s="65">
        <v>82744.055410000001</v>
      </c>
      <c r="BY245" s="65">
        <v>79570.64142</v>
      </c>
      <c r="BZ245" s="65">
        <v>70031.756349999996</v>
      </c>
      <c r="CA245" s="65">
        <v>75648.793030000001</v>
      </c>
      <c r="CB245" s="65">
        <v>82744.055410000001</v>
      </c>
      <c r="CC245" s="65">
        <v>79486.094140000001</v>
      </c>
      <c r="CD245" s="65">
        <v>73482.678169999999</v>
      </c>
      <c r="CE245" s="65">
        <v>75209.531839999996</v>
      </c>
      <c r="CF245" s="65">
        <v>82744.055410000001</v>
      </c>
      <c r="CG245" s="65">
        <v>79147.69975</v>
      </c>
      <c r="CH245" s="65">
        <v>72600.253400000001</v>
      </c>
      <c r="CI245" s="65">
        <v>74608.045270000002</v>
      </c>
      <c r="CJ245" s="65">
        <v>82744.055410000001</v>
      </c>
      <c r="CK245" s="65">
        <v>78931.696169999996</v>
      </c>
      <c r="CL245" s="65">
        <v>72017.014370000004</v>
      </c>
      <c r="CM245" s="65">
        <v>74307.101769999994</v>
      </c>
      <c r="CN245" s="65">
        <v>82744.055410000001</v>
      </c>
      <c r="CO245" s="65">
        <v>78691.326419999998</v>
      </c>
      <c r="CP245" s="65">
        <v>72819.662450000003</v>
      </c>
      <c r="CQ245" s="65">
        <v>74559.374049999999</v>
      </c>
      <c r="CR245" s="65">
        <v>82744.055410000001</v>
      </c>
      <c r="CS245" s="65">
        <v>79780.876740000007</v>
      </c>
      <c r="CT245" s="65">
        <v>70149.169160000005</v>
      </c>
      <c r="CU245" s="65">
        <v>74321.593040000007</v>
      </c>
      <c r="CV245" s="65">
        <v>82744.055410000001</v>
      </c>
      <c r="CW245" s="65">
        <v>79780.876740000007</v>
      </c>
      <c r="CX245" s="65">
        <v>73584.211070000005</v>
      </c>
      <c r="CY245" s="65">
        <v>74702.454519999999</v>
      </c>
      <c r="CZ245" s="65">
        <v>82744.055410000001</v>
      </c>
      <c r="DA245" s="65">
        <v>79780.876740000007</v>
      </c>
      <c r="DB245" s="65">
        <v>74107.448560000004</v>
      </c>
      <c r="DC245" s="65">
        <v>74268.485209999999</v>
      </c>
      <c r="DD245" s="65">
        <v>82744.055410000001</v>
      </c>
      <c r="DE245" s="65">
        <v>79368.833039999998</v>
      </c>
      <c r="DF245" s="65">
        <v>72483.103610000006</v>
      </c>
      <c r="DG245" s="65">
        <v>73684.807929999995</v>
      </c>
      <c r="DH245" s="65">
        <v>82744.055410000001</v>
      </c>
      <c r="DI245" s="65">
        <v>78945.973729999998</v>
      </c>
      <c r="DJ245" s="65">
        <v>70009.313569999998</v>
      </c>
      <c r="DK245" s="65">
        <v>75134.493740000005</v>
      </c>
      <c r="DL245" s="65">
        <v>82744.055410000001</v>
      </c>
      <c r="DM245" s="65">
        <v>79587.751069999998</v>
      </c>
      <c r="DN245" s="65">
        <v>69799.311549999999</v>
      </c>
      <c r="DO245" s="65">
        <v>72660.241899999994</v>
      </c>
      <c r="DP245" s="65">
        <v>82744.055410000001</v>
      </c>
      <c r="DQ245" s="65">
        <v>79780.876740000007</v>
      </c>
      <c r="DR245" s="65">
        <v>72930.211979999993</v>
      </c>
      <c r="DS245" s="65">
        <v>73854.805649999995</v>
      </c>
      <c r="DT245" s="65">
        <v>82055.952369999999</v>
      </c>
      <c r="DU245" s="65">
        <v>79780.876740000007</v>
      </c>
      <c r="DV245" s="65">
        <v>73104.383749999994</v>
      </c>
      <c r="DW245" s="65">
        <v>75599.905740000002</v>
      </c>
      <c r="DX245" s="65">
        <v>81371.156910000005</v>
      </c>
      <c r="DY245" s="65">
        <v>79780.876740000007</v>
      </c>
      <c r="DZ245" s="65">
        <v>72788.814580000006</v>
      </c>
      <c r="EA245" s="65">
        <v>75401.271340000007</v>
      </c>
      <c r="EB245" s="65">
        <v>81674.809630000003</v>
      </c>
      <c r="EC245" s="65">
        <v>79780.876740000007</v>
      </c>
      <c r="ED245" s="65">
        <v>72601.37384</v>
      </c>
      <c r="EE245" s="65">
        <v>73575.255350000007</v>
      </c>
      <c r="EF245" s="65">
        <v>82744.055410000001</v>
      </c>
      <c r="EG245" s="65">
        <v>79780.876740000007</v>
      </c>
      <c r="EH245" s="65">
        <v>72308.945569999996</v>
      </c>
      <c r="EI245" s="65">
        <v>75446.502739999996</v>
      </c>
      <c r="EJ245" s="65">
        <v>79766.705489999993</v>
      </c>
      <c r="EK245" s="65">
        <v>79780.876740000007</v>
      </c>
      <c r="EL245" s="65">
        <v>73641.95435</v>
      </c>
      <c r="EM245" s="65">
        <v>72216.351259999996</v>
      </c>
      <c r="EN245" s="65">
        <v>82196.831649999993</v>
      </c>
      <c r="EO245" s="65">
        <v>79780.876740000007</v>
      </c>
      <c r="EP245" s="65">
        <v>72924.330050000004</v>
      </c>
      <c r="EQ245" s="65">
        <v>69840.940119999999</v>
      </c>
      <c r="ER245" s="65">
        <v>82744.055410000001</v>
      </c>
      <c r="ES245" s="65">
        <v>79780.876740000007</v>
      </c>
      <c r="ET245" s="65">
        <v>71884.544609999997</v>
      </c>
      <c r="EU245" s="65">
        <v>74351.275070000003</v>
      </c>
      <c r="EV245" s="65">
        <v>77771.472550000006</v>
      </c>
      <c r="EW245" s="65">
        <v>79780.876740000007</v>
      </c>
      <c r="EX245" s="65">
        <v>72410.008130000002</v>
      </c>
      <c r="EY245" s="65">
        <v>74381.547730000006</v>
      </c>
      <c r="EZ245" s="65">
        <v>81765.165890000004</v>
      </c>
      <c r="FA245" s="65">
        <v>79780.876740000007</v>
      </c>
      <c r="FB245" s="65">
        <v>72597.074630000003</v>
      </c>
      <c r="FC245" s="65">
        <v>75473.155440000002</v>
      </c>
    </row>
    <row r="246" spans="2:159" x14ac:dyDescent="0.2">
      <c r="B246" s="65" t="s">
        <v>25</v>
      </c>
      <c r="C246" s="65" t="s">
        <v>36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3164.0173730000001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3280.48551</v>
      </c>
      <c r="AE246" s="65">
        <v>3231.4667610000001</v>
      </c>
      <c r="AF246" s="65">
        <v>3267.7556340000001</v>
      </c>
      <c r="AG246" s="65">
        <v>3358.1828730000002</v>
      </c>
      <c r="AH246" s="65">
        <v>3313.4585099999999</v>
      </c>
      <c r="AI246" s="65">
        <v>3263.9470609999998</v>
      </c>
      <c r="AJ246" s="65">
        <v>3268.8710339999998</v>
      </c>
      <c r="AK246" s="65">
        <v>3432.695573</v>
      </c>
      <c r="AL246" s="65">
        <v>3314.5895099999998</v>
      </c>
      <c r="AM246" s="65">
        <v>3231.4667610000001</v>
      </c>
      <c r="AN246" s="65">
        <v>7187.5286340000002</v>
      </c>
      <c r="AO246" s="65">
        <v>6388.5550130000001</v>
      </c>
      <c r="AP246" s="65">
        <v>7289.18451</v>
      </c>
      <c r="AQ246" s="65">
        <v>7146.6712610000004</v>
      </c>
      <c r="AR246" s="65">
        <v>7182.2621879999997</v>
      </c>
      <c r="AS246" s="65">
        <v>7548.9140729999999</v>
      </c>
      <c r="AT246" s="65">
        <v>5917.538399</v>
      </c>
      <c r="AU246" s="65">
        <v>4264.7117429999998</v>
      </c>
      <c r="AV246" s="65">
        <v>7188.6440339999999</v>
      </c>
      <c r="AW246" s="65">
        <v>3432.695573</v>
      </c>
      <c r="AX246" s="65">
        <v>3314.5895099999998</v>
      </c>
      <c r="AY246" s="65">
        <v>6588.1585869999999</v>
      </c>
      <c r="AZ246" s="65">
        <v>7188.6440339999999</v>
      </c>
      <c r="BA246" s="65">
        <v>7548.9140729999999</v>
      </c>
      <c r="BB246" s="65">
        <v>7289.18451</v>
      </c>
      <c r="BC246" s="65">
        <v>7180.2656610000004</v>
      </c>
      <c r="BD246" s="65">
        <v>6775.2434320000002</v>
      </c>
      <c r="BE246" s="65">
        <v>7548.9140729999999</v>
      </c>
      <c r="BF246" s="65">
        <v>7289.18451</v>
      </c>
      <c r="BG246" s="65">
        <v>7180.2656610000004</v>
      </c>
      <c r="BH246" s="65">
        <v>7188.6440339999999</v>
      </c>
      <c r="BI246" s="65">
        <v>4933.9211519999999</v>
      </c>
      <c r="BJ246" s="65">
        <v>3314.5895099999998</v>
      </c>
      <c r="BK246" s="65">
        <v>7180.2656610000004</v>
      </c>
      <c r="BL246" s="65">
        <v>7188.6440339999999</v>
      </c>
      <c r="BM246" s="65">
        <v>7548.9140729999999</v>
      </c>
      <c r="BN246" s="65">
        <v>7289.18451</v>
      </c>
      <c r="BO246" s="65">
        <v>7180.2656610000004</v>
      </c>
      <c r="BP246" s="65">
        <v>7188.6440339999999</v>
      </c>
      <c r="BQ246" s="65">
        <v>7548.9140729999999</v>
      </c>
      <c r="BR246" s="65">
        <v>7289.18451</v>
      </c>
      <c r="BS246" s="65">
        <v>7180.2656610000004</v>
      </c>
      <c r="BT246" s="65">
        <v>9299.3240339999993</v>
      </c>
      <c r="BU246" s="65">
        <v>9765.3740730000009</v>
      </c>
      <c r="BV246" s="65">
        <v>5454.7895099999996</v>
      </c>
      <c r="BW246" s="65">
        <v>8794.4305189999995</v>
      </c>
      <c r="BX246" s="65">
        <v>9299.3240339999993</v>
      </c>
      <c r="BY246" s="65">
        <v>9765.2432379999991</v>
      </c>
      <c r="BZ246" s="65">
        <v>9429.3845099999999</v>
      </c>
      <c r="CA246" s="65">
        <v>9288.4856610000006</v>
      </c>
      <c r="CB246" s="65">
        <v>9299.3240339999993</v>
      </c>
      <c r="CC246" s="65">
        <v>9765.3740730000009</v>
      </c>
      <c r="CD246" s="65">
        <v>7289.18451</v>
      </c>
      <c r="CE246" s="65">
        <v>9288.4856610000006</v>
      </c>
      <c r="CF246" s="65">
        <v>9299.3240339999993</v>
      </c>
      <c r="CG246" s="65">
        <v>5754.7436200000002</v>
      </c>
      <c r="CH246" s="65">
        <v>9429.3845099999999</v>
      </c>
      <c r="CI246" s="65">
        <v>9288.4856610000006</v>
      </c>
      <c r="CJ246" s="65">
        <v>9299.3240339999993</v>
      </c>
      <c r="CK246" s="65">
        <v>7929.8816939999997</v>
      </c>
      <c r="CL246" s="65">
        <v>4579.3710469999996</v>
      </c>
      <c r="CM246" s="65">
        <v>9288.4856610000006</v>
      </c>
      <c r="CN246" s="65">
        <v>9299.3240339999993</v>
      </c>
      <c r="CO246" s="65">
        <v>9765.3740730000009</v>
      </c>
      <c r="CP246" s="65">
        <v>5454.7895099999996</v>
      </c>
      <c r="CQ246" s="65">
        <v>9288.4856610000006</v>
      </c>
      <c r="CR246" s="65">
        <v>9299.3240339999993</v>
      </c>
      <c r="CS246" s="65">
        <v>7792.6274089999997</v>
      </c>
      <c r="CT246" s="65">
        <v>9429.3845099999999</v>
      </c>
      <c r="CU246" s="65">
        <v>9288.4856610000006</v>
      </c>
      <c r="CV246" s="65">
        <v>9299.3240339999993</v>
      </c>
      <c r="CW246" s="65">
        <v>9765.3740730000009</v>
      </c>
      <c r="CX246" s="65">
        <v>5454.7895099999996</v>
      </c>
      <c r="CY246" s="65">
        <v>8602.7378119999994</v>
      </c>
      <c r="CZ246" s="65">
        <v>9299.3240339999993</v>
      </c>
      <c r="DA246" s="65">
        <v>9765.3740730000009</v>
      </c>
      <c r="DB246" s="65">
        <v>7050.6389859999999</v>
      </c>
      <c r="DC246" s="65">
        <v>9288.4856610000006</v>
      </c>
      <c r="DD246" s="65">
        <v>9299.3240339999993</v>
      </c>
      <c r="DE246" s="65">
        <v>9765.3740730000009</v>
      </c>
      <c r="DF246" s="65">
        <v>5349.8838660000001</v>
      </c>
      <c r="DG246" s="65">
        <v>9288.4856610000006</v>
      </c>
      <c r="DH246" s="65">
        <v>9299.3240339999993</v>
      </c>
      <c r="DI246" s="65">
        <v>9765.3740730000009</v>
      </c>
      <c r="DJ246" s="65">
        <v>7289.18451</v>
      </c>
      <c r="DK246" s="65">
        <v>7932.6129760000003</v>
      </c>
      <c r="DL246" s="65">
        <v>9299.3240339999993</v>
      </c>
      <c r="DM246" s="65">
        <v>9765.3740730000009</v>
      </c>
      <c r="DN246" s="65">
        <v>7289.18451</v>
      </c>
      <c r="DO246" s="65">
        <v>9288.4856610000006</v>
      </c>
      <c r="DP246" s="65">
        <v>9299.3240339999993</v>
      </c>
      <c r="DQ246" s="65">
        <v>9765.3740730000009</v>
      </c>
      <c r="DR246" s="65">
        <v>3314.5895099999998</v>
      </c>
      <c r="DS246" s="65">
        <v>9288.4856610000006</v>
      </c>
      <c r="DT246" s="65">
        <v>9299.3240339999993</v>
      </c>
      <c r="DU246" s="65">
        <v>9765.3740730000009</v>
      </c>
      <c r="DV246" s="65">
        <v>9425.6401119999991</v>
      </c>
      <c r="DW246" s="65">
        <v>9288.4856610000006</v>
      </c>
      <c r="DX246" s="65">
        <v>9299.3240339999993</v>
      </c>
      <c r="DY246" s="65">
        <v>9765.3740730000009</v>
      </c>
      <c r="DZ246" s="65">
        <v>5157.0389089999999</v>
      </c>
      <c r="EA246" s="65">
        <v>7180.2656610000004</v>
      </c>
      <c r="EB246" s="65">
        <v>9299.3240339999993</v>
      </c>
      <c r="EC246" s="65">
        <v>9765.3740730000009</v>
      </c>
      <c r="ED246" s="65">
        <v>3314.5895099999998</v>
      </c>
      <c r="EE246" s="65">
        <v>9288.4856610000006</v>
      </c>
      <c r="EF246" s="65">
        <v>9299.3240339999993</v>
      </c>
      <c r="EG246" s="65">
        <v>9765.3740730000009</v>
      </c>
      <c r="EH246" s="65">
        <v>3314.5895099999998</v>
      </c>
      <c r="EI246" s="65">
        <v>3816.1695639999998</v>
      </c>
      <c r="EJ246" s="65">
        <v>9299.3240339999993</v>
      </c>
      <c r="EK246" s="65">
        <v>9765.3740730000009</v>
      </c>
      <c r="EL246" s="65">
        <v>9429.3845099999999</v>
      </c>
      <c r="EM246" s="65">
        <v>4933.542848</v>
      </c>
      <c r="EN246" s="65">
        <v>7150.8984119999996</v>
      </c>
      <c r="EO246" s="65">
        <v>9765.3740730000009</v>
      </c>
      <c r="EP246" s="65">
        <v>3314.5895099999998</v>
      </c>
      <c r="EQ246" s="65">
        <v>9288.4856610000006</v>
      </c>
      <c r="ER246" s="65">
        <v>5379.5510340000001</v>
      </c>
      <c r="ES246" s="65">
        <v>9765.3740730000009</v>
      </c>
      <c r="ET246" s="65">
        <v>5454.7895099999996</v>
      </c>
      <c r="EU246" s="65">
        <v>9288.4856610000006</v>
      </c>
      <c r="EV246" s="65">
        <v>9299.3240339999993</v>
      </c>
      <c r="EW246" s="65">
        <v>9765.3740730000009</v>
      </c>
      <c r="EX246" s="65">
        <v>4010.1545179999998</v>
      </c>
      <c r="EY246" s="65">
        <v>6478.0439669999996</v>
      </c>
      <c r="EZ246" s="65">
        <v>5379.5510340000001</v>
      </c>
      <c r="FA246" s="65">
        <v>9765.3740730000009</v>
      </c>
      <c r="FB246" s="65">
        <v>4508.8980949999996</v>
      </c>
      <c r="FC246" s="65">
        <v>9288.4856610000006</v>
      </c>
    </row>
    <row r="247" spans="2:159" x14ac:dyDescent="0.2">
      <c r="B247" s="65" t="s">
        <v>25</v>
      </c>
      <c r="C247" s="65" t="s">
        <v>37</v>
      </c>
      <c r="D247" s="65">
        <v>1347.2964440000001</v>
      </c>
      <c r="E247" s="65">
        <v>1342.7241710000001</v>
      </c>
      <c r="F247" s="65">
        <v>1362.5373540000001</v>
      </c>
      <c r="G247" s="65">
        <v>1367.109627</v>
      </c>
      <c r="H247" s="65">
        <v>1347.2964440000001</v>
      </c>
      <c r="I247" s="65">
        <v>1342.7241710000001</v>
      </c>
      <c r="J247" s="65">
        <v>1362.5373540000001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1343.6051709999999</v>
      </c>
      <c r="R247" s="65">
        <v>1363.4313540000001</v>
      </c>
      <c r="S247" s="65">
        <v>1368.006627</v>
      </c>
      <c r="T247" s="65">
        <v>1450.2824439999999</v>
      </c>
      <c r="U247" s="65">
        <v>1445.3606709999999</v>
      </c>
      <c r="V247" s="65">
        <v>1466.6883539999999</v>
      </c>
      <c r="W247" s="65">
        <v>1471.6101269999999</v>
      </c>
      <c r="X247" s="65">
        <v>1493.2448440000001</v>
      </c>
      <c r="Y247" s="65">
        <v>1488.177271</v>
      </c>
      <c r="Z247" s="65">
        <v>1510.1367540000001</v>
      </c>
      <c r="AA247" s="65">
        <v>1515.2043269999999</v>
      </c>
      <c r="AB247" s="65">
        <v>1390.258844</v>
      </c>
      <c r="AC247" s="65">
        <v>1445.3606709999999</v>
      </c>
      <c r="AD247" s="65">
        <v>1632.5253540000001</v>
      </c>
      <c r="AE247" s="65">
        <v>1367.109627</v>
      </c>
      <c r="AF247" s="65">
        <v>1689.581244</v>
      </c>
      <c r="AG247" s="65">
        <v>1445.3606709999999</v>
      </c>
      <c r="AH247" s="65">
        <v>1484.925954</v>
      </c>
      <c r="AI247" s="65">
        <v>1714.4280269999999</v>
      </c>
      <c r="AJ247" s="65">
        <v>1390.258844</v>
      </c>
      <c r="AK247" s="65">
        <v>1343.6051709999999</v>
      </c>
      <c r="AL247" s="65">
        <v>1720.9419539999999</v>
      </c>
      <c r="AM247" s="65">
        <v>1726.7169269999999</v>
      </c>
      <c r="AN247" s="65">
        <v>1701.6920439999999</v>
      </c>
      <c r="AO247" s="65">
        <v>1445.3606709999999</v>
      </c>
      <c r="AP247" s="65">
        <v>1497.1737539999999</v>
      </c>
      <c r="AQ247" s="65">
        <v>1726.7169269999999</v>
      </c>
      <c r="AR247" s="65">
        <v>1701.6920439999999</v>
      </c>
      <c r="AS247" s="65">
        <v>1695.9170710000001</v>
      </c>
      <c r="AT247" s="65">
        <v>1484.925954</v>
      </c>
      <c r="AU247" s="65">
        <v>1726.7169269999999</v>
      </c>
      <c r="AV247" s="65">
        <v>1701.6920439999999</v>
      </c>
      <c r="AW247" s="65">
        <v>1343.6051709999999</v>
      </c>
      <c r="AX247" s="65">
        <v>1497.1737539999999</v>
      </c>
      <c r="AY247" s="65">
        <v>1726.7169269999999</v>
      </c>
      <c r="AZ247" s="65">
        <v>1390.258844</v>
      </c>
      <c r="BA247" s="65">
        <v>1343.6051709999999</v>
      </c>
      <c r="BB247" s="65">
        <v>1720.9419539999999</v>
      </c>
      <c r="BC247" s="65">
        <v>1367.109627</v>
      </c>
      <c r="BD247" s="65">
        <v>1701.6920439999999</v>
      </c>
      <c r="BE247" s="65">
        <v>1695.9170710000001</v>
      </c>
      <c r="BF247" s="65">
        <v>1720.9419539999999</v>
      </c>
      <c r="BG247" s="65">
        <v>1726.7169269999999</v>
      </c>
      <c r="BH247" s="65">
        <v>1701.6920439999999</v>
      </c>
      <c r="BI247" s="65">
        <v>1594.1615710000001</v>
      </c>
      <c r="BJ247" s="65">
        <v>1720.9419539999999</v>
      </c>
      <c r="BK247" s="65">
        <v>1726.7169269999999</v>
      </c>
      <c r="BL247" s="65">
        <v>1701.6920439999999</v>
      </c>
      <c r="BM247" s="65">
        <v>1343.6051709999999</v>
      </c>
      <c r="BN247" s="65">
        <v>1497.1737539999999</v>
      </c>
      <c r="BO247" s="65">
        <v>1726.7169269999999</v>
      </c>
      <c r="BP247" s="65">
        <v>1701.6920439999999</v>
      </c>
      <c r="BQ247" s="65">
        <v>1695.9170710000001</v>
      </c>
      <c r="BR247" s="65">
        <v>1720.9419539999999</v>
      </c>
      <c r="BS247" s="65">
        <v>1726.7169269999999</v>
      </c>
      <c r="BT247" s="65">
        <v>1701.6920439999999</v>
      </c>
      <c r="BU247" s="65">
        <v>1695.9170710000001</v>
      </c>
      <c r="BV247" s="65">
        <v>1720.9419539999999</v>
      </c>
      <c r="BW247" s="65">
        <v>1726.7169269999999</v>
      </c>
      <c r="BX247" s="65">
        <v>1701.6920439999999</v>
      </c>
      <c r="BY247" s="65">
        <v>1695.9170710000001</v>
      </c>
      <c r="BZ247" s="65">
        <v>1484.925954</v>
      </c>
      <c r="CA247" s="65">
        <v>1726.7169269999999</v>
      </c>
      <c r="CB247" s="65">
        <v>1701.6920439999999</v>
      </c>
      <c r="CC247" s="65">
        <v>1695.9170710000001</v>
      </c>
      <c r="CD247" s="65">
        <v>1720.9419539999999</v>
      </c>
      <c r="CE247" s="65">
        <v>1726.7169269999999</v>
      </c>
      <c r="CF247" s="65">
        <v>1701.6920439999999</v>
      </c>
      <c r="CG247" s="65">
        <v>1695.9170710000001</v>
      </c>
      <c r="CH247" s="65">
        <v>1720.9419539999999</v>
      </c>
      <c r="CI247" s="65">
        <v>1726.7169269999999</v>
      </c>
      <c r="CJ247" s="65">
        <v>1701.6920439999999</v>
      </c>
      <c r="CK247" s="65">
        <v>1695.9170710000001</v>
      </c>
      <c r="CL247" s="65">
        <v>1720.9419539999999</v>
      </c>
      <c r="CM247" s="65">
        <v>1726.7169269999999</v>
      </c>
      <c r="CN247" s="65">
        <v>1701.6920439999999</v>
      </c>
      <c r="CO247" s="65">
        <v>1695.9170710000001</v>
      </c>
      <c r="CP247" s="65">
        <v>1720.9419539999999</v>
      </c>
      <c r="CQ247" s="65">
        <v>1726.7169269999999</v>
      </c>
      <c r="CR247" s="65">
        <v>1701.6920439999999</v>
      </c>
      <c r="CS247" s="65">
        <v>1695.9170710000001</v>
      </c>
      <c r="CT247" s="65">
        <v>1362.5373540000001</v>
      </c>
      <c r="CU247" s="65">
        <v>1726.7169269999999</v>
      </c>
      <c r="CV247" s="65">
        <v>1701.6920439999999</v>
      </c>
      <c r="CW247" s="65">
        <v>1695.9170710000001</v>
      </c>
      <c r="CX247" s="65">
        <v>1720.9419539999999</v>
      </c>
      <c r="CY247" s="65">
        <v>1726.7169269999999</v>
      </c>
      <c r="CZ247" s="65">
        <v>1701.6920439999999</v>
      </c>
      <c r="DA247" s="65">
        <v>1695.9170710000001</v>
      </c>
      <c r="DB247" s="65">
        <v>1720.9419539999999</v>
      </c>
      <c r="DC247" s="65">
        <v>1726.7169269999999</v>
      </c>
      <c r="DD247" s="65">
        <v>1701.6920439999999</v>
      </c>
      <c r="DE247" s="65">
        <v>1695.9170710000001</v>
      </c>
      <c r="DF247" s="65">
        <v>1720.9419539999999</v>
      </c>
      <c r="DG247" s="65">
        <v>1726.7169269999999</v>
      </c>
      <c r="DH247" s="65">
        <v>1701.6920439999999</v>
      </c>
      <c r="DI247" s="65">
        <v>1695.9170710000001</v>
      </c>
      <c r="DJ247" s="65">
        <v>1720.9419539999999</v>
      </c>
      <c r="DK247" s="65">
        <v>1726.7169269999999</v>
      </c>
      <c r="DL247" s="65">
        <v>1701.6920439999999</v>
      </c>
      <c r="DM247" s="65">
        <v>1695.9170710000001</v>
      </c>
      <c r="DN247" s="65">
        <v>1720.9419539999999</v>
      </c>
      <c r="DO247" s="65">
        <v>1489.9089269999999</v>
      </c>
      <c r="DP247" s="65">
        <v>1701.6920439999999</v>
      </c>
      <c r="DQ247" s="65">
        <v>1695.9170710000001</v>
      </c>
      <c r="DR247" s="65">
        <v>1720.9419539999999</v>
      </c>
      <c r="DS247" s="65">
        <v>1726.7169269999999</v>
      </c>
      <c r="DT247" s="65">
        <v>1701.6920439999999</v>
      </c>
      <c r="DU247" s="65">
        <v>1695.9170710000001</v>
      </c>
      <c r="DV247" s="65">
        <v>1720.9419539999999</v>
      </c>
      <c r="DW247" s="65">
        <v>1726.7169269999999</v>
      </c>
      <c r="DX247" s="65">
        <v>1701.6920439999999</v>
      </c>
      <c r="DY247" s="65">
        <v>1695.9170710000001</v>
      </c>
      <c r="DZ247" s="65">
        <v>1617.6849540000001</v>
      </c>
      <c r="EA247" s="65">
        <v>1726.7169269999999</v>
      </c>
      <c r="EB247" s="65">
        <v>1701.6920439999999</v>
      </c>
      <c r="EC247" s="65">
        <v>1695.9170710000001</v>
      </c>
      <c r="ED247" s="65">
        <v>1720.9419539999999</v>
      </c>
      <c r="EE247" s="65">
        <v>1726.7169269999999</v>
      </c>
      <c r="EF247" s="65">
        <v>1701.6920439999999</v>
      </c>
      <c r="EG247" s="65">
        <v>1695.9170710000001</v>
      </c>
      <c r="EH247" s="65">
        <v>1720.9419539999999</v>
      </c>
      <c r="EI247" s="65">
        <v>1726.7169269999999</v>
      </c>
      <c r="EJ247" s="65">
        <v>1701.6920439999999</v>
      </c>
      <c r="EK247" s="65">
        <v>1695.9170710000001</v>
      </c>
      <c r="EL247" s="65">
        <v>1720.9419539999999</v>
      </c>
      <c r="EM247" s="65">
        <v>1726.7169269999999</v>
      </c>
      <c r="EN247" s="65">
        <v>1701.6920439999999</v>
      </c>
      <c r="EO247" s="65">
        <v>1695.9170710000001</v>
      </c>
      <c r="EP247" s="65">
        <v>1720.9419539999999</v>
      </c>
      <c r="EQ247" s="65">
        <v>1726.7169269999999</v>
      </c>
      <c r="ER247" s="65">
        <v>1701.6920439999999</v>
      </c>
      <c r="ES247" s="65">
        <v>1695.9170710000001</v>
      </c>
      <c r="ET247" s="65">
        <v>1720.9419539999999</v>
      </c>
      <c r="EU247" s="65">
        <v>1726.7169269999999</v>
      </c>
      <c r="EV247" s="65">
        <v>1701.6920439999999</v>
      </c>
      <c r="EW247" s="65">
        <v>1695.9170710000001</v>
      </c>
      <c r="EX247" s="65">
        <v>1720.9419539999999</v>
      </c>
      <c r="EY247" s="65">
        <v>1726.7169269999999</v>
      </c>
      <c r="EZ247" s="65">
        <v>1701.6920439999999</v>
      </c>
      <c r="FA247" s="65">
        <v>1695.9170710000001</v>
      </c>
      <c r="FB247" s="65">
        <v>1720.9419539999999</v>
      </c>
      <c r="FC247" s="65">
        <v>1726.7169269999999</v>
      </c>
    </row>
    <row r="248" spans="2:159" x14ac:dyDescent="0.2">
      <c r="B248" s="65" t="s">
        <v>25</v>
      </c>
      <c r="C248" s="65" t="s">
        <v>38</v>
      </c>
      <c r="E248" s="65">
        <v>145.23148800000001</v>
      </c>
      <c r="F248" s="65">
        <v>143.71866</v>
      </c>
      <c r="G248" s="65">
        <v>142.87819999999999</v>
      </c>
      <c r="I248" s="65">
        <v>145.23148800000001</v>
      </c>
      <c r="J248" s="65">
        <v>143.71866</v>
      </c>
      <c r="K248" s="65">
        <v>142.87819999999999</v>
      </c>
      <c r="L248" s="65">
        <v>144.55912000000001</v>
      </c>
      <c r="M248" s="65">
        <v>145.23148800000001</v>
      </c>
      <c r="O248" s="65">
        <v>142.87819999999999</v>
      </c>
      <c r="P248" s="65">
        <v>144.55912000000001</v>
      </c>
      <c r="Q248" s="65">
        <v>145.23148800000001</v>
      </c>
      <c r="S248" s="65">
        <v>142.87819999999999</v>
      </c>
      <c r="T248" s="65">
        <v>149.54712000000001</v>
      </c>
      <c r="U248" s="65">
        <v>150.24268799999999</v>
      </c>
      <c r="V248" s="65">
        <v>4.9589999999999996</v>
      </c>
      <c r="W248" s="65">
        <v>147.8082</v>
      </c>
      <c r="X248" s="65">
        <v>149.54712000000001</v>
      </c>
      <c r="Y248" s="65">
        <v>150.24268799999999</v>
      </c>
      <c r="AA248" s="65">
        <v>147.8082</v>
      </c>
      <c r="AB248" s="65">
        <v>4.9880000000000004</v>
      </c>
      <c r="AC248" s="65">
        <v>145.23148800000001</v>
      </c>
      <c r="AE248" s="65">
        <v>147.8082</v>
      </c>
      <c r="AF248" s="65">
        <v>4.9880000000000004</v>
      </c>
      <c r="AG248" s="65">
        <v>150.24268799999999</v>
      </c>
      <c r="AH248" s="65">
        <v>4.9589999999999996</v>
      </c>
      <c r="AI248" s="65">
        <v>147.8082</v>
      </c>
      <c r="AJ248" s="65">
        <v>228.66712000000001</v>
      </c>
      <c r="AK248" s="65">
        <v>224.71948800000001</v>
      </c>
      <c r="AL248" s="65">
        <v>78.66</v>
      </c>
      <c r="AM248" s="65">
        <v>83.13</v>
      </c>
      <c r="AN248" s="65">
        <v>84.108000000000004</v>
      </c>
      <c r="AO248" s="65">
        <v>84.499200000000002</v>
      </c>
      <c r="AP248" s="65">
        <v>227.33766</v>
      </c>
      <c r="AQ248" s="65">
        <v>226.00819999999999</v>
      </c>
      <c r="AR248" s="65">
        <v>144.55912000000001</v>
      </c>
      <c r="AS248" s="65">
        <v>229.73068799999999</v>
      </c>
      <c r="AT248" s="65">
        <v>227.33766</v>
      </c>
      <c r="AU248" s="65">
        <v>226.00819999999999</v>
      </c>
      <c r="AV248" s="65">
        <v>228.66712000000001</v>
      </c>
      <c r="AW248" s="65">
        <v>84.499200000000002</v>
      </c>
      <c r="AX248" s="65">
        <v>227.33766</v>
      </c>
      <c r="AY248" s="65">
        <v>226.00819999999999</v>
      </c>
      <c r="AZ248" s="65">
        <v>228.66712000000001</v>
      </c>
      <c r="BA248" s="65">
        <v>229.73068799999999</v>
      </c>
      <c r="BB248" s="65">
        <v>4.9589999999999996</v>
      </c>
      <c r="BC248" s="65">
        <v>226.00819999999999</v>
      </c>
      <c r="BD248" s="65">
        <v>228.66712000000001</v>
      </c>
      <c r="BE248" s="65">
        <v>84.499200000000002</v>
      </c>
      <c r="BF248" s="65">
        <v>78.66</v>
      </c>
      <c r="BG248" s="65">
        <v>226.00819999999999</v>
      </c>
      <c r="BH248" s="65">
        <v>228.66712000000001</v>
      </c>
      <c r="BI248" s="65">
        <v>229.73068799999999</v>
      </c>
      <c r="BJ248" s="65">
        <v>227.33766</v>
      </c>
      <c r="BK248" s="65">
        <v>226.00819999999999</v>
      </c>
      <c r="BL248" s="65">
        <v>228.66712000000001</v>
      </c>
      <c r="BM248" s="65">
        <v>229.73068799999999</v>
      </c>
      <c r="BN248" s="65">
        <v>227.33766</v>
      </c>
      <c r="BO248" s="65">
        <v>226.00819999999999</v>
      </c>
      <c r="BP248" s="65">
        <v>228.66712000000001</v>
      </c>
      <c r="BQ248" s="65">
        <v>229.73068799999999</v>
      </c>
      <c r="BR248" s="65">
        <v>227.33766</v>
      </c>
      <c r="BS248" s="65">
        <v>226.00819999999999</v>
      </c>
      <c r="BT248" s="65">
        <v>228.66712000000001</v>
      </c>
      <c r="BU248" s="65">
        <v>229.73068799999999</v>
      </c>
      <c r="BV248" s="65">
        <v>227.33766</v>
      </c>
      <c r="BW248" s="65">
        <v>226.00819999999999</v>
      </c>
      <c r="BX248" s="65">
        <v>228.66712000000001</v>
      </c>
      <c r="BY248" s="65">
        <v>229.73068799999999</v>
      </c>
      <c r="BZ248" s="65">
        <v>227.33766</v>
      </c>
      <c r="CA248" s="65">
        <v>226.00819999999999</v>
      </c>
      <c r="CB248" s="65">
        <v>228.66712000000001</v>
      </c>
      <c r="CC248" s="65">
        <v>229.73068799999999</v>
      </c>
      <c r="CD248" s="65">
        <v>227.33766</v>
      </c>
      <c r="CE248" s="65">
        <v>226.00819999999999</v>
      </c>
      <c r="CF248" s="65">
        <v>228.66712000000001</v>
      </c>
      <c r="CG248" s="65">
        <v>229.73068799999999</v>
      </c>
      <c r="CH248" s="65">
        <v>227.33766</v>
      </c>
      <c r="CI248" s="65">
        <v>226.00819999999999</v>
      </c>
      <c r="CJ248" s="65">
        <v>228.66712000000001</v>
      </c>
      <c r="CK248" s="65">
        <v>229.73068799999999</v>
      </c>
      <c r="CL248" s="65">
        <v>227.33766</v>
      </c>
      <c r="CM248" s="65">
        <v>226.00819999999999</v>
      </c>
      <c r="CN248" s="65">
        <v>228.66712000000001</v>
      </c>
      <c r="CO248" s="65">
        <v>229.73068799999999</v>
      </c>
      <c r="CP248" s="65">
        <v>227.33766</v>
      </c>
      <c r="CQ248" s="65">
        <v>226.00819999999999</v>
      </c>
      <c r="CR248" s="65">
        <v>228.66712000000001</v>
      </c>
      <c r="CS248" s="65">
        <v>229.73068799999999</v>
      </c>
      <c r="CT248" s="65">
        <v>227.33766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229.73068799999999</v>
      </c>
      <c r="DB248" s="65">
        <v>227.33766</v>
      </c>
      <c r="DC248" s="65">
        <v>226.00819999999999</v>
      </c>
      <c r="DD248" s="65">
        <v>228.66712000000001</v>
      </c>
      <c r="DE248" s="65">
        <v>229.73068799999999</v>
      </c>
      <c r="DF248" s="65">
        <v>227.33766</v>
      </c>
      <c r="DG248" s="65">
        <v>226.00819999999999</v>
      </c>
      <c r="DH248" s="65">
        <v>228.66712000000001</v>
      </c>
      <c r="DI248" s="65">
        <v>229.73068799999999</v>
      </c>
      <c r="DJ248" s="65">
        <v>227.33766</v>
      </c>
      <c r="DK248" s="65">
        <v>226.00819999999999</v>
      </c>
      <c r="DL248" s="65">
        <v>228.66712000000001</v>
      </c>
      <c r="DM248" s="65">
        <v>229.73068799999999</v>
      </c>
      <c r="DN248" s="65">
        <v>4.9589999999999996</v>
      </c>
      <c r="DO248" s="65">
        <v>226.00819999999999</v>
      </c>
      <c r="DP248" s="65">
        <v>228.66712000000001</v>
      </c>
      <c r="DQ248" s="65">
        <v>229.73068799999999</v>
      </c>
      <c r="DR248" s="65">
        <v>227.33766</v>
      </c>
      <c r="DS248" s="65">
        <v>226.00819999999999</v>
      </c>
      <c r="DT248" s="65">
        <v>228.66712000000001</v>
      </c>
      <c r="DU248" s="65">
        <v>229.73068799999999</v>
      </c>
      <c r="DV248" s="65">
        <v>227.33766</v>
      </c>
      <c r="DW248" s="65">
        <v>226.00819999999999</v>
      </c>
      <c r="DX248" s="65">
        <v>228.66712000000001</v>
      </c>
      <c r="DY248" s="65">
        <v>229.73068799999999</v>
      </c>
      <c r="DZ248" s="65">
        <v>227.33766</v>
      </c>
      <c r="EA248" s="65">
        <v>226.00819999999999</v>
      </c>
      <c r="EB248" s="65">
        <v>228.66712000000001</v>
      </c>
      <c r="EC248" s="65">
        <v>229.73068799999999</v>
      </c>
      <c r="ED248" s="65">
        <v>227.33766</v>
      </c>
      <c r="EE248" s="65">
        <v>226.00819999999999</v>
      </c>
      <c r="EF248" s="65">
        <v>228.66712000000001</v>
      </c>
      <c r="EG248" s="65">
        <v>229.73068799999999</v>
      </c>
      <c r="EH248" s="65">
        <v>227.33766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228.66712000000001</v>
      </c>
      <c r="EO248" s="65">
        <v>229.73068799999999</v>
      </c>
      <c r="EP248" s="65">
        <v>227.33766</v>
      </c>
      <c r="EQ248" s="65">
        <v>226.00819999999999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226.00819999999999</v>
      </c>
      <c r="EZ248" s="65">
        <v>228.66712000000001</v>
      </c>
      <c r="FA248" s="65">
        <v>229.73068799999999</v>
      </c>
      <c r="FB248" s="65">
        <v>227.33766</v>
      </c>
      <c r="FC248" s="65">
        <v>226.00819999999999</v>
      </c>
    </row>
    <row r="249" spans="2:159" x14ac:dyDescent="0.2">
      <c r="B249" s="65" t="s">
        <v>25</v>
      </c>
      <c r="C249" s="65" t="s">
        <v>39</v>
      </c>
      <c r="D249" s="65">
        <v>55.99690957</v>
      </c>
      <c r="E249" s="65">
        <v>70.470818109999996</v>
      </c>
      <c r="F249" s="65">
        <v>38.104794169999998</v>
      </c>
      <c r="G249" s="65">
        <v>42.587837630000003</v>
      </c>
      <c r="H249" s="65">
        <v>55.99690957</v>
      </c>
      <c r="I249" s="65">
        <v>70.470818109999996</v>
      </c>
      <c r="J249" s="65">
        <v>38.104794169999998</v>
      </c>
      <c r="K249" s="65">
        <v>42.587837630000003</v>
      </c>
      <c r="L249" s="65">
        <v>55.99690957</v>
      </c>
      <c r="M249" s="65">
        <v>70.470818109999996</v>
      </c>
      <c r="N249" s="65">
        <v>38.104794169999998</v>
      </c>
      <c r="O249" s="65">
        <v>42.587837630000003</v>
      </c>
      <c r="P249" s="65">
        <v>55.99690957</v>
      </c>
      <c r="Q249" s="65">
        <v>70.470818109999996</v>
      </c>
      <c r="R249" s="65">
        <v>38.104794169999998</v>
      </c>
      <c r="S249" s="65">
        <v>42.587837630000003</v>
      </c>
      <c r="T249" s="65">
        <v>55.99690957</v>
      </c>
      <c r="U249" s="65">
        <v>70.470818109999996</v>
      </c>
      <c r="V249" s="65">
        <v>38.104794169999998</v>
      </c>
      <c r="W249" s="65">
        <v>42.587837630000003</v>
      </c>
      <c r="X249" s="65">
        <v>55.99690957</v>
      </c>
      <c r="Y249" s="65">
        <v>70.470818109999996</v>
      </c>
      <c r="Z249" s="65">
        <v>38.104794169999998</v>
      </c>
      <c r="AA249" s="65">
        <v>42.587837630000003</v>
      </c>
      <c r="AC249" s="65">
        <v>70.470818109999996</v>
      </c>
      <c r="AD249" s="65">
        <v>38.104794169999998</v>
      </c>
      <c r="AE249" s="65">
        <v>42.587837630000003</v>
      </c>
      <c r="AF249" s="65">
        <v>55.99690957</v>
      </c>
      <c r="AG249" s="65">
        <v>70.470818109999996</v>
      </c>
      <c r="AH249" s="65">
        <v>38.104794169999998</v>
      </c>
      <c r="AI249" s="65">
        <v>42.587837630000003</v>
      </c>
      <c r="AJ249" s="65">
        <v>55.99690957</v>
      </c>
      <c r="AL249" s="65">
        <v>38.104794169999998</v>
      </c>
      <c r="AM249" s="65">
        <v>42.587837630000003</v>
      </c>
      <c r="AP249" s="65">
        <v>38.104794169999998</v>
      </c>
      <c r="AQ249" s="65">
        <v>42.587837630000003</v>
      </c>
      <c r="AR249" s="65">
        <v>55.99690957</v>
      </c>
      <c r="AT249" s="65">
        <v>38.104794169999998</v>
      </c>
      <c r="AU249" s="65">
        <v>42.587837630000003</v>
      </c>
      <c r="AV249" s="65">
        <v>55.99690957</v>
      </c>
      <c r="AW249" s="65">
        <v>70.470818109999996</v>
      </c>
      <c r="AX249" s="65">
        <v>38.104794169999998</v>
      </c>
      <c r="AY249" s="65">
        <v>42.587837630000003</v>
      </c>
      <c r="AZ249" s="65">
        <v>55.99690957</v>
      </c>
      <c r="BB249" s="65">
        <v>38.104794169999998</v>
      </c>
      <c r="BC249" s="65">
        <v>42.587837630000003</v>
      </c>
      <c r="BF249" s="65">
        <v>38.104794169999998</v>
      </c>
      <c r="BG249" s="65">
        <v>42.587837630000003</v>
      </c>
      <c r="BH249" s="65">
        <v>55.99690957</v>
      </c>
      <c r="BI249" s="65">
        <v>70.470818109999996</v>
      </c>
      <c r="BJ249" s="65">
        <v>38.104794169999998</v>
      </c>
      <c r="BK249" s="65">
        <v>42.587837630000003</v>
      </c>
      <c r="BL249" s="65">
        <v>55.99690957</v>
      </c>
      <c r="BM249" s="65">
        <v>70.470818109999996</v>
      </c>
      <c r="BN249" s="65">
        <v>38.104794169999998</v>
      </c>
      <c r="BO249" s="65">
        <v>42.587837630000003</v>
      </c>
      <c r="BP249" s="65">
        <v>55.99690957</v>
      </c>
      <c r="BR249" s="65">
        <v>38.104794169999998</v>
      </c>
      <c r="BS249" s="65">
        <v>42.587837630000003</v>
      </c>
      <c r="BT249" s="65">
        <v>55.99690957</v>
      </c>
      <c r="BV249" s="65">
        <v>38.104794169999998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O249" s="65">
        <v>70.470818109999996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9.8101107679999995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R249" s="65">
        <v>55.99690957</v>
      </c>
      <c r="ES249" s="65">
        <v>70.470818109999996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25</v>
      </c>
      <c r="C250" s="65" t="s">
        <v>40</v>
      </c>
    </row>
    <row r="251" spans="2:159" x14ac:dyDescent="0.2">
      <c r="B251" s="65" t="s">
        <v>25</v>
      </c>
      <c r="C251" s="65" t="s">
        <v>41</v>
      </c>
      <c r="E251" s="65">
        <v>16.65456</v>
      </c>
      <c r="F251" s="65">
        <v>18.001619999999999</v>
      </c>
      <c r="I251" s="65">
        <v>16.65456</v>
      </c>
      <c r="J251" s="65">
        <v>18.001619999999999</v>
      </c>
      <c r="K251" s="65">
        <v>19.06915721</v>
      </c>
      <c r="M251" s="65">
        <v>16.65456</v>
      </c>
      <c r="N251" s="65">
        <v>18.001619999999999</v>
      </c>
      <c r="O251" s="65">
        <v>21.430499999999999</v>
      </c>
      <c r="Q251" s="65">
        <v>16.65456</v>
      </c>
      <c r="R251" s="65">
        <v>18.001619999999999</v>
      </c>
      <c r="S251" s="65">
        <v>21.430499999999999</v>
      </c>
      <c r="T251" s="65">
        <v>5.6905999999999999</v>
      </c>
      <c r="U251" s="65">
        <v>17.660959999999999</v>
      </c>
      <c r="V251" s="65">
        <v>19.08942</v>
      </c>
      <c r="W251" s="65">
        <v>22.7255</v>
      </c>
      <c r="X251" s="65">
        <v>137.95859999999999</v>
      </c>
      <c r="Y251" s="65">
        <v>24.398399999999999</v>
      </c>
      <c r="Z251" s="65">
        <v>26.3718</v>
      </c>
      <c r="AA251" s="65">
        <v>31.395</v>
      </c>
      <c r="AB251" s="65">
        <v>232.13033999999999</v>
      </c>
      <c r="AC251" s="65">
        <v>41.052959999999999</v>
      </c>
      <c r="AD251" s="65">
        <v>44.373420000000003</v>
      </c>
      <c r="AE251" s="65">
        <v>52.825499999999998</v>
      </c>
      <c r="AG251" s="65">
        <v>41.052959999999999</v>
      </c>
      <c r="AH251" s="65">
        <v>26.3718</v>
      </c>
      <c r="AI251" s="65">
        <v>31.395</v>
      </c>
      <c r="AJ251" s="65">
        <v>259.0761</v>
      </c>
      <c r="AK251" s="65">
        <v>62.47296</v>
      </c>
      <c r="AL251" s="65">
        <v>49.524299999999997</v>
      </c>
      <c r="AM251" s="65">
        <v>58.957500000000003</v>
      </c>
      <c r="AN251" s="65">
        <v>353.24784</v>
      </c>
      <c r="AO251" s="65">
        <v>45.818399999999997</v>
      </c>
      <c r="AP251" s="65">
        <v>49.524299999999997</v>
      </c>
      <c r="AQ251" s="65">
        <v>58.957500000000003</v>
      </c>
      <c r="AR251" s="65">
        <v>259.0761</v>
      </c>
      <c r="AS251" s="65">
        <v>62.47296</v>
      </c>
      <c r="AT251" s="65">
        <v>49.524299999999997</v>
      </c>
      <c r="AU251" s="65">
        <v>58.957500000000003</v>
      </c>
      <c r="AV251" s="65">
        <v>259.0761</v>
      </c>
      <c r="AW251" s="65">
        <v>62.47296</v>
      </c>
      <c r="AX251" s="65">
        <v>49.524299999999997</v>
      </c>
      <c r="AY251" s="65">
        <v>80.388000000000005</v>
      </c>
      <c r="AZ251" s="65">
        <v>353.24784</v>
      </c>
      <c r="BA251" s="65">
        <v>62.47296</v>
      </c>
      <c r="BB251" s="65">
        <v>49.524299999999997</v>
      </c>
      <c r="BC251" s="65">
        <v>58.957500000000003</v>
      </c>
      <c r="BD251" s="65">
        <v>353.24784</v>
      </c>
      <c r="BE251" s="65">
        <v>62.47296</v>
      </c>
      <c r="BF251" s="65">
        <v>67.525919999999999</v>
      </c>
      <c r="BG251" s="65">
        <v>80.388000000000005</v>
      </c>
      <c r="BH251" s="65">
        <v>353.24784</v>
      </c>
      <c r="BI251" s="65">
        <v>45.818399999999997</v>
      </c>
      <c r="BJ251" s="65">
        <v>67.525919999999999</v>
      </c>
      <c r="BK251" s="65">
        <v>80.388000000000005</v>
      </c>
      <c r="BL251" s="65">
        <v>259.0761</v>
      </c>
      <c r="BM251" s="65">
        <v>62.47296</v>
      </c>
      <c r="BN251" s="65">
        <v>67.525919999999999</v>
      </c>
      <c r="BO251" s="65">
        <v>80.388000000000005</v>
      </c>
      <c r="BP251" s="65">
        <v>353.24784</v>
      </c>
      <c r="BQ251" s="65">
        <v>62.47296</v>
      </c>
      <c r="BR251" s="65">
        <v>67.525919999999999</v>
      </c>
      <c r="BS251" s="65">
        <v>80.388000000000005</v>
      </c>
      <c r="BT251" s="65">
        <v>353.24784</v>
      </c>
      <c r="BU251" s="65">
        <v>62.47296</v>
      </c>
      <c r="BV251" s="65">
        <v>67.525919999999999</v>
      </c>
      <c r="BW251" s="65">
        <v>80.388000000000005</v>
      </c>
      <c r="BX251" s="65">
        <v>353.24784</v>
      </c>
      <c r="BY251" s="65">
        <v>62.47296</v>
      </c>
      <c r="BZ251" s="65">
        <v>67.525919999999999</v>
      </c>
      <c r="CA251" s="65">
        <v>80.388000000000005</v>
      </c>
      <c r="CB251" s="65">
        <v>353.24784</v>
      </c>
      <c r="CC251" s="65">
        <v>62.47296</v>
      </c>
      <c r="CD251" s="65">
        <v>67.525919999999999</v>
      </c>
      <c r="CE251" s="65">
        <v>80.388000000000005</v>
      </c>
      <c r="CF251" s="65">
        <v>353.24784</v>
      </c>
      <c r="CG251" s="65">
        <v>62.47296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L251" s="65">
        <v>67.525919999999999</v>
      </c>
      <c r="CM251" s="65">
        <v>80.388000000000005</v>
      </c>
      <c r="CN251" s="65">
        <v>353.24784</v>
      </c>
      <c r="CO251" s="65">
        <v>62.47296</v>
      </c>
      <c r="CP251" s="65">
        <v>67.525919999999999</v>
      </c>
      <c r="CQ251" s="65">
        <v>80.388000000000005</v>
      </c>
      <c r="CR251" s="65">
        <v>353.24784</v>
      </c>
      <c r="CS251" s="65">
        <v>62.47296</v>
      </c>
      <c r="CT251" s="65">
        <v>67.525919999999999</v>
      </c>
      <c r="CU251" s="65">
        <v>58.957500000000003</v>
      </c>
      <c r="CV251" s="65">
        <v>353.24784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J251" s="65">
        <v>67.525919999999999</v>
      </c>
      <c r="DK251" s="65">
        <v>80.388000000000005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H251" s="65">
        <v>67.525919999999999</v>
      </c>
      <c r="EI251" s="65">
        <v>80.388000000000005</v>
      </c>
      <c r="EJ251" s="65">
        <v>353.24784</v>
      </c>
      <c r="EK251" s="65">
        <v>62.47296</v>
      </c>
      <c r="EL251" s="65">
        <v>67.525919999999999</v>
      </c>
      <c r="EM251" s="65">
        <v>80.388000000000005</v>
      </c>
      <c r="EN251" s="65">
        <v>353.24784</v>
      </c>
      <c r="EO251" s="65">
        <v>62.47296</v>
      </c>
      <c r="EP251" s="65">
        <v>67.525919999999999</v>
      </c>
      <c r="EQ251" s="65">
        <v>80.388000000000005</v>
      </c>
      <c r="ER251" s="65">
        <v>353.24784</v>
      </c>
      <c r="ES251" s="65">
        <v>62.47296</v>
      </c>
      <c r="ET251" s="65">
        <v>67.525919999999999</v>
      </c>
      <c r="EU251" s="65">
        <v>80.388000000000005</v>
      </c>
      <c r="EV251" s="65">
        <v>353.24784</v>
      </c>
      <c r="EW251" s="65">
        <v>62.47296</v>
      </c>
      <c r="EX251" s="65">
        <v>67.525919999999999</v>
      </c>
      <c r="EY251" s="65">
        <v>80.388000000000005</v>
      </c>
      <c r="EZ251" s="65">
        <v>353.24784</v>
      </c>
      <c r="FA251" s="65">
        <v>62.47296</v>
      </c>
      <c r="FB251" s="65">
        <v>67.525919999999999</v>
      </c>
      <c r="FC251" s="65">
        <v>80.388000000000005</v>
      </c>
    </row>
    <row r="252" spans="2:159" x14ac:dyDescent="0.2">
      <c r="B252" s="65" t="s">
        <v>25</v>
      </c>
      <c r="C252" s="65" t="s">
        <v>42</v>
      </c>
    </row>
    <row r="253" spans="2:159" x14ac:dyDescent="0.2">
      <c r="B253" s="65" t="s">
        <v>25</v>
      </c>
      <c r="C253" s="65" t="s">
        <v>43</v>
      </c>
      <c r="AD253" s="65">
        <v>7.8669933989999996E-2</v>
      </c>
      <c r="AF253" s="65">
        <v>0.75163948120000001</v>
      </c>
      <c r="AH253" s="65">
        <v>0.27539999999999998</v>
      </c>
      <c r="AJ253" s="65">
        <v>0.15844305750000001</v>
      </c>
      <c r="AN253" s="65">
        <v>0.4844963974</v>
      </c>
      <c r="AP253" s="65">
        <v>0.27539999999999998</v>
      </c>
      <c r="AU253" s="65">
        <v>0.75163948120000001</v>
      </c>
      <c r="AV253" s="65">
        <v>0.75163948120000001</v>
      </c>
      <c r="AX253" s="65">
        <v>0.27539999999999998</v>
      </c>
      <c r="AY253" s="65">
        <v>0.25045072950000002</v>
      </c>
      <c r="AZ253" s="65">
        <v>0.75163948120000001</v>
      </c>
      <c r="BA253" s="65">
        <v>0.74119999999999997</v>
      </c>
      <c r="BB253" s="65">
        <v>0.27539999999999998</v>
      </c>
      <c r="BD253" s="65">
        <v>0.22963312969999999</v>
      </c>
      <c r="BE253" s="65">
        <v>0.23965340239999999</v>
      </c>
      <c r="BF253" s="65">
        <v>0.27539999999999998</v>
      </c>
      <c r="BG253" s="65">
        <v>0.75163948120000001</v>
      </c>
      <c r="BH253" s="65">
        <v>0.75163948120000001</v>
      </c>
      <c r="BI253" s="65">
        <v>0.4225188178</v>
      </c>
      <c r="BJ253" s="65">
        <v>0.26714308380000001</v>
      </c>
      <c r="BK253" s="65">
        <v>0.75163948120000001</v>
      </c>
      <c r="BL253" s="65">
        <v>0.6709069245</v>
      </c>
      <c r="BN253" s="65">
        <v>0.17767582279999999</v>
      </c>
      <c r="BO253" s="65">
        <v>0.22138007030000001</v>
      </c>
      <c r="BS253" s="65">
        <v>0.75163948120000001</v>
      </c>
      <c r="BT253" s="65">
        <v>0.75163948120000001</v>
      </c>
      <c r="BU253" s="65">
        <v>0.74119999999999997</v>
      </c>
      <c r="BV253" s="65">
        <v>0.27539999999999998</v>
      </c>
      <c r="BW253" s="65">
        <v>0.75163948120000001</v>
      </c>
      <c r="BX253" s="65">
        <v>3.0464000000000002</v>
      </c>
      <c r="BY253" s="65">
        <v>0.74119999999999997</v>
      </c>
      <c r="BZ253" s="65">
        <v>7.9878912070000002E-2</v>
      </c>
      <c r="CA253" s="65">
        <v>1.5946</v>
      </c>
      <c r="CB253" s="65">
        <v>3.0464000000000002</v>
      </c>
      <c r="CC253" s="65">
        <v>0.74119999999999997</v>
      </c>
      <c r="CD253" s="65">
        <v>0.27539999999999998</v>
      </c>
      <c r="CE253" s="65">
        <v>1.5946</v>
      </c>
      <c r="CF253" s="65">
        <v>3.0464000000000002</v>
      </c>
      <c r="CG253" s="65">
        <v>0.74119999999999997</v>
      </c>
      <c r="CH253" s="65">
        <v>0.27539999999999998</v>
      </c>
      <c r="CI253" s="65">
        <v>1.5407205669999999</v>
      </c>
      <c r="CJ253" s="65">
        <v>3.0464000000000002</v>
      </c>
      <c r="CK253" s="65">
        <v>0.36746482079999998</v>
      </c>
      <c r="CL253" s="65">
        <v>0.27539999999999998</v>
      </c>
      <c r="CM253" s="65">
        <v>1.5946</v>
      </c>
      <c r="CN253" s="65">
        <v>3.0464000000000002</v>
      </c>
      <c r="CO253" s="65">
        <v>0.74119999999999997</v>
      </c>
      <c r="CP253" s="65">
        <v>0.27539999999999998</v>
      </c>
      <c r="CQ253" s="65">
        <v>1.5946</v>
      </c>
      <c r="CR253" s="65">
        <v>3.0464000000000002</v>
      </c>
      <c r="CS253" s="65">
        <v>0.74119999999999997</v>
      </c>
      <c r="CT253" s="65">
        <v>0.27539999999999998</v>
      </c>
      <c r="CU253" s="65">
        <v>0.13020803240000001</v>
      </c>
      <c r="CV253" s="65">
        <v>3.0464000000000002</v>
      </c>
      <c r="CW253" s="65">
        <v>0.74119999999999997</v>
      </c>
      <c r="CX253" s="65">
        <v>0.27539999999999998</v>
      </c>
      <c r="CY253" s="65">
        <v>1.5946</v>
      </c>
      <c r="CZ253" s="65">
        <v>3.0464000000000002</v>
      </c>
      <c r="DA253" s="65">
        <v>0.74119999999999997</v>
      </c>
      <c r="DB253" s="65">
        <v>0.27539999999999998</v>
      </c>
      <c r="DC253" s="65">
        <v>0.74680807469999999</v>
      </c>
      <c r="DD253" s="65">
        <v>3.0464000000000002</v>
      </c>
      <c r="DE253" s="65">
        <v>0.74119999999999997</v>
      </c>
      <c r="DG253" s="65">
        <v>1.5946</v>
      </c>
      <c r="DH253" s="65">
        <v>3.0464000000000002</v>
      </c>
      <c r="DI253" s="65">
        <v>0.74119999999999997</v>
      </c>
      <c r="DJ253" s="65">
        <v>0.27539999999999998</v>
      </c>
      <c r="DK253" s="65">
        <v>1.5946</v>
      </c>
      <c r="DL253" s="65">
        <v>3.0464000000000002</v>
      </c>
      <c r="DM253" s="65">
        <v>0.74119999999999997</v>
      </c>
      <c r="DN253" s="65">
        <v>0.27539999999999998</v>
      </c>
      <c r="DO253" s="65">
        <v>1.5946</v>
      </c>
      <c r="DP253" s="65">
        <v>3.0464000000000002</v>
      </c>
      <c r="DQ253" s="65">
        <v>0.74119999999999997</v>
      </c>
      <c r="DS253" s="65">
        <v>0.90114957120000005</v>
      </c>
      <c r="DT253" s="65">
        <v>1.4810843220000001</v>
      </c>
      <c r="DU253" s="65">
        <v>0.74119999999999997</v>
      </c>
      <c r="DV253" s="65">
        <v>0.27539999999999998</v>
      </c>
      <c r="DW253" s="65">
        <v>1.5946</v>
      </c>
      <c r="DX253" s="65">
        <v>1.7117715170000001</v>
      </c>
      <c r="DY253" s="65">
        <v>0.74119999999999997</v>
      </c>
      <c r="DZ253" s="65">
        <v>0.27539999999999998</v>
      </c>
      <c r="EA253" s="65">
        <v>1.1534167639999999</v>
      </c>
      <c r="EC253" s="65">
        <v>0.74119999999999997</v>
      </c>
      <c r="ED253" s="65">
        <v>0.27539999999999998</v>
      </c>
      <c r="EE253" s="65">
        <v>1.5946</v>
      </c>
      <c r="EF253" s="65">
        <v>3.0464000000000002</v>
      </c>
      <c r="EG253" s="65">
        <v>0.74119999999999997</v>
      </c>
      <c r="EH253" s="65">
        <v>0.27539999999999998</v>
      </c>
      <c r="EI253" s="65">
        <v>1.5946</v>
      </c>
      <c r="EJ253" s="65">
        <v>2.6157661069999998</v>
      </c>
      <c r="EK253" s="65">
        <v>0.74119999999999997</v>
      </c>
      <c r="EL253" s="65">
        <v>0.27539999999999998</v>
      </c>
      <c r="EM253" s="65">
        <v>1.5946</v>
      </c>
      <c r="EN253" s="65">
        <v>2.2523166699999999</v>
      </c>
      <c r="EO253" s="65">
        <v>0.74119999999999997</v>
      </c>
      <c r="EP253" s="65">
        <v>0.27539999999999998</v>
      </c>
      <c r="EQ253" s="65">
        <v>1.5946</v>
      </c>
      <c r="ER253" s="65">
        <v>3.0464000000000002</v>
      </c>
      <c r="ES253" s="65">
        <v>0.74119999999999997</v>
      </c>
      <c r="ET253" s="65">
        <v>0.27539999999999998</v>
      </c>
      <c r="EU253" s="65">
        <v>1.5946</v>
      </c>
      <c r="EV253" s="65">
        <v>1.5243069250000001</v>
      </c>
      <c r="EW253" s="65">
        <v>0.74119999999999997</v>
      </c>
      <c r="EX253" s="65">
        <v>0.27539999999999998</v>
      </c>
      <c r="EY253" s="65">
        <v>0.61099196759999996</v>
      </c>
      <c r="EZ253" s="65">
        <v>0.42036563599999999</v>
      </c>
      <c r="FA253" s="65">
        <v>0.74119999999999997</v>
      </c>
      <c r="FB253" s="65">
        <v>0.27539999999999998</v>
      </c>
      <c r="FC253" s="65">
        <v>1.5946</v>
      </c>
    </row>
    <row r="254" spans="2:159" x14ac:dyDescent="0.2">
      <c r="B254" s="65" t="s">
        <v>25</v>
      </c>
      <c r="C254" s="65" t="s">
        <v>44</v>
      </c>
      <c r="AD254" s="65">
        <v>0.24299999999999999</v>
      </c>
      <c r="AF254" s="65">
        <v>2.6880000000000002</v>
      </c>
      <c r="AG254" s="65">
        <v>0.65400000000000003</v>
      </c>
      <c r="AH254" s="65">
        <v>0.24299999999999999</v>
      </c>
      <c r="AL254" s="65">
        <v>0.24299999999999999</v>
      </c>
      <c r="AM254" s="65">
        <v>1.407</v>
      </c>
      <c r="AP254" s="65">
        <v>0.24299999999999999</v>
      </c>
      <c r="AQ254" s="65">
        <v>1.407</v>
      </c>
      <c r="AR254" s="65">
        <v>2.6880000000000002</v>
      </c>
      <c r="AS254" s="65">
        <v>0.65400000000000003</v>
      </c>
      <c r="AV254" s="65">
        <v>2.6880000000000002</v>
      </c>
      <c r="AW254" s="65">
        <v>0.65400000000000003</v>
      </c>
      <c r="AX254" s="65">
        <v>0.24299999999999999</v>
      </c>
      <c r="AY254" s="65">
        <v>1.407</v>
      </c>
      <c r="AZ254" s="65">
        <v>2.6880000000000002</v>
      </c>
      <c r="BA254" s="65">
        <v>0.65400000000000003</v>
      </c>
      <c r="BB254" s="65">
        <v>0.24299999999999999</v>
      </c>
      <c r="BC254" s="65">
        <v>1.407</v>
      </c>
      <c r="BD254" s="65">
        <v>2.6880000000000002</v>
      </c>
      <c r="BF254" s="65">
        <v>0.24299999999999999</v>
      </c>
      <c r="BG254" s="65">
        <v>1.407</v>
      </c>
      <c r="BH254" s="65">
        <v>2.6880000000000002</v>
      </c>
      <c r="BI254" s="65">
        <v>0.65400000000000003</v>
      </c>
      <c r="BJ254" s="65">
        <v>0.24299999999999999</v>
      </c>
      <c r="BK254" s="65">
        <v>1.407</v>
      </c>
      <c r="BL254" s="65">
        <v>2.6880000000000002</v>
      </c>
      <c r="BN254" s="65">
        <v>0.24299999999999999</v>
      </c>
      <c r="BO254" s="65">
        <v>1.407</v>
      </c>
      <c r="BP254" s="65">
        <v>2.6880000000000002</v>
      </c>
      <c r="BQ254" s="65">
        <v>0.65400000000000003</v>
      </c>
      <c r="BR254" s="65">
        <v>0.24299999999999999</v>
      </c>
      <c r="BS254" s="65">
        <v>1.407</v>
      </c>
      <c r="BT254" s="65">
        <v>2.6880000000000002</v>
      </c>
      <c r="BU254" s="65">
        <v>0.65400000000000003</v>
      </c>
      <c r="BV254" s="65">
        <v>0.24299999999999999</v>
      </c>
      <c r="BW254" s="65">
        <v>1.407</v>
      </c>
      <c r="BX254" s="65">
        <v>2.6880000000000002</v>
      </c>
      <c r="BY254" s="65">
        <v>0.65400000000000003</v>
      </c>
      <c r="BZ254" s="65">
        <v>0.24299999999999999</v>
      </c>
      <c r="CA254" s="65">
        <v>1.407</v>
      </c>
      <c r="CB254" s="65">
        <v>2.6880000000000002</v>
      </c>
      <c r="CC254" s="65">
        <v>0.65400000000000003</v>
      </c>
      <c r="CD254" s="65">
        <v>0.24299999999999999</v>
      </c>
      <c r="CE254" s="65">
        <v>1.407</v>
      </c>
      <c r="CF254" s="65">
        <v>2.6880000000000002</v>
      </c>
      <c r="CG254" s="65">
        <v>0.65400000000000003</v>
      </c>
      <c r="CH254" s="65">
        <v>0.24299999999999999</v>
      </c>
      <c r="CI254" s="65">
        <v>1.407</v>
      </c>
      <c r="CJ254" s="65">
        <v>2.6880000000000002</v>
      </c>
      <c r="CK254" s="65">
        <v>0.65400000000000003</v>
      </c>
      <c r="CL254" s="65">
        <v>0.24299999999999999</v>
      </c>
      <c r="CM254" s="65">
        <v>1.407</v>
      </c>
      <c r="CN254" s="65">
        <v>2.6880000000000002</v>
      </c>
      <c r="CO254" s="65">
        <v>0.65400000000000003</v>
      </c>
      <c r="CP254" s="65">
        <v>0.24299999999999999</v>
      </c>
      <c r="CQ254" s="65">
        <v>1.407</v>
      </c>
      <c r="CR254" s="65">
        <v>2.6880000000000002</v>
      </c>
      <c r="CS254" s="65">
        <v>0.65400000000000003</v>
      </c>
      <c r="CT254" s="65">
        <v>0.24299999999999999</v>
      </c>
      <c r="CU254" s="65">
        <v>1.407</v>
      </c>
      <c r="CV254" s="65">
        <v>2.6880000000000002</v>
      </c>
      <c r="CW254" s="65">
        <v>0.65400000000000003</v>
      </c>
      <c r="CX254" s="65">
        <v>0.24299999999999999</v>
      </c>
      <c r="CY254" s="65">
        <v>1.407</v>
      </c>
      <c r="CZ254" s="65">
        <v>2.6880000000000002</v>
      </c>
      <c r="DA254" s="65">
        <v>0.65400000000000003</v>
      </c>
      <c r="DB254" s="65">
        <v>0.24299999999999999</v>
      </c>
      <c r="DD254" s="65">
        <v>2.6880000000000002</v>
      </c>
      <c r="DE254" s="65">
        <v>0.65400000000000003</v>
      </c>
      <c r="DF254" s="65">
        <v>0.24299999999999999</v>
      </c>
      <c r="DG254" s="65">
        <v>1.407</v>
      </c>
      <c r="DH254" s="65">
        <v>2.6880000000000002</v>
      </c>
      <c r="DI254" s="65">
        <v>0.65400000000000003</v>
      </c>
      <c r="DK254" s="65">
        <v>1.407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R254" s="65">
        <v>0.24299999999999999</v>
      </c>
      <c r="DT254" s="65">
        <v>2.6880000000000002</v>
      </c>
      <c r="DU254" s="65">
        <v>0.65400000000000003</v>
      </c>
      <c r="DV254" s="65">
        <v>0.24299999999999999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D254" s="65">
        <v>0.24299999999999999</v>
      </c>
      <c r="EE254" s="65">
        <v>1.407</v>
      </c>
      <c r="EF254" s="65">
        <v>2.6880000000000002</v>
      </c>
      <c r="EG254" s="65">
        <v>0.65400000000000003</v>
      </c>
      <c r="EI254" s="65">
        <v>1.407</v>
      </c>
      <c r="EK254" s="65">
        <v>0.65400000000000003</v>
      </c>
      <c r="EL254" s="65">
        <v>0.24299999999999999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x14ac:dyDescent="0.2">
      <c r="B255" s="65" t="s">
        <v>25</v>
      </c>
      <c r="C255" s="65" t="s">
        <v>45</v>
      </c>
    </row>
    <row r="256" spans="2:159" x14ac:dyDescent="0.2">
      <c r="B256" s="65" t="s">
        <v>25</v>
      </c>
      <c r="C256" s="65" t="s">
        <v>46</v>
      </c>
    </row>
    <row r="257" spans="2:159" x14ac:dyDescent="0.2">
      <c r="B257" s="65" t="s">
        <v>25</v>
      </c>
      <c r="C257" s="65" t="s">
        <v>15</v>
      </c>
      <c r="D257" s="65">
        <v>4416.3087880000003</v>
      </c>
      <c r="E257" s="65">
        <v>4739.0984099999996</v>
      </c>
      <c r="F257" s="65">
        <v>4617.517938</v>
      </c>
      <c r="G257" s="65">
        <v>4562.0794260000002</v>
      </c>
      <c r="H257" s="65">
        <v>4416.3087880000003</v>
      </c>
      <c r="I257" s="65">
        <v>4739.0984099999996</v>
      </c>
      <c r="J257" s="65">
        <v>4617.517938</v>
      </c>
      <c r="K257" s="65">
        <v>4581.1485830000001</v>
      </c>
      <c r="L257" s="65">
        <v>4560.8679080000002</v>
      </c>
      <c r="M257" s="65">
        <v>4739.0984099999996</v>
      </c>
      <c r="N257" s="65">
        <v>4473.7992780000004</v>
      </c>
      <c r="O257" s="65">
        <v>4583.5099259999997</v>
      </c>
      <c r="P257" s="65">
        <v>4561.7519080000002</v>
      </c>
      <c r="Q257" s="65">
        <v>4739.9794099999999</v>
      </c>
      <c r="R257" s="65">
        <v>4474.6932779999997</v>
      </c>
      <c r="S257" s="65">
        <v>4584.4069259999997</v>
      </c>
      <c r="T257" s="65">
        <v>4817.3037080000004</v>
      </c>
      <c r="U257" s="65">
        <v>4997.6789099999996</v>
      </c>
      <c r="V257" s="65">
        <v>4728.7650780000004</v>
      </c>
      <c r="W257" s="65">
        <v>4836.8402260000003</v>
      </c>
      <c r="X257" s="65">
        <v>5002.1437079999996</v>
      </c>
      <c r="Y257" s="65">
        <v>5057.3241500000004</v>
      </c>
      <c r="Z257" s="65">
        <v>4784.2808580000001</v>
      </c>
      <c r="AA257" s="65">
        <v>4898.7023259999996</v>
      </c>
      <c r="AB257" s="65">
        <v>4862.6146179999996</v>
      </c>
      <c r="AC257" s="65">
        <v>5099.4923099999996</v>
      </c>
      <c r="AD257" s="65">
        <v>4995.8107479999999</v>
      </c>
      <c r="AE257" s="65">
        <v>4841.7979260000002</v>
      </c>
      <c r="AF257" s="65">
        <v>5021.7614270000004</v>
      </c>
      <c r="AG257" s="65">
        <v>5065.9640099999997</v>
      </c>
      <c r="AH257" s="65">
        <v>4868.3384580000002</v>
      </c>
      <c r="AI257" s="65">
        <v>5200.1661260000001</v>
      </c>
      <c r="AJ257" s="65">
        <v>5203.0284510000001</v>
      </c>
      <c r="AK257" s="65">
        <v>5063.4931919999999</v>
      </c>
      <c r="AL257" s="65">
        <v>5202.0635579999998</v>
      </c>
      <c r="AM257" s="65">
        <v>5144.2660260000002</v>
      </c>
      <c r="AN257" s="65">
        <v>9327.0610140000008</v>
      </c>
      <c r="AO257" s="65">
        <v>7964.2332839999999</v>
      </c>
      <c r="AP257" s="65">
        <v>9101.8434180000004</v>
      </c>
      <c r="AQ257" s="65">
        <v>9202.3487260000002</v>
      </c>
      <c r="AR257" s="65">
        <v>9346.2743609999998</v>
      </c>
      <c r="AS257" s="65">
        <v>9537.6887920000008</v>
      </c>
      <c r="AT257" s="65">
        <v>7717.4311070000003</v>
      </c>
      <c r="AU257" s="65">
        <v>6319.7338470000004</v>
      </c>
      <c r="AV257" s="65">
        <v>9437.5158470000006</v>
      </c>
      <c r="AW257" s="65">
        <v>4994.3977219999997</v>
      </c>
      <c r="AX257" s="65">
        <v>5127.2484180000001</v>
      </c>
      <c r="AY257" s="65">
        <v>8665.5170020000005</v>
      </c>
      <c r="AZ257" s="65">
        <v>9220.2543870000009</v>
      </c>
      <c r="BA257" s="65">
        <v>9186.1180920000006</v>
      </c>
      <c r="BB257" s="65">
        <v>9103.2329580000005</v>
      </c>
      <c r="BC257" s="65">
        <v>8876.3358260000005</v>
      </c>
      <c r="BD257" s="65">
        <v>9061.7680689999997</v>
      </c>
      <c r="BE257" s="65">
        <v>9392.0429569999997</v>
      </c>
      <c r="BF257" s="65">
        <v>9194.9355780000005</v>
      </c>
      <c r="BG257" s="65">
        <v>9258.1252650000006</v>
      </c>
      <c r="BH257" s="65">
        <v>9531.6875870000003</v>
      </c>
      <c r="BI257" s="65">
        <v>6875.1791480000002</v>
      </c>
      <c r="BJ257" s="65">
        <v>5369.0099810000002</v>
      </c>
      <c r="BK257" s="65">
        <v>9258.1252650000006</v>
      </c>
      <c r="BL257" s="65">
        <v>9437.4351139999999</v>
      </c>
      <c r="BM257" s="65">
        <v>9255.1937099999996</v>
      </c>
      <c r="BN257" s="65">
        <v>9119.7473140000002</v>
      </c>
      <c r="BO257" s="65">
        <v>9257.5950059999996</v>
      </c>
      <c r="BP257" s="65">
        <v>9530.9359480000003</v>
      </c>
      <c r="BQ257" s="65">
        <v>9537.6887920000008</v>
      </c>
      <c r="BR257" s="65">
        <v>9343.3378379999995</v>
      </c>
      <c r="BS257" s="65">
        <v>9258.1252650000006</v>
      </c>
      <c r="BT257" s="65">
        <v>11642.36759</v>
      </c>
      <c r="BU257" s="65">
        <v>11754.88999</v>
      </c>
      <c r="BV257" s="65">
        <v>7509.2182380000004</v>
      </c>
      <c r="BW257" s="65">
        <v>10872.29012</v>
      </c>
      <c r="BX257" s="65">
        <v>11644.662350000001</v>
      </c>
      <c r="BY257" s="65">
        <v>11825.22998</v>
      </c>
      <c r="BZ257" s="65">
        <v>11247.601720000001</v>
      </c>
      <c r="CA257" s="65">
        <v>11367.18823</v>
      </c>
      <c r="CB257" s="65">
        <v>11644.662350000001</v>
      </c>
      <c r="CC257" s="65">
        <v>11825.36081</v>
      </c>
      <c r="CD257" s="65">
        <v>9343.6132379999999</v>
      </c>
      <c r="CE257" s="65">
        <v>11367.18823</v>
      </c>
      <c r="CF257" s="65">
        <v>11644.662350000001</v>
      </c>
      <c r="CG257" s="65">
        <v>7814.7303570000004</v>
      </c>
      <c r="CH257" s="65">
        <v>11483.813239999999</v>
      </c>
      <c r="CI257" s="65">
        <v>11367.13435</v>
      </c>
      <c r="CJ257" s="65">
        <v>11644.662350000001</v>
      </c>
      <c r="CK257" s="65">
        <v>9989.4946959999997</v>
      </c>
      <c r="CL257" s="65">
        <v>6633.7997759999998</v>
      </c>
      <c r="CM257" s="65">
        <v>11367.18823</v>
      </c>
      <c r="CN257" s="65">
        <v>11644.662350000001</v>
      </c>
      <c r="CO257" s="65">
        <v>11825.36081</v>
      </c>
      <c r="CP257" s="65">
        <v>7509.2182380000004</v>
      </c>
      <c r="CQ257" s="65">
        <v>11367.18823</v>
      </c>
      <c r="CR257" s="65">
        <v>11644.662350000001</v>
      </c>
      <c r="CS257" s="65">
        <v>9852.6141459999999</v>
      </c>
      <c r="CT257" s="65">
        <v>11125.40864</v>
      </c>
      <c r="CU257" s="65">
        <v>11344.29333</v>
      </c>
      <c r="CV257" s="65">
        <v>11644.662350000001</v>
      </c>
      <c r="CW257" s="65">
        <v>11825.36081</v>
      </c>
      <c r="CX257" s="65">
        <v>7509.2182380000004</v>
      </c>
      <c r="CY257" s="65">
        <v>10681.44038</v>
      </c>
      <c r="CZ257" s="65">
        <v>11644.662350000001</v>
      </c>
      <c r="DA257" s="65">
        <v>11825.36081</v>
      </c>
      <c r="DB257" s="65">
        <v>9105.0677140000007</v>
      </c>
      <c r="DC257" s="65">
        <v>11332.155710000001</v>
      </c>
      <c r="DD257" s="65">
        <v>11644.662350000001</v>
      </c>
      <c r="DE257" s="65">
        <v>11825.36081</v>
      </c>
      <c r="DF257" s="65">
        <v>7404.0371940000005</v>
      </c>
      <c r="DG257" s="65">
        <v>11367.18823</v>
      </c>
      <c r="DH257" s="65">
        <v>11644.662350000001</v>
      </c>
      <c r="DI257" s="65">
        <v>11825.36081</v>
      </c>
      <c r="DJ257" s="65">
        <v>9343.3702379999995</v>
      </c>
      <c r="DK257" s="65">
        <v>10011.31554</v>
      </c>
      <c r="DL257" s="65">
        <v>11644.662350000001</v>
      </c>
      <c r="DM257" s="65">
        <v>11825.36081</v>
      </c>
      <c r="DN257" s="65">
        <v>9121.2345779999996</v>
      </c>
      <c r="DO257" s="65">
        <v>11130.380230000001</v>
      </c>
      <c r="DP257" s="65">
        <v>11644.662350000001</v>
      </c>
      <c r="DQ257" s="65">
        <v>11825.36081</v>
      </c>
      <c r="DR257" s="65">
        <v>5368.7428380000001</v>
      </c>
      <c r="DS257" s="65">
        <v>11365.08778</v>
      </c>
      <c r="DT257" s="65">
        <v>11643.097030000001</v>
      </c>
      <c r="DU257" s="65">
        <v>11825.36081</v>
      </c>
      <c r="DV257" s="65">
        <v>11480.06884</v>
      </c>
      <c r="DW257" s="65">
        <v>11367.18823</v>
      </c>
      <c r="DX257" s="65">
        <v>11643.327719999999</v>
      </c>
      <c r="DY257" s="65">
        <v>11825.36081</v>
      </c>
      <c r="DZ257" s="65">
        <v>7108.2106379999996</v>
      </c>
      <c r="EA257" s="65">
        <v>9258.5270419999997</v>
      </c>
      <c r="EB257" s="65">
        <v>11641.615949999999</v>
      </c>
      <c r="EC257" s="65">
        <v>11825.36081</v>
      </c>
      <c r="ED257" s="65">
        <v>5369.0182379999997</v>
      </c>
      <c r="EE257" s="65">
        <v>11324.60039</v>
      </c>
      <c r="EF257" s="65">
        <v>11644.662350000001</v>
      </c>
      <c r="EG257" s="65">
        <v>11825.36081</v>
      </c>
      <c r="EH257" s="65">
        <v>5368.7752380000002</v>
      </c>
      <c r="EI257" s="65">
        <v>5894.8721290000003</v>
      </c>
      <c r="EJ257" s="65">
        <v>11641.54371</v>
      </c>
      <c r="EK257" s="65">
        <v>11825.36081</v>
      </c>
      <c r="EL257" s="65">
        <v>11483.813239999999</v>
      </c>
      <c r="EM257" s="65">
        <v>7010.8384130000004</v>
      </c>
      <c r="EN257" s="65">
        <v>9495.442642</v>
      </c>
      <c r="EO257" s="65">
        <v>11825.36081</v>
      </c>
      <c r="EP257" s="65">
        <v>5369.0182379999997</v>
      </c>
      <c r="EQ257" s="65">
        <v>11324.60039</v>
      </c>
      <c r="ER257" s="65">
        <v>7724.8893479999997</v>
      </c>
      <c r="ES257" s="65">
        <v>11825.36081</v>
      </c>
      <c r="ET257" s="65">
        <v>7471.1134439999996</v>
      </c>
      <c r="EU257" s="65">
        <v>11367.18823</v>
      </c>
      <c r="EV257" s="65">
        <v>11643.14025</v>
      </c>
      <c r="EW257" s="65">
        <v>11825.36081</v>
      </c>
      <c r="EX257" s="65">
        <v>6064.5832460000001</v>
      </c>
      <c r="EY257" s="65">
        <v>8555.7629230000002</v>
      </c>
      <c r="EZ257" s="65">
        <v>7722.2633130000004</v>
      </c>
      <c r="FA257" s="65">
        <v>11825.36081</v>
      </c>
      <c r="FB257" s="65">
        <v>6563.3268230000003</v>
      </c>
      <c r="FC257" s="65">
        <v>11367.18823</v>
      </c>
    </row>
    <row r="258" spans="2:159" x14ac:dyDescent="0.2">
      <c r="B258" s="65" t="s">
        <v>26</v>
      </c>
      <c r="C258" s="65" t="s">
        <v>36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26</v>
      </c>
      <c r="C259" s="65" t="s">
        <v>37</v>
      </c>
    </row>
    <row r="260" spans="2:159" x14ac:dyDescent="0.2">
      <c r="B260" s="65" t="s">
        <v>26</v>
      </c>
      <c r="C260" s="65" t="s">
        <v>38</v>
      </c>
    </row>
    <row r="261" spans="2:159" x14ac:dyDescent="0.2">
      <c r="B261" s="65" t="s">
        <v>26</v>
      </c>
      <c r="C261" s="65" t="s">
        <v>39</v>
      </c>
    </row>
    <row r="262" spans="2:159" x14ac:dyDescent="0.2">
      <c r="B262" s="65" t="s">
        <v>26</v>
      </c>
      <c r="C262" s="65" t="s">
        <v>40</v>
      </c>
    </row>
    <row r="263" spans="2:159" x14ac:dyDescent="0.2">
      <c r="B263" s="65" t="s">
        <v>26</v>
      </c>
      <c r="C263" s="65" t="s">
        <v>41</v>
      </c>
    </row>
    <row r="264" spans="2:159" x14ac:dyDescent="0.2">
      <c r="B264" s="65" t="s">
        <v>26</v>
      </c>
      <c r="C264" s="65" t="s">
        <v>42</v>
      </c>
    </row>
    <row r="265" spans="2:159" x14ac:dyDescent="0.2">
      <c r="B265" s="65" t="s">
        <v>26</v>
      </c>
      <c r="C265" s="65" t="s">
        <v>43</v>
      </c>
    </row>
    <row r="266" spans="2:159" x14ac:dyDescent="0.2">
      <c r="B266" s="65" t="s">
        <v>26</v>
      </c>
      <c r="C266" s="65" t="s">
        <v>44</v>
      </c>
    </row>
    <row r="267" spans="2:159" x14ac:dyDescent="0.2">
      <c r="B267" s="65" t="s">
        <v>26</v>
      </c>
      <c r="C267" s="65" t="s">
        <v>45</v>
      </c>
    </row>
    <row r="268" spans="2:159" x14ac:dyDescent="0.2">
      <c r="B268" s="65" t="s">
        <v>26</v>
      </c>
      <c r="C268" s="65" t="s">
        <v>46</v>
      </c>
    </row>
    <row r="269" spans="2:159" x14ac:dyDescent="0.2">
      <c r="B269" s="65" t="s">
        <v>26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60</v>
      </c>
      <c r="C270" s="65" t="s">
        <v>36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156.65052</v>
      </c>
      <c r="AI270" s="65">
        <v>108.5004</v>
      </c>
      <c r="AJ270" s="65">
        <v>156.65052</v>
      </c>
      <c r="AM270" s="65">
        <v>98.500399999999999</v>
      </c>
      <c r="AN270" s="65">
        <v>156.65052</v>
      </c>
      <c r="AQ270" s="65">
        <v>115.5004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60</v>
      </c>
      <c r="C271" s="65" t="s">
        <v>37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0.79959999999999998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60</v>
      </c>
      <c r="C272" s="65" t="s">
        <v>38</v>
      </c>
      <c r="D272" s="65">
        <v>0.26</v>
      </c>
      <c r="L272" s="65">
        <v>0.83277999999999996</v>
      </c>
      <c r="O272" s="65">
        <v>0.84060000000000001</v>
      </c>
      <c r="P272" s="65">
        <v>3.69278</v>
      </c>
      <c r="S272" s="65">
        <v>1.22</v>
      </c>
      <c r="T272" s="65">
        <v>2.3927800000000001</v>
      </c>
      <c r="W272" s="65">
        <v>2.8405999999999998</v>
      </c>
      <c r="X272" s="65">
        <v>181.68020000000001</v>
      </c>
      <c r="AA272" s="65">
        <v>153.1746</v>
      </c>
      <c r="AB272" s="65">
        <v>313.51839999999999</v>
      </c>
      <c r="AE272" s="65">
        <v>230.70859999999999</v>
      </c>
      <c r="AF272" s="65">
        <v>323.10408000000001</v>
      </c>
      <c r="AI272" s="65">
        <v>259.08139999999997</v>
      </c>
      <c r="AJ272" s="65">
        <v>405.55970000000002</v>
      </c>
      <c r="AM272" s="65">
        <v>297.26900000000001</v>
      </c>
      <c r="AN272" s="65">
        <v>352.36291999999997</v>
      </c>
      <c r="AQ272" s="65">
        <v>311.96899999999999</v>
      </c>
      <c r="AR272" s="65">
        <v>335.72291999999999</v>
      </c>
      <c r="AU272" s="65">
        <v>311.96899999999999</v>
      </c>
      <c r="AV272" s="65">
        <v>405.55970000000002</v>
      </c>
      <c r="AY272" s="65">
        <v>269.54840000000002</v>
      </c>
      <c r="AZ272" s="65">
        <v>405.55970000000002</v>
      </c>
      <c r="BC272" s="65">
        <v>311.96899999999999</v>
      </c>
      <c r="BD272" s="65">
        <v>405.55970000000002</v>
      </c>
      <c r="BG272" s="65">
        <v>288.54840000000002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60</v>
      </c>
      <c r="C273" s="65" t="s">
        <v>39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60</v>
      </c>
      <c r="C274" s="65" t="s">
        <v>40</v>
      </c>
    </row>
    <row r="275" spans="2:159" x14ac:dyDescent="0.2">
      <c r="B275" s="65" t="s">
        <v>60</v>
      </c>
      <c r="C275" s="65" t="s">
        <v>41</v>
      </c>
    </row>
    <row r="276" spans="2:159" x14ac:dyDescent="0.2">
      <c r="B276" s="65" t="s">
        <v>60</v>
      </c>
      <c r="C276" s="65" t="s">
        <v>42</v>
      </c>
    </row>
    <row r="277" spans="2:159" x14ac:dyDescent="0.2">
      <c r="B277" s="65" t="s">
        <v>60</v>
      </c>
      <c r="C277" s="65" t="s">
        <v>43</v>
      </c>
    </row>
    <row r="278" spans="2:159" x14ac:dyDescent="0.2">
      <c r="B278" s="65" t="s">
        <v>60</v>
      </c>
      <c r="C278" s="65" t="s">
        <v>44</v>
      </c>
    </row>
    <row r="279" spans="2:159" x14ac:dyDescent="0.2">
      <c r="B279" s="65" t="s">
        <v>60</v>
      </c>
      <c r="C279" s="65" t="s">
        <v>45</v>
      </c>
    </row>
    <row r="280" spans="2:159" x14ac:dyDescent="0.2">
      <c r="B280" s="65" t="s">
        <v>60</v>
      </c>
      <c r="C280" s="65" t="s">
        <v>46</v>
      </c>
    </row>
    <row r="281" spans="2:159" x14ac:dyDescent="0.2">
      <c r="B281" s="65" t="s">
        <v>60</v>
      </c>
      <c r="C281" s="65" t="s">
        <v>15</v>
      </c>
      <c r="D281" s="65">
        <v>0.54132000000000002</v>
      </c>
      <c r="E281" s="65">
        <v>0</v>
      </c>
      <c r="F281" s="65">
        <v>0</v>
      </c>
      <c r="G281" s="65">
        <v>0.21640000000000001</v>
      </c>
      <c r="H281" s="65">
        <v>0.28132000000000001</v>
      </c>
      <c r="I281" s="65">
        <v>0</v>
      </c>
      <c r="J281" s="65">
        <v>0</v>
      </c>
      <c r="K281" s="65">
        <v>0.21640000000000001</v>
      </c>
      <c r="L281" s="65">
        <v>2.52278</v>
      </c>
      <c r="M281" s="65">
        <v>0</v>
      </c>
      <c r="N281" s="65">
        <v>0</v>
      </c>
      <c r="O281" s="65">
        <v>2.1406000000000001</v>
      </c>
      <c r="P281" s="65">
        <v>5.3827800000000003</v>
      </c>
      <c r="Q281" s="65">
        <v>0</v>
      </c>
      <c r="R281" s="65">
        <v>0</v>
      </c>
      <c r="S281" s="65">
        <v>2.52</v>
      </c>
      <c r="T281" s="65">
        <v>4.0827799999999996</v>
      </c>
      <c r="U281" s="65">
        <v>0</v>
      </c>
      <c r="V281" s="65">
        <v>0</v>
      </c>
      <c r="W281" s="65">
        <v>4.1406000000000001</v>
      </c>
      <c r="X281" s="65">
        <v>224.97020000000001</v>
      </c>
      <c r="Y281" s="65">
        <v>0</v>
      </c>
      <c r="Z281" s="65">
        <v>0</v>
      </c>
      <c r="AA281" s="65">
        <v>186.47460000000001</v>
      </c>
      <c r="AB281" s="65">
        <v>429.60840000000002</v>
      </c>
      <c r="AC281" s="65">
        <v>0</v>
      </c>
      <c r="AD281" s="65">
        <v>0</v>
      </c>
      <c r="AE281" s="65">
        <v>320.0086</v>
      </c>
      <c r="AF281" s="65">
        <v>482.09408000000002</v>
      </c>
      <c r="AG281" s="65">
        <v>0</v>
      </c>
      <c r="AH281" s="65">
        <v>0</v>
      </c>
      <c r="AI281" s="65">
        <v>369.38139999999999</v>
      </c>
      <c r="AJ281" s="65">
        <v>564.54970000000003</v>
      </c>
      <c r="AK281" s="65">
        <v>0</v>
      </c>
      <c r="AL281" s="65">
        <v>0</v>
      </c>
      <c r="AM281" s="65">
        <v>397.56900000000002</v>
      </c>
      <c r="AN281" s="65">
        <v>511.35291999999998</v>
      </c>
      <c r="AO281" s="65">
        <v>0</v>
      </c>
      <c r="AP281" s="65">
        <v>0</v>
      </c>
      <c r="AQ281" s="65">
        <v>429.26900000000001</v>
      </c>
      <c r="AR281" s="65">
        <v>494.71292</v>
      </c>
      <c r="AS281" s="65">
        <v>0</v>
      </c>
      <c r="AT281" s="65">
        <v>0</v>
      </c>
      <c r="AU281" s="65">
        <v>434.26900000000001</v>
      </c>
      <c r="AV281" s="65">
        <v>564.54970000000003</v>
      </c>
      <c r="AW281" s="65">
        <v>0</v>
      </c>
      <c r="AX281" s="65">
        <v>0</v>
      </c>
      <c r="AY281" s="65">
        <v>391.84840000000003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410.84840000000003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61</v>
      </c>
      <c r="C282" s="65" t="s">
        <v>36</v>
      </c>
      <c r="BD282" s="65">
        <v>382.09970040000002</v>
      </c>
      <c r="BG282" s="65">
        <v>293.92284649999999</v>
      </c>
      <c r="BH282" s="65">
        <v>1416.103089</v>
      </c>
      <c r="BK282" s="65">
        <v>1089.310068</v>
      </c>
      <c r="BL282" s="65">
        <v>1416.103089</v>
      </c>
      <c r="BO282" s="65">
        <v>1089.310068</v>
      </c>
      <c r="BP282" s="65">
        <v>1416.103089</v>
      </c>
      <c r="BS282" s="65">
        <v>1089.310068</v>
      </c>
      <c r="BT282" s="65">
        <v>1416.103089</v>
      </c>
      <c r="BW282" s="65">
        <v>1089.310068</v>
      </c>
      <c r="BX282" s="65">
        <v>1416.103089</v>
      </c>
      <c r="CA282" s="65">
        <v>1089.310068</v>
      </c>
      <c r="CB282" s="65">
        <v>1416.103089</v>
      </c>
      <c r="CE282" s="65">
        <v>1089.310068</v>
      </c>
      <c r="CF282" s="65">
        <v>1416.103089</v>
      </c>
      <c r="CI282" s="65">
        <v>1089.310068</v>
      </c>
      <c r="CJ282" s="65">
        <v>1416.103089</v>
      </c>
      <c r="CM282" s="65">
        <v>1089.310068</v>
      </c>
      <c r="CN282" s="65">
        <v>1416.103089</v>
      </c>
      <c r="CQ282" s="65">
        <v>1089.310068</v>
      </c>
      <c r="CR282" s="65">
        <v>1416.103089</v>
      </c>
      <c r="CU282" s="65">
        <v>1089.310068</v>
      </c>
      <c r="CV282" s="65">
        <v>1416.103089</v>
      </c>
      <c r="CY282" s="65">
        <v>1089.310068</v>
      </c>
      <c r="CZ282" s="65">
        <v>1416.103089</v>
      </c>
      <c r="DC282" s="65">
        <v>1089.310068</v>
      </c>
      <c r="DD282" s="65">
        <v>1416.103089</v>
      </c>
      <c r="DG282" s="65">
        <v>1089.310068</v>
      </c>
      <c r="DH282" s="65">
        <v>1416.103089</v>
      </c>
      <c r="DK282" s="65">
        <v>1089.310068</v>
      </c>
      <c r="DL282" s="65">
        <v>1416.103089</v>
      </c>
      <c r="DO282" s="65">
        <v>1089.310068</v>
      </c>
      <c r="DP282" s="65">
        <v>1416.103089</v>
      </c>
      <c r="DS282" s="65">
        <v>1089.310068</v>
      </c>
      <c r="DT282" s="65">
        <v>1416.103089</v>
      </c>
      <c r="DW282" s="65">
        <v>1089.310068</v>
      </c>
      <c r="DX282" s="65">
        <v>1416.103089</v>
      </c>
      <c r="EA282" s="65">
        <v>1089.310068</v>
      </c>
      <c r="EB282" s="65">
        <v>1416.103089</v>
      </c>
      <c r="EE282" s="65">
        <v>1089.310068</v>
      </c>
      <c r="EF282" s="65">
        <v>1416.103089</v>
      </c>
      <c r="EI282" s="65">
        <v>1089.310068</v>
      </c>
      <c r="EJ282" s="65">
        <v>1416.103089</v>
      </c>
      <c r="EM282" s="65">
        <v>1089.310068</v>
      </c>
      <c r="EN282" s="65">
        <v>1416.103089</v>
      </c>
      <c r="EQ282" s="65">
        <v>1089.310068</v>
      </c>
      <c r="ER282" s="65">
        <v>1416.103089</v>
      </c>
      <c r="EU282" s="65">
        <v>1089.310068</v>
      </c>
      <c r="EV282" s="65">
        <v>1416.103089</v>
      </c>
      <c r="EY282" s="65">
        <v>1089.310068</v>
      </c>
      <c r="EZ282" s="65">
        <v>1416.103089</v>
      </c>
      <c r="FC282" s="65">
        <v>1089.310068</v>
      </c>
    </row>
    <row r="283" spans="2:159" x14ac:dyDescent="0.2">
      <c r="B283" s="65" t="s">
        <v>61</v>
      </c>
      <c r="C283" s="65" t="s">
        <v>37</v>
      </c>
    </row>
    <row r="284" spans="2:159" x14ac:dyDescent="0.2">
      <c r="B284" s="65" t="s">
        <v>61</v>
      </c>
      <c r="C284" s="65" t="s">
        <v>38</v>
      </c>
    </row>
    <row r="285" spans="2:159" x14ac:dyDescent="0.2">
      <c r="B285" s="65" t="s">
        <v>61</v>
      </c>
      <c r="C285" s="65" t="s">
        <v>39</v>
      </c>
    </row>
    <row r="286" spans="2:159" x14ac:dyDescent="0.2">
      <c r="B286" s="65" t="s">
        <v>61</v>
      </c>
      <c r="C286" s="65" t="s">
        <v>40</v>
      </c>
    </row>
    <row r="287" spans="2:159" x14ac:dyDescent="0.2">
      <c r="B287" s="65" t="s">
        <v>61</v>
      </c>
      <c r="C287" s="65" t="s">
        <v>41</v>
      </c>
    </row>
    <row r="288" spans="2:159" x14ac:dyDescent="0.2">
      <c r="B288" s="65" t="s">
        <v>61</v>
      </c>
      <c r="C288" s="65" t="s">
        <v>42</v>
      </c>
    </row>
    <row r="289" spans="2:159" x14ac:dyDescent="0.2">
      <c r="B289" s="65" t="s">
        <v>61</v>
      </c>
      <c r="C289" s="65" t="s">
        <v>43</v>
      </c>
    </row>
    <row r="290" spans="2:159" x14ac:dyDescent="0.2">
      <c r="B290" s="65" t="s">
        <v>61</v>
      </c>
      <c r="C290" s="65" t="s">
        <v>44</v>
      </c>
    </row>
    <row r="291" spans="2:159" x14ac:dyDescent="0.2">
      <c r="B291" s="65" t="s">
        <v>61</v>
      </c>
      <c r="C291" s="65" t="s">
        <v>45</v>
      </c>
    </row>
    <row r="292" spans="2:159" x14ac:dyDescent="0.2">
      <c r="B292" s="65" t="s">
        <v>61</v>
      </c>
      <c r="C292" s="65" t="s">
        <v>46</v>
      </c>
    </row>
    <row r="293" spans="2:159" x14ac:dyDescent="0.2">
      <c r="B293" s="65" t="s">
        <v>61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382.09970040000002</v>
      </c>
      <c r="BE293" s="65">
        <v>0</v>
      </c>
      <c r="BF293" s="65">
        <v>0</v>
      </c>
      <c r="BG293" s="65">
        <v>293.92284649999999</v>
      </c>
      <c r="BH293" s="65">
        <v>1416.103089</v>
      </c>
      <c r="BI293" s="65">
        <v>0</v>
      </c>
      <c r="BJ293" s="65">
        <v>0</v>
      </c>
      <c r="BK293" s="65">
        <v>1089.310068</v>
      </c>
      <c r="BL293" s="65">
        <v>1416.103089</v>
      </c>
      <c r="BM293" s="65">
        <v>0</v>
      </c>
      <c r="BN293" s="65">
        <v>0</v>
      </c>
      <c r="BO293" s="65">
        <v>1089.310068</v>
      </c>
      <c r="BP293" s="65">
        <v>1416.103089</v>
      </c>
      <c r="BQ293" s="65">
        <v>0</v>
      </c>
      <c r="BR293" s="65">
        <v>0</v>
      </c>
      <c r="BS293" s="65">
        <v>1089.310068</v>
      </c>
      <c r="BT293" s="65">
        <v>1416.103089</v>
      </c>
      <c r="BU293" s="65">
        <v>0</v>
      </c>
      <c r="BV293" s="65">
        <v>0</v>
      </c>
      <c r="BW293" s="65">
        <v>1089.310068</v>
      </c>
      <c r="BX293" s="65">
        <v>1416.103089</v>
      </c>
      <c r="BY293" s="65">
        <v>0</v>
      </c>
      <c r="BZ293" s="65">
        <v>0</v>
      </c>
      <c r="CA293" s="65">
        <v>1089.310068</v>
      </c>
      <c r="CB293" s="65">
        <v>1416.103089</v>
      </c>
      <c r="CC293" s="65">
        <v>0</v>
      </c>
      <c r="CD293" s="65">
        <v>0</v>
      </c>
      <c r="CE293" s="65">
        <v>1089.310068</v>
      </c>
      <c r="CF293" s="65">
        <v>1416.103089</v>
      </c>
      <c r="CG293" s="65">
        <v>0</v>
      </c>
      <c r="CH293" s="65">
        <v>0</v>
      </c>
      <c r="CI293" s="65">
        <v>1089.310068</v>
      </c>
      <c r="CJ293" s="65">
        <v>1416.103089</v>
      </c>
      <c r="CK293" s="65">
        <v>0</v>
      </c>
      <c r="CL293" s="65">
        <v>0</v>
      </c>
      <c r="CM293" s="65">
        <v>1089.310068</v>
      </c>
      <c r="CN293" s="65">
        <v>1416.103089</v>
      </c>
      <c r="CO293" s="65">
        <v>0</v>
      </c>
      <c r="CP293" s="65">
        <v>0</v>
      </c>
      <c r="CQ293" s="65">
        <v>1089.310068</v>
      </c>
      <c r="CR293" s="65">
        <v>1416.103089</v>
      </c>
      <c r="CS293" s="65">
        <v>0</v>
      </c>
      <c r="CT293" s="65">
        <v>0</v>
      </c>
      <c r="CU293" s="65">
        <v>1089.310068</v>
      </c>
      <c r="CV293" s="65">
        <v>1416.103089</v>
      </c>
      <c r="CW293" s="65">
        <v>0</v>
      </c>
      <c r="CX293" s="65">
        <v>0</v>
      </c>
      <c r="CY293" s="65">
        <v>1089.310068</v>
      </c>
      <c r="CZ293" s="65">
        <v>1416.103089</v>
      </c>
      <c r="DA293" s="65">
        <v>0</v>
      </c>
      <c r="DB293" s="65">
        <v>0</v>
      </c>
      <c r="DC293" s="65">
        <v>1089.310068</v>
      </c>
      <c r="DD293" s="65">
        <v>1416.103089</v>
      </c>
      <c r="DE293" s="65">
        <v>0</v>
      </c>
      <c r="DF293" s="65">
        <v>0</v>
      </c>
      <c r="DG293" s="65">
        <v>1089.310068</v>
      </c>
      <c r="DH293" s="65">
        <v>1416.103089</v>
      </c>
      <c r="DI293" s="65">
        <v>0</v>
      </c>
      <c r="DJ293" s="65">
        <v>0</v>
      </c>
      <c r="DK293" s="65">
        <v>1089.310068</v>
      </c>
      <c r="DL293" s="65">
        <v>1416.103089</v>
      </c>
      <c r="DM293" s="65">
        <v>0</v>
      </c>
      <c r="DN293" s="65">
        <v>0</v>
      </c>
      <c r="DO293" s="65">
        <v>1089.310068</v>
      </c>
      <c r="DP293" s="65">
        <v>1416.103089</v>
      </c>
      <c r="DQ293" s="65">
        <v>0</v>
      </c>
      <c r="DR293" s="65">
        <v>0</v>
      </c>
      <c r="DS293" s="65">
        <v>1089.310068</v>
      </c>
      <c r="DT293" s="65">
        <v>1416.103089</v>
      </c>
      <c r="DU293" s="65">
        <v>0</v>
      </c>
      <c r="DV293" s="65">
        <v>0</v>
      </c>
      <c r="DW293" s="65">
        <v>1089.310068</v>
      </c>
      <c r="DX293" s="65">
        <v>1416.103089</v>
      </c>
      <c r="DY293" s="65">
        <v>0</v>
      </c>
      <c r="DZ293" s="65">
        <v>0</v>
      </c>
      <c r="EA293" s="65">
        <v>1089.310068</v>
      </c>
      <c r="EB293" s="65">
        <v>1416.103089</v>
      </c>
      <c r="EC293" s="65">
        <v>0</v>
      </c>
      <c r="ED293" s="65">
        <v>0</v>
      </c>
      <c r="EE293" s="65">
        <v>1089.310068</v>
      </c>
      <c r="EF293" s="65">
        <v>1416.103089</v>
      </c>
      <c r="EG293" s="65">
        <v>0</v>
      </c>
      <c r="EH293" s="65">
        <v>0</v>
      </c>
      <c r="EI293" s="65">
        <v>1089.310068</v>
      </c>
      <c r="EJ293" s="65">
        <v>1416.103089</v>
      </c>
      <c r="EK293" s="65">
        <v>0</v>
      </c>
      <c r="EL293" s="65">
        <v>0</v>
      </c>
      <c r="EM293" s="65">
        <v>1089.310068</v>
      </c>
      <c r="EN293" s="65">
        <v>1416.103089</v>
      </c>
      <c r="EO293" s="65">
        <v>0</v>
      </c>
      <c r="EP293" s="65">
        <v>0</v>
      </c>
      <c r="EQ293" s="65">
        <v>1089.310068</v>
      </c>
      <c r="ER293" s="65">
        <v>1416.103089</v>
      </c>
      <c r="ES293" s="65">
        <v>0</v>
      </c>
      <c r="ET293" s="65">
        <v>0</v>
      </c>
      <c r="EU293" s="65">
        <v>1089.310068</v>
      </c>
      <c r="EV293" s="65">
        <v>1416.103089</v>
      </c>
      <c r="EW293" s="65">
        <v>0</v>
      </c>
      <c r="EX293" s="65">
        <v>0</v>
      </c>
      <c r="EY293" s="65">
        <v>1089.310068</v>
      </c>
      <c r="EZ293" s="65">
        <v>1416.103089</v>
      </c>
      <c r="FA293" s="65">
        <v>0</v>
      </c>
      <c r="FB293" s="65">
        <v>0</v>
      </c>
      <c r="FC293" s="65">
        <v>1089.310068</v>
      </c>
    </row>
    <row r="294" spans="2:159" x14ac:dyDescent="0.2">
      <c r="B294" s="65" t="s">
        <v>62</v>
      </c>
      <c r="C294" s="65" t="s">
        <v>36</v>
      </c>
      <c r="BX294" s="65">
        <v>1087.5158469999999</v>
      </c>
      <c r="CA294" s="65">
        <v>836.55065190000005</v>
      </c>
      <c r="CB294" s="65">
        <v>2242.7231649999999</v>
      </c>
      <c r="CE294" s="65">
        <v>1725.171666</v>
      </c>
      <c r="CF294" s="65">
        <v>3429.3795249999998</v>
      </c>
      <c r="CI294" s="65">
        <v>2637.98425</v>
      </c>
      <c r="CJ294" s="65">
        <v>4613.2276469999997</v>
      </c>
      <c r="CM294" s="65">
        <v>3548.6366509999998</v>
      </c>
      <c r="CN294" s="65">
        <v>5829.196226</v>
      </c>
      <c r="CQ294" s="65">
        <v>4483.9970970000004</v>
      </c>
      <c r="CR294" s="65">
        <v>7082.7379819999996</v>
      </c>
      <c r="CU294" s="65">
        <v>5448.259986</v>
      </c>
      <c r="CV294" s="65">
        <v>8414.2907670000004</v>
      </c>
      <c r="CY294" s="65">
        <v>6472.5313589999996</v>
      </c>
      <c r="CZ294" s="65">
        <v>9382.2893899999999</v>
      </c>
      <c r="DC294" s="65">
        <v>7217.1456840000001</v>
      </c>
      <c r="DD294" s="65">
        <v>9382.2893899999999</v>
      </c>
      <c r="DG294" s="65">
        <v>7217.1456840000001</v>
      </c>
      <c r="DH294" s="65">
        <v>9382.2893899999999</v>
      </c>
      <c r="DK294" s="65">
        <v>7217.1456840000001</v>
      </c>
      <c r="DL294" s="65">
        <v>9382.2893899999999</v>
      </c>
      <c r="DO294" s="65">
        <v>7217.1456840000001</v>
      </c>
      <c r="DP294" s="65">
        <v>9382.2893899999999</v>
      </c>
      <c r="DS294" s="65">
        <v>7217.1456840000001</v>
      </c>
      <c r="DT294" s="65">
        <v>9382.2893899999999</v>
      </c>
      <c r="DW294" s="65">
        <v>7217.1456840000001</v>
      </c>
      <c r="DX294" s="65">
        <v>9382.2893899999999</v>
      </c>
      <c r="EA294" s="65">
        <v>7217.1456840000001</v>
      </c>
      <c r="EB294" s="65">
        <v>9382.2893899999999</v>
      </c>
      <c r="EE294" s="65">
        <v>7217.1456840000001</v>
      </c>
      <c r="EF294" s="65">
        <v>9382.2893899999999</v>
      </c>
      <c r="EI294" s="65">
        <v>7217.1456840000001</v>
      </c>
      <c r="EJ294" s="65">
        <v>9382.2893899999999</v>
      </c>
      <c r="EM294" s="65">
        <v>7217.1456840000001</v>
      </c>
      <c r="EN294" s="65">
        <v>9382.2893899999999</v>
      </c>
      <c r="EQ294" s="65">
        <v>7217.1456840000001</v>
      </c>
      <c r="ER294" s="65">
        <v>8513.3623499999994</v>
      </c>
      <c r="EU294" s="65">
        <v>7217.1456840000001</v>
      </c>
      <c r="EV294" s="65">
        <v>9382.2893899999999</v>
      </c>
      <c r="EZ294" s="65">
        <v>9382.2893899999999</v>
      </c>
      <c r="FC294" s="65">
        <v>7217.1456840000001</v>
      </c>
    </row>
    <row r="295" spans="2:159" x14ac:dyDescent="0.2">
      <c r="B295" s="65" t="s">
        <v>62</v>
      </c>
      <c r="C295" s="65" t="s">
        <v>37</v>
      </c>
    </row>
    <row r="296" spans="2:159" x14ac:dyDescent="0.2">
      <c r="B296" s="65" t="s">
        <v>62</v>
      </c>
      <c r="C296" s="65" t="s">
        <v>38</v>
      </c>
    </row>
    <row r="297" spans="2:159" x14ac:dyDescent="0.2">
      <c r="B297" s="65" t="s">
        <v>62</v>
      </c>
      <c r="C297" s="65" t="s">
        <v>39</v>
      </c>
    </row>
    <row r="298" spans="2:159" x14ac:dyDescent="0.2">
      <c r="B298" s="65" t="s">
        <v>62</v>
      </c>
      <c r="C298" s="65" t="s">
        <v>40</v>
      </c>
    </row>
    <row r="299" spans="2:159" x14ac:dyDescent="0.2">
      <c r="B299" s="65" t="s">
        <v>62</v>
      </c>
      <c r="C299" s="65" t="s">
        <v>41</v>
      </c>
    </row>
    <row r="300" spans="2:159" x14ac:dyDescent="0.2">
      <c r="B300" s="65" t="s">
        <v>62</v>
      </c>
      <c r="C300" s="65" t="s">
        <v>42</v>
      </c>
    </row>
    <row r="301" spans="2:159" x14ac:dyDescent="0.2">
      <c r="B301" s="65" t="s">
        <v>62</v>
      </c>
      <c r="C301" s="65" t="s">
        <v>43</v>
      </c>
    </row>
    <row r="302" spans="2:159" x14ac:dyDescent="0.2">
      <c r="B302" s="65" t="s">
        <v>62</v>
      </c>
      <c r="C302" s="65" t="s">
        <v>44</v>
      </c>
    </row>
    <row r="303" spans="2:159" x14ac:dyDescent="0.2">
      <c r="B303" s="65" t="s">
        <v>62</v>
      </c>
      <c r="C303" s="65" t="s">
        <v>45</v>
      </c>
    </row>
    <row r="304" spans="2:159" x14ac:dyDescent="0.2">
      <c r="B304" s="65" t="s">
        <v>62</v>
      </c>
      <c r="C304" s="65" t="s">
        <v>46</v>
      </c>
    </row>
    <row r="305" spans="2:159" x14ac:dyDescent="0.2">
      <c r="B305" s="65" t="s">
        <v>62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1087.5158469999999</v>
      </c>
      <c r="BY305" s="65">
        <v>0</v>
      </c>
      <c r="BZ305" s="65">
        <v>0</v>
      </c>
      <c r="CA305" s="65">
        <v>836.55065190000005</v>
      </c>
      <c r="CB305" s="65">
        <v>2242.7231649999999</v>
      </c>
      <c r="CC305" s="65">
        <v>0</v>
      </c>
      <c r="CD305" s="65">
        <v>0</v>
      </c>
      <c r="CE305" s="65">
        <v>1725.171666</v>
      </c>
      <c r="CF305" s="65">
        <v>3429.3795249999998</v>
      </c>
      <c r="CG305" s="65">
        <v>0</v>
      </c>
      <c r="CH305" s="65">
        <v>0</v>
      </c>
      <c r="CI305" s="65">
        <v>2637.98425</v>
      </c>
      <c r="CJ305" s="65">
        <v>4613.2276469999997</v>
      </c>
      <c r="CK305" s="65">
        <v>0</v>
      </c>
      <c r="CL305" s="65">
        <v>0</v>
      </c>
      <c r="CM305" s="65">
        <v>3548.6366509999998</v>
      </c>
      <c r="CN305" s="65">
        <v>5829.196226</v>
      </c>
      <c r="CO305" s="65">
        <v>0</v>
      </c>
      <c r="CP305" s="65">
        <v>0</v>
      </c>
      <c r="CQ305" s="65">
        <v>4483.9970970000004</v>
      </c>
      <c r="CR305" s="65">
        <v>7082.7379819999996</v>
      </c>
      <c r="CS305" s="65">
        <v>0</v>
      </c>
      <c r="CT305" s="65">
        <v>0</v>
      </c>
      <c r="CU305" s="65">
        <v>5448.259986</v>
      </c>
      <c r="CV305" s="65">
        <v>8414.2907670000004</v>
      </c>
      <c r="CW305" s="65">
        <v>0</v>
      </c>
      <c r="CX305" s="65">
        <v>0</v>
      </c>
      <c r="CY305" s="65">
        <v>6472.5313589999996</v>
      </c>
      <c r="CZ305" s="65">
        <v>9382.2893899999999</v>
      </c>
      <c r="DA305" s="65">
        <v>0</v>
      </c>
      <c r="DB305" s="65">
        <v>0</v>
      </c>
      <c r="DC305" s="65">
        <v>7217.1456840000001</v>
      </c>
      <c r="DD305" s="65">
        <v>9382.2893899999999</v>
      </c>
      <c r="DE305" s="65">
        <v>0</v>
      </c>
      <c r="DF305" s="65">
        <v>0</v>
      </c>
      <c r="DG305" s="65">
        <v>7217.1456840000001</v>
      </c>
      <c r="DH305" s="65">
        <v>9382.2893899999999</v>
      </c>
      <c r="DI305" s="65">
        <v>0</v>
      </c>
      <c r="DJ305" s="65">
        <v>0</v>
      </c>
      <c r="DK305" s="65">
        <v>7217.1456840000001</v>
      </c>
      <c r="DL305" s="65">
        <v>9382.2893899999999</v>
      </c>
      <c r="DM305" s="65">
        <v>0</v>
      </c>
      <c r="DN305" s="65">
        <v>0</v>
      </c>
      <c r="DO305" s="65">
        <v>7217.1456840000001</v>
      </c>
      <c r="DP305" s="65">
        <v>9382.2893899999999</v>
      </c>
      <c r="DQ305" s="65">
        <v>0</v>
      </c>
      <c r="DR305" s="65">
        <v>0</v>
      </c>
      <c r="DS305" s="65">
        <v>7217.1456840000001</v>
      </c>
      <c r="DT305" s="65">
        <v>9382.2893899999999</v>
      </c>
      <c r="DU305" s="65">
        <v>0</v>
      </c>
      <c r="DV305" s="65">
        <v>0</v>
      </c>
      <c r="DW305" s="65">
        <v>7217.1456840000001</v>
      </c>
      <c r="DX305" s="65">
        <v>9382.2893899999999</v>
      </c>
      <c r="DY305" s="65">
        <v>0</v>
      </c>
      <c r="DZ305" s="65">
        <v>0</v>
      </c>
      <c r="EA305" s="65">
        <v>7217.1456840000001</v>
      </c>
      <c r="EB305" s="65">
        <v>9382.2893899999999</v>
      </c>
      <c r="EC305" s="65">
        <v>0</v>
      </c>
      <c r="ED305" s="65">
        <v>0</v>
      </c>
      <c r="EE305" s="65">
        <v>7217.1456840000001</v>
      </c>
      <c r="EF305" s="65">
        <v>9382.2893899999999</v>
      </c>
      <c r="EG305" s="65">
        <v>0</v>
      </c>
      <c r="EH305" s="65">
        <v>0</v>
      </c>
      <c r="EI305" s="65">
        <v>7217.1456840000001</v>
      </c>
      <c r="EJ305" s="65">
        <v>9382.2893899999999</v>
      </c>
      <c r="EK305" s="65">
        <v>0</v>
      </c>
      <c r="EL305" s="65">
        <v>0</v>
      </c>
      <c r="EM305" s="65">
        <v>7217.1456840000001</v>
      </c>
      <c r="EN305" s="65">
        <v>9382.2893899999999</v>
      </c>
      <c r="EO305" s="65">
        <v>0</v>
      </c>
      <c r="EP305" s="65">
        <v>0</v>
      </c>
      <c r="EQ305" s="65">
        <v>7217.1456840000001</v>
      </c>
      <c r="ER305" s="65">
        <v>8513.3623499999994</v>
      </c>
      <c r="ES305" s="65">
        <v>0</v>
      </c>
      <c r="ET305" s="65">
        <v>0</v>
      </c>
      <c r="EU305" s="65">
        <v>7217.1456840000001</v>
      </c>
      <c r="EV305" s="65">
        <v>9382.2893899999999</v>
      </c>
      <c r="EW305" s="65">
        <v>0</v>
      </c>
      <c r="EX305" s="65">
        <v>0</v>
      </c>
      <c r="EY305" s="65">
        <v>0</v>
      </c>
      <c r="EZ305" s="65">
        <v>9382.2893899999999</v>
      </c>
      <c r="FA305" s="65">
        <v>0</v>
      </c>
      <c r="FB305" s="65">
        <v>0</v>
      </c>
      <c r="FC305" s="65">
        <v>7217.1456840000001</v>
      </c>
    </row>
    <row r="306" spans="2:159" x14ac:dyDescent="0.2">
      <c r="B306" s="65" t="s">
        <v>63</v>
      </c>
      <c r="C306" s="65" t="s">
        <v>36</v>
      </c>
      <c r="DL306" s="65">
        <v>1226.8413760000001</v>
      </c>
      <c r="DO306" s="65">
        <v>943.72413559999995</v>
      </c>
      <c r="DP306" s="65">
        <v>2302.2274090000001</v>
      </c>
      <c r="DS306" s="65">
        <v>1770.9441609999999</v>
      </c>
      <c r="DT306" s="65">
        <v>3382.9254219999998</v>
      </c>
      <c r="DW306" s="65">
        <v>2602.250325</v>
      </c>
      <c r="DX306" s="65">
        <v>4460.1634309999999</v>
      </c>
      <c r="EA306" s="65">
        <v>3430.8949469999998</v>
      </c>
      <c r="EB306" s="65">
        <v>5554.6673629999996</v>
      </c>
      <c r="EE306" s="65">
        <v>4272.8210490000001</v>
      </c>
      <c r="EF306" s="65">
        <v>6665.0809719999997</v>
      </c>
      <c r="EI306" s="65">
        <v>5126.9853629999998</v>
      </c>
      <c r="EJ306" s="65">
        <v>7777.4185450000004</v>
      </c>
      <c r="EM306" s="65">
        <v>5982.6296499999999</v>
      </c>
      <c r="EN306" s="65">
        <v>8876.6519659999994</v>
      </c>
      <c r="EQ306" s="65">
        <v>6828.1938200000004</v>
      </c>
      <c r="ER306" s="65">
        <v>10096.87103</v>
      </c>
      <c r="EU306" s="65">
        <v>775.34316539999998</v>
      </c>
      <c r="EV306" s="65">
        <v>11260.722589999999</v>
      </c>
      <c r="EY306" s="65">
        <v>8662.0943000000007</v>
      </c>
      <c r="EZ306" s="65">
        <v>12395.942880000001</v>
      </c>
      <c r="FC306" s="65">
        <v>9535.3406799999993</v>
      </c>
    </row>
    <row r="307" spans="2:159" x14ac:dyDescent="0.2">
      <c r="B307" s="65" t="s">
        <v>63</v>
      </c>
      <c r="C307" s="65" t="s">
        <v>37</v>
      </c>
    </row>
    <row r="308" spans="2:159" x14ac:dyDescent="0.2">
      <c r="B308" s="65" t="s">
        <v>63</v>
      </c>
      <c r="C308" s="65" t="s">
        <v>38</v>
      </c>
    </row>
    <row r="309" spans="2:159" x14ac:dyDescent="0.2">
      <c r="B309" s="65" t="s">
        <v>63</v>
      </c>
      <c r="C309" s="65" t="s">
        <v>39</v>
      </c>
    </row>
    <row r="310" spans="2:159" x14ac:dyDescent="0.2">
      <c r="B310" s="65" t="s">
        <v>63</v>
      </c>
      <c r="C310" s="65" t="s">
        <v>40</v>
      </c>
    </row>
    <row r="311" spans="2:159" x14ac:dyDescent="0.2">
      <c r="B311" s="65" t="s">
        <v>63</v>
      </c>
      <c r="C311" s="65" t="s">
        <v>41</v>
      </c>
    </row>
    <row r="312" spans="2:159" x14ac:dyDescent="0.2">
      <c r="B312" s="65" t="s">
        <v>63</v>
      </c>
      <c r="C312" s="65" t="s">
        <v>42</v>
      </c>
    </row>
    <row r="313" spans="2:159" x14ac:dyDescent="0.2">
      <c r="B313" s="65" t="s">
        <v>63</v>
      </c>
      <c r="C313" s="65" t="s">
        <v>43</v>
      </c>
    </row>
    <row r="314" spans="2:159" x14ac:dyDescent="0.2">
      <c r="B314" s="65" t="s">
        <v>63</v>
      </c>
      <c r="C314" s="65" t="s">
        <v>44</v>
      </c>
    </row>
    <row r="315" spans="2:159" x14ac:dyDescent="0.2">
      <c r="B315" s="65" t="s">
        <v>63</v>
      </c>
      <c r="C315" s="65" t="s">
        <v>45</v>
      </c>
    </row>
    <row r="316" spans="2:159" x14ac:dyDescent="0.2">
      <c r="B316" s="65" t="s">
        <v>63</v>
      </c>
      <c r="C316" s="65" t="s">
        <v>46</v>
      </c>
    </row>
    <row r="317" spans="2:159" x14ac:dyDescent="0.2">
      <c r="B317" s="65" t="s">
        <v>63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1226.8413760000001</v>
      </c>
      <c r="DM317" s="65">
        <v>0</v>
      </c>
      <c r="DN317" s="65">
        <v>0</v>
      </c>
      <c r="DO317" s="65">
        <v>943.72413559999995</v>
      </c>
      <c r="DP317" s="65">
        <v>2302.2274090000001</v>
      </c>
      <c r="DQ317" s="65">
        <v>0</v>
      </c>
      <c r="DR317" s="65">
        <v>0</v>
      </c>
      <c r="DS317" s="65">
        <v>1770.9441609999999</v>
      </c>
      <c r="DT317" s="65">
        <v>3382.9254219999998</v>
      </c>
      <c r="DU317" s="65">
        <v>0</v>
      </c>
      <c r="DV317" s="65">
        <v>0</v>
      </c>
      <c r="DW317" s="65">
        <v>2602.250325</v>
      </c>
      <c r="DX317" s="65">
        <v>4460.1634309999999</v>
      </c>
      <c r="DY317" s="65">
        <v>0</v>
      </c>
      <c r="DZ317" s="65">
        <v>0</v>
      </c>
      <c r="EA317" s="65">
        <v>3430.8949469999998</v>
      </c>
      <c r="EB317" s="65">
        <v>5554.6673629999996</v>
      </c>
      <c r="EC317" s="65">
        <v>0</v>
      </c>
      <c r="ED317" s="65">
        <v>0</v>
      </c>
      <c r="EE317" s="65">
        <v>4272.8210490000001</v>
      </c>
      <c r="EF317" s="65">
        <v>6665.0809719999997</v>
      </c>
      <c r="EG317" s="65">
        <v>0</v>
      </c>
      <c r="EH317" s="65">
        <v>0</v>
      </c>
      <c r="EI317" s="65">
        <v>5126.9853629999998</v>
      </c>
      <c r="EJ317" s="65">
        <v>7777.4185450000004</v>
      </c>
      <c r="EK317" s="65">
        <v>0</v>
      </c>
      <c r="EL317" s="65">
        <v>0</v>
      </c>
      <c r="EM317" s="65">
        <v>5982.6296499999999</v>
      </c>
      <c r="EN317" s="65">
        <v>8876.6519659999994</v>
      </c>
      <c r="EO317" s="65">
        <v>0</v>
      </c>
      <c r="EP317" s="65">
        <v>0</v>
      </c>
      <c r="EQ317" s="65">
        <v>6828.1938200000004</v>
      </c>
      <c r="ER317" s="65">
        <v>10096.87103</v>
      </c>
      <c r="ES317" s="65">
        <v>0</v>
      </c>
      <c r="ET317" s="65">
        <v>0</v>
      </c>
      <c r="EU317" s="65">
        <v>775.34316539999998</v>
      </c>
      <c r="EV317" s="65">
        <v>11260.722589999999</v>
      </c>
      <c r="EW317" s="65">
        <v>0</v>
      </c>
      <c r="EX317" s="65">
        <v>0</v>
      </c>
      <c r="EY317" s="65">
        <v>8662.0943000000007</v>
      </c>
      <c r="EZ317" s="65">
        <v>12395.942880000001</v>
      </c>
      <c r="FA317" s="65">
        <v>0</v>
      </c>
      <c r="FB317" s="65">
        <v>0</v>
      </c>
      <c r="FC317" s="65">
        <v>9535.3406799999993</v>
      </c>
    </row>
    <row r="318" spans="2:159" x14ac:dyDescent="0.2">
      <c r="B318" s="65" t="s">
        <v>64</v>
      </c>
      <c r="C318" s="65" t="s">
        <v>36</v>
      </c>
    </row>
    <row r="319" spans="2:159" x14ac:dyDescent="0.2">
      <c r="B319" s="65" t="s">
        <v>64</v>
      </c>
      <c r="C319" s="65" t="s">
        <v>37</v>
      </c>
    </row>
    <row r="320" spans="2:159" x14ac:dyDescent="0.2">
      <c r="B320" s="65" t="s">
        <v>64</v>
      </c>
      <c r="C320" s="65" t="s">
        <v>38</v>
      </c>
    </row>
    <row r="321" spans="2:159" x14ac:dyDescent="0.2">
      <c r="B321" s="65" t="s">
        <v>64</v>
      </c>
      <c r="C321" s="65" t="s">
        <v>39</v>
      </c>
    </row>
    <row r="322" spans="2:159" x14ac:dyDescent="0.2">
      <c r="B322" s="65" t="s">
        <v>64</v>
      </c>
      <c r="C322" s="65" t="s">
        <v>40</v>
      </c>
    </row>
    <row r="323" spans="2:159" x14ac:dyDescent="0.2">
      <c r="B323" s="65" t="s">
        <v>64</v>
      </c>
      <c r="C323" s="65" t="s">
        <v>41</v>
      </c>
    </row>
    <row r="324" spans="2:159" x14ac:dyDescent="0.2">
      <c r="B324" s="65" t="s">
        <v>64</v>
      </c>
      <c r="C324" s="65" t="s">
        <v>42</v>
      </c>
    </row>
    <row r="325" spans="2:159" x14ac:dyDescent="0.2">
      <c r="B325" s="65" t="s">
        <v>64</v>
      </c>
      <c r="C325" s="65" t="s">
        <v>43</v>
      </c>
    </row>
    <row r="326" spans="2:159" x14ac:dyDescent="0.2">
      <c r="B326" s="65" t="s">
        <v>64</v>
      </c>
      <c r="C326" s="65" t="s">
        <v>44</v>
      </c>
    </row>
    <row r="327" spans="2:159" x14ac:dyDescent="0.2">
      <c r="B327" s="65" t="s">
        <v>64</v>
      </c>
      <c r="C327" s="65" t="s">
        <v>45</v>
      </c>
    </row>
    <row r="328" spans="2:159" x14ac:dyDescent="0.2">
      <c r="B328" s="65" t="s">
        <v>64</v>
      </c>
      <c r="C328" s="65" t="s">
        <v>46</v>
      </c>
    </row>
    <row r="329" spans="2:159" x14ac:dyDescent="0.2">
      <c r="B329" s="65" t="s">
        <v>64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65</v>
      </c>
      <c r="C330" s="65" t="s">
        <v>36</v>
      </c>
    </row>
    <row r="331" spans="2:159" x14ac:dyDescent="0.2">
      <c r="B331" s="65" t="s">
        <v>65</v>
      </c>
      <c r="C331" s="65" t="s">
        <v>37</v>
      </c>
    </row>
    <row r="332" spans="2:159" x14ac:dyDescent="0.2">
      <c r="B332" s="65" t="s">
        <v>65</v>
      </c>
      <c r="C332" s="65" t="s">
        <v>38</v>
      </c>
    </row>
    <row r="333" spans="2:159" x14ac:dyDescent="0.2">
      <c r="B333" s="65" t="s">
        <v>65</v>
      </c>
      <c r="C333" s="65" t="s">
        <v>39</v>
      </c>
    </row>
    <row r="334" spans="2:159" x14ac:dyDescent="0.2">
      <c r="B334" s="65" t="s">
        <v>65</v>
      </c>
      <c r="C334" s="65" t="s">
        <v>40</v>
      </c>
    </row>
    <row r="335" spans="2:159" x14ac:dyDescent="0.2">
      <c r="B335" s="65" t="s">
        <v>65</v>
      </c>
      <c r="C335" s="65" t="s">
        <v>41</v>
      </c>
    </row>
    <row r="336" spans="2:159" x14ac:dyDescent="0.2">
      <c r="B336" s="65" t="s">
        <v>65</v>
      </c>
      <c r="C336" s="65" t="s">
        <v>42</v>
      </c>
    </row>
    <row r="337" spans="2:159" x14ac:dyDescent="0.2">
      <c r="B337" s="65" t="s">
        <v>65</v>
      </c>
      <c r="C337" s="65" t="s">
        <v>43</v>
      </c>
    </row>
    <row r="338" spans="2:159" x14ac:dyDescent="0.2">
      <c r="B338" s="65" t="s">
        <v>65</v>
      </c>
      <c r="C338" s="65" t="s">
        <v>44</v>
      </c>
    </row>
    <row r="339" spans="2:159" x14ac:dyDescent="0.2">
      <c r="B339" s="65" t="s">
        <v>65</v>
      </c>
      <c r="C339" s="65" t="s">
        <v>45</v>
      </c>
    </row>
    <row r="340" spans="2:159" x14ac:dyDescent="0.2">
      <c r="B340" s="65" t="s">
        <v>65</v>
      </c>
      <c r="C340" s="65" t="s">
        <v>46</v>
      </c>
    </row>
    <row r="341" spans="2:159" x14ac:dyDescent="0.2">
      <c r="B341" s="65" t="s">
        <v>65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66</v>
      </c>
      <c r="C342" s="65" t="s">
        <v>36</v>
      </c>
    </row>
    <row r="343" spans="2:159" x14ac:dyDescent="0.2">
      <c r="B343" s="65" t="s">
        <v>66</v>
      </c>
      <c r="C343" s="65" t="s">
        <v>37</v>
      </c>
    </row>
    <row r="344" spans="2:159" x14ac:dyDescent="0.2">
      <c r="B344" s="65" t="s">
        <v>66</v>
      </c>
      <c r="C344" s="65" t="s">
        <v>38</v>
      </c>
    </row>
    <row r="345" spans="2:159" x14ac:dyDescent="0.2">
      <c r="B345" s="65" t="s">
        <v>66</v>
      </c>
      <c r="C345" s="65" t="s">
        <v>39</v>
      </c>
    </row>
    <row r="346" spans="2:159" x14ac:dyDescent="0.2">
      <c r="B346" s="65" t="s">
        <v>66</v>
      </c>
      <c r="C346" s="65" t="s">
        <v>40</v>
      </c>
    </row>
    <row r="347" spans="2:159" x14ac:dyDescent="0.2">
      <c r="B347" s="65" t="s">
        <v>66</v>
      </c>
      <c r="C347" s="65" t="s">
        <v>41</v>
      </c>
    </row>
    <row r="348" spans="2:159" x14ac:dyDescent="0.2">
      <c r="B348" s="65" t="s">
        <v>66</v>
      </c>
      <c r="C348" s="65" t="s">
        <v>42</v>
      </c>
    </row>
    <row r="349" spans="2:159" x14ac:dyDescent="0.2">
      <c r="B349" s="65" t="s">
        <v>66</v>
      </c>
      <c r="C349" s="65" t="s">
        <v>43</v>
      </c>
    </row>
    <row r="350" spans="2:159" x14ac:dyDescent="0.2">
      <c r="B350" s="65" t="s">
        <v>66</v>
      </c>
      <c r="C350" s="65" t="s">
        <v>44</v>
      </c>
    </row>
    <row r="351" spans="2:159" x14ac:dyDescent="0.2">
      <c r="B351" s="65" t="s">
        <v>66</v>
      </c>
      <c r="C351" s="65" t="s">
        <v>45</v>
      </c>
    </row>
    <row r="352" spans="2:159" x14ac:dyDescent="0.2">
      <c r="B352" s="65" t="s">
        <v>66</v>
      </c>
      <c r="C352" s="65" t="s">
        <v>46</v>
      </c>
    </row>
    <row r="353" spans="2:159" x14ac:dyDescent="0.2">
      <c r="B353" s="65" t="s">
        <v>66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67</v>
      </c>
      <c r="C354" s="65" t="s">
        <v>36</v>
      </c>
    </row>
    <row r="355" spans="2:159" x14ac:dyDescent="0.2">
      <c r="B355" s="65" t="s">
        <v>67</v>
      </c>
      <c r="C355" s="65" t="s">
        <v>37</v>
      </c>
    </row>
    <row r="356" spans="2:159" x14ac:dyDescent="0.2">
      <c r="B356" s="65" t="s">
        <v>67</v>
      </c>
      <c r="C356" s="65" t="s">
        <v>38</v>
      </c>
    </row>
    <row r="357" spans="2:159" x14ac:dyDescent="0.2">
      <c r="B357" s="65" t="s">
        <v>67</v>
      </c>
      <c r="C357" s="65" t="s">
        <v>39</v>
      </c>
    </row>
    <row r="358" spans="2:159" x14ac:dyDescent="0.2">
      <c r="B358" s="65" t="s">
        <v>67</v>
      </c>
      <c r="C358" s="65" t="s">
        <v>40</v>
      </c>
    </row>
    <row r="359" spans="2:159" x14ac:dyDescent="0.2">
      <c r="B359" s="65" t="s">
        <v>67</v>
      </c>
      <c r="C359" s="65" t="s">
        <v>41</v>
      </c>
    </row>
    <row r="360" spans="2:159" x14ac:dyDescent="0.2">
      <c r="B360" s="65" t="s">
        <v>67</v>
      </c>
      <c r="C360" s="65" t="s">
        <v>42</v>
      </c>
    </row>
    <row r="361" spans="2:159" x14ac:dyDescent="0.2">
      <c r="B361" s="65" t="s">
        <v>67</v>
      </c>
      <c r="C361" s="65" t="s">
        <v>43</v>
      </c>
    </row>
    <row r="362" spans="2:159" x14ac:dyDescent="0.2">
      <c r="B362" s="65" t="s">
        <v>67</v>
      </c>
      <c r="C362" s="65" t="s">
        <v>44</v>
      </c>
    </row>
    <row r="363" spans="2:159" x14ac:dyDescent="0.2">
      <c r="B363" s="65" t="s">
        <v>67</v>
      </c>
      <c r="C363" s="65" t="s">
        <v>45</v>
      </c>
    </row>
    <row r="364" spans="2:159" x14ac:dyDescent="0.2">
      <c r="B364" s="65" t="s">
        <v>67</v>
      </c>
      <c r="C364" s="65" t="s">
        <v>46</v>
      </c>
    </row>
    <row r="365" spans="2:159" x14ac:dyDescent="0.2">
      <c r="B365" s="65" t="s">
        <v>67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27</v>
      </c>
      <c r="C366" s="65" t="s">
        <v>36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D366" s="65">
        <v>37.363500000000002</v>
      </c>
      <c r="AE366" s="65">
        <v>37.363500000000002</v>
      </c>
      <c r="AF366" s="65">
        <v>185.37350000000001</v>
      </c>
      <c r="AG366" s="65">
        <v>37.363500000000002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87.001000000000005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740.27585050000005</v>
      </c>
      <c r="BI366" s="65">
        <v>740.27585050000005</v>
      </c>
      <c r="BJ366" s="65">
        <v>740.27585050000005</v>
      </c>
      <c r="BK366" s="65">
        <v>740.27585050000005</v>
      </c>
      <c r="BL366" s="65">
        <v>4296.2610000000004</v>
      </c>
      <c r="BM366" s="65">
        <v>4296.2610000000004</v>
      </c>
      <c r="BN366" s="65">
        <v>4296.2610000000004</v>
      </c>
      <c r="BO366" s="65">
        <v>4296.2610000000004</v>
      </c>
      <c r="BP366" s="65">
        <v>4296.2610000000004</v>
      </c>
      <c r="BQ366" s="65">
        <v>4296.2610000000004</v>
      </c>
      <c r="BR366" s="65">
        <v>235.011</v>
      </c>
      <c r="BS366" s="65">
        <v>4296.2610000000004</v>
      </c>
      <c r="BT366" s="65">
        <v>4296.2610000000004</v>
      </c>
      <c r="BU366" s="65">
        <v>4296.2610000000004</v>
      </c>
      <c r="BV366" s="65">
        <v>4296.2610000000004</v>
      </c>
      <c r="BW366" s="65">
        <v>4296.2610000000004</v>
      </c>
      <c r="BX366" s="65">
        <v>4296.2610000000004</v>
      </c>
      <c r="BY366" s="65">
        <v>4296.2610000000004</v>
      </c>
      <c r="BZ366" s="65">
        <v>4296.2610000000004</v>
      </c>
      <c r="CA366" s="65">
        <v>4296.2610000000004</v>
      </c>
      <c r="CB366" s="65">
        <v>4258.8975</v>
      </c>
      <c r="CC366" s="65">
        <v>4258.8975</v>
      </c>
      <c r="CD366" s="65">
        <v>4258.8975</v>
      </c>
      <c r="CE366" s="65">
        <v>4258.8975</v>
      </c>
      <c r="CF366" s="65">
        <v>4258.8975</v>
      </c>
      <c r="CG366" s="65">
        <v>4258.8975</v>
      </c>
      <c r="CH366" s="65">
        <v>4258.8975</v>
      </c>
      <c r="CI366" s="65">
        <v>4258.8975</v>
      </c>
      <c r="CJ366" s="65">
        <v>4258.8975</v>
      </c>
      <c r="CK366" s="65">
        <v>4258.8975</v>
      </c>
      <c r="CL366" s="65">
        <v>4258.8975</v>
      </c>
      <c r="CM366" s="65">
        <v>4258.8975</v>
      </c>
      <c r="CN366" s="65">
        <v>4258.8975</v>
      </c>
      <c r="CO366" s="65">
        <v>4258.8975</v>
      </c>
      <c r="CP366" s="65">
        <v>4258.8975</v>
      </c>
      <c r="CQ366" s="65">
        <v>4258.8975</v>
      </c>
      <c r="CR366" s="65">
        <v>4258.8975</v>
      </c>
      <c r="CS366" s="65">
        <v>4258.8975</v>
      </c>
      <c r="CT366" s="65">
        <v>4258.8975</v>
      </c>
      <c r="CU366" s="65">
        <v>4258.8975</v>
      </c>
      <c r="CV366" s="65">
        <v>4258.8975</v>
      </c>
      <c r="CW366" s="65">
        <v>4258.8975</v>
      </c>
      <c r="CX366" s="65">
        <v>4258.8975</v>
      </c>
      <c r="CY366" s="65">
        <v>4258.8975</v>
      </c>
      <c r="CZ366" s="65">
        <v>4258.8975</v>
      </c>
      <c r="DA366" s="65">
        <v>4258.8975</v>
      </c>
      <c r="DB366" s="65">
        <v>4258.8975</v>
      </c>
      <c r="DC366" s="65">
        <v>4258.8975</v>
      </c>
      <c r="DD366" s="65">
        <v>4258.8975</v>
      </c>
      <c r="DE366" s="65">
        <v>4258.8975</v>
      </c>
      <c r="DF366" s="65">
        <v>4258.8975</v>
      </c>
      <c r="DG366" s="65">
        <v>4258.8975</v>
      </c>
      <c r="DH366" s="65">
        <v>4258.8975</v>
      </c>
      <c r="DI366" s="65">
        <v>4258.8975</v>
      </c>
      <c r="DJ366" s="65">
        <v>4213.7725</v>
      </c>
      <c r="DK366" s="65">
        <v>4258.8975</v>
      </c>
      <c r="DL366" s="65">
        <v>4258.8975</v>
      </c>
      <c r="DM366" s="65">
        <v>4258.8975</v>
      </c>
      <c r="DN366" s="65">
        <v>4258.8975</v>
      </c>
      <c r="DO366" s="65">
        <v>4258.8975</v>
      </c>
      <c r="DP366" s="65">
        <v>4258.8975</v>
      </c>
      <c r="DQ366" s="65">
        <v>4258.8975</v>
      </c>
      <c r="DR366" s="65">
        <v>4258.8975</v>
      </c>
      <c r="DS366" s="65">
        <v>4258.8975</v>
      </c>
      <c r="DT366" s="65">
        <v>4258.8975</v>
      </c>
      <c r="DU366" s="65">
        <v>4258.8975</v>
      </c>
      <c r="DV366" s="65">
        <v>4258.8975</v>
      </c>
      <c r="DW366" s="65">
        <v>4258.8975</v>
      </c>
      <c r="DX366" s="65">
        <v>4258.8975</v>
      </c>
      <c r="DY366" s="65">
        <v>4258.8975</v>
      </c>
      <c r="DZ366" s="65">
        <v>4258.8975</v>
      </c>
      <c r="EA366" s="65">
        <v>4258.8975</v>
      </c>
      <c r="EB366" s="65">
        <v>4258.8975</v>
      </c>
      <c r="EC366" s="65">
        <v>4258.8975</v>
      </c>
      <c r="ED366" s="65">
        <v>4258.8975</v>
      </c>
      <c r="EE366" s="65">
        <v>4258.8975</v>
      </c>
      <c r="EF366" s="65">
        <v>4258.8975</v>
      </c>
      <c r="EG366" s="65">
        <v>4258.8975</v>
      </c>
      <c r="EH366" s="65">
        <v>4258.8975</v>
      </c>
      <c r="EI366" s="65">
        <v>4258.8975</v>
      </c>
      <c r="EJ366" s="65">
        <v>4061.25</v>
      </c>
      <c r="EK366" s="65">
        <v>4061.25</v>
      </c>
      <c r="EL366" s="65">
        <v>4061.25</v>
      </c>
      <c r="EM366" s="65">
        <v>4061.25</v>
      </c>
      <c r="EN366" s="65">
        <v>4061.25</v>
      </c>
      <c r="EO366" s="65">
        <v>4061.25</v>
      </c>
      <c r="EP366" s="65">
        <v>4061.25</v>
      </c>
      <c r="EQ366" s="65">
        <v>948.67577949999998</v>
      </c>
      <c r="ER366" s="65">
        <v>4061.25</v>
      </c>
      <c r="ES366" s="65">
        <v>4061.25</v>
      </c>
      <c r="ET366" s="65">
        <v>4061.25</v>
      </c>
      <c r="EU366" s="65">
        <v>4061.25</v>
      </c>
      <c r="EV366" s="65">
        <v>4061.25</v>
      </c>
      <c r="EW366" s="65">
        <v>4061.25</v>
      </c>
      <c r="EX366" s="65">
        <v>4061.25</v>
      </c>
      <c r="EY366" s="65">
        <v>4061.25</v>
      </c>
      <c r="EZ366" s="65">
        <v>4061.25</v>
      </c>
      <c r="FA366" s="65">
        <v>4061.25</v>
      </c>
      <c r="FB366" s="65">
        <v>4061.25</v>
      </c>
      <c r="FC366" s="65">
        <v>4061.25</v>
      </c>
    </row>
    <row r="367" spans="2:159" x14ac:dyDescent="0.2">
      <c r="B367" s="65" t="s">
        <v>27</v>
      </c>
      <c r="C367" s="65" t="s">
        <v>37</v>
      </c>
      <c r="D367" s="65">
        <v>3.61</v>
      </c>
      <c r="E367" s="65">
        <v>3.61</v>
      </c>
      <c r="F367" s="65">
        <v>3.61</v>
      </c>
      <c r="G367" s="65">
        <v>3.61</v>
      </c>
      <c r="H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U367" s="65">
        <v>3.61</v>
      </c>
      <c r="V367" s="65">
        <v>3.61</v>
      </c>
      <c r="W367" s="65">
        <v>3.61</v>
      </c>
      <c r="X367" s="65">
        <v>3.61</v>
      </c>
      <c r="Y367" s="65">
        <v>3.61</v>
      </c>
      <c r="Z367" s="65">
        <v>3.61</v>
      </c>
      <c r="AA367" s="65">
        <v>3.61</v>
      </c>
      <c r="AB367" s="65">
        <v>10.83</v>
      </c>
      <c r="AD367" s="65">
        <v>10.83</v>
      </c>
      <c r="AE367" s="65">
        <v>10.83</v>
      </c>
      <c r="AF367" s="65">
        <v>10.83</v>
      </c>
      <c r="AG367" s="65">
        <v>3.61</v>
      </c>
      <c r="AH367" s="65">
        <v>10.83</v>
      </c>
      <c r="AI367" s="65">
        <v>10.83</v>
      </c>
      <c r="AJ367" s="65">
        <v>10.83</v>
      </c>
      <c r="AK367" s="65">
        <v>10.83</v>
      </c>
      <c r="AL367" s="65">
        <v>10.83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291.2385936</v>
      </c>
      <c r="BI367" s="65">
        <v>291.2385936</v>
      </c>
      <c r="BJ367" s="65">
        <v>291.2385936</v>
      </c>
      <c r="BK367" s="65">
        <v>291.2385936</v>
      </c>
      <c r="BL367" s="65">
        <v>642.58000000000004</v>
      </c>
      <c r="BM367" s="65">
        <v>642.58000000000004</v>
      </c>
      <c r="BN367" s="65">
        <v>642.58000000000004</v>
      </c>
      <c r="BO367" s="65">
        <v>642.58000000000004</v>
      </c>
      <c r="BP367" s="65">
        <v>642.58000000000004</v>
      </c>
      <c r="BQ367" s="65">
        <v>642.58000000000004</v>
      </c>
      <c r="BR367" s="65">
        <v>10.83</v>
      </c>
      <c r="BS367" s="65">
        <v>642.58000000000004</v>
      </c>
      <c r="BT367" s="65">
        <v>642.58000000000004</v>
      </c>
      <c r="BU367" s="65">
        <v>642.58000000000004</v>
      </c>
      <c r="BV367" s="65">
        <v>642.58000000000004</v>
      </c>
      <c r="BW367" s="65">
        <v>642.58000000000004</v>
      </c>
      <c r="BX367" s="65">
        <v>642.58000000000004</v>
      </c>
      <c r="BY367" s="65">
        <v>642.58000000000004</v>
      </c>
      <c r="BZ367" s="65">
        <v>642.58000000000004</v>
      </c>
      <c r="CA367" s="65">
        <v>642.58000000000004</v>
      </c>
      <c r="CB367" s="65">
        <v>638.97</v>
      </c>
      <c r="CC367" s="65">
        <v>638.97</v>
      </c>
      <c r="CD367" s="65">
        <v>638.97</v>
      </c>
      <c r="CE367" s="65">
        <v>638.97</v>
      </c>
      <c r="CF367" s="65">
        <v>638.97</v>
      </c>
      <c r="CG367" s="65">
        <v>638.97</v>
      </c>
      <c r="CH367" s="65">
        <v>638.97</v>
      </c>
      <c r="CI367" s="65">
        <v>430.30521540000001</v>
      </c>
      <c r="CJ367" s="65">
        <v>638.97</v>
      </c>
      <c r="CK367" s="65">
        <v>7.22</v>
      </c>
      <c r="CL367" s="65">
        <v>638.97</v>
      </c>
      <c r="CM367" s="65">
        <v>638.97</v>
      </c>
      <c r="CN367" s="65">
        <v>638.97</v>
      </c>
      <c r="CO367" s="65">
        <v>638.97</v>
      </c>
      <c r="CP367" s="65">
        <v>638.97</v>
      </c>
      <c r="CQ367" s="65">
        <v>638.97</v>
      </c>
      <c r="CR367" s="65">
        <v>638.97</v>
      </c>
      <c r="CS367" s="65">
        <v>638.97</v>
      </c>
      <c r="CT367" s="65">
        <v>638.97</v>
      </c>
      <c r="CU367" s="65">
        <v>638.97</v>
      </c>
      <c r="CV367" s="65">
        <v>631.75</v>
      </c>
      <c r="CW367" s="65">
        <v>631.75</v>
      </c>
      <c r="CX367" s="65">
        <v>631.75</v>
      </c>
      <c r="CY367" s="65">
        <v>631.75</v>
      </c>
      <c r="CZ367" s="65">
        <v>631.75</v>
      </c>
      <c r="DA367" s="65">
        <v>631.75</v>
      </c>
      <c r="DB367" s="65">
        <v>631.75</v>
      </c>
      <c r="DC367" s="65">
        <v>631.75</v>
      </c>
      <c r="DD367" s="65">
        <v>631.75</v>
      </c>
      <c r="DE367" s="65">
        <v>631.75</v>
      </c>
      <c r="DF367" s="65">
        <v>631.75</v>
      </c>
      <c r="DG367" s="65">
        <v>631.75</v>
      </c>
      <c r="DH367" s="65">
        <v>631.75</v>
      </c>
      <c r="DI367" s="65">
        <v>631.75</v>
      </c>
      <c r="DJ367" s="65">
        <v>631.75</v>
      </c>
      <c r="DK367" s="65">
        <v>631.75</v>
      </c>
      <c r="DL367" s="65">
        <v>631.75</v>
      </c>
      <c r="DM367" s="65">
        <v>631.75</v>
      </c>
      <c r="DN367" s="65">
        <v>631.75</v>
      </c>
      <c r="DO367" s="65">
        <v>631.75</v>
      </c>
      <c r="DP367" s="65">
        <v>631.75</v>
      </c>
      <c r="DQ367" s="65">
        <v>631.75</v>
      </c>
      <c r="DR367" s="65">
        <v>631.75</v>
      </c>
      <c r="DS367" s="65">
        <v>631.75</v>
      </c>
      <c r="DT367" s="65">
        <v>631.75</v>
      </c>
      <c r="DU367" s="65">
        <v>631.75</v>
      </c>
      <c r="DV367" s="65">
        <v>631.75</v>
      </c>
      <c r="DW367" s="65">
        <v>631.75</v>
      </c>
      <c r="DX367" s="65">
        <v>631.75</v>
      </c>
      <c r="DY367" s="65">
        <v>631.75</v>
      </c>
      <c r="DZ367" s="65">
        <v>631.75</v>
      </c>
      <c r="EA367" s="65">
        <v>631.75</v>
      </c>
      <c r="EB367" s="65">
        <v>631.75</v>
      </c>
      <c r="EC367" s="65">
        <v>631.75</v>
      </c>
      <c r="ED367" s="65">
        <v>631.75</v>
      </c>
      <c r="EE367" s="65">
        <v>631.75</v>
      </c>
      <c r="EF367" s="65">
        <v>631.75</v>
      </c>
      <c r="EG367" s="65">
        <v>631.75</v>
      </c>
      <c r="EH367" s="65">
        <v>631.75</v>
      </c>
      <c r="EI367" s="65">
        <v>631.75</v>
      </c>
      <c r="EJ367" s="65">
        <v>631.75</v>
      </c>
      <c r="EK367" s="65">
        <v>631.75</v>
      </c>
      <c r="EL367" s="65">
        <v>631.75</v>
      </c>
      <c r="EM367" s="65">
        <v>631.75</v>
      </c>
      <c r="EN367" s="65">
        <v>631.75</v>
      </c>
      <c r="EO367" s="65">
        <v>631.75</v>
      </c>
      <c r="EQ367" s="65">
        <v>631.75</v>
      </c>
      <c r="ER367" s="65">
        <v>631.75</v>
      </c>
      <c r="ES367" s="65">
        <v>631.75</v>
      </c>
      <c r="ET367" s="65">
        <v>631.75</v>
      </c>
      <c r="EU367" s="65">
        <v>631.75</v>
      </c>
      <c r="EV367" s="65">
        <v>631.75</v>
      </c>
      <c r="EW367" s="65">
        <v>631.75</v>
      </c>
      <c r="EX367" s="65">
        <v>631.75</v>
      </c>
      <c r="EY367" s="65">
        <v>631.75</v>
      </c>
      <c r="EZ367" s="65">
        <v>631.75</v>
      </c>
      <c r="FA367" s="65">
        <v>631.75</v>
      </c>
      <c r="FC367" s="65">
        <v>631.75</v>
      </c>
    </row>
    <row r="368" spans="2:159" x14ac:dyDescent="0.2">
      <c r="B368" s="65" t="s">
        <v>27</v>
      </c>
      <c r="C368" s="65" t="s">
        <v>38</v>
      </c>
      <c r="E368" s="65">
        <v>27.074999999999999</v>
      </c>
      <c r="F368" s="65">
        <v>27.074999999999999</v>
      </c>
      <c r="G368" s="65">
        <v>27.074999999999999</v>
      </c>
      <c r="I368" s="65">
        <v>27.074999999999999</v>
      </c>
      <c r="J368" s="65">
        <v>27.074999999999999</v>
      </c>
      <c r="K368" s="65">
        <v>27.074999999999999</v>
      </c>
      <c r="L368" s="65">
        <v>27.074999999999999</v>
      </c>
      <c r="M368" s="65">
        <v>27.074999999999999</v>
      </c>
      <c r="O368" s="65">
        <v>27.074999999999999</v>
      </c>
      <c r="P368" s="65">
        <v>27.074999999999999</v>
      </c>
      <c r="Q368" s="65">
        <v>27.074999999999999</v>
      </c>
      <c r="S368" s="65">
        <v>27.074999999999999</v>
      </c>
      <c r="T368" s="65">
        <v>27.074999999999999</v>
      </c>
      <c r="U368" s="65">
        <v>27.074999999999999</v>
      </c>
      <c r="W368" s="65">
        <v>27.074999999999999</v>
      </c>
      <c r="X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162.44999999999999</v>
      </c>
      <c r="AC368" s="65">
        <v>177.61199999999999</v>
      </c>
      <c r="AD368" s="65">
        <v>27.074999999999999</v>
      </c>
      <c r="AE368" s="65">
        <v>177.61199999999999</v>
      </c>
      <c r="AF368" s="65">
        <v>162.44999999999999</v>
      </c>
      <c r="AG368" s="65">
        <v>42.237000000000002</v>
      </c>
      <c r="AH368" s="65">
        <v>27.074999999999999</v>
      </c>
      <c r="AI368" s="65">
        <v>177.61199999999999</v>
      </c>
      <c r="AJ368" s="65">
        <v>177.61199999999999</v>
      </c>
      <c r="AK368" s="65">
        <v>177.61199999999999</v>
      </c>
      <c r="AL368" s="65">
        <v>42.237000000000002</v>
      </c>
      <c r="AM368" s="65">
        <v>177.61199999999999</v>
      </c>
      <c r="AN368" s="65">
        <v>162.44999999999999</v>
      </c>
      <c r="AO368" s="65">
        <v>177.61199999999999</v>
      </c>
      <c r="AP368" s="65">
        <v>177.61199999999999</v>
      </c>
      <c r="AQ368" s="65">
        <v>177.61199999999999</v>
      </c>
      <c r="AR368" s="65">
        <v>177.61199999999999</v>
      </c>
      <c r="AS368" s="65">
        <v>162.44999999999999</v>
      </c>
      <c r="AT368" s="65">
        <v>177.61199999999999</v>
      </c>
      <c r="AU368" s="65">
        <v>177.61199999999999</v>
      </c>
      <c r="AV368" s="65">
        <v>177.61199999999999</v>
      </c>
      <c r="AW368" s="65">
        <v>162.44999999999999</v>
      </c>
      <c r="AX368" s="65">
        <v>177.61199999999999</v>
      </c>
      <c r="AY368" s="65">
        <v>162.44999999999999</v>
      </c>
      <c r="AZ368" s="65">
        <v>150.53700000000001</v>
      </c>
      <c r="BA368" s="65">
        <v>135.375</v>
      </c>
      <c r="BB368" s="65">
        <v>150.53700000000001</v>
      </c>
      <c r="BC368" s="65">
        <v>150.53700000000001</v>
      </c>
      <c r="BD368" s="65">
        <v>150.53700000000001</v>
      </c>
      <c r="BE368" s="65">
        <v>135.375</v>
      </c>
      <c r="BF368" s="65">
        <v>135.375</v>
      </c>
      <c r="BG368" s="65">
        <v>135.375</v>
      </c>
      <c r="BH368" s="65">
        <v>150.53700000000001</v>
      </c>
      <c r="BI368" s="65">
        <v>150.53700000000001</v>
      </c>
      <c r="BJ368" s="65">
        <v>150.53700000000001</v>
      </c>
      <c r="BK368" s="65">
        <v>150.53700000000001</v>
      </c>
      <c r="BL368" s="65">
        <v>150.53700000000001</v>
      </c>
      <c r="BM368" s="65">
        <v>150.53700000000001</v>
      </c>
      <c r="BN368" s="65">
        <v>150.53700000000001</v>
      </c>
      <c r="BO368" s="65">
        <v>150.53700000000001</v>
      </c>
      <c r="BP368" s="65">
        <v>150.53700000000001</v>
      </c>
      <c r="BQ368" s="65">
        <v>150.53700000000001</v>
      </c>
      <c r="BR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V368" s="65">
        <v>135.375</v>
      </c>
      <c r="BW368" s="65">
        <v>150.53700000000001</v>
      </c>
      <c r="BX368" s="65">
        <v>150.53700000000001</v>
      </c>
      <c r="BY368" s="65">
        <v>150.53700000000001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135.375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x14ac:dyDescent="0.2">
      <c r="B369" s="65" t="s">
        <v>27</v>
      </c>
      <c r="C369" s="65" t="s">
        <v>39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H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245.39079000000001</v>
      </c>
      <c r="BM369" s="65">
        <v>245.39079000000001</v>
      </c>
      <c r="BN369" s="65">
        <v>245.39079000000001</v>
      </c>
      <c r="BO369" s="65">
        <v>229.95699999999999</v>
      </c>
      <c r="BP369" s="65">
        <v>2915.688099</v>
      </c>
      <c r="BQ369" s="65">
        <v>2685.7310990000001</v>
      </c>
      <c r="BR369" s="65">
        <v>2915.688099</v>
      </c>
      <c r="BS369" s="65">
        <v>2915.688099</v>
      </c>
      <c r="BT369" s="65">
        <v>5103.4570000000003</v>
      </c>
      <c r="BU369" s="65">
        <v>4873.5</v>
      </c>
      <c r="BV369" s="65">
        <v>5103.4570000000003</v>
      </c>
      <c r="BW369" s="65">
        <v>5103.4570000000003</v>
      </c>
      <c r="BX369" s="65">
        <v>5103.4570000000003</v>
      </c>
      <c r="BY369" s="65">
        <v>5103.4570000000003</v>
      </c>
      <c r="BZ369" s="65">
        <v>5103.4570000000003</v>
      </c>
      <c r="CA369" s="65">
        <v>5103.4570000000003</v>
      </c>
      <c r="CB369" s="65">
        <v>4873.5</v>
      </c>
      <c r="CC369" s="65">
        <v>4873.5</v>
      </c>
      <c r="CD369" s="65">
        <v>4873.5</v>
      </c>
      <c r="CE369" s="65">
        <v>4873.5</v>
      </c>
      <c r="CF369" s="65">
        <v>4873.5</v>
      </c>
      <c r="CG369" s="65">
        <v>4873.5</v>
      </c>
      <c r="CH369" s="65">
        <v>4873.5</v>
      </c>
      <c r="CI369" s="65">
        <v>4873.5</v>
      </c>
      <c r="CJ369" s="65">
        <v>4873.5</v>
      </c>
      <c r="CK369" s="65">
        <v>4873.5</v>
      </c>
      <c r="CL369" s="65">
        <v>4873.5</v>
      </c>
      <c r="CM369" s="65">
        <v>4873.5</v>
      </c>
      <c r="CN369" s="65">
        <v>4873.5</v>
      </c>
      <c r="CO369" s="65">
        <v>3060.105008</v>
      </c>
      <c r="CP369" s="65">
        <v>4873.5</v>
      </c>
      <c r="CQ369" s="65">
        <v>4873.5</v>
      </c>
      <c r="CR369" s="65">
        <v>4873.5</v>
      </c>
      <c r="CS369" s="65">
        <v>4873.5</v>
      </c>
      <c r="CT369" s="65">
        <v>4873.5</v>
      </c>
      <c r="CU369" s="65">
        <v>4873.5</v>
      </c>
      <c r="CV369" s="65">
        <v>4873.5</v>
      </c>
      <c r="CW369" s="65">
        <v>3946.24296</v>
      </c>
      <c r="CX369" s="65">
        <v>4873.5</v>
      </c>
      <c r="CY369" s="65">
        <v>4873.5</v>
      </c>
      <c r="CZ369" s="65">
        <v>4873.5</v>
      </c>
      <c r="DA369" s="65">
        <v>4873.5</v>
      </c>
      <c r="DB369" s="65">
        <v>4873.5</v>
      </c>
      <c r="DC369" s="65">
        <v>4873.5</v>
      </c>
      <c r="DD369" s="65">
        <v>4873.5</v>
      </c>
      <c r="DE369" s="65">
        <v>4337.3433640000003</v>
      </c>
      <c r="DF369" s="65">
        <v>4873.5</v>
      </c>
      <c r="DG369" s="65">
        <v>4873.5</v>
      </c>
      <c r="DH369" s="65">
        <v>4873.5</v>
      </c>
      <c r="DI369" s="65">
        <v>4873.5</v>
      </c>
      <c r="DJ369" s="65">
        <v>4873.5</v>
      </c>
      <c r="DK369" s="65">
        <v>4873.5</v>
      </c>
      <c r="DL369" s="65">
        <v>4873.5</v>
      </c>
      <c r="DM369" s="65">
        <v>4873.5</v>
      </c>
      <c r="DN369" s="65">
        <v>4873.5</v>
      </c>
      <c r="DO369" s="65">
        <v>4873.5</v>
      </c>
      <c r="DP369" s="65">
        <v>4873.5</v>
      </c>
      <c r="DQ369" s="65">
        <v>4873.5</v>
      </c>
      <c r="DR369" s="65">
        <v>4873.5</v>
      </c>
      <c r="DS369" s="65">
        <v>4873.5</v>
      </c>
      <c r="DT369" s="65">
        <v>4873.5</v>
      </c>
      <c r="DU369" s="65">
        <v>4873.5</v>
      </c>
      <c r="DV369" s="65">
        <v>4873.5</v>
      </c>
      <c r="DW369" s="65">
        <v>4873.5</v>
      </c>
      <c r="DX369" s="65">
        <v>4873.5</v>
      </c>
      <c r="DY369" s="65">
        <v>4873.5</v>
      </c>
      <c r="DZ369" s="65">
        <v>4873.5</v>
      </c>
      <c r="EA369" s="65">
        <v>4873.5</v>
      </c>
      <c r="EB369" s="65">
        <v>4873.5</v>
      </c>
      <c r="EC369" s="65">
        <v>4873.5</v>
      </c>
      <c r="ED369" s="65">
        <v>4873.5</v>
      </c>
      <c r="EE369" s="65">
        <v>4873.5</v>
      </c>
      <c r="EF369" s="65">
        <v>1935.769722</v>
      </c>
      <c r="EG369" s="65">
        <v>4873.5</v>
      </c>
      <c r="EH369" s="65">
        <v>3692.1759740000002</v>
      </c>
      <c r="EI369" s="65">
        <v>4873.5</v>
      </c>
      <c r="EJ369" s="65">
        <v>4873.5</v>
      </c>
      <c r="EK369" s="65">
        <v>4873.5</v>
      </c>
      <c r="EL369" s="65">
        <v>4873.5</v>
      </c>
      <c r="EM369" s="65">
        <v>4873.5</v>
      </c>
      <c r="EN369" s="65">
        <v>4873.5</v>
      </c>
      <c r="EO369" s="65">
        <v>4873.5</v>
      </c>
      <c r="EP369" s="65">
        <v>4873.5</v>
      </c>
      <c r="EQ369" s="65">
        <v>4873.5</v>
      </c>
      <c r="ER369" s="65">
        <v>4873.5</v>
      </c>
      <c r="ES369" s="65">
        <v>4873.5</v>
      </c>
      <c r="ET369" s="65">
        <v>4873.5</v>
      </c>
      <c r="EU369" s="65">
        <v>4873.5</v>
      </c>
      <c r="EV369" s="65">
        <v>4873.5</v>
      </c>
      <c r="EW369" s="65">
        <v>4873.5</v>
      </c>
      <c r="EX369" s="65">
        <v>4873.5</v>
      </c>
      <c r="EY369" s="65">
        <v>4873.5</v>
      </c>
      <c r="EZ369" s="65">
        <v>4873.5</v>
      </c>
      <c r="FA369" s="65">
        <v>4873.5</v>
      </c>
      <c r="FB369" s="65">
        <v>4873.5</v>
      </c>
      <c r="FC369" s="65">
        <v>4873.5</v>
      </c>
    </row>
    <row r="370" spans="2:159" x14ac:dyDescent="0.2">
      <c r="B370" s="65" t="s">
        <v>27</v>
      </c>
      <c r="C370" s="65" t="s">
        <v>40</v>
      </c>
    </row>
    <row r="371" spans="2:159" x14ac:dyDescent="0.2">
      <c r="B371" s="65" t="s">
        <v>27</v>
      </c>
      <c r="C371" s="65" t="s">
        <v>41</v>
      </c>
    </row>
    <row r="372" spans="2:159" x14ac:dyDescent="0.2">
      <c r="B372" s="65" t="s">
        <v>27</v>
      </c>
      <c r="C372" s="65" t="s">
        <v>42</v>
      </c>
    </row>
    <row r="373" spans="2:159" x14ac:dyDescent="0.2">
      <c r="B373" s="65" t="s">
        <v>27</v>
      </c>
      <c r="C373" s="65" t="s">
        <v>43</v>
      </c>
    </row>
    <row r="374" spans="2:159" x14ac:dyDescent="0.2">
      <c r="B374" s="65" t="s">
        <v>27</v>
      </c>
      <c r="C374" s="65" t="s">
        <v>44</v>
      </c>
    </row>
    <row r="375" spans="2:159" x14ac:dyDescent="0.2">
      <c r="B375" s="65" t="s">
        <v>27</v>
      </c>
      <c r="C375" s="65" t="s">
        <v>45</v>
      </c>
    </row>
    <row r="376" spans="2:159" x14ac:dyDescent="0.2">
      <c r="B376" s="65" t="s">
        <v>27</v>
      </c>
      <c r="C376" s="65" t="s">
        <v>46</v>
      </c>
    </row>
    <row r="377" spans="2:159" x14ac:dyDescent="0.2">
      <c r="B377" s="65" t="s">
        <v>27</v>
      </c>
      <c r="C377" s="65" t="s">
        <v>15</v>
      </c>
      <c r="D377" s="65">
        <v>3.61</v>
      </c>
      <c r="E377" s="65">
        <v>30.684999999999999</v>
      </c>
      <c r="F377" s="65">
        <v>30.684999999999999</v>
      </c>
      <c r="G377" s="65">
        <v>30.684999999999999</v>
      </c>
      <c r="H377" s="65">
        <v>3.61</v>
      </c>
      <c r="I377" s="65">
        <v>30.684999999999999</v>
      </c>
      <c r="J377" s="65">
        <v>30.684999999999999</v>
      </c>
      <c r="K377" s="65">
        <v>30.684999999999999</v>
      </c>
      <c r="L377" s="65">
        <v>260.642</v>
      </c>
      <c r="M377" s="65">
        <v>260.642</v>
      </c>
      <c r="N377" s="65">
        <v>233.56700000000001</v>
      </c>
      <c r="O377" s="65">
        <v>260.642</v>
      </c>
      <c r="P377" s="65">
        <v>298.00549999999998</v>
      </c>
      <c r="Q377" s="65">
        <v>298.00549999999998</v>
      </c>
      <c r="R377" s="65">
        <v>270.93049999999999</v>
      </c>
      <c r="S377" s="65">
        <v>298.00549999999998</v>
      </c>
      <c r="T377" s="65">
        <v>298.00549999999998</v>
      </c>
      <c r="U377" s="65">
        <v>298.00549999999998</v>
      </c>
      <c r="V377" s="65">
        <v>270.93049999999999</v>
      </c>
      <c r="W377" s="65">
        <v>298.00549999999998</v>
      </c>
      <c r="X377" s="65">
        <v>298.00549999999998</v>
      </c>
      <c r="Y377" s="65">
        <v>298.00549999999998</v>
      </c>
      <c r="Z377" s="65">
        <v>298.00549999999998</v>
      </c>
      <c r="AA377" s="65">
        <v>298.00549999999998</v>
      </c>
      <c r="AB377" s="65">
        <v>440.60050000000001</v>
      </c>
      <c r="AC377" s="65">
        <v>444.9325</v>
      </c>
      <c r="AD377" s="65">
        <v>305.22550000000001</v>
      </c>
      <c r="AE377" s="65">
        <v>455.76249999999999</v>
      </c>
      <c r="AF377" s="65">
        <v>588.6105</v>
      </c>
      <c r="AG377" s="65">
        <v>313.16750000000002</v>
      </c>
      <c r="AH377" s="65">
        <v>453.2355</v>
      </c>
      <c r="AI377" s="65">
        <v>603.77250000000004</v>
      </c>
      <c r="AJ377" s="65">
        <v>648.89750000000004</v>
      </c>
      <c r="AK377" s="65">
        <v>648.89750000000004</v>
      </c>
      <c r="AL377" s="65">
        <v>513.52250000000004</v>
      </c>
      <c r="AM377" s="65">
        <v>648.89750000000004</v>
      </c>
      <c r="AN377" s="65">
        <v>638.24800000000005</v>
      </c>
      <c r="AO377" s="65">
        <v>653.41</v>
      </c>
      <c r="AP377" s="65">
        <v>653.41</v>
      </c>
      <c r="AQ377" s="65">
        <v>505.4</v>
      </c>
      <c r="AR377" s="65">
        <v>653.41</v>
      </c>
      <c r="AS377" s="65">
        <v>638.24800000000005</v>
      </c>
      <c r="AT377" s="65">
        <v>653.41</v>
      </c>
      <c r="AU377" s="65">
        <v>653.41</v>
      </c>
      <c r="AV377" s="65">
        <v>653.41</v>
      </c>
      <c r="AW377" s="65">
        <v>638.24800000000005</v>
      </c>
      <c r="AX377" s="65">
        <v>653.41</v>
      </c>
      <c r="AY377" s="65">
        <v>638.24800000000005</v>
      </c>
      <c r="AZ377" s="65">
        <v>626.33500000000004</v>
      </c>
      <c r="BA377" s="65">
        <v>611.173</v>
      </c>
      <c r="BB377" s="65">
        <v>626.33500000000004</v>
      </c>
      <c r="BC377" s="65">
        <v>626.33500000000004</v>
      </c>
      <c r="BD377" s="65">
        <v>626.33500000000004</v>
      </c>
      <c r="BE377" s="65">
        <v>611.173</v>
      </c>
      <c r="BF377" s="65">
        <v>611.173</v>
      </c>
      <c r="BG377" s="65">
        <v>611.173</v>
      </c>
      <c r="BH377" s="65">
        <v>1412.0084440000001</v>
      </c>
      <c r="BI377" s="65">
        <v>1412.0084440000001</v>
      </c>
      <c r="BJ377" s="65">
        <v>1412.0084440000001</v>
      </c>
      <c r="BK377" s="65">
        <v>1412.0084440000001</v>
      </c>
      <c r="BL377" s="65">
        <v>5334.7687900000001</v>
      </c>
      <c r="BM377" s="65">
        <v>5334.7687900000001</v>
      </c>
      <c r="BN377" s="65">
        <v>5334.7687900000001</v>
      </c>
      <c r="BO377" s="65">
        <v>5319.335</v>
      </c>
      <c r="BP377" s="65">
        <v>8005.0660989999997</v>
      </c>
      <c r="BQ377" s="65">
        <v>7775.1090990000002</v>
      </c>
      <c r="BR377" s="65">
        <v>3312.0660990000001</v>
      </c>
      <c r="BS377" s="65">
        <v>8005.0660989999997</v>
      </c>
      <c r="BT377" s="65">
        <v>10192.834999999999</v>
      </c>
      <c r="BU377" s="65">
        <v>9962.8780000000006</v>
      </c>
      <c r="BV377" s="65">
        <v>10177.673000000001</v>
      </c>
      <c r="BW377" s="65">
        <v>10192.834999999999</v>
      </c>
      <c r="BX377" s="65">
        <v>10192.834999999999</v>
      </c>
      <c r="BY377" s="65">
        <v>10192.834999999999</v>
      </c>
      <c r="BZ377" s="65">
        <v>10192.834999999999</v>
      </c>
      <c r="CA377" s="65">
        <v>10192.834999999999</v>
      </c>
      <c r="CB377" s="65">
        <v>9921.9045000000006</v>
      </c>
      <c r="CC377" s="65">
        <v>9921.9045000000006</v>
      </c>
      <c r="CD377" s="65">
        <v>9921.9045000000006</v>
      </c>
      <c r="CE377" s="65">
        <v>9921.9045000000006</v>
      </c>
      <c r="CF377" s="65">
        <v>9921.9045000000006</v>
      </c>
      <c r="CG377" s="65">
        <v>9921.9045000000006</v>
      </c>
      <c r="CH377" s="65">
        <v>9921.9045000000006</v>
      </c>
      <c r="CI377" s="65">
        <v>9713.2397149999997</v>
      </c>
      <c r="CJ377" s="65">
        <v>9921.9045000000006</v>
      </c>
      <c r="CK377" s="65">
        <v>9290.1545000000006</v>
      </c>
      <c r="CL377" s="65">
        <v>9921.9045000000006</v>
      </c>
      <c r="CM377" s="65">
        <v>9921.9045000000006</v>
      </c>
      <c r="CN377" s="65">
        <v>9921.9045000000006</v>
      </c>
      <c r="CO377" s="65">
        <v>8108.5095080000001</v>
      </c>
      <c r="CP377" s="65">
        <v>9921.9045000000006</v>
      </c>
      <c r="CQ377" s="65">
        <v>9921.9045000000006</v>
      </c>
      <c r="CR377" s="65">
        <v>9921.9045000000006</v>
      </c>
      <c r="CS377" s="65">
        <v>9921.9045000000006</v>
      </c>
      <c r="CT377" s="65">
        <v>9921.9045000000006</v>
      </c>
      <c r="CU377" s="65">
        <v>9921.9045000000006</v>
      </c>
      <c r="CV377" s="65">
        <v>9914.6844999999994</v>
      </c>
      <c r="CW377" s="65">
        <v>8987.4274600000008</v>
      </c>
      <c r="CX377" s="65">
        <v>9914.6844999999994</v>
      </c>
      <c r="CY377" s="65">
        <v>9914.6844999999994</v>
      </c>
      <c r="CZ377" s="65">
        <v>9914.6844999999994</v>
      </c>
      <c r="DA377" s="65">
        <v>9914.6844999999994</v>
      </c>
      <c r="DB377" s="65">
        <v>9914.6844999999994</v>
      </c>
      <c r="DC377" s="65">
        <v>9914.6844999999994</v>
      </c>
      <c r="DD377" s="65">
        <v>9914.6844999999994</v>
      </c>
      <c r="DE377" s="65">
        <v>9378.5278639999997</v>
      </c>
      <c r="DF377" s="65">
        <v>9914.6844999999994</v>
      </c>
      <c r="DG377" s="65">
        <v>9914.6844999999994</v>
      </c>
      <c r="DH377" s="65">
        <v>9914.6844999999994</v>
      </c>
      <c r="DI377" s="65">
        <v>9914.6844999999994</v>
      </c>
      <c r="DJ377" s="65">
        <v>9869.5594999999994</v>
      </c>
      <c r="DK377" s="65">
        <v>9914.6844999999994</v>
      </c>
      <c r="DL377" s="65">
        <v>9914.6844999999994</v>
      </c>
      <c r="DM377" s="65">
        <v>9914.6844999999994</v>
      </c>
      <c r="DN377" s="65">
        <v>9899.5224999999991</v>
      </c>
      <c r="DO377" s="65">
        <v>9914.6844999999994</v>
      </c>
      <c r="DP377" s="65">
        <v>9914.6844999999994</v>
      </c>
      <c r="DQ377" s="65">
        <v>9914.6844999999994</v>
      </c>
      <c r="DR377" s="65">
        <v>9914.6844999999994</v>
      </c>
      <c r="DS377" s="65">
        <v>9914.6844999999994</v>
      </c>
      <c r="DT377" s="65">
        <v>9914.6844999999994</v>
      </c>
      <c r="DU377" s="65">
        <v>9914.6844999999994</v>
      </c>
      <c r="DV377" s="65">
        <v>9914.6844999999994</v>
      </c>
      <c r="DW377" s="65">
        <v>9914.6844999999994</v>
      </c>
      <c r="DX377" s="65">
        <v>9914.6844999999994</v>
      </c>
      <c r="DY377" s="65">
        <v>9914.6844999999994</v>
      </c>
      <c r="DZ377" s="65">
        <v>9914.6844999999994</v>
      </c>
      <c r="EA377" s="65">
        <v>9914.6844999999994</v>
      </c>
      <c r="EB377" s="65">
        <v>9914.6844999999994</v>
      </c>
      <c r="EC377" s="65">
        <v>9914.6844999999994</v>
      </c>
      <c r="ED377" s="65">
        <v>9914.6844999999994</v>
      </c>
      <c r="EE377" s="65">
        <v>9914.6844999999994</v>
      </c>
      <c r="EF377" s="65">
        <v>6976.9542220000003</v>
      </c>
      <c r="EG377" s="65">
        <v>9914.6844999999994</v>
      </c>
      <c r="EH377" s="65">
        <v>8733.3604739999992</v>
      </c>
      <c r="EI377" s="65">
        <v>9914.6844999999994</v>
      </c>
      <c r="EJ377" s="65">
        <v>9566.5</v>
      </c>
      <c r="EK377" s="65">
        <v>9566.5</v>
      </c>
      <c r="EL377" s="65">
        <v>9566.5</v>
      </c>
      <c r="EM377" s="65">
        <v>9566.5</v>
      </c>
      <c r="EN377" s="65">
        <v>9566.5</v>
      </c>
      <c r="EO377" s="65">
        <v>9566.5</v>
      </c>
      <c r="EP377" s="65">
        <v>8934.75</v>
      </c>
      <c r="EQ377" s="65">
        <v>6453.9257799999996</v>
      </c>
      <c r="ER377" s="65">
        <v>9566.5</v>
      </c>
      <c r="ES377" s="65">
        <v>9566.5</v>
      </c>
      <c r="ET377" s="65">
        <v>9566.5</v>
      </c>
      <c r="EU377" s="65">
        <v>9566.5</v>
      </c>
      <c r="EV377" s="65">
        <v>9566.5</v>
      </c>
      <c r="EW377" s="65">
        <v>9566.5</v>
      </c>
      <c r="EX377" s="65">
        <v>9566.5</v>
      </c>
      <c r="EY377" s="65">
        <v>9566.5</v>
      </c>
      <c r="EZ377" s="65">
        <v>9566.5</v>
      </c>
      <c r="FA377" s="65">
        <v>9566.5</v>
      </c>
      <c r="FB377" s="65">
        <v>8934.75</v>
      </c>
      <c r="FC377" s="65">
        <v>9566.5</v>
      </c>
    </row>
    <row r="378" spans="2:159" x14ac:dyDescent="0.2">
      <c r="B378" s="65" t="s">
        <v>28</v>
      </c>
      <c r="C378" s="65" t="s">
        <v>36</v>
      </c>
      <c r="D378" s="65">
        <v>1.10486376</v>
      </c>
      <c r="E378" s="65">
        <v>0.82864782000000003</v>
      </c>
      <c r="F378" s="65">
        <v>1.10486376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1.2224519999999999E-2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28</v>
      </c>
      <c r="C379" s="65" t="s">
        <v>37</v>
      </c>
      <c r="D379" s="65">
        <v>25.710261190000001</v>
      </c>
      <c r="E379" s="65">
        <v>8.0943494939999994</v>
      </c>
      <c r="F379" s="65">
        <v>14.44041799</v>
      </c>
      <c r="G379" s="65">
        <v>34.746684590000001</v>
      </c>
      <c r="H379" s="65">
        <v>20.184001989999999</v>
      </c>
      <c r="I379" s="65">
        <v>12.576673489999999</v>
      </c>
      <c r="J379" s="65">
        <v>19.873537989999999</v>
      </c>
      <c r="K379" s="65">
        <v>28.646066990000001</v>
      </c>
      <c r="L379" s="65">
        <v>57.248552590000003</v>
      </c>
      <c r="M379" s="65">
        <v>35.846192840000001</v>
      </c>
      <c r="N379" s="65">
        <v>37.475876589999999</v>
      </c>
      <c r="O379" s="65">
        <v>85.872828889999994</v>
      </c>
      <c r="P379" s="65">
        <v>58.921177389999997</v>
      </c>
      <c r="Q379" s="65">
        <v>37.915629439999996</v>
      </c>
      <c r="R379" s="65">
        <v>37.052869389999998</v>
      </c>
      <c r="S379" s="65">
        <v>75.481986890000002</v>
      </c>
      <c r="T379" s="65">
        <v>69.162220509999997</v>
      </c>
      <c r="U379" s="65">
        <v>33.224615419999999</v>
      </c>
      <c r="V379" s="65">
        <v>49.810223229999998</v>
      </c>
      <c r="W379" s="65">
        <v>89.448792049999994</v>
      </c>
      <c r="X379" s="65">
        <v>69.162220509999997</v>
      </c>
      <c r="Y379" s="65">
        <v>45.446224819999998</v>
      </c>
      <c r="Z379" s="65">
        <v>48.490751230000001</v>
      </c>
      <c r="AA379" s="65">
        <v>92.28953765</v>
      </c>
      <c r="AB379" s="65">
        <v>53.05845283</v>
      </c>
      <c r="AC379" s="65">
        <v>38.524818019999998</v>
      </c>
      <c r="AD379" s="65">
        <v>52.530664029999997</v>
      </c>
      <c r="AE379" s="65">
        <v>79.587679249999994</v>
      </c>
      <c r="AF379" s="65">
        <v>80.769693309999994</v>
      </c>
      <c r="AG379" s="65">
        <v>39.197166619999997</v>
      </c>
      <c r="AH379" s="65">
        <v>53.035168030000001</v>
      </c>
      <c r="AI379" s="65">
        <v>121.15454</v>
      </c>
      <c r="AJ379" s="65">
        <v>53.353393629999999</v>
      </c>
      <c r="AK379" s="65">
        <v>38.990514019999999</v>
      </c>
      <c r="AL379" s="65">
        <v>80.672673309999993</v>
      </c>
      <c r="AM379" s="65">
        <v>121.00901</v>
      </c>
      <c r="AN379" s="65">
        <v>80.672673309999993</v>
      </c>
      <c r="AO379" s="65">
        <v>40.015045219999998</v>
      </c>
      <c r="AP379" s="65">
        <v>53.105022429999998</v>
      </c>
      <c r="AQ379" s="65">
        <v>121.00901</v>
      </c>
      <c r="AR379" s="65">
        <v>73.432652829999995</v>
      </c>
      <c r="AS379" s="65">
        <v>60.50450498</v>
      </c>
      <c r="AT379" s="65">
        <v>54.199408030000001</v>
      </c>
      <c r="AU379" s="65">
        <v>121.00901</v>
      </c>
      <c r="AV379" s="65">
        <v>80.672673309999993</v>
      </c>
      <c r="AW379" s="65">
        <v>39.95101202</v>
      </c>
      <c r="AX379" s="65">
        <v>53.500864030000002</v>
      </c>
      <c r="AY379" s="65">
        <v>121.00901</v>
      </c>
      <c r="AZ379" s="65">
        <v>53.268016029999998</v>
      </c>
      <c r="BA379" s="65">
        <v>39.95101202</v>
      </c>
      <c r="BB379" s="65">
        <v>80.672673309999993</v>
      </c>
      <c r="BC379" s="65">
        <v>79.902024049999994</v>
      </c>
      <c r="BD379" s="65">
        <v>80.486394910000001</v>
      </c>
      <c r="BE379" s="65">
        <v>60.364796179999999</v>
      </c>
      <c r="BF379" s="65">
        <v>53.500864030000002</v>
      </c>
      <c r="BG379" s="65">
        <v>120.7295924</v>
      </c>
      <c r="BH379" s="65">
        <v>80.486394910000001</v>
      </c>
      <c r="BI379" s="65">
        <v>40.492383619999998</v>
      </c>
      <c r="BJ379" s="65">
        <v>80.486394910000001</v>
      </c>
      <c r="BK379" s="65">
        <v>120.7295924</v>
      </c>
      <c r="BL379" s="65">
        <v>74.315922909999998</v>
      </c>
      <c r="BM379" s="65">
        <v>38.408394020000003</v>
      </c>
      <c r="BN379" s="65">
        <v>50.978344030000002</v>
      </c>
      <c r="BO379" s="65">
        <v>111.4738844</v>
      </c>
      <c r="BP379" s="65">
        <v>74.234464919999994</v>
      </c>
      <c r="BQ379" s="65">
        <v>55.675848690000002</v>
      </c>
      <c r="BR379" s="65">
        <v>74.234464919999994</v>
      </c>
      <c r="BS379" s="65">
        <v>111.35169740000001</v>
      </c>
      <c r="BT379" s="65">
        <v>74.234464919999994</v>
      </c>
      <c r="BU379" s="65">
        <v>55.675848690000002</v>
      </c>
      <c r="BV379" s="65">
        <v>74.234464919999994</v>
      </c>
      <c r="BW379" s="65">
        <v>111.35169740000001</v>
      </c>
      <c r="BX379" s="65">
        <v>74.234464919999994</v>
      </c>
      <c r="BY379" s="65">
        <v>55.675848690000002</v>
      </c>
      <c r="BZ379" s="65">
        <v>51.944702040000003</v>
      </c>
      <c r="CA379" s="65">
        <v>111.35169740000001</v>
      </c>
      <c r="CB379" s="65">
        <v>73.924000919999997</v>
      </c>
      <c r="CC379" s="65">
        <v>55.443000689999998</v>
      </c>
      <c r="CD379" s="65">
        <v>73.924000919999997</v>
      </c>
      <c r="CE379" s="65">
        <v>110.8860014</v>
      </c>
      <c r="CF379" s="65">
        <v>62.708488920000001</v>
      </c>
      <c r="CG379" s="65">
        <v>47.031366689999999</v>
      </c>
      <c r="CH379" s="65">
        <v>62.708488920000001</v>
      </c>
      <c r="CI379" s="65">
        <v>94.062733379999997</v>
      </c>
      <c r="CJ379" s="65">
        <v>55.059432119999997</v>
      </c>
      <c r="CK379" s="65">
        <v>41.294574089999998</v>
      </c>
      <c r="CL379" s="65">
        <v>55.059432119999997</v>
      </c>
      <c r="CM379" s="65">
        <v>82.589148179999995</v>
      </c>
      <c r="CN379" s="65">
        <v>45.547591320000002</v>
      </c>
      <c r="CO379" s="65">
        <v>34.16069349</v>
      </c>
      <c r="CP379" s="65">
        <v>45.547591320000002</v>
      </c>
      <c r="CQ379" s="65">
        <v>68.32138698</v>
      </c>
      <c r="CR379" s="65">
        <v>23.521140719999998</v>
      </c>
      <c r="CS379" s="65">
        <v>17.64085554</v>
      </c>
      <c r="CT379" s="65">
        <v>18.04921272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28</v>
      </c>
      <c r="C380" s="65" t="s">
        <v>38</v>
      </c>
    </row>
    <row r="381" spans="2:159" x14ac:dyDescent="0.2">
      <c r="B381" s="65" t="s">
        <v>28</v>
      </c>
      <c r="C381" s="65" t="s">
        <v>39</v>
      </c>
    </row>
    <row r="382" spans="2:159" x14ac:dyDescent="0.2">
      <c r="B382" s="65" t="s">
        <v>28</v>
      </c>
      <c r="C382" s="65" t="s">
        <v>40</v>
      </c>
    </row>
    <row r="383" spans="2:159" x14ac:dyDescent="0.2">
      <c r="B383" s="65" t="s">
        <v>28</v>
      </c>
      <c r="C383" s="65" t="s">
        <v>41</v>
      </c>
    </row>
    <row r="384" spans="2:159" x14ac:dyDescent="0.2">
      <c r="B384" s="65" t="s">
        <v>28</v>
      </c>
      <c r="C384" s="65" t="s">
        <v>42</v>
      </c>
    </row>
    <row r="385" spans="2:159" x14ac:dyDescent="0.2">
      <c r="B385" s="65" t="s">
        <v>28</v>
      </c>
      <c r="C385" s="65" t="s">
        <v>43</v>
      </c>
    </row>
    <row r="386" spans="2:159" x14ac:dyDescent="0.2">
      <c r="B386" s="65" t="s">
        <v>28</v>
      </c>
      <c r="C386" s="65" t="s">
        <v>44</v>
      </c>
    </row>
    <row r="387" spans="2:159" x14ac:dyDescent="0.2">
      <c r="B387" s="65" t="s">
        <v>28</v>
      </c>
      <c r="C387" s="65" t="s">
        <v>45</v>
      </c>
    </row>
    <row r="388" spans="2:159" x14ac:dyDescent="0.2">
      <c r="B388" s="65" t="s">
        <v>28</v>
      </c>
      <c r="C388" s="65" t="s">
        <v>46</v>
      </c>
    </row>
    <row r="389" spans="2:159" x14ac:dyDescent="0.2">
      <c r="B389" s="65" t="s">
        <v>28</v>
      </c>
      <c r="C389" s="65" t="s">
        <v>15</v>
      </c>
      <c r="D389" s="65">
        <v>26.815124950000001</v>
      </c>
      <c r="E389" s="65">
        <v>8.9229973139999998</v>
      </c>
      <c r="F389" s="65">
        <v>15.545281749999999</v>
      </c>
      <c r="G389" s="65">
        <v>36.403980230000002</v>
      </c>
      <c r="H389" s="65">
        <v>21.288865749999999</v>
      </c>
      <c r="I389" s="65">
        <v>13.40532131</v>
      </c>
      <c r="J389" s="65">
        <v>20.97840175</v>
      </c>
      <c r="K389" s="65">
        <v>30.303362629999999</v>
      </c>
      <c r="L389" s="65">
        <v>58.353416350000003</v>
      </c>
      <c r="M389" s="65">
        <v>36.674840660000001</v>
      </c>
      <c r="N389" s="65">
        <v>38.580740349999999</v>
      </c>
      <c r="O389" s="65">
        <v>87.530124529999995</v>
      </c>
      <c r="P389" s="65">
        <v>60.026041149999998</v>
      </c>
      <c r="Q389" s="65">
        <v>38.744277259999997</v>
      </c>
      <c r="R389" s="65">
        <v>38.157733149999999</v>
      </c>
      <c r="S389" s="65">
        <v>77.139282530000003</v>
      </c>
      <c r="T389" s="65">
        <v>70.267084269999998</v>
      </c>
      <c r="U389" s="65">
        <v>34.05326324</v>
      </c>
      <c r="V389" s="65">
        <v>50.915086989999999</v>
      </c>
      <c r="W389" s="65">
        <v>91.106087689999995</v>
      </c>
      <c r="X389" s="65">
        <v>70.267084269999998</v>
      </c>
      <c r="Y389" s="65">
        <v>46.274872639999998</v>
      </c>
      <c r="Z389" s="65">
        <v>49.595614990000001</v>
      </c>
      <c r="AA389" s="65">
        <v>93.946833290000001</v>
      </c>
      <c r="AB389" s="65">
        <v>54.163316590000001</v>
      </c>
      <c r="AC389" s="65">
        <v>39.353465839999998</v>
      </c>
      <c r="AD389" s="65">
        <v>53.635527789999998</v>
      </c>
      <c r="AE389" s="65">
        <v>81.244974889999995</v>
      </c>
      <c r="AF389" s="65">
        <v>81.874557069999994</v>
      </c>
      <c r="AG389" s="65">
        <v>39.209391140000001</v>
      </c>
      <c r="AH389" s="65">
        <v>54.140031790000002</v>
      </c>
      <c r="AI389" s="65">
        <v>122.81183559999999</v>
      </c>
      <c r="AJ389" s="65">
        <v>54.45825739</v>
      </c>
      <c r="AK389" s="65">
        <v>39.81916184</v>
      </c>
      <c r="AL389" s="65">
        <v>81.777537069999994</v>
      </c>
      <c r="AM389" s="65">
        <v>122.6663056</v>
      </c>
      <c r="AN389" s="65">
        <v>81.777537069999994</v>
      </c>
      <c r="AO389" s="65">
        <v>40.843693039999998</v>
      </c>
      <c r="AP389" s="65">
        <v>54.209886189999999</v>
      </c>
      <c r="AQ389" s="65">
        <v>122.6663056</v>
      </c>
      <c r="AR389" s="65">
        <v>74.537516589999996</v>
      </c>
      <c r="AS389" s="65">
        <v>61.333152800000001</v>
      </c>
      <c r="AT389" s="65">
        <v>55.304271790000001</v>
      </c>
      <c r="AU389" s="65">
        <v>122.6663056</v>
      </c>
      <c r="AV389" s="65">
        <v>81.777537069999994</v>
      </c>
      <c r="AW389" s="65">
        <v>40.779659840000001</v>
      </c>
      <c r="AX389" s="65">
        <v>54.605727790000003</v>
      </c>
      <c r="AY389" s="65">
        <v>122.6663056</v>
      </c>
      <c r="AZ389" s="65">
        <v>54.372879789999999</v>
      </c>
      <c r="BA389" s="65">
        <v>40.779659840000001</v>
      </c>
      <c r="BB389" s="65">
        <v>81.777537069999994</v>
      </c>
      <c r="BC389" s="65">
        <v>81.559319689999995</v>
      </c>
      <c r="BD389" s="65">
        <v>81.591258670000002</v>
      </c>
      <c r="BE389" s="65">
        <v>61.193444</v>
      </c>
      <c r="BF389" s="65">
        <v>54.605727790000003</v>
      </c>
      <c r="BG389" s="65">
        <v>122.386888</v>
      </c>
      <c r="BH389" s="65">
        <v>81.591258670000002</v>
      </c>
      <c r="BI389" s="65">
        <v>41.321031439999999</v>
      </c>
      <c r="BJ389" s="65">
        <v>81.591258670000002</v>
      </c>
      <c r="BK389" s="65">
        <v>122.386888</v>
      </c>
      <c r="BL389" s="65">
        <v>75.420786669999998</v>
      </c>
      <c r="BM389" s="65">
        <v>39.237041840000003</v>
      </c>
      <c r="BN389" s="65">
        <v>52.083207790000003</v>
      </c>
      <c r="BO389" s="65">
        <v>113.13118</v>
      </c>
      <c r="BP389" s="65">
        <v>75.339328679999994</v>
      </c>
      <c r="BQ389" s="65">
        <v>56.504496510000003</v>
      </c>
      <c r="BR389" s="65">
        <v>75.339328679999994</v>
      </c>
      <c r="BS389" s="65">
        <v>113.008993</v>
      </c>
      <c r="BT389" s="65">
        <v>75.339328679999994</v>
      </c>
      <c r="BU389" s="65">
        <v>56.504496510000003</v>
      </c>
      <c r="BV389" s="65">
        <v>75.339328679999994</v>
      </c>
      <c r="BW389" s="65">
        <v>113.008993</v>
      </c>
      <c r="BX389" s="65">
        <v>75.339328679999994</v>
      </c>
      <c r="BY389" s="65">
        <v>56.504496510000003</v>
      </c>
      <c r="BZ389" s="65">
        <v>53.049565800000003</v>
      </c>
      <c r="CA389" s="65">
        <v>113.008993</v>
      </c>
      <c r="CB389" s="65">
        <v>73.924000919999997</v>
      </c>
      <c r="CC389" s="65">
        <v>55.443000689999998</v>
      </c>
      <c r="CD389" s="65">
        <v>73.924000919999997</v>
      </c>
      <c r="CE389" s="65">
        <v>110.8860014</v>
      </c>
      <c r="CF389" s="65">
        <v>62.708488920000001</v>
      </c>
      <c r="CG389" s="65">
        <v>47.031366689999999</v>
      </c>
      <c r="CH389" s="65">
        <v>62.708488920000001</v>
      </c>
      <c r="CI389" s="65">
        <v>94.062733379999997</v>
      </c>
      <c r="CJ389" s="65">
        <v>55.059432119999997</v>
      </c>
      <c r="CK389" s="65">
        <v>41.294574089999998</v>
      </c>
      <c r="CL389" s="65">
        <v>55.059432119999997</v>
      </c>
      <c r="CM389" s="65">
        <v>82.589148179999995</v>
      </c>
      <c r="CN389" s="65">
        <v>45.547591320000002</v>
      </c>
      <c r="CO389" s="65">
        <v>34.16069349</v>
      </c>
      <c r="CP389" s="65">
        <v>45.547591320000002</v>
      </c>
      <c r="CQ389" s="65">
        <v>68.32138698</v>
      </c>
      <c r="CR389" s="65">
        <v>23.521140719999998</v>
      </c>
      <c r="CS389" s="65">
        <v>17.64085554</v>
      </c>
      <c r="CT389" s="65">
        <v>18.04921272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29</v>
      </c>
      <c r="C390" s="65" t="s">
        <v>36</v>
      </c>
    </row>
    <row r="391" spans="2:159" x14ac:dyDescent="0.2">
      <c r="B391" s="65" t="s">
        <v>29</v>
      </c>
      <c r="C391" s="65" t="s">
        <v>37</v>
      </c>
    </row>
    <row r="392" spans="2:159" x14ac:dyDescent="0.2">
      <c r="B392" s="65" t="s">
        <v>29</v>
      </c>
      <c r="C392" s="65" t="s">
        <v>38</v>
      </c>
      <c r="D392" s="65">
        <v>338.43259999999998</v>
      </c>
      <c r="E392" s="65">
        <v>433.65</v>
      </c>
      <c r="F392" s="65">
        <v>777.721</v>
      </c>
      <c r="G392" s="65">
        <v>293.40899999999999</v>
      </c>
      <c r="H392" s="65">
        <v>381.30356</v>
      </c>
      <c r="I392" s="65">
        <v>640.10199999999998</v>
      </c>
      <c r="J392" s="65">
        <v>1049.4988000000001</v>
      </c>
      <c r="K392" s="65">
        <v>535.37940000000003</v>
      </c>
      <c r="L392" s="65">
        <v>900.81551999999999</v>
      </c>
      <c r="M392" s="65">
        <v>1013.566</v>
      </c>
      <c r="N392" s="65">
        <v>777.76229999999998</v>
      </c>
      <c r="O392" s="65">
        <v>1254.9348</v>
      </c>
      <c r="P392" s="65">
        <v>1051.3694399999999</v>
      </c>
      <c r="Q392" s="65">
        <v>1174.0139999999999</v>
      </c>
      <c r="R392" s="65">
        <v>1172.7219</v>
      </c>
      <c r="S392" s="65">
        <v>1203.2718</v>
      </c>
      <c r="T392" s="65">
        <v>989.64206000000001</v>
      </c>
      <c r="U392" s="65">
        <v>1678.2439999999999</v>
      </c>
      <c r="V392" s="65">
        <v>1591.1986999999999</v>
      </c>
      <c r="W392" s="65">
        <v>2267.0783999999999</v>
      </c>
      <c r="X392" s="65">
        <v>1490.6177</v>
      </c>
      <c r="Y392" s="65">
        <v>1442.62375</v>
      </c>
      <c r="Z392" s="65">
        <v>1944.7410500000001</v>
      </c>
      <c r="AA392" s="65">
        <v>2038.7328</v>
      </c>
      <c r="AB392" s="65">
        <v>2338.4778999999999</v>
      </c>
      <c r="AC392" s="65">
        <v>2047.6845000000001</v>
      </c>
      <c r="AD392" s="65">
        <v>1919.22675</v>
      </c>
      <c r="AE392" s="65">
        <v>2924.7246</v>
      </c>
      <c r="AF392" s="65">
        <v>2544.960118</v>
      </c>
      <c r="AG392" s="65">
        <v>3062.7471340000002</v>
      </c>
      <c r="AH392" s="65">
        <v>3116.28485</v>
      </c>
      <c r="AI392" s="65">
        <v>3384.4007999999999</v>
      </c>
      <c r="AJ392" s="65">
        <v>3113.0956999999999</v>
      </c>
      <c r="AK392" s="65">
        <v>2978.9090000000001</v>
      </c>
      <c r="AL392" s="65">
        <v>3711.9545880000001</v>
      </c>
      <c r="AM392" s="65">
        <v>4007.2300610000002</v>
      </c>
      <c r="AN392" s="65">
        <v>2738.1053780000002</v>
      </c>
      <c r="AO392" s="65">
        <v>3188.1608839999999</v>
      </c>
      <c r="AP392" s="65">
        <v>4013.7770999999998</v>
      </c>
      <c r="AQ392" s="65">
        <v>4262.3995610000002</v>
      </c>
      <c r="AR392" s="65">
        <v>2801.8085780000001</v>
      </c>
      <c r="AS392" s="65">
        <v>3240.0039999999999</v>
      </c>
      <c r="AT392" s="65">
        <v>4682.3532320000004</v>
      </c>
      <c r="AU392" s="65">
        <v>4245.1305000000002</v>
      </c>
      <c r="AV392" s="65">
        <v>3234.4286780000002</v>
      </c>
      <c r="AW392" s="65">
        <v>2617.569884</v>
      </c>
      <c r="AX392" s="65">
        <v>5145.6819880000003</v>
      </c>
      <c r="AY392" s="65">
        <v>3452.2559999999999</v>
      </c>
      <c r="AZ392" s="65">
        <v>3113.0956999999999</v>
      </c>
      <c r="BA392" s="65">
        <v>3125.7296339999998</v>
      </c>
      <c r="BB392" s="65">
        <v>3201.8245959999999</v>
      </c>
      <c r="BC392" s="65">
        <v>4410.5845609999997</v>
      </c>
      <c r="BD392" s="65">
        <v>3234.4286780000002</v>
      </c>
      <c r="BE392" s="65">
        <v>2612.3571339999999</v>
      </c>
      <c r="BF392" s="65">
        <v>3353.4901410000002</v>
      </c>
      <c r="BG392" s="65">
        <v>3692.954561</v>
      </c>
      <c r="BH392" s="65">
        <v>3113.0956999999999</v>
      </c>
      <c r="BI392" s="65">
        <v>3675.487134</v>
      </c>
      <c r="BJ392" s="65">
        <v>4831.9419879999996</v>
      </c>
      <c r="BK392" s="65">
        <v>4245.1305000000002</v>
      </c>
      <c r="BL392" s="65">
        <v>3223.5826780000002</v>
      </c>
      <c r="BM392" s="65">
        <v>3663.1621340000002</v>
      </c>
      <c r="BN392" s="65">
        <v>4897.6096250000001</v>
      </c>
      <c r="BO392" s="65">
        <v>4230.3405000000002</v>
      </c>
      <c r="BP392" s="65">
        <v>3220.4036780000001</v>
      </c>
      <c r="BQ392" s="65">
        <v>3659.549634</v>
      </c>
      <c r="BR392" s="65">
        <v>4930.3397500000001</v>
      </c>
      <c r="BS392" s="65">
        <v>4391.4595609999997</v>
      </c>
      <c r="BT392" s="65">
        <v>3198.7996779999999</v>
      </c>
      <c r="BU392" s="65">
        <v>3634.9996339999998</v>
      </c>
      <c r="BV392" s="65">
        <v>4563.9539880000002</v>
      </c>
      <c r="BW392" s="65">
        <v>4361.9995609999996</v>
      </c>
      <c r="BX392" s="65">
        <v>3142.319078</v>
      </c>
      <c r="BY392" s="65">
        <v>3570.8171339999999</v>
      </c>
      <c r="BZ392" s="65">
        <v>4806.1142499999996</v>
      </c>
      <c r="CA392" s="65">
        <v>4284.9805610000003</v>
      </c>
      <c r="CB392" s="65">
        <v>3082.2480780000001</v>
      </c>
      <c r="CC392" s="65">
        <v>3502.5546340000001</v>
      </c>
      <c r="CD392" s="65">
        <v>4903.5764879999997</v>
      </c>
      <c r="CE392" s="65">
        <v>4203.0655610000003</v>
      </c>
      <c r="CF392" s="65">
        <v>3053.2080780000001</v>
      </c>
      <c r="CG392" s="65">
        <v>3469.5546340000001</v>
      </c>
      <c r="CH392" s="65">
        <v>4857.3764879999999</v>
      </c>
      <c r="CI392" s="65">
        <v>4163.465561</v>
      </c>
      <c r="CJ392" s="65">
        <v>2701.7382779999998</v>
      </c>
      <c r="CK392" s="65">
        <v>3070.157134</v>
      </c>
      <c r="CL392" s="65">
        <v>4298.2199879999998</v>
      </c>
      <c r="CM392" s="65">
        <v>3684.1885609999999</v>
      </c>
      <c r="CN392" s="65">
        <v>2443.548918</v>
      </c>
      <c r="CO392" s="65">
        <v>2776.7601340000001</v>
      </c>
      <c r="CP392" s="65">
        <v>3694.4344500000002</v>
      </c>
      <c r="CQ392" s="65">
        <v>3332.112161</v>
      </c>
      <c r="CR392" s="65">
        <v>2244.6671580000002</v>
      </c>
      <c r="CS392" s="65">
        <v>2550.7581340000002</v>
      </c>
      <c r="CT392" s="65">
        <v>3571.0613880000001</v>
      </c>
      <c r="CU392" s="65">
        <v>3060.9097609999999</v>
      </c>
      <c r="CV392" s="65">
        <v>2135.657158</v>
      </c>
      <c r="CW392" s="65">
        <v>2426.8831340000002</v>
      </c>
      <c r="CX392" s="65">
        <v>3204.6066500000002</v>
      </c>
      <c r="CY392" s="65">
        <v>2912.2597609999998</v>
      </c>
      <c r="CZ392" s="65">
        <v>1442.631858</v>
      </c>
      <c r="DA392" s="65">
        <v>1639.354384</v>
      </c>
      <c r="DB392" s="65">
        <v>2295.0961379999999</v>
      </c>
      <c r="DC392" s="65">
        <v>1967.225261</v>
      </c>
      <c r="DD392" s="65">
        <v>1423.270978</v>
      </c>
      <c r="DE392" s="65">
        <v>1617.353384</v>
      </c>
      <c r="DF392" s="65">
        <v>2071.2649999999999</v>
      </c>
      <c r="DG392" s="65">
        <v>1940.824061</v>
      </c>
      <c r="DH392" s="65">
        <v>415.03297789999999</v>
      </c>
      <c r="DI392" s="65">
        <v>471.62838399999998</v>
      </c>
      <c r="DJ392" s="65">
        <v>660.27973750000001</v>
      </c>
      <c r="DK392" s="65">
        <v>565.95406070000001</v>
      </c>
      <c r="DL392" s="65">
        <v>146.63297789999999</v>
      </c>
      <c r="DM392" s="65">
        <v>166.62838400000001</v>
      </c>
      <c r="DN392" s="65">
        <v>233.27973750000001</v>
      </c>
      <c r="DO392" s="65">
        <v>199.95406070000001</v>
      </c>
      <c r="DP392" s="65">
        <v>121.3329779</v>
      </c>
      <c r="DQ392" s="65">
        <v>137.87838400000001</v>
      </c>
      <c r="DR392" s="65">
        <v>193.02973750000001</v>
      </c>
      <c r="DS392" s="65">
        <v>165.45406070000001</v>
      </c>
      <c r="DT392" s="65">
        <v>121.3329779</v>
      </c>
      <c r="DU392" s="65">
        <v>137.87838400000001</v>
      </c>
      <c r="DV392" s="65">
        <v>193.02973750000001</v>
      </c>
      <c r="DW392" s="65">
        <v>165.45406070000001</v>
      </c>
      <c r="DX392" s="65">
        <v>121.3329779</v>
      </c>
      <c r="DY392" s="65">
        <v>137.87838400000001</v>
      </c>
      <c r="DZ392" s="65">
        <v>193.02973750000001</v>
      </c>
      <c r="EB392" s="65">
        <v>121.3329779</v>
      </c>
      <c r="EC392" s="65">
        <v>137.87838400000001</v>
      </c>
      <c r="ED392" s="65">
        <v>193.02973750000001</v>
      </c>
      <c r="EE392" s="65">
        <v>165.45406070000001</v>
      </c>
      <c r="EF392" s="65">
        <v>121.3329779</v>
      </c>
      <c r="EG392" s="65">
        <v>137.87838400000001</v>
      </c>
      <c r="EI392" s="65">
        <v>165.45406070000001</v>
      </c>
      <c r="EJ392" s="65">
        <v>121.3329779</v>
      </c>
      <c r="EK392" s="65">
        <v>137.87838400000001</v>
      </c>
      <c r="EL392" s="65">
        <v>193.02973750000001</v>
      </c>
      <c r="EM392" s="65">
        <v>165.45406070000001</v>
      </c>
      <c r="EN392" s="65">
        <v>121.3329779</v>
      </c>
      <c r="EO392" s="65">
        <v>137.87838400000001</v>
      </c>
      <c r="EP392" s="65">
        <v>193.02973750000001</v>
      </c>
      <c r="ER392" s="65">
        <v>121.3329779</v>
      </c>
      <c r="ES392" s="65">
        <v>137.87838400000001</v>
      </c>
      <c r="ET392" s="65">
        <v>193.02973750000001</v>
      </c>
      <c r="EU392" s="65">
        <v>165.45406070000001</v>
      </c>
      <c r="EV392" s="65">
        <v>121.3329779</v>
      </c>
      <c r="EW392" s="65">
        <v>137.87838400000001</v>
      </c>
      <c r="EY392" s="65">
        <v>165.45406070000001</v>
      </c>
      <c r="EZ392" s="65">
        <v>121.3329779</v>
      </c>
      <c r="FA392" s="65">
        <v>137.87838400000001</v>
      </c>
      <c r="FC392" s="65">
        <v>165.45406070000001</v>
      </c>
    </row>
    <row r="393" spans="2:159" x14ac:dyDescent="0.2">
      <c r="B393" s="65" t="s">
        <v>29</v>
      </c>
      <c r="C393" s="65" t="s">
        <v>39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52.8</v>
      </c>
      <c r="AG393" s="65">
        <v>60</v>
      </c>
      <c r="AH393" s="65">
        <v>84</v>
      </c>
      <c r="AI393" s="65">
        <v>72</v>
      </c>
      <c r="AJ393" s="65">
        <v>52.8</v>
      </c>
      <c r="AK393" s="65">
        <v>26.25</v>
      </c>
      <c r="AL393" s="65">
        <v>84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R393" s="65">
        <v>84</v>
      </c>
      <c r="BS393" s="65">
        <v>72</v>
      </c>
      <c r="BT393" s="65">
        <v>52.8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29</v>
      </c>
      <c r="C394" s="65" t="s">
        <v>40</v>
      </c>
    </row>
    <row r="395" spans="2:159" x14ac:dyDescent="0.2">
      <c r="B395" s="65" t="s">
        <v>29</v>
      </c>
      <c r="C395" s="65" t="s">
        <v>41</v>
      </c>
    </row>
    <row r="396" spans="2:159" x14ac:dyDescent="0.2">
      <c r="B396" s="65" t="s">
        <v>29</v>
      </c>
      <c r="C396" s="65" t="s">
        <v>42</v>
      </c>
    </row>
    <row r="397" spans="2:159" x14ac:dyDescent="0.2">
      <c r="B397" s="65" t="s">
        <v>29</v>
      </c>
      <c r="C397" s="65" t="s">
        <v>43</v>
      </c>
    </row>
    <row r="398" spans="2:159" x14ac:dyDescent="0.2">
      <c r="B398" s="65" t="s">
        <v>29</v>
      </c>
      <c r="C398" s="65" t="s">
        <v>44</v>
      </c>
    </row>
    <row r="399" spans="2:159" x14ac:dyDescent="0.2">
      <c r="B399" s="65" t="s">
        <v>29</v>
      </c>
      <c r="C399" s="65" t="s">
        <v>45</v>
      </c>
    </row>
    <row r="400" spans="2:159" x14ac:dyDescent="0.2">
      <c r="B400" s="65" t="s">
        <v>29</v>
      </c>
      <c r="C400" s="65" t="s">
        <v>46</v>
      </c>
    </row>
    <row r="401" spans="2:159" x14ac:dyDescent="0.2">
      <c r="B401" s="65" t="s">
        <v>29</v>
      </c>
      <c r="C401" s="65" t="s">
        <v>15</v>
      </c>
      <c r="D401" s="65">
        <v>338.43259999999998</v>
      </c>
      <c r="E401" s="65">
        <v>433.65</v>
      </c>
      <c r="F401" s="65">
        <v>777.721</v>
      </c>
      <c r="G401" s="65">
        <v>293.40899999999999</v>
      </c>
      <c r="H401" s="65">
        <v>381.30356</v>
      </c>
      <c r="I401" s="65">
        <v>640.10199999999998</v>
      </c>
      <c r="J401" s="65">
        <v>1049.4988000000001</v>
      </c>
      <c r="K401" s="65">
        <v>535.37940000000003</v>
      </c>
      <c r="L401" s="65">
        <v>900.81551999999999</v>
      </c>
      <c r="M401" s="65">
        <v>1013.566</v>
      </c>
      <c r="N401" s="65">
        <v>777.76229999999998</v>
      </c>
      <c r="O401" s="65">
        <v>1254.9348</v>
      </c>
      <c r="P401" s="65">
        <v>1051.3694399999999</v>
      </c>
      <c r="Q401" s="65">
        <v>1174.0139999999999</v>
      </c>
      <c r="R401" s="65">
        <v>1172.7219</v>
      </c>
      <c r="S401" s="65">
        <v>1203.2718</v>
      </c>
      <c r="T401" s="65">
        <v>989.64206000000001</v>
      </c>
      <c r="U401" s="65">
        <v>1678.2439999999999</v>
      </c>
      <c r="V401" s="65">
        <v>1591.1986999999999</v>
      </c>
      <c r="W401" s="65">
        <v>2267.0783999999999</v>
      </c>
      <c r="X401" s="65">
        <v>1490.6177</v>
      </c>
      <c r="Y401" s="65">
        <v>1442.62375</v>
      </c>
      <c r="Z401" s="65">
        <v>1944.7410500000001</v>
      </c>
      <c r="AA401" s="65">
        <v>2038.7328</v>
      </c>
      <c r="AB401" s="65">
        <v>2391.2779</v>
      </c>
      <c r="AC401" s="65">
        <v>2107.6844999999998</v>
      </c>
      <c r="AD401" s="65">
        <v>2003.22675</v>
      </c>
      <c r="AE401" s="65">
        <v>2996.7246</v>
      </c>
      <c r="AF401" s="65">
        <v>2597.7601180000001</v>
      </c>
      <c r="AG401" s="65">
        <v>3122.7471340000002</v>
      </c>
      <c r="AH401" s="65">
        <v>3200.28485</v>
      </c>
      <c r="AI401" s="65">
        <v>3456.4007999999999</v>
      </c>
      <c r="AJ401" s="65">
        <v>3165.8957</v>
      </c>
      <c r="AK401" s="65">
        <v>3005.1590000000001</v>
      </c>
      <c r="AL401" s="65">
        <v>3795.9545880000001</v>
      </c>
      <c r="AM401" s="65">
        <v>4079.2300610000002</v>
      </c>
      <c r="AN401" s="65">
        <v>2790.9053779999999</v>
      </c>
      <c r="AO401" s="65">
        <v>3248.1608839999999</v>
      </c>
      <c r="AP401" s="65">
        <v>4097.7771000000002</v>
      </c>
      <c r="AQ401" s="65">
        <v>4334.3995610000002</v>
      </c>
      <c r="AR401" s="65">
        <v>2854.6085779999999</v>
      </c>
      <c r="AS401" s="65">
        <v>3300.0039999999999</v>
      </c>
      <c r="AT401" s="65">
        <v>4766.3532320000004</v>
      </c>
      <c r="AU401" s="65">
        <v>4317.1305000000002</v>
      </c>
      <c r="AV401" s="65">
        <v>3287.2286779999999</v>
      </c>
      <c r="AW401" s="65">
        <v>2677.569884</v>
      </c>
      <c r="AX401" s="65">
        <v>5229.6819880000003</v>
      </c>
      <c r="AY401" s="65">
        <v>3524.2559999999999</v>
      </c>
      <c r="AZ401" s="65">
        <v>3165.8957</v>
      </c>
      <c r="BA401" s="65">
        <v>3185.7296339999998</v>
      </c>
      <c r="BB401" s="65">
        <v>3285.8245959999999</v>
      </c>
      <c r="BC401" s="65">
        <v>4482.5845609999997</v>
      </c>
      <c r="BD401" s="65">
        <v>3287.2286779999999</v>
      </c>
      <c r="BE401" s="65">
        <v>2672.3571339999999</v>
      </c>
      <c r="BF401" s="65">
        <v>3437.4901410000002</v>
      </c>
      <c r="BG401" s="65">
        <v>3764.954561</v>
      </c>
      <c r="BH401" s="65">
        <v>3165.8957</v>
      </c>
      <c r="BI401" s="65">
        <v>3735.487134</v>
      </c>
      <c r="BJ401" s="65">
        <v>4915.9419879999996</v>
      </c>
      <c r="BK401" s="65">
        <v>4317.1305000000002</v>
      </c>
      <c r="BL401" s="65">
        <v>3276.3826779999999</v>
      </c>
      <c r="BM401" s="65">
        <v>3723.1621340000002</v>
      </c>
      <c r="BN401" s="65">
        <v>4981.6096250000001</v>
      </c>
      <c r="BO401" s="65">
        <v>4302.3405000000002</v>
      </c>
      <c r="BP401" s="65">
        <v>3273.2036779999999</v>
      </c>
      <c r="BQ401" s="65">
        <v>3659.549634</v>
      </c>
      <c r="BR401" s="65">
        <v>5014.3397500000001</v>
      </c>
      <c r="BS401" s="65">
        <v>4463.4595609999997</v>
      </c>
      <c r="BT401" s="65">
        <v>3251.599678</v>
      </c>
      <c r="BU401" s="65">
        <v>3634.9996339999998</v>
      </c>
      <c r="BV401" s="65">
        <v>4647.9539880000002</v>
      </c>
      <c r="BW401" s="65">
        <v>4433.9995609999996</v>
      </c>
      <c r="BX401" s="65">
        <v>3195.1190780000002</v>
      </c>
      <c r="BY401" s="65">
        <v>3630.8171339999999</v>
      </c>
      <c r="BZ401" s="65">
        <v>4890.1142499999996</v>
      </c>
      <c r="CA401" s="65">
        <v>4356.9805610000003</v>
      </c>
      <c r="CB401" s="65">
        <v>3135.0480779999998</v>
      </c>
      <c r="CC401" s="65">
        <v>3562.5546340000001</v>
      </c>
      <c r="CD401" s="65">
        <v>4987.5764879999997</v>
      </c>
      <c r="CE401" s="65">
        <v>4275.0655610000003</v>
      </c>
      <c r="CF401" s="65">
        <v>3106.0080779999998</v>
      </c>
      <c r="CG401" s="65">
        <v>3529.5546340000001</v>
      </c>
      <c r="CH401" s="65">
        <v>4941.3764879999999</v>
      </c>
      <c r="CI401" s="65">
        <v>4235.465561</v>
      </c>
      <c r="CJ401" s="65">
        <v>2754.538278</v>
      </c>
      <c r="CK401" s="65">
        <v>3130.157134</v>
      </c>
      <c r="CL401" s="65">
        <v>4382.2199879999998</v>
      </c>
      <c r="CM401" s="65">
        <v>3756.1885609999999</v>
      </c>
      <c r="CN401" s="65">
        <v>2496.3489180000001</v>
      </c>
      <c r="CO401" s="65">
        <v>2836.7601340000001</v>
      </c>
      <c r="CP401" s="65">
        <v>3778.4344500000002</v>
      </c>
      <c r="CQ401" s="65">
        <v>3404.112161</v>
      </c>
      <c r="CR401" s="65">
        <v>2297.4671579999999</v>
      </c>
      <c r="CS401" s="65">
        <v>2610.7581340000002</v>
      </c>
      <c r="CT401" s="65">
        <v>3655.0613880000001</v>
      </c>
      <c r="CU401" s="65">
        <v>3132.9097609999999</v>
      </c>
      <c r="CV401" s="65">
        <v>2188.4571580000002</v>
      </c>
      <c r="CW401" s="65">
        <v>2486.8831340000002</v>
      </c>
      <c r="CX401" s="65">
        <v>3288.6066500000002</v>
      </c>
      <c r="CY401" s="65">
        <v>2984.2597609999998</v>
      </c>
      <c r="CZ401" s="65">
        <v>1495.4318579999999</v>
      </c>
      <c r="DA401" s="65">
        <v>1699.354384</v>
      </c>
      <c r="DB401" s="65">
        <v>2379.0961379999999</v>
      </c>
      <c r="DC401" s="65">
        <v>2039.225261</v>
      </c>
      <c r="DD401" s="65">
        <v>1476.070978</v>
      </c>
      <c r="DE401" s="65">
        <v>1677.353384</v>
      </c>
      <c r="DF401" s="65">
        <v>2155.2649999999999</v>
      </c>
      <c r="DG401" s="65">
        <v>2012.824061</v>
      </c>
      <c r="DH401" s="65">
        <v>415.03297789999999</v>
      </c>
      <c r="DI401" s="65">
        <v>471.62838399999998</v>
      </c>
      <c r="DJ401" s="65">
        <v>660.27973750000001</v>
      </c>
      <c r="DK401" s="65">
        <v>565.95406070000001</v>
      </c>
      <c r="DL401" s="65">
        <v>146.63297789999999</v>
      </c>
      <c r="DM401" s="65">
        <v>166.62838400000001</v>
      </c>
      <c r="DN401" s="65">
        <v>233.27973750000001</v>
      </c>
      <c r="DO401" s="65">
        <v>199.95406070000001</v>
      </c>
      <c r="DP401" s="65">
        <v>121.3329779</v>
      </c>
      <c r="DQ401" s="65">
        <v>137.87838400000001</v>
      </c>
      <c r="DR401" s="65">
        <v>193.02973750000001</v>
      </c>
      <c r="DS401" s="65">
        <v>165.45406070000001</v>
      </c>
      <c r="DT401" s="65">
        <v>121.3329779</v>
      </c>
      <c r="DU401" s="65">
        <v>137.87838400000001</v>
      </c>
      <c r="DV401" s="65">
        <v>193.02973750000001</v>
      </c>
      <c r="DW401" s="65">
        <v>165.45406070000001</v>
      </c>
      <c r="DX401" s="65">
        <v>121.3329779</v>
      </c>
      <c r="DY401" s="65">
        <v>137.87838400000001</v>
      </c>
      <c r="DZ401" s="65">
        <v>193.02973750000001</v>
      </c>
      <c r="EA401" s="65">
        <v>0</v>
      </c>
      <c r="EB401" s="65">
        <v>121.3329779</v>
      </c>
      <c r="EC401" s="65">
        <v>137.87838400000001</v>
      </c>
      <c r="ED401" s="65">
        <v>193.02973750000001</v>
      </c>
      <c r="EE401" s="65">
        <v>165.45406070000001</v>
      </c>
      <c r="EF401" s="65">
        <v>121.3329779</v>
      </c>
      <c r="EG401" s="65">
        <v>137.87838400000001</v>
      </c>
      <c r="EH401" s="65">
        <v>0</v>
      </c>
      <c r="EI401" s="65">
        <v>165.45406070000001</v>
      </c>
      <c r="EJ401" s="65">
        <v>121.3329779</v>
      </c>
      <c r="EK401" s="65">
        <v>137.87838400000001</v>
      </c>
      <c r="EL401" s="65">
        <v>193.02973750000001</v>
      </c>
      <c r="EM401" s="65">
        <v>165.45406070000001</v>
      </c>
      <c r="EN401" s="65">
        <v>121.3329779</v>
      </c>
      <c r="EO401" s="65">
        <v>137.87838400000001</v>
      </c>
      <c r="EP401" s="65">
        <v>193.02973750000001</v>
      </c>
      <c r="EQ401" s="65">
        <v>0</v>
      </c>
      <c r="ER401" s="65">
        <v>121.3329779</v>
      </c>
      <c r="ES401" s="65">
        <v>137.87838400000001</v>
      </c>
      <c r="ET401" s="65">
        <v>193.02973750000001</v>
      </c>
      <c r="EU401" s="65">
        <v>165.45406070000001</v>
      </c>
      <c r="EV401" s="65">
        <v>121.3329779</v>
      </c>
      <c r="EW401" s="65">
        <v>137.87838400000001</v>
      </c>
      <c r="EX401" s="65">
        <v>0</v>
      </c>
      <c r="EY401" s="65">
        <v>165.45406070000001</v>
      </c>
      <c r="EZ401" s="65">
        <v>121.3329779</v>
      </c>
      <c r="FA401" s="65">
        <v>137.87838400000001</v>
      </c>
      <c r="FB401" s="65">
        <v>0</v>
      </c>
      <c r="FC401" s="65">
        <v>165.45406070000001</v>
      </c>
    </row>
    <row r="402" spans="2:159" x14ac:dyDescent="0.2">
      <c r="B402" s="65" t="s">
        <v>30</v>
      </c>
      <c r="C402" s="65" t="s">
        <v>36</v>
      </c>
    </row>
    <row r="403" spans="2:159" x14ac:dyDescent="0.2">
      <c r="B403" s="65" t="s">
        <v>30</v>
      </c>
      <c r="C403" s="65" t="s">
        <v>37</v>
      </c>
      <c r="AR403" s="65">
        <v>39.206539990000003</v>
      </c>
      <c r="AS403" s="65">
        <v>29.404904989999999</v>
      </c>
      <c r="AT403" s="65">
        <v>39.206539990000003</v>
      </c>
      <c r="AU403" s="65">
        <v>58.809809979999997</v>
      </c>
      <c r="AV403" s="65">
        <v>39.206539990000003</v>
      </c>
      <c r="AW403" s="65">
        <v>29.404904989999999</v>
      </c>
      <c r="AX403" s="65">
        <v>39.206539990000003</v>
      </c>
      <c r="AY403" s="65">
        <v>58.809809979999997</v>
      </c>
      <c r="AZ403" s="65">
        <v>39.206539990000003</v>
      </c>
      <c r="BA403" s="65">
        <v>29.404904989999999</v>
      </c>
      <c r="BB403" s="65">
        <v>39.206539990000003</v>
      </c>
      <c r="BD403" s="65">
        <v>39.206539990000003</v>
      </c>
      <c r="BE403" s="65">
        <v>29.404904989999999</v>
      </c>
      <c r="BF403" s="65">
        <v>39.206539990000003</v>
      </c>
      <c r="BG403" s="65">
        <v>58.809809979999997</v>
      </c>
      <c r="BH403" s="65">
        <v>39.206539990000003</v>
      </c>
      <c r="BI403" s="65">
        <v>29.404904989999999</v>
      </c>
      <c r="BK403" s="65">
        <v>58.809809979999997</v>
      </c>
      <c r="BL403" s="65">
        <v>39.206539990000003</v>
      </c>
      <c r="BN403" s="65">
        <v>39.206539990000003</v>
      </c>
      <c r="BO403" s="65">
        <v>58.809809979999997</v>
      </c>
      <c r="BP403" s="65">
        <v>39.206539990000003</v>
      </c>
      <c r="BQ403" s="65">
        <v>29.404904989999999</v>
      </c>
      <c r="BS403" s="65">
        <v>58.809809979999997</v>
      </c>
      <c r="BT403" s="65">
        <v>39.206539990000003</v>
      </c>
      <c r="BU403" s="65">
        <v>29.404904989999999</v>
      </c>
      <c r="BV403" s="65">
        <v>39.206539990000003</v>
      </c>
      <c r="BW403" s="65">
        <v>58.809809979999997</v>
      </c>
      <c r="BX403" s="65">
        <v>39.206539990000003</v>
      </c>
      <c r="BY403" s="65">
        <v>29.404904989999999</v>
      </c>
      <c r="BZ403" s="65">
        <v>39.206539990000003</v>
      </c>
      <c r="CA403" s="65">
        <v>58.809809979999997</v>
      </c>
      <c r="CB403" s="65">
        <v>39.206539990000003</v>
      </c>
      <c r="CC403" s="65">
        <v>29.404904989999999</v>
      </c>
      <c r="CE403" s="65">
        <v>58.809809979999997</v>
      </c>
      <c r="CF403" s="65">
        <v>39.206539990000003</v>
      </c>
      <c r="CG403" s="65">
        <v>29.404904989999999</v>
      </c>
      <c r="CH403" s="65">
        <v>39.206539990000003</v>
      </c>
      <c r="CI403" s="65">
        <v>58.809809979999997</v>
      </c>
      <c r="CJ403" s="65">
        <v>39.206539990000003</v>
      </c>
      <c r="CK403" s="65">
        <v>29.404904989999999</v>
      </c>
      <c r="CL403" s="65">
        <v>39.206539990000003</v>
      </c>
      <c r="CM403" s="65">
        <v>58.809809979999997</v>
      </c>
      <c r="CN403" s="65">
        <v>39.206539990000003</v>
      </c>
      <c r="CO403" s="65">
        <v>29.404904989999999</v>
      </c>
      <c r="CP403" s="65">
        <v>39.206539990000003</v>
      </c>
      <c r="CQ403" s="65">
        <v>58.809809979999997</v>
      </c>
      <c r="CR403" s="65">
        <v>39.206539990000003</v>
      </c>
      <c r="CS403" s="65">
        <v>29.404904989999999</v>
      </c>
      <c r="CT403" s="65">
        <v>39.206539990000003</v>
      </c>
      <c r="CU403" s="65">
        <v>58.809809979999997</v>
      </c>
      <c r="CV403" s="65">
        <v>39.206539990000003</v>
      </c>
      <c r="CW403" s="65">
        <v>29.404904989999999</v>
      </c>
      <c r="CX403" s="65">
        <v>39.206539990000003</v>
      </c>
      <c r="CY403" s="65">
        <v>58.809809979999997</v>
      </c>
      <c r="CZ403" s="65">
        <v>39.206539990000003</v>
      </c>
      <c r="DA403" s="65">
        <v>29.404904989999999</v>
      </c>
      <c r="DB403" s="65">
        <v>39.206539990000003</v>
      </c>
      <c r="DC403" s="65">
        <v>58.809809979999997</v>
      </c>
      <c r="DD403" s="65">
        <v>39.206539990000003</v>
      </c>
      <c r="DE403" s="65">
        <v>29.404904989999999</v>
      </c>
      <c r="DF403" s="65">
        <v>39.206539990000003</v>
      </c>
      <c r="DH403" s="65">
        <v>39.206539990000003</v>
      </c>
      <c r="DI403" s="65">
        <v>29.404904989999999</v>
      </c>
      <c r="DJ403" s="65">
        <v>39.206539990000003</v>
      </c>
      <c r="DK403" s="65">
        <v>58.809809979999997</v>
      </c>
      <c r="DL403" s="65">
        <v>39.206539990000003</v>
      </c>
      <c r="DM403" s="65">
        <v>29.404904989999999</v>
      </c>
      <c r="DN403" s="65">
        <v>39.206539990000003</v>
      </c>
      <c r="DO403" s="65">
        <v>58.809809979999997</v>
      </c>
      <c r="DP403" s="65">
        <v>39.206539990000003</v>
      </c>
      <c r="DQ403" s="65">
        <v>29.404904989999999</v>
      </c>
      <c r="DR403" s="65">
        <v>39.206539990000003</v>
      </c>
      <c r="DS403" s="65">
        <v>58.809809979999997</v>
      </c>
      <c r="DT403" s="65">
        <v>39.206539990000003</v>
      </c>
      <c r="DU403" s="65">
        <v>29.404904989999999</v>
      </c>
      <c r="DV403" s="65">
        <v>39.206539990000003</v>
      </c>
      <c r="DW403" s="65">
        <v>58.809809979999997</v>
      </c>
      <c r="DX403" s="65">
        <v>39.206539990000003</v>
      </c>
      <c r="DY403" s="65">
        <v>29.404904989999999</v>
      </c>
      <c r="DZ403" s="65">
        <v>39.206539990000003</v>
      </c>
      <c r="EA403" s="65">
        <v>58.809809979999997</v>
      </c>
      <c r="EB403" s="65">
        <v>39.206539990000003</v>
      </c>
      <c r="EC403" s="65">
        <v>29.404904989999999</v>
      </c>
      <c r="ED403" s="65">
        <v>39.206539990000003</v>
      </c>
      <c r="EE403" s="65">
        <v>58.809809979999997</v>
      </c>
      <c r="EF403" s="65">
        <v>39.206539990000003</v>
      </c>
      <c r="EG403" s="65">
        <v>29.404904989999999</v>
      </c>
      <c r="EH403" s="65">
        <v>39.206539990000003</v>
      </c>
      <c r="EI403" s="65">
        <v>58.809809979999997</v>
      </c>
      <c r="EJ403" s="65">
        <v>39.206539990000003</v>
      </c>
      <c r="EK403" s="65">
        <v>29.404904989999999</v>
      </c>
      <c r="EL403" s="65">
        <v>39.206539990000003</v>
      </c>
      <c r="EM403" s="65">
        <v>58.809809979999997</v>
      </c>
      <c r="EN403" s="65">
        <v>39.206539990000003</v>
      </c>
      <c r="EO403" s="65">
        <v>29.404904989999999</v>
      </c>
      <c r="EP403" s="65">
        <v>39.206539990000003</v>
      </c>
      <c r="EQ403" s="65">
        <v>58.809809979999997</v>
      </c>
      <c r="ER403" s="65">
        <v>39.206539990000003</v>
      </c>
      <c r="ES403" s="65">
        <v>29.404904989999999</v>
      </c>
      <c r="ET403" s="65">
        <v>39.206539990000003</v>
      </c>
      <c r="EU403" s="65">
        <v>58.809809979999997</v>
      </c>
      <c r="EV403" s="65">
        <v>39.206539990000003</v>
      </c>
      <c r="EW403" s="65">
        <v>29.404904989999999</v>
      </c>
      <c r="EX403" s="65">
        <v>39.206539990000003</v>
      </c>
      <c r="EY403" s="65">
        <v>58.809809979999997</v>
      </c>
      <c r="EZ403" s="65">
        <v>39.206539990000003</v>
      </c>
      <c r="FA403" s="65">
        <v>29.404904989999999</v>
      </c>
      <c r="FB403" s="65">
        <v>39.206539990000003</v>
      </c>
      <c r="FC403" s="65">
        <v>58.809809979999997</v>
      </c>
    </row>
    <row r="404" spans="2:159" x14ac:dyDescent="0.2">
      <c r="B404" s="65" t="s">
        <v>30</v>
      </c>
      <c r="C404" s="65" t="s">
        <v>38</v>
      </c>
    </row>
    <row r="405" spans="2:159" x14ac:dyDescent="0.2">
      <c r="B405" s="65" t="s">
        <v>30</v>
      </c>
      <c r="C405" s="65" t="s">
        <v>39</v>
      </c>
    </row>
    <row r="406" spans="2:159" x14ac:dyDescent="0.2">
      <c r="B406" s="65" t="s">
        <v>30</v>
      </c>
      <c r="C406" s="65" t="s">
        <v>40</v>
      </c>
    </row>
    <row r="407" spans="2:159" x14ac:dyDescent="0.2">
      <c r="B407" s="65" t="s">
        <v>30</v>
      </c>
      <c r="C407" s="65" t="s">
        <v>41</v>
      </c>
    </row>
    <row r="408" spans="2:159" x14ac:dyDescent="0.2">
      <c r="B408" s="65" t="s">
        <v>30</v>
      </c>
      <c r="C408" s="65" t="s">
        <v>42</v>
      </c>
    </row>
    <row r="409" spans="2:159" x14ac:dyDescent="0.2">
      <c r="B409" s="65" t="s">
        <v>30</v>
      </c>
      <c r="C409" s="65" t="s">
        <v>43</v>
      </c>
    </row>
    <row r="410" spans="2:159" x14ac:dyDescent="0.2">
      <c r="B410" s="65" t="s">
        <v>30</v>
      </c>
      <c r="C410" s="65" t="s">
        <v>44</v>
      </c>
    </row>
    <row r="411" spans="2:159" x14ac:dyDescent="0.2">
      <c r="B411" s="65" t="s">
        <v>30</v>
      </c>
      <c r="C411" s="65" t="s">
        <v>45</v>
      </c>
    </row>
    <row r="412" spans="2:159" x14ac:dyDescent="0.2">
      <c r="B412" s="65" t="s">
        <v>30</v>
      </c>
      <c r="C412" s="65" t="s">
        <v>46</v>
      </c>
    </row>
    <row r="413" spans="2:159" x14ac:dyDescent="0.2">
      <c r="B413" s="65" t="s">
        <v>30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39.206539990000003</v>
      </c>
      <c r="AS413" s="65">
        <v>29.404904989999999</v>
      </c>
      <c r="AT413" s="65">
        <v>39.206539990000003</v>
      </c>
      <c r="AU413" s="65">
        <v>58.809809979999997</v>
      </c>
      <c r="AV413" s="65">
        <v>39.206539990000003</v>
      </c>
      <c r="AW413" s="65">
        <v>29.404904989999999</v>
      </c>
      <c r="AX413" s="65">
        <v>39.206539990000003</v>
      </c>
      <c r="AY413" s="65">
        <v>58.809809979999997</v>
      </c>
      <c r="AZ413" s="65">
        <v>39.206539990000003</v>
      </c>
      <c r="BA413" s="65">
        <v>29.404904989999999</v>
      </c>
      <c r="BB413" s="65">
        <v>39.206539990000003</v>
      </c>
      <c r="BC413" s="65">
        <v>0</v>
      </c>
      <c r="BD413" s="65">
        <v>39.206539990000003</v>
      </c>
      <c r="BE413" s="65">
        <v>29.404904989999999</v>
      </c>
      <c r="BF413" s="65">
        <v>39.206539990000003</v>
      </c>
      <c r="BG413" s="65">
        <v>58.809809979999997</v>
      </c>
      <c r="BH413" s="65">
        <v>39.206539990000003</v>
      </c>
      <c r="BI413" s="65">
        <v>29.404904989999999</v>
      </c>
      <c r="BJ413" s="65">
        <v>0</v>
      </c>
      <c r="BK413" s="65">
        <v>58.809809979999997</v>
      </c>
      <c r="BL413" s="65">
        <v>39.206539990000003</v>
      </c>
      <c r="BM413" s="65">
        <v>0</v>
      </c>
      <c r="BN413" s="65">
        <v>39.206539990000003</v>
      </c>
      <c r="BO413" s="65">
        <v>58.809809979999997</v>
      </c>
      <c r="BP413" s="65">
        <v>39.206539990000003</v>
      </c>
      <c r="BQ413" s="65">
        <v>29.404904989999999</v>
      </c>
      <c r="BR413" s="65">
        <v>0</v>
      </c>
      <c r="BS413" s="65">
        <v>58.809809979999997</v>
      </c>
      <c r="BT413" s="65">
        <v>39.206539990000003</v>
      </c>
      <c r="BU413" s="65">
        <v>29.404904989999999</v>
      </c>
      <c r="BV413" s="65">
        <v>39.206539990000003</v>
      </c>
      <c r="BW413" s="65">
        <v>58.809809979999997</v>
      </c>
      <c r="BX413" s="65">
        <v>39.206539990000003</v>
      </c>
      <c r="BY413" s="65">
        <v>29.404904989999999</v>
      </c>
      <c r="BZ413" s="65">
        <v>39.206539990000003</v>
      </c>
      <c r="CA413" s="65">
        <v>58.809809979999997</v>
      </c>
      <c r="CB413" s="65">
        <v>39.206539990000003</v>
      </c>
      <c r="CC413" s="65">
        <v>29.404904989999999</v>
      </c>
      <c r="CD413" s="65">
        <v>0</v>
      </c>
      <c r="CE413" s="65">
        <v>58.809809979999997</v>
      </c>
      <c r="CF413" s="65">
        <v>39.206539990000003</v>
      </c>
      <c r="CG413" s="65">
        <v>29.404904989999999</v>
      </c>
      <c r="CH413" s="65">
        <v>39.206539990000003</v>
      </c>
      <c r="CI413" s="65">
        <v>58.809809979999997</v>
      </c>
      <c r="CJ413" s="65">
        <v>39.206539990000003</v>
      </c>
      <c r="CK413" s="65">
        <v>29.404904989999999</v>
      </c>
      <c r="CL413" s="65">
        <v>39.206539990000003</v>
      </c>
      <c r="CM413" s="65">
        <v>58.809809979999997</v>
      </c>
      <c r="CN413" s="65">
        <v>39.206539990000003</v>
      </c>
      <c r="CO413" s="65">
        <v>29.404904989999999</v>
      </c>
      <c r="CP413" s="65">
        <v>39.206539990000003</v>
      </c>
      <c r="CQ413" s="65">
        <v>58.809809979999997</v>
      </c>
      <c r="CR413" s="65">
        <v>39.206539990000003</v>
      </c>
      <c r="CS413" s="65">
        <v>29.404904989999999</v>
      </c>
      <c r="CT413" s="65">
        <v>39.206539990000003</v>
      </c>
      <c r="CU413" s="65">
        <v>58.809809979999997</v>
      </c>
      <c r="CV413" s="65">
        <v>39.206539990000003</v>
      </c>
      <c r="CW413" s="65">
        <v>29.404904989999999</v>
      </c>
      <c r="CX413" s="65">
        <v>39.206539990000003</v>
      </c>
      <c r="CY413" s="65">
        <v>58.809809979999997</v>
      </c>
      <c r="CZ413" s="65">
        <v>39.206539990000003</v>
      </c>
      <c r="DA413" s="65">
        <v>29.404904989999999</v>
      </c>
      <c r="DB413" s="65">
        <v>39.206539990000003</v>
      </c>
      <c r="DC413" s="65">
        <v>58.809809979999997</v>
      </c>
      <c r="DD413" s="65">
        <v>39.206539990000003</v>
      </c>
      <c r="DE413" s="65">
        <v>29.404904989999999</v>
      </c>
      <c r="DF413" s="65">
        <v>39.206539990000003</v>
      </c>
      <c r="DG413" s="65">
        <v>0</v>
      </c>
      <c r="DH413" s="65">
        <v>39.206539990000003</v>
      </c>
      <c r="DI413" s="65">
        <v>29.404904989999999</v>
      </c>
      <c r="DJ413" s="65">
        <v>39.206539990000003</v>
      </c>
      <c r="DK413" s="65">
        <v>58.809809979999997</v>
      </c>
      <c r="DL413" s="65">
        <v>39.206539990000003</v>
      </c>
      <c r="DM413" s="65">
        <v>29.404904989999999</v>
      </c>
      <c r="DN413" s="65">
        <v>39.206539990000003</v>
      </c>
      <c r="DO413" s="65">
        <v>58.809809979999997</v>
      </c>
      <c r="DP413" s="65">
        <v>39.206539990000003</v>
      </c>
      <c r="DQ413" s="65">
        <v>29.404904989999999</v>
      </c>
      <c r="DR413" s="65">
        <v>39.206539990000003</v>
      </c>
      <c r="DS413" s="65">
        <v>58.809809979999997</v>
      </c>
      <c r="DT413" s="65">
        <v>39.206539990000003</v>
      </c>
      <c r="DU413" s="65">
        <v>29.404904989999999</v>
      </c>
      <c r="DV413" s="65">
        <v>39.206539990000003</v>
      </c>
      <c r="DW413" s="65">
        <v>58.809809979999997</v>
      </c>
      <c r="DX413" s="65">
        <v>39.206539990000003</v>
      </c>
      <c r="DY413" s="65">
        <v>29.404904989999999</v>
      </c>
      <c r="DZ413" s="65">
        <v>39.206539990000003</v>
      </c>
      <c r="EA413" s="65">
        <v>58.809809979999997</v>
      </c>
      <c r="EB413" s="65">
        <v>39.206539990000003</v>
      </c>
      <c r="EC413" s="65">
        <v>29.404904989999999</v>
      </c>
      <c r="ED413" s="65">
        <v>39.206539990000003</v>
      </c>
      <c r="EE413" s="65">
        <v>58.809809979999997</v>
      </c>
      <c r="EF413" s="65">
        <v>39.206539990000003</v>
      </c>
      <c r="EG413" s="65">
        <v>29.404904989999999</v>
      </c>
      <c r="EH413" s="65">
        <v>39.206539990000003</v>
      </c>
      <c r="EI413" s="65">
        <v>58.809809979999997</v>
      </c>
      <c r="EJ413" s="65">
        <v>39.206539990000003</v>
      </c>
      <c r="EK413" s="65">
        <v>29.404904989999999</v>
      </c>
      <c r="EL413" s="65">
        <v>39.206539990000003</v>
      </c>
      <c r="EM413" s="65">
        <v>58.809809979999997</v>
      </c>
      <c r="EN413" s="65">
        <v>39.206539990000003</v>
      </c>
      <c r="EO413" s="65">
        <v>29.404904989999999</v>
      </c>
      <c r="EP413" s="65">
        <v>39.206539990000003</v>
      </c>
      <c r="EQ413" s="65">
        <v>58.809809979999997</v>
      </c>
      <c r="ER413" s="65">
        <v>39.206539990000003</v>
      </c>
      <c r="ES413" s="65">
        <v>29.404904989999999</v>
      </c>
      <c r="ET413" s="65">
        <v>39.206539990000003</v>
      </c>
      <c r="EU413" s="65">
        <v>58.809809979999997</v>
      </c>
      <c r="EV413" s="65">
        <v>39.206539990000003</v>
      </c>
      <c r="EW413" s="65">
        <v>29.404904989999999</v>
      </c>
      <c r="EX413" s="65">
        <v>39.206539990000003</v>
      </c>
      <c r="EY413" s="65">
        <v>58.809809979999997</v>
      </c>
      <c r="EZ413" s="65">
        <v>39.206539990000003</v>
      </c>
      <c r="FA413" s="65">
        <v>29.404904989999999</v>
      </c>
      <c r="FB413" s="65">
        <v>39.206539990000003</v>
      </c>
      <c r="FC413" s="65">
        <v>58.809809979999997</v>
      </c>
    </row>
    <row r="414" spans="2:159" x14ac:dyDescent="0.2">
      <c r="B414" s="65" t="s">
        <v>31</v>
      </c>
      <c r="C414" s="65" t="s">
        <v>36</v>
      </c>
    </row>
    <row r="415" spans="2:159" x14ac:dyDescent="0.2">
      <c r="B415" s="65" t="s">
        <v>31</v>
      </c>
      <c r="C415" s="65" t="s">
        <v>37</v>
      </c>
    </row>
    <row r="416" spans="2:159" x14ac:dyDescent="0.2">
      <c r="B416" s="65" t="s">
        <v>31</v>
      </c>
      <c r="C416" s="65" t="s">
        <v>38</v>
      </c>
      <c r="AL416" s="65">
        <v>45.574935699999997</v>
      </c>
      <c r="AM416" s="65">
        <v>39.064230600000002</v>
      </c>
      <c r="AN416" s="65">
        <v>875.90906910000001</v>
      </c>
      <c r="AO416" s="65">
        <v>995.35121489999995</v>
      </c>
      <c r="AP416" s="65">
        <v>1393.4917009999999</v>
      </c>
      <c r="AR416" s="65">
        <v>1563.6749600000001</v>
      </c>
      <c r="AS416" s="65">
        <v>1776.903364</v>
      </c>
      <c r="AV416" s="65">
        <v>3746.044527</v>
      </c>
      <c r="AW416" s="65">
        <v>4256.8687799999998</v>
      </c>
      <c r="AX416" s="65">
        <v>2398.9436000000001</v>
      </c>
      <c r="AY416" s="65">
        <v>5108.2425359999997</v>
      </c>
      <c r="AZ416" s="65">
        <v>5588.145622</v>
      </c>
      <c r="BA416" s="65">
        <v>6350.1654799999997</v>
      </c>
      <c r="BB416" s="65">
        <v>8890.2316719999999</v>
      </c>
      <c r="BC416" s="65">
        <v>7620.1985759999998</v>
      </c>
      <c r="BD416" s="65">
        <v>6990.1729130000003</v>
      </c>
      <c r="BE416" s="65">
        <v>7943.3783100000001</v>
      </c>
      <c r="BF416" s="65">
        <v>11120.72963</v>
      </c>
      <c r="BG416" s="65">
        <v>9532.0539719999997</v>
      </c>
      <c r="BH416" s="65">
        <v>4345.9196320000001</v>
      </c>
      <c r="BI416" s="65">
        <v>7943.3783100000001</v>
      </c>
      <c r="BJ416" s="65">
        <v>11120.72963</v>
      </c>
      <c r="BK416" s="65">
        <v>6879.5989570000002</v>
      </c>
      <c r="BL416" s="65">
        <v>6990.1729130000003</v>
      </c>
      <c r="BM416" s="65">
        <v>7943.3783100000001</v>
      </c>
      <c r="BN416" s="65">
        <v>11120.72963</v>
      </c>
      <c r="BO416" s="65">
        <v>9532.0539719999997</v>
      </c>
      <c r="BP416" s="65">
        <v>6990.1729130000003</v>
      </c>
      <c r="BQ416" s="65">
        <v>7943.3783100000001</v>
      </c>
      <c r="BR416" s="65">
        <v>10189.48623</v>
      </c>
      <c r="BS416" s="65">
        <v>8928.0117269999992</v>
      </c>
      <c r="BT416" s="65">
        <v>6990.1729130000003</v>
      </c>
      <c r="BU416" s="65">
        <v>7943.3783100000001</v>
      </c>
      <c r="BV416" s="65">
        <v>11120.72963</v>
      </c>
      <c r="BW416" s="65">
        <v>9532.0539719999997</v>
      </c>
      <c r="BX416" s="65">
        <v>6990.1729130000003</v>
      </c>
      <c r="BY416" s="65">
        <v>7943.3783100000001</v>
      </c>
      <c r="BZ416" s="65">
        <v>11120.72963</v>
      </c>
      <c r="CA416" s="65">
        <v>9532.0539719999997</v>
      </c>
      <c r="CB416" s="65">
        <v>6990.1729130000003</v>
      </c>
      <c r="CC416" s="65">
        <v>7943.3783100000001</v>
      </c>
      <c r="CD416" s="65">
        <v>8473.8707859999995</v>
      </c>
      <c r="CE416" s="65">
        <v>9532.0539719999997</v>
      </c>
      <c r="CF416" s="65">
        <v>6990.1729130000003</v>
      </c>
      <c r="CG416" s="65">
        <v>7943.3783100000001</v>
      </c>
      <c r="CH416" s="65">
        <v>11120.72963</v>
      </c>
      <c r="CI416" s="65">
        <v>9532.0539719999997</v>
      </c>
      <c r="CJ416" s="65">
        <v>6990.1729130000003</v>
      </c>
      <c r="CK416" s="65">
        <v>7943.3783100000001</v>
      </c>
      <c r="CL416" s="65">
        <v>11120.72963</v>
      </c>
      <c r="CM416" s="65">
        <v>9532.0539719999997</v>
      </c>
      <c r="CN416" s="65">
        <v>6990.1729130000003</v>
      </c>
      <c r="CO416" s="65">
        <v>7943.3783100000001</v>
      </c>
      <c r="CP416" s="65">
        <v>11120.72963</v>
      </c>
      <c r="CQ416" s="65">
        <v>9532.0539719999997</v>
      </c>
      <c r="CR416" s="65">
        <v>6990.1729130000003</v>
      </c>
      <c r="CS416" s="65">
        <v>7943.3783100000001</v>
      </c>
      <c r="CT416" s="65">
        <v>10488.62671</v>
      </c>
      <c r="CU416" s="65">
        <v>9532.0539719999997</v>
      </c>
      <c r="CV416" s="65">
        <v>6990.1729130000003</v>
      </c>
      <c r="CW416" s="65">
        <v>7943.3783100000001</v>
      </c>
      <c r="CX416" s="65">
        <v>11120.72963</v>
      </c>
      <c r="CY416" s="65">
        <v>9532.0539719999997</v>
      </c>
      <c r="CZ416" s="65">
        <v>6990.1729130000003</v>
      </c>
      <c r="DA416" s="65">
        <v>7943.3783100000001</v>
      </c>
      <c r="DB416" s="65">
        <v>11120.72963</v>
      </c>
      <c r="DC416" s="65">
        <v>9532.0539719999997</v>
      </c>
      <c r="DD416" s="65">
        <v>6990.1729130000003</v>
      </c>
      <c r="DE416" s="65">
        <v>7943.3783100000001</v>
      </c>
      <c r="DF416" s="65">
        <v>11120.72963</v>
      </c>
      <c r="DG416" s="65">
        <v>9532.0539719999997</v>
      </c>
      <c r="DH416" s="65">
        <v>6990.1729130000003</v>
      </c>
      <c r="DI416" s="65">
        <v>7943.3783100000001</v>
      </c>
      <c r="DJ416" s="65">
        <v>11120.72963</v>
      </c>
      <c r="DK416" s="65">
        <v>9532.0539719999997</v>
      </c>
      <c r="DL416" s="65">
        <v>6990.1729130000003</v>
      </c>
      <c r="DM416" s="65">
        <v>7943.3783100000001</v>
      </c>
      <c r="DN416" s="65">
        <v>11120.72963</v>
      </c>
      <c r="DO416" s="65">
        <v>9532.0539719999997</v>
      </c>
      <c r="DP416" s="65">
        <v>6990.1729130000003</v>
      </c>
      <c r="DQ416" s="65">
        <v>7943.3783100000001</v>
      </c>
      <c r="DR416" s="65">
        <v>11120.72963</v>
      </c>
      <c r="DS416" s="65">
        <v>9532.0539719999997</v>
      </c>
      <c r="DT416" s="65">
        <v>6990.1729130000003</v>
      </c>
      <c r="DU416" s="65">
        <v>7943.3783100000001</v>
      </c>
      <c r="DV416" s="65">
        <v>11120.72963</v>
      </c>
      <c r="DW416" s="65">
        <v>6733.0486259999998</v>
      </c>
      <c r="DX416" s="65">
        <v>6990.1729130000003</v>
      </c>
      <c r="DY416" s="65">
        <v>7943.3783100000001</v>
      </c>
      <c r="DZ416" s="65">
        <v>11120.72963</v>
      </c>
      <c r="EA416" s="65">
        <v>9532.0539719999997</v>
      </c>
      <c r="EB416" s="65">
        <v>6990.1729130000003</v>
      </c>
      <c r="EC416" s="65">
        <v>7943.3783100000001</v>
      </c>
      <c r="ED416" s="65">
        <v>11120.72963</v>
      </c>
      <c r="EE416" s="65">
        <v>9532.0539719999997</v>
      </c>
      <c r="EF416" s="65">
        <v>6990.1729130000003</v>
      </c>
      <c r="EG416" s="65">
        <v>7943.3783100000001</v>
      </c>
      <c r="EH416" s="65">
        <v>11120.72963</v>
      </c>
      <c r="EI416" s="65">
        <v>9532.0539719999997</v>
      </c>
      <c r="EJ416" s="65">
        <v>6990.1729130000003</v>
      </c>
      <c r="EK416" s="65">
        <v>7943.3783100000001</v>
      </c>
      <c r="EL416" s="65">
        <v>3718.9802060000002</v>
      </c>
      <c r="EM416" s="65">
        <v>9532.0539719999997</v>
      </c>
      <c r="EN416" s="65">
        <v>6990.1729130000003</v>
      </c>
      <c r="EO416" s="65">
        <v>7943.3783100000001</v>
      </c>
      <c r="EP416" s="65">
        <v>11120.72963</v>
      </c>
      <c r="EQ416" s="65">
        <v>9532.0539719999997</v>
      </c>
      <c r="ER416" s="65">
        <v>6990.1729130000003</v>
      </c>
      <c r="ES416" s="65">
        <v>7943.3783100000001</v>
      </c>
      <c r="ET416" s="65">
        <v>11120.72963</v>
      </c>
      <c r="EU416" s="65">
        <v>9532.0539719999997</v>
      </c>
      <c r="EV416" s="65">
        <v>6990.1729130000003</v>
      </c>
      <c r="EW416" s="65">
        <v>7943.3783100000001</v>
      </c>
      <c r="EX416" s="65">
        <v>11120.72963</v>
      </c>
      <c r="EY416" s="65">
        <v>9532.0539719999997</v>
      </c>
      <c r="EZ416" s="65">
        <v>6990.1729130000003</v>
      </c>
      <c r="FA416" s="65">
        <v>7943.3783100000001</v>
      </c>
      <c r="FB416" s="65">
        <v>11120.72963</v>
      </c>
      <c r="FC416" s="65">
        <v>9532.0539719999997</v>
      </c>
    </row>
    <row r="417" spans="2:159" x14ac:dyDescent="0.2">
      <c r="B417" s="65" t="s">
        <v>31</v>
      </c>
      <c r="C417" s="65" t="s">
        <v>39</v>
      </c>
    </row>
    <row r="418" spans="2:159" x14ac:dyDescent="0.2">
      <c r="B418" s="65" t="s">
        <v>31</v>
      </c>
      <c r="C418" s="65" t="s">
        <v>40</v>
      </c>
    </row>
    <row r="419" spans="2:159" x14ac:dyDescent="0.2">
      <c r="B419" s="65" t="s">
        <v>31</v>
      </c>
      <c r="C419" s="65" t="s">
        <v>41</v>
      </c>
    </row>
    <row r="420" spans="2:159" x14ac:dyDescent="0.2">
      <c r="B420" s="65" t="s">
        <v>31</v>
      </c>
      <c r="C420" s="65" t="s">
        <v>42</v>
      </c>
    </row>
    <row r="421" spans="2:159" x14ac:dyDescent="0.2">
      <c r="B421" s="65" t="s">
        <v>31</v>
      </c>
      <c r="C421" s="65" t="s">
        <v>43</v>
      </c>
    </row>
    <row r="422" spans="2:159" x14ac:dyDescent="0.2">
      <c r="B422" s="65" t="s">
        <v>31</v>
      </c>
      <c r="C422" s="65" t="s">
        <v>44</v>
      </c>
    </row>
    <row r="423" spans="2:159" x14ac:dyDescent="0.2">
      <c r="B423" s="65" t="s">
        <v>31</v>
      </c>
      <c r="C423" s="65" t="s">
        <v>45</v>
      </c>
    </row>
    <row r="424" spans="2:159" x14ac:dyDescent="0.2">
      <c r="B424" s="65" t="s">
        <v>31</v>
      </c>
      <c r="C424" s="65" t="s">
        <v>46</v>
      </c>
    </row>
    <row r="425" spans="2:159" x14ac:dyDescent="0.2">
      <c r="B425" s="65" t="s">
        <v>31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45.574935699999997</v>
      </c>
      <c r="AM425" s="65">
        <v>39.064230600000002</v>
      </c>
      <c r="AN425" s="65">
        <v>875.90906910000001</v>
      </c>
      <c r="AO425" s="65">
        <v>995.35121489999995</v>
      </c>
      <c r="AP425" s="65">
        <v>1393.4917009999999</v>
      </c>
      <c r="AQ425" s="65">
        <v>0</v>
      </c>
      <c r="AR425" s="65">
        <v>1563.6749600000001</v>
      </c>
      <c r="AS425" s="65">
        <v>1776.903364</v>
      </c>
      <c r="AT425" s="65">
        <v>0</v>
      </c>
      <c r="AU425" s="65">
        <v>0</v>
      </c>
      <c r="AV425" s="65">
        <v>3746.044527</v>
      </c>
      <c r="AW425" s="65">
        <v>4256.8687799999998</v>
      </c>
      <c r="AX425" s="65">
        <v>2398.9436000000001</v>
      </c>
      <c r="AY425" s="65">
        <v>5108.2425359999997</v>
      </c>
      <c r="AZ425" s="65">
        <v>5588.145622</v>
      </c>
      <c r="BA425" s="65">
        <v>6350.1654799999997</v>
      </c>
      <c r="BB425" s="65">
        <v>8890.2316719999999</v>
      </c>
      <c r="BC425" s="65">
        <v>7620.1985759999998</v>
      </c>
      <c r="BD425" s="65">
        <v>6990.1729130000003</v>
      </c>
      <c r="BE425" s="65">
        <v>7943.3783100000001</v>
      </c>
      <c r="BF425" s="65">
        <v>11120.72963</v>
      </c>
      <c r="BG425" s="65">
        <v>9532.0539719999997</v>
      </c>
      <c r="BH425" s="65">
        <v>4345.9196320000001</v>
      </c>
      <c r="BI425" s="65">
        <v>7943.3783100000001</v>
      </c>
      <c r="BJ425" s="65">
        <v>11120.72963</v>
      </c>
      <c r="BK425" s="65">
        <v>6879.5989570000002</v>
      </c>
      <c r="BL425" s="65">
        <v>6990.1729130000003</v>
      </c>
      <c r="BM425" s="65">
        <v>7943.3783100000001</v>
      </c>
      <c r="BN425" s="65">
        <v>11120.72963</v>
      </c>
      <c r="BO425" s="65">
        <v>9532.0539719999997</v>
      </c>
      <c r="BP425" s="65">
        <v>6990.1729130000003</v>
      </c>
      <c r="BQ425" s="65">
        <v>7943.3783100000001</v>
      </c>
      <c r="BR425" s="65">
        <v>10189.48623</v>
      </c>
      <c r="BS425" s="65">
        <v>8928.0117269999992</v>
      </c>
      <c r="BT425" s="65">
        <v>6990.1729130000003</v>
      </c>
      <c r="BU425" s="65">
        <v>7943.3783100000001</v>
      </c>
      <c r="BV425" s="65">
        <v>11120.72963</v>
      </c>
      <c r="BW425" s="65">
        <v>9532.0539719999997</v>
      </c>
      <c r="BX425" s="65">
        <v>6990.1729130000003</v>
      </c>
      <c r="BY425" s="65">
        <v>7943.3783100000001</v>
      </c>
      <c r="BZ425" s="65">
        <v>11120.72963</v>
      </c>
      <c r="CA425" s="65">
        <v>9532.0539719999997</v>
      </c>
      <c r="CB425" s="65">
        <v>6990.1729130000003</v>
      </c>
      <c r="CC425" s="65">
        <v>7943.3783100000001</v>
      </c>
      <c r="CD425" s="65">
        <v>8473.8707859999995</v>
      </c>
      <c r="CE425" s="65">
        <v>9532.0539719999997</v>
      </c>
      <c r="CF425" s="65">
        <v>6990.1729130000003</v>
      </c>
      <c r="CG425" s="65">
        <v>7943.3783100000001</v>
      </c>
      <c r="CH425" s="65">
        <v>11120.72963</v>
      </c>
      <c r="CI425" s="65">
        <v>9532.0539719999997</v>
      </c>
      <c r="CJ425" s="65">
        <v>6990.1729130000003</v>
      </c>
      <c r="CK425" s="65">
        <v>7943.3783100000001</v>
      </c>
      <c r="CL425" s="65">
        <v>11120.72963</v>
      </c>
      <c r="CM425" s="65">
        <v>9532.0539719999997</v>
      </c>
      <c r="CN425" s="65">
        <v>6990.1729130000003</v>
      </c>
      <c r="CO425" s="65">
        <v>7943.3783100000001</v>
      </c>
      <c r="CP425" s="65">
        <v>11120.72963</v>
      </c>
      <c r="CQ425" s="65">
        <v>9532.0539719999997</v>
      </c>
      <c r="CR425" s="65">
        <v>6990.1729130000003</v>
      </c>
      <c r="CS425" s="65">
        <v>7943.3783100000001</v>
      </c>
      <c r="CT425" s="65">
        <v>10488.62671</v>
      </c>
      <c r="CU425" s="65">
        <v>9532.0539719999997</v>
      </c>
      <c r="CV425" s="65">
        <v>6990.1729130000003</v>
      </c>
      <c r="CW425" s="65">
        <v>7943.3783100000001</v>
      </c>
      <c r="CX425" s="65">
        <v>11120.72963</v>
      </c>
      <c r="CY425" s="65">
        <v>9532.0539719999997</v>
      </c>
      <c r="CZ425" s="65">
        <v>6990.1729130000003</v>
      </c>
      <c r="DA425" s="65">
        <v>7943.3783100000001</v>
      </c>
      <c r="DB425" s="65">
        <v>11120.72963</v>
      </c>
      <c r="DC425" s="65">
        <v>9532.0539719999997</v>
      </c>
      <c r="DD425" s="65">
        <v>6990.1729130000003</v>
      </c>
      <c r="DE425" s="65">
        <v>7943.3783100000001</v>
      </c>
      <c r="DF425" s="65">
        <v>11120.72963</v>
      </c>
      <c r="DG425" s="65">
        <v>9532.0539719999997</v>
      </c>
      <c r="DH425" s="65">
        <v>6990.1729130000003</v>
      </c>
      <c r="DI425" s="65">
        <v>7943.3783100000001</v>
      </c>
      <c r="DJ425" s="65">
        <v>11120.72963</v>
      </c>
      <c r="DK425" s="65">
        <v>9532.0539719999997</v>
      </c>
      <c r="DL425" s="65">
        <v>6990.1729130000003</v>
      </c>
      <c r="DM425" s="65">
        <v>7943.3783100000001</v>
      </c>
      <c r="DN425" s="65">
        <v>11120.72963</v>
      </c>
      <c r="DO425" s="65">
        <v>9532.0539719999997</v>
      </c>
      <c r="DP425" s="65">
        <v>6990.1729130000003</v>
      </c>
      <c r="DQ425" s="65">
        <v>7943.3783100000001</v>
      </c>
      <c r="DR425" s="65">
        <v>11120.72963</v>
      </c>
      <c r="DS425" s="65">
        <v>9532.0539719999997</v>
      </c>
      <c r="DT425" s="65">
        <v>6990.1729130000003</v>
      </c>
      <c r="DU425" s="65">
        <v>7943.3783100000001</v>
      </c>
      <c r="DV425" s="65">
        <v>11120.72963</v>
      </c>
      <c r="DW425" s="65">
        <v>6733.0486259999998</v>
      </c>
      <c r="DX425" s="65">
        <v>6990.1729130000003</v>
      </c>
      <c r="DY425" s="65">
        <v>7943.3783100000001</v>
      </c>
      <c r="DZ425" s="65">
        <v>11120.72963</v>
      </c>
      <c r="EA425" s="65">
        <v>9532.0539719999997</v>
      </c>
      <c r="EB425" s="65">
        <v>6990.1729130000003</v>
      </c>
      <c r="EC425" s="65">
        <v>7943.3783100000001</v>
      </c>
      <c r="ED425" s="65">
        <v>11120.72963</v>
      </c>
      <c r="EE425" s="65">
        <v>9532.0539719999997</v>
      </c>
      <c r="EF425" s="65">
        <v>6990.1729130000003</v>
      </c>
      <c r="EG425" s="65">
        <v>7943.3783100000001</v>
      </c>
      <c r="EH425" s="65">
        <v>11120.72963</v>
      </c>
      <c r="EI425" s="65">
        <v>9532.0539719999997</v>
      </c>
      <c r="EJ425" s="65">
        <v>6990.1729130000003</v>
      </c>
      <c r="EK425" s="65">
        <v>7943.3783100000001</v>
      </c>
      <c r="EL425" s="65">
        <v>3718.9802060000002</v>
      </c>
      <c r="EM425" s="65">
        <v>9532.0539719999997</v>
      </c>
      <c r="EN425" s="65">
        <v>6990.1729130000003</v>
      </c>
      <c r="EO425" s="65">
        <v>7943.3783100000001</v>
      </c>
      <c r="EP425" s="65">
        <v>11120.72963</v>
      </c>
      <c r="EQ425" s="65">
        <v>9532.0539719999997</v>
      </c>
      <c r="ER425" s="65">
        <v>6990.1729130000003</v>
      </c>
      <c r="ES425" s="65">
        <v>7943.3783100000001</v>
      </c>
      <c r="ET425" s="65">
        <v>11120.72963</v>
      </c>
      <c r="EU425" s="65">
        <v>9532.0539719999997</v>
      </c>
      <c r="EV425" s="65">
        <v>6990.1729130000003</v>
      </c>
      <c r="EW425" s="65">
        <v>7943.3783100000001</v>
      </c>
      <c r="EX425" s="65">
        <v>11120.72963</v>
      </c>
      <c r="EY425" s="65">
        <v>9532.0539719999997</v>
      </c>
      <c r="EZ425" s="65">
        <v>6990.1729130000003</v>
      </c>
      <c r="FA425" s="65">
        <v>7943.3783100000001</v>
      </c>
      <c r="FB425" s="65">
        <v>11120.72963</v>
      </c>
      <c r="FC425" s="65">
        <v>9532.0539719999997</v>
      </c>
    </row>
    <row r="426" spans="2:159" x14ac:dyDescent="0.2">
      <c r="B426" s="65" t="s">
        <v>32</v>
      </c>
      <c r="C426" s="65" t="s">
        <v>36</v>
      </c>
    </row>
    <row r="427" spans="2:159" x14ac:dyDescent="0.2">
      <c r="B427" s="65" t="s">
        <v>32</v>
      </c>
      <c r="C427" s="65" t="s">
        <v>37</v>
      </c>
      <c r="CF427" s="65">
        <v>76.81123178</v>
      </c>
      <c r="CG427" s="65">
        <v>57.60842383</v>
      </c>
      <c r="CH427" s="65">
        <v>76.81123178</v>
      </c>
      <c r="CI427" s="65">
        <v>115.2168477</v>
      </c>
      <c r="CJ427" s="65">
        <v>150.67146320000001</v>
      </c>
      <c r="CK427" s="65">
        <v>113.0035974</v>
      </c>
      <c r="CL427" s="65">
        <v>150.67146320000001</v>
      </c>
      <c r="CM427" s="65">
        <v>226.00719480000001</v>
      </c>
      <c r="CN427" s="65">
        <v>188.84968169999999</v>
      </c>
      <c r="CO427" s="65">
        <v>141.63726130000001</v>
      </c>
      <c r="CP427" s="65">
        <v>188.84968169999999</v>
      </c>
      <c r="CQ427" s="65">
        <v>283.27452260000001</v>
      </c>
      <c r="CR427" s="65">
        <v>283.99413060000001</v>
      </c>
      <c r="CS427" s="65">
        <v>212.99559790000001</v>
      </c>
      <c r="CT427" s="65">
        <v>283.99413060000001</v>
      </c>
      <c r="CU427" s="65">
        <v>425.99119589999998</v>
      </c>
      <c r="CV427" s="65">
        <v>366.33017539999997</v>
      </c>
      <c r="CW427" s="65">
        <v>274.74763150000001</v>
      </c>
      <c r="CX427" s="65">
        <v>366.33017539999997</v>
      </c>
      <c r="CY427" s="65">
        <v>549.49526309999999</v>
      </c>
      <c r="CZ427" s="65">
        <v>456.72132299999998</v>
      </c>
      <c r="DA427" s="65">
        <v>342.54099230000003</v>
      </c>
      <c r="DB427" s="65">
        <v>456.72132299999998</v>
      </c>
      <c r="DC427" s="65">
        <v>685.08198449999998</v>
      </c>
      <c r="DD427" s="65">
        <v>537.47397920000003</v>
      </c>
      <c r="DE427" s="65">
        <v>403.10548440000002</v>
      </c>
      <c r="DG427" s="65">
        <v>806.21096880000005</v>
      </c>
      <c r="DH427" s="65">
        <v>891.37984919999997</v>
      </c>
      <c r="DI427" s="65">
        <v>668.53488689999995</v>
      </c>
      <c r="DJ427" s="65">
        <v>891.37984919999997</v>
      </c>
      <c r="DK427" s="65">
        <v>609.09041160000004</v>
      </c>
      <c r="DL427" s="65">
        <v>891.37984919999997</v>
      </c>
      <c r="DM427" s="65">
        <v>668.53488689999995</v>
      </c>
      <c r="DN427" s="65">
        <v>891.37984919999997</v>
      </c>
      <c r="DO427" s="65">
        <v>1337.0697740000001</v>
      </c>
      <c r="DP427" s="65">
        <v>891.37984919999997</v>
      </c>
      <c r="DQ427" s="65">
        <v>668.53488689999995</v>
      </c>
      <c r="DR427" s="65">
        <v>891.37984919999997</v>
      </c>
      <c r="DS427" s="65">
        <v>1337.0697740000001</v>
      </c>
      <c r="DT427" s="65">
        <v>891.37984919999997</v>
      </c>
      <c r="DU427" s="65">
        <v>668.53488689999995</v>
      </c>
      <c r="DV427" s="65">
        <v>891.37984919999997</v>
      </c>
      <c r="DW427" s="65">
        <v>1337.0697740000001</v>
      </c>
      <c r="DX427" s="65">
        <v>891.37984919999997</v>
      </c>
      <c r="DY427" s="65">
        <v>668.53488689999995</v>
      </c>
      <c r="DZ427" s="65">
        <v>891.37984919999997</v>
      </c>
      <c r="EA427" s="65">
        <v>1337.0697740000001</v>
      </c>
      <c r="EB427" s="65">
        <v>891.37984919999997</v>
      </c>
      <c r="EC427" s="65">
        <v>668.53488689999995</v>
      </c>
      <c r="ED427" s="65">
        <v>891.37984919999997</v>
      </c>
      <c r="EE427" s="65">
        <v>1337.0697740000001</v>
      </c>
      <c r="EF427" s="65">
        <v>891.37984919999997</v>
      </c>
      <c r="EG427" s="65">
        <v>668.53488689999995</v>
      </c>
      <c r="EH427" s="65">
        <v>891.37984919999997</v>
      </c>
      <c r="EI427" s="65">
        <v>1337.0697740000001</v>
      </c>
      <c r="EJ427" s="65">
        <v>891.37984919999997</v>
      </c>
      <c r="EK427" s="65">
        <v>668.53488689999995</v>
      </c>
      <c r="EL427" s="65">
        <v>891.37984919999997</v>
      </c>
      <c r="EM427" s="65">
        <v>1337.0697740000001</v>
      </c>
      <c r="EN427" s="65">
        <v>891.37984919999997</v>
      </c>
      <c r="EO427" s="65">
        <v>668.53488689999995</v>
      </c>
      <c r="EP427" s="65">
        <v>891.37984919999997</v>
      </c>
      <c r="EQ427" s="65">
        <v>1337.0697740000001</v>
      </c>
      <c r="ER427" s="65">
        <v>891.37984919999997</v>
      </c>
      <c r="ES427" s="65">
        <v>668.53488689999995</v>
      </c>
      <c r="ET427" s="65">
        <v>891.37984919999997</v>
      </c>
      <c r="EU427" s="65">
        <v>1337.0697740000001</v>
      </c>
      <c r="EV427" s="65">
        <v>891.37984919999997</v>
      </c>
      <c r="EW427" s="65">
        <v>668.53488689999995</v>
      </c>
      <c r="EX427" s="65">
        <v>891.37984919999997</v>
      </c>
      <c r="EY427" s="65">
        <v>1337.0697740000001</v>
      </c>
      <c r="EZ427" s="65">
        <v>891.37984919999997</v>
      </c>
      <c r="FA427" s="65">
        <v>668.53488689999995</v>
      </c>
      <c r="FB427" s="65">
        <v>891.37984919999997</v>
      </c>
      <c r="FC427" s="65">
        <v>1337.0697740000001</v>
      </c>
    </row>
    <row r="428" spans="2:159" x14ac:dyDescent="0.2">
      <c r="B428" s="65" t="s">
        <v>32</v>
      </c>
      <c r="C428" s="65" t="s">
        <v>38</v>
      </c>
    </row>
    <row r="429" spans="2:159" x14ac:dyDescent="0.2">
      <c r="B429" s="65" t="s">
        <v>32</v>
      </c>
      <c r="C429" s="65" t="s">
        <v>39</v>
      </c>
    </row>
    <row r="430" spans="2:159" x14ac:dyDescent="0.2">
      <c r="B430" s="65" t="s">
        <v>32</v>
      </c>
      <c r="C430" s="65" t="s">
        <v>40</v>
      </c>
    </row>
    <row r="431" spans="2:159" x14ac:dyDescent="0.2">
      <c r="B431" s="65" t="s">
        <v>32</v>
      </c>
      <c r="C431" s="65" t="s">
        <v>41</v>
      </c>
    </row>
    <row r="432" spans="2:159" x14ac:dyDescent="0.2">
      <c r="B432" s="65" t="s">
        <v>32</v>
      </c>
      <c r="C432" s="65" t="s">
        <v>42</v>
      </c>
    </row>
    <row r="433" spans="2:159" x14ac:dyDescent="0.2">
      <c r="B433" s="65" t="s">
        <v>32</v>
      </c>
      <c r="C433" s="65" t="s">
        <v>43</v>
      </c>
    </row>
    <row r="434" spans="2:159" x14ac:dyDescent="0.2">
      <c r="B434" s="65" t="s">
        <v>32</v>
      </c>
      <c r="C434" s="65" t="s">
        <v>44</v>
      </c>
    </row>
    <row r="435" spans="2:159" x14ac:dyDescent="0.2">
      <c r="B435" s="65" t="s">
        <v>32</v>
      </c>
      <c r="C435" s="65" t="s">
        <v>45</v>
      </c>
    </row>
    <row r="436" spans="2:159" x14ac:dyDescent="0.2">
      <c r="B436" s="65" t="s">
        <v>32</v>
      </c>
      <c r="C436" s="65" t="s">
        <v>46</v>
      </c>
    </row>
    <row r="437" spans="2:159" x14ac:dyDescent="0.2">
      <c r="B437" s="65" t="s">
        <v>32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76.81123178</v>
      </c>
      <c r="CG437" s="65">
        <v>57.60842383</v>
      </c>
      <c r="CH437" s="65">
        <v>76.81123178</v>
      </c>
      <c r="CI437" s="65">
        <v>115.2168477</v>
      </c>
      <c r="CJ437" s="65">
        <v>150.67146320000001</v>
      </c>
      <c r="CK437" s="65">
        <v>113.0035974</v>
      </c>
      <c r="CL437" s="65">
        <v>150.67146320000001</v>
      </c>
      <c r="CM437" s="65">
        <v>226.00719480000001</v>
      </c>
      <c r="CN437" s="65">
        <v>188.84968169999999</v>
      </c>
      <c r="CO437" s="65">
        <v>141.63726130000001</v>
      </c>
      <c r="CP437" s="65">
        <v>188.84968169999999</v>
      </c>
      <c r="CQ437" s="65">
        <v>283.27452260000001</v>
      </c>
      <c r="CR437" s="65">
        <v>283.99413060000001</v>
      </c>
      <c r="CS437" s="65">
        <v>212.99559790000001</v>
      </c>
      <c r="CT437" s="65">
        <v>283.99413060000001</v>
      </c>
      <c r="CU437" s="65">
        <v>425.99119589999998</v>
      </c>
      <c r="CV437" s="65">
        <v>366.33017539999997</v>
      </c>
      <c r="CW437" s="65">
        <v>274.74763150000001</v>
      </c>
      <c r="CX437" s="65">
        <v>366.33017539999997</v>
      </c>
      <c r="CY437" s="65">
        <v>549.49526309999999</v>
      </c>
      <c r="CZ437" s="65">
        <v>456.72132299999998</v>
      </c>
      <c r="DA437" s="65">
        <v>342.54099230000003</v>
      </c>
      <c r="DB437" s="65">
        <v>456.72132299999998</v>
      </c>
      <c r="DC437" s="65">
        <v>685.08198449999998</v>
      </c>
      <c r="DD437" s="65">
        <v>537.47397920000003</v>
      </c>
      <c r="DE437" s="65">
        <v>403.10548440000002</v>
      </c>
      <c r="DF437" s="65">
        <v>0</v>
      </c>
      <c r="DG437" s="65">
        <v>806.21096880000005</v>
      </c>
      <c r="DH437" s="65">
        <v>891.37984919999997</v>
      </c>
      <c r="DI437" s="65">
        <v>668.53488689999995</v>
      </c>
      <c r="DJ437" s="65">
        <v>891.37984919999997</v>
      </c>
      <c r="DK437" s="65">
        <v>609.09041160000004</v>
      </c>
      <c r="DL437" s="65">
        <v>891.37984919999997</v>
      </c>
      <c r="DM437" s="65">
        <v>668.53488689999995</v>
      </c>
      <c r="DN437" s="65">
        <v>891.37984919999997</v>
      </c>
      <c r="DO437" s="65">
        <v>1337.0697740000001</v>
      </c>
      <c r="DP437" s="65">
        <v>891.37984919999997</v>
      </c>
      <c r="DQ437" s="65">
        <v>668.53488689999995</v>
      </c>
      <c r="DR437" s="65">
        <v>891.37984919999997</v>
      </c>
      <c r="DS437" s="65">
        <v>1337.0697740000001</v>
      </c>
      <c r="DT437" s="65">
        <v>891.37984919999997</v>
      </c>
      <c r="DU437" s="65">
        <v>668.53488689999995</v>
      </c>
      <c r="DV437" s="65">
        <v>891.37984919999997</v>
      </c>
      <c r="DW437" s="65">
        <v>1337.0697740000001</v>
      </c>
      <c r="DX437" s="65">
        <v>891.37984919999997</v>
      </c>
      <c r="DY437" s="65">
        <v>668.53488689999995</v>
      </c>
      <c r="DZ437" s="65">
        <v>891.37984919999997</v>
      </c>
      <c r="EA437" s="65">
        <v>1337.0697740000001</v>
      </c>
      <c r="EB437" s="65">
        <v>891.37984919999997</v>
      </c>
      <c r="EC437" s="65">
        <v>668.53488689999995</v>
      </c>
      <c r="ED437" s="65">
        <v>891.37984919999997</v>
      </c>
      <c r="EE437" s="65">
        <v>1337.0697740000001</v>
      </c>
      <c r="EF437" s="65">
        <v>891.37984919999997</v>
      </c>
      <c r="EG437" s="65">
        <v>668.53488689999995</v>
      </c>
      <c r="EH437" s="65">
        <v>891.37984919999997</v>
      </c>
      <c r="EI437" s="65">
        <v>1337.0697740000001</v>
      </c>
      <c r="EJ437" s="65">
        <v>891.37984919999997</v>
      </c>
      <c r="EK437" s="65">
        <v>668.53488689999995</v>
      </c>
      <c r="EL437" s="65">
        <v>891.37984919999997</v>
      </c>
      <c r="EM437" s="65">
        <v>1337.0697740000001</v>
      </c>
      <c r="EN437" s="65">
        <v>891.37984919999997</v>
      </c>
      <c r="EO437" s="65">
        <v>668.53488689999995</v>
      </c>
      <c r="EP437" s="65">
        <v>891.37984919999997</v>
      </c>
      <c r="EQ437" s="65">
        <v>1337.0697740000001</v>
      </c>
      <c r="ER437" s="65">
        <v>891.37984919999997</v>
      </c>
      <c r="ES437" s="65">
        <v>668.53488689999995</v>
      </c>
      <c r="ET437" s="65">
        <v>891.37984919999997</v>
      </c>
      <c r="EU437" s="65">
        <v>1337.0697740000001</v>
      </c>
      <c r="EV437" s="65">
        <v>891.37984919999997</v>
      </c>
      <c r="EW437" s="65">
        <v>668.53488689999995</v>
      </c>
      <c r="EX437" s="65">
        <v>891.37984919999997</v>
      </c>
      <c r="EY437" s="65">
        <v>1337.0697740000001</v>
      </c>
      <c r="EZ437" s="65">
        <v>891.37984919999997</v>
      </c>
      <c r="FA437" s="65">
        <v>668.53488689999995</v>
      </c>
      <c r="FB437" s="65">
        <v>891.37984919999997</v>
      </c>
      <c r="FC437" s="65">
        <v>1337.0697740000001</v>
      </c>
    </row>
    <row r="438" spans="2:159" x14ac:dyDescent="0.2">
      <c r="B438" s="65" t="s">
        <v>33</v>
      </c>
      <c r="C438" s="65" t="s">
        <v>36</v>
      </c>
    </row>
    <row r="439" spans="2:159" x14ac:dyDescent="0.2">
      <c r="B439" s="65" t="s">
        <v>33</v>
      </c>
      <c r="C439" s="65" t="s">
        <v>37</v>
      </c>
    </row>
    <row r="440" spans="2:159" x14ac:dyDescent="0.2">
      <c r="B440" s="65" t="s">
        <v>33</v>
      </c>
      <c r="C440" s="65" t="s">
        <v>38</v>
      </c>
      <c r="BX440" s="65">
        <v>1372.717157</v>
      </c>
      <c r="BY440" s="65">
        <v>88.66899214</v>
      </c>
      <c r="CA440" s="65">
        <v>1871.8870320000001</v>
      </c>
      <c r="CB440" s="65">
        <v>3140.0374310000002</v>
      </c>
      <c r="CC440" s="65">
        <v>3568.2243530000001</v>
      </c>
      <c r="CD440" s="65">
        <v>4995.5140940000001</v>
      </c>
      <c r="CE440" s="65">
        <v>4281.8692229999997</v>
      </c>
      <c r="CF440" s="65">
        <v>4064.5827290000002</v>
      </c>
      <c r="CG440" s="65">
        <v>4618.8440099999998</v>
      </c>
      <c r="CH440" s="65">
        <v>6466.3816139999999</v>
      </c>
      <c r="CI440" s="65">
        <v>5542.6128120000003</v>
      </c>
      <c r="CJ440" s="65">
        <v>5306.2512610000003</v>
      </c>
      <c r="CK440" s="65">
        <v>6029.8309790000003</v>
      </c>
      <c r="CL440" s="65">
        <v>8441.7633700000006</v>
      </c>
      <c r="CM440" s="65">
        <v>7235.7971740000003</v>
      </c>
      <c r="CN440" s="65">
        <v>6715.9489649999996</v>
      </c>
      <c r="CO440" s="65">
        <v>7631.7601869999999</v>
      </c>
      <c r="CP440" s="65">
        <v>10684.464260000001</v>
      </c>
      <c r="CQ440" s="65">
        <v>9158.1122240000004</v>
      </c>
      <c r="CR440" s="65">
        <v>7867.0291870000001</v>
      </c>
      <c r="CS440" s="65">
        <v>8939.8058939999992</v>
      </c>
      <c r="CT440" s="65">
        <v>12515.72825</v>
      </c>
      <c r="CU440" s="65">
        <v>10727.76707</v>
      </c>
      <c r="CV440" s="65">
        <v>8577.6606389999997</v>
      </c>
      <c r="CW440" s="65">
        <v>9747.3416350000007</v>
      </c>
      <c r="CX440" s="65">
        <v>13245.173269999999</v>
      </c>
      <c r="CY440" s="65">
        <v>11696.809960000001</v>
      </c>
      <c r="CZ440" s="65">
        <v>10070.02016</v>
      </c>
      <c r="DA440" s="65">
        <v>11443.204729999999</v>
      </c>
      <c r="DB440" s="65">
        <v>12816.750830000001</v>
      </c>
      <c r="DC440" s="65">
        <v>13731.84568</v>
      </c>
      <c r="DD440" s="65">
        <v>11671.67445</v>
      </c>
      <c r="DE440" s="65">
        <v>13263.26641</v>
      </c>
      <c r="DF440" s="65">
        <v>18568.572980000001</v>
      </c>
      <c r="DG440" s="65">
        <v>15915.9197</v>
      </c>
      <c r="DH440" s="65">
        <v>13200</v>
      </c>
      <c r="DI440" s="65">
        <v>15000</v>
      </c>
      <c r="DJ440" s="65">
        <v>21000</v>
      </c>
      <c r="DK440" s="65">
        <v>18000</v>
      </c>
      <c r="DL440" s="65">
        <v>13200</v>
      </c>
      <c r="DM440" s="65">
        <v>15000</v>
      </c>
      <c r="DN440" s="65">
        <v>21000</v>
      </c>
      <c r="DO440" s="65">
        <v>18000</v>
      </c>
      <c r="DP440" s="65">
        <v>13200</v>
      </c>
      <c r="DQ440" s="65">
        <v>15000</v>
      </c>
      <c r="DR440" s="65">
        <v>21000</v>
      </c>
      <c r="DS440" s="65">
        <v>18000</v>
      </c>
      <c r="DT440" s="65">
        <v>13200</v>
      </c>
      <c r="DU440" s="65">
        <v>15000</v>
      </c>
      <c r="DV440" s="65">
        <v>16109.18122</v>
      </c>
      <c r="DW440" s="65">
        <v>18000</v>
      </c>
      <c r="DX440" s="65">
        <v>13200</v>
      </c>
      <c r="DY440" s="65">
        <v>15000</v>
      </c>
      <c r="DZ440" s="65">
        <v>21000</v>
      </c>
      <c r="EA440" s="65">
        <v>18000</v>
      </c>
      <c r="EB440" s="65">
        <v>13200</v>
      </c>
      <c r="EC440" s="65">
        <v>15000</v>
      </c>
      <c r="ED440" s="65">
        <v>21000</v>
      </c>
      <c r="EE440" s="65">
        <v>18000</v>
      </c>
      <c r="EF440" s="65">
        <v>13200</v>
      </c>
      <c r="EG440" s="65">
        <v>15000</v>
      </c>
      <c r="EH440" s="65">
        <v>21000</v>
      </c>
      <c r="EI440" s="65">
        <v>18000</v>
      </c>
      <c r="EJ440" s="65">
        <v>13200</v>
      </c>
      <c r="EK440" s="65">
        <v>15000</v>
      </c>
      <c r="EL440" s="65">
        <v>21000</v>
      </c>
      <c r="EM440" s="65">
        <v>18000</v>
      </c>
      <c r="EN440" s="65">
        <v>13200</v>
      </c>
      <c r="EO440" s="65">
        <v>15000</v>
      </c>
      <c r="EP440" s="65">
        <v>18221.316780000001</v>
      </c>
      <c r="EQ440" s="65">
        <v>18000</v>
      </c>
      <c r="ER440" s="65">
        <v>13200</v>
      </c>
      <c r="ES440" s="65">
        <v>15000</v>
      </c>
      <c r="ET440" s="65">
        <v>21000</v>
      </c>
      <c r="EU440" s="65">
        <v>18000</v>
      </c>
      <c r="EV440" s="65">
        <v>13200</v>
      </c>
      <c r="EW440" s="65">
        <v>15000</v>
      </c>
      <c r="EX440" s="65">
        <v>21000</v>
      </c>
      <c r="EY440" s="65">
        <v>18000</v>
      </c>
      <c r="EZ440" s="65">
        <v>13200</v>
      </c>
      <c r="FA440" s="65">
        <v>15000</v>
      </c>
      <c r="FB440" s="65">
        <v>21000</v>
      </c>
      <c r="FC440" s="65">
        <v>18000</v>
      </c>
    </row>
    <row r="441" spans="2:159" x14ac:dyDescent="0.2">
      <c r="B441" s="65" t="s">
        <v>33</v>
      </c>
      <c r="C441" s="65" t="s">
        <v>39</v>
      </c>
    </row>
    <row r="442" spans="2:159" x14ac:dyDescent="0.2">
      <c r="B442" s="65" t="s">
        <v>33</v>
      </c>
      <c r="C442" s="65" t="s">
        <v>40</v>
      </c>
    </row>
    <row r="443" spans="2:159" x14ac:dyDescent="0.2">
      <c r="B443" s="65" t="s">
        <v>33</v>
      </c>
      <c r="C443" s="65" t="s">
        <v>41</v>
      </c>
    </row>
    <row r="444" spans="2:159" x14ac:dyDescent="0.2">
      <c r="B444" s="65" t="s">
        <v>33</v>
      </c>
      <c r="C444" s="65" t="s">
        <v>42</v>
      </c>
    </row>
    <row r="445" spans="2:159" x14ac:dyDescent="0.2">
      <c r="B445" s="65" t="s">
        <v>33</v>
      </c>
      <c r="C445" s="65" t="s">
        <v>43</v>
      </c>
    </row>
    <row r="446" spans="2:159" x14ac:dyDescent="0.2">
      <c r="B446" s="65" t="s">
        <v>33</v>
      </c>
      <c r="C446" s="65" t="s">
        <v>44</v>
      </c>
    </row>
    <row r="447" spans="2:159" x14ac:dyDescent="0.2">
      <c r="B447" s="65" t="s">
        <v>33</v>
      </c>
      <c r="C447" s="65" t="s">
        <v>45</v>
      </c>
    </row>
    <row r="448" spans="2:159" x14ac:dyDescent="0.2">
      <c r="B448" s="65" t="s">
        <v>33</v>
      </c>
      <c r="C448" s="65" t="s">
        <v>46</v>
      </c>
    </row>
    <row r="449" spans="2:159" x14ac:dyDescent="0.2">
      <c r="B449" s="65" t="s">
        <v>33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1372.717157</v>
      </c>
      <c r="BY449" s="65">
        <v>88.66899214</v>
      </c>
      <c r="BZ449" s="65">
        <v>0</v>
      </c>
      <c r="CA449" s="65">
        <v>1871.8870320000001</v>
      </c>
      <c r="CB449" s="65">
        <v>3140.0374310000002</v>
      </c>
      <c r="CC449" s="65">
        <v>3568.2243530000001</v>
      </c>
      <c r="CD449" s="65">
        <v>4995.5140940000001</v>
      </c>
      <c r="CE449" s="65">
        <v>4281.8692229999997</v>
      </c>
      <c r="CF449" s="65">
        <v>4064.5827290000002</v>
      </c>
      <c r="CG449" s="65">
        <v>4618.8440099999998</v>
      </c>
      <c r="CH449" s="65">
        <v>6466.3816139999999</v>
      </c>
      <c r="CI449" s="65">
        <v>5542.6128120000003</v>
      </c>
      <c r="CJ449" s="65">
        <v>5306.2512610000003</v>
      </c>
      <c r="CK449" s="65">
        <v>6029.8309790000003</v>
      </c>
      <c r="CL449" s="65">
        <v>8441.7633700000006</v>
      </c>
      <c r="CM449" s="65">
        <v>7235.7971740000003</v>
      </c>
      <c r="CN449" s="65">
        <v>6715.9489649999996</v>
      </c>
      <c r="CO449" s="65">
        <v>7631.7601869999999</v>
      </c>
      <c r="CP449" s="65">
        <v>10684.464260000001</v>
      </c>
      <c r="CQ449" s="65">
        <v>9158.1122240000004</v>
      </c>
      <c r="CR449" s="65">
        <v>7867.0291870000001</v>
      </c>
      <c r="CS449" s="65">
        <v>8939.8058939999992</v>
      </c>
      <c r="CT449" s="65">
        <v>12515.72825</v>
      </c>
      <c r="CU449" s="65">
        <v>10727.76707</v>
      </c>
      <c r="CV449" s="65">
        <v>8577.6606389999997</v>
      </c>
      <c r="CW449" s="65">
        <v>9747.3416350000007</v>
      </c>
      <c r="CX449" s="65">
        <v>13245.173269999999</v>
      </c>
      <c r="CY449" s="65">
        <v>11696.809960000001</v>
      </c>
      <c r="CZ449" s="65">
        <v>10070.02016</v>
      </c>
      <c r="DA449" s="65">
        <v>11443.204729999999</v>
      </c>
      <c r="DB449" s="65">
        <v>12816.750830000001</v>
      </c>
      <c r="DC449" s="65">
        <v>13731.84568</v>
      </c>
      <c r="DD449" s="65">
        <v>11671.67445</v>
      </c>
      <c r="DE449" s="65">
        <v>13263.26641</v>
      </c>
      <c r="DF449" s="65">
        <v>18568.572980000001</v>
      </c>
      <c r="DG449" s="65">
        <v>15915.9197</v>
      </c>
      <c r="DH449" s="65">
        <v>13200</v>
      </c>
      <c r="DI449" s="65">
        <v>15000</v>
      </c>
      <c r="DJ449" s="65">
        <v>21000</v>
      </c>
      <c r="DK449" s="65">
        <v>18000</v>
      </c>
      <c r="DL449" s="65">
        <v>13200</v>
      </c>
      <c r="DM449" s="65">
        <v>15000</v>
      </c>
      <c r="DN449" s="65">
        <v>21000</v>
      </c>
      <c r="DO449" s="65">
        <v>18000</v>
      </c>
      <c r="DP449" s="65">
        <v>13200</v>
      </c>
      <c r="DQ449" s="65">
        <v>15000</v>
      </c>
      <c r="DR449" s="65">
        <v>21000</v>
      </c>
      <c r="DS449" s="65">
        <v>18000</v>
      </c>
      <c r="DT449" s="65">
        <v>13200</v>
      </c>
      <c r="DU449" s="65">
        <v>15000</v>
      </c>
      <c r="DV449" s="65">
        <v>16109.18122</v>
      </c>
      <c r="DW449" s="65">
        <v>18000</v>
      </c>
      <c r="DX449" s="65">
        <v>13200</v>
      </c>
      <c r="DY449" s="65">
        <v>15000</v>
      </c>
      <c r="DZ449" s="65">
        <v>21000</v>
      </c>
      <c r="EA449" s="65">
        <v>18000</v>
      </c>
      <c r="EB449" s="65">
        <v>13200</v>
      </c>
      <c r="EC449" s="65">
        <v>15000</v>
      </c>
      <c r="ED449" s="65">
        <v>21000</v>
      </c>
      <c r="EE449" s="65">
        <v>18000</v>
      </c>
      <c r="EF449" s="65">
        <v>13200</v>
      </c>
      <c r="EG449" s="65">
        <v>15000</v>
      </c>
      <c r="EH449" s="65">
        <v>21000</v>
      </c>
      <c r="EI449" s="65">
        <v>18000</v>
      </c>
      <c r="EJ449" s="65">
        <v>13200</v>
      </c>
      <c r="EK449" s="65">
        <v>15000</v>
      </c>
      <c r="EL449" s="65">
        <v>21000</v>
      </c>
      <c r="EM449" s="65">
        <v>18000</v>
      </c>
      <c r="EN449" s="65">
        <v>13200</v>
      </c>
      <c r="EO449" s="65">
        <v>15000</v>
      </c>
      <c r="EP449" s="65">
        <v>18221.316780000001</v>
      </c>
      <c r="EQ449" s="65">
        <v>18000</v>
      </c>
      <c r="ER449" s="65">
        <v>13200</v>
      </c>
      <c r="ES449" s="65">
        <v>15000</v>
      </c>
      <c r="ET449" s="65">
        <v>21000</v>
      </c>
      <c r="EU449" s="65">
        <v>18000</v>
      </c>
      <c r="EV449" s="65">
        <v>13200</v>
      </c>
      <c r="EW449" s="65">
        <v>15000</v>
      </c>
      <c r="EX449" s="65">
        <v>21000</v>
      </c>
      <c r="EY449" s="65">
        <v>18000</v>
      </c>
      <c r="EZ449" s="65">
        <v>13200</v>
      </c>
      <c r="FA449" s="65">
        <v>15000</v>
      </c>
      <c r="FB449" s="65">
        <v>21000</v>
      </c>
      <c r="FC449" s="65">
        <v>18000</v>
      </c>
    </row>
    <row r="450" spans="2:159" x14ac:dyDescent="0.2">
      <c r="B450" s="65" t="s">
        <v>34</v>
      </c>
      <c r="C450" s="65" t="s">
        <v>36</v>
      </c>
    </row>
    <row r="451" spans="2:159" x14ac:dyDescent="0.2">
      <c r="B451" s="65" t="s">
        <v>34</v>
      </c>
      <c r="C451" s="65" t="s">
        <v>37</v>
      </c>
      <c r="EB451" s="65">
        <v>106.84031779999999</v>
      </c>
      <c r="EC451" s="65">
        <v>80.130238379999994</v>
      </c>
      <c r="ED451" s="65">
        <v>106.84031779999999</v>
      </c>
      <c r="EE451" s="65">
        <v>160.26047679999999</v>
      </c>
      <c r="EF451" s="65">
        <v>217.8740464</v>
      </c>
      <c r="EG451" s="65">
        <v>163.4055348</v>
      </c>
      <c r="EH451" s="65">
        <v>217.8740464</v>
      </c>
      <c r="EI451" s="65">
        <v>326.81106970000002</v>
      </c>
      <c r="EJ451" s="65">
        <v>250.81316720000001</v>
      </c>
      <c r="EK451" s="65">
        <v>188.10987539999999</v>
      </c>
      <c r="EL451" s="65">
        <v>250.81316720000001</v>
      </c>
      <c r="EM451" s="65">
        <v>376.21975079999999</v>
      </c>
      <c r="EN451" s="65">
        <v>250.81316720000001</v>
      </c>
      <c r="EO451" s="65">
        <v>188.10987539999999</v>
      </c>
      <c r="EP451" s="65">
        <v>250.81316720000001</v>
      </c>
      <c r="EQ451" s="65">
        <v>376.21975079999999</v>
      </c>
      <c r="ER451" s="65">
        <v>250.81316720000001</v>
      </c>
      <c r="ES451" s="65">
        <v>188.10987539999999</v>
      </c>
      <c r="ET451" s="65">
        <v>250.81316720000001</v>
      </c>
      <c r="EU451" s="65">
        <v>376.21975079999999</v>
      </c>
      <c r="EV451" s="65">
        <v>250.81316720000001</v>
      </c>
      <c r="EW451" s="65">
        <v>188.10987539999999</v>
      </c>
      <c r="EX451" s="65">
        <v>250.81316720000001</v>
      </c>
      <c r="EY451" s="65">
        <v>376.21975079999999</v>
      </c>
      <c r="EZ451" s="65">
        <v>250.81316720000001</v>
      </c>
      <c r="FA451" s="65">
        <v>188.10987539999999</v>
      </c>
      <c r="FB451" s="65">
        <v>250.81316720000001</v>
      </c>
      <c r="FC451" s="65">
        <v>376.21975079999999</v>
      </c>
    </row>
    <row r="452" spans="2:159" x14ac:dyDescent="0.2">
      <c r="B452" s="65" t="s">
        <v>34</v>
      </c>
      <c r="C452" s="65" t="s">
        <v>38</v>
      </c>
    </row>
    <row r="453" spans="2:159" x14ac:dyDescent="0.2">
      <c r="B453" s="65" t="s">
        <v>34</v>
      </c>
      <c r="C453" s="65" t="s">
        <v>39</v>
      </c>
    </row>
    <row r="454" spans="2:159" x14ac:dyDescent="0.2">
      <c r="B454" s="65" t="s">
        <v>34</v>
      </c>
      <c r="C454" s="65" t="s">
        <v>40</v>
      </c>
    </row>
    <row r="455" spans="2:159" x14ac:dyDescent="0.2">
      <c r="B455" s="65" t="s">
        <v>34</v>
      </c>
      <c r="C455" s="65" t="s">
        <v>41</v>
      </c>
    </row>
    <row r="456" spans="2:159" x14ac:dyDescent="0.2">
      <c r="B456" s="65" t="s">
        <v>34</v>
      </c>
      <c r="C456" s="65" t="s">
        <v>42</v>
      </c>
    </row>
    <row r="457" spans="2:159" x14ac:dyDescent="0.2">
      <c r="B457" s="65" t="s">
        <v>34</v>
      </c>
      <c r="C457" s="65" t="s">
        <v>43</v>
      </c>
    </row>
    <row r="458" spans="2:159" x14ac:dyDescent="0.2">
      <c r="B458" s="65" t="s">
        <v>34</v>
      </c>
      <c r="C458" s="65" t="s">
        <v>44</v>
      </c>
    </row>
    <row r="459" spans="2:159" x14ac:dyDescent="0.2">
      <c r="B459" s="65" t="s">
        <v>34</v>
      </c>
      <c r="C459" s="65" t="s">
        <v>45</v>
      </c>
    </row>
    <row r="460" spans="2:159" x14ac:dyDescent="0.2">
      <c r="B460" s="65" t="s">
        <v>34</v>
      </c>
      <c r="C460" s="65" t="s">
        <v>46</v>
      </c>
    </row>
    <row r="461" spans="2:159" x14ac:dyDescent="0.2">
      <c r="B461" s="65" t="s">
        <v>34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106.84031779999999</v>
      </c>
      <c r="EC461" s="65">
        <v>80.130238379999994</v>
      </c>
      <c r="ED461" s="65">
        <v>106.84031779999999</v>
      </c>
      <c r="EE461" s="65">
        <v>160.26047679999999</v>
      </c>
      <c r="EF461" s="65">
        <v>217.8740464</v>
      </c>
      <c r="EG461" s="65">
        <v>163.4055348</v>
      </c>
      <c r="EH461" s="65">
        <v>217.8740464</v>
      </c>
      <c r="EI461" s="65">
        <v>326.81106970000002</v>
      </c>
      <c r="EJ461" s="65">
        <v>250.81316720000001</v>
      </c>
      <c r="EK461" s="65">
        <v>188.10987539999999</v>
      </c>
      <c r="EL461" s="65">
        <v>250.81316720000001</v>
      </c>
      <c r="EM461" s="65">
        <v>376.21975079999999</v>
      </c>
      <c r="EN461" s="65">
        <v>250.81316720000001</v>
      </c>
      <c r="EO461" s="65">
        <v>188.10987539999999</v>
      </c>
      <c r="EP461" s="65">
        <v>250.81316720000001</v>
      </c>
      <c r="EQ461" s="65">
        <v>376.21975079999999</v>
      </c>
      <c r="ER461" s="65">
        <v>250.81316720000001</v>
      </c>
      <c r="ES461" s="65">
        <v>188.10987539999999</v>
      </c>
      <c r="ET461" s="65">
        <v>250.81316720000001</v>
      </c>
      <c r="EU461" s="65">
        <v>376.21975079999999</v>
      </c>
      <c r="EV461" s="65">
        <v>250.81316720000001</v>
      </c>
      <c r="EW461" s="65">
        <v>188.10987539999999</v>
      </c>
      <c r="EX461" s="65">
        <v>250.81316720000001</v>
      </c>
      <c r="EY461" s="65">
        <v>376.21975079999999</v>
      </c>
      <c r="EZ461" s="65">
        <v>250.81316720000001</v>
      </c>
      <c r="FA461" s="65">
        <v>188.10987539999999</v>
      </c>
      <c r="FB461" s="65">
        <v>250.81316720000001</v>
      </c>
      <c r="FC461" s="65">
        <v>376.21975079999999</v>
      </c>
    </row>
    <row r="462" spans="2:159" x14ac:dyDescent="0.2">
      <c r="B462" s="65" t="s">
        <v>35</v>
      </c>
      <c r="C462" s="65" t="s">
        <v>36</v>
      </c>
    </row>
    <row r="463" spans="2:159" x14ac:dyDescent="0.2">
      <c r="B463" s="65" t="s">
        <v>35</v>
      </c>
      <c r="C463" s="65" t="s">
        <v>37</v>
      </c>
    </row>
    <row r="464" spans="2:159" x14ac:dyDescent="0.2">
      <c r="B464" s="65" t="s">
        <v>35</v>
      </c>
      <c r="C464" s="65" t="s">
        <v>38</v>
      </c>
      <c r="DL464" s="65">
        <v>1851.7025610000001</v>
      </c>
      <c r="DM464" s="65">
        <v>2104.2074560000001</v>
      </c>
      <c r="DN464" s="65">
        <v>2945.8904379999999</v>
      </c>
      <c r="DO464" s="65">
        <v>2525.0489470000002</v>
      </c>
      <c r="DP464" s="65">
        <v>3258.0631859999999</v>
      </c>
      <c r="DQ464" s="65">
        <v>3702.3445299999998</v>
      </c>
      <c r="DR464" s="65">
        <v>5183.2823420000004</v>
      </c>
      <c r="DS464" s="65">
        <v>4442.8134360000004</v>
      </c>
      <c r="DT464" s="65">
        <v>4623.5708000000004</v>
      </c>
      <c r="DU464" s="65">
        <v>5254.0577270000003</v>
      </c>
      <c r="DV464" s="65">
        <v>7355.6808179999998</v>
      </c>
      <c r="DW464" s="65">
        <v>6304.8692730000002</v>
      </c>
      <c r="DX464" s="65">
        <v>5999.6348120000002</v>
      </c>
      <c r="DY464" s="65">
        <v>6817.7668309999999</v>
      </c>
      <c r="DZ464" s="65">
        <v>6172.9445150000001</v>
      </c>
      <c r="EA464" s="65">
        <v>6251.3864270000004</v>
      </c>
      <c r="EB464" s="65">
        <v>6794.3545969999996</v>
      </c>
      <c r="EC464" s="65">
        <v>7720.8574959999996</v>
      </c>
      <c r="ED464" s="65">
        <v>10809.200489999999</v>
      </c>
      <c r="EE464" s="65">
        <v>9265.0289950000006</v>
      </c>
      <c r="EF464" s="65">
        <v>7975.2374559999998</v>
      </c>
      <c r="EG464" s="65">
        <v>9062.7698369999998</v>
      </c>
      <c r="EH464" s="65">
        <v>12687.877769999999</v>
      </c>
      <c r="EI464" s="65">
        <v>10875.3238</v>
      </c>
      <c r="EJ464" s="65">
        <v>9444.7267269999993</v>
      </c>
      <c r="EK464" s="65">
        <v>10732.64401</v>
      </c>
      <c r="EL464" s="65">
        <v>15025.70161</v>
      </c>
      <c r="EM464" s="65">
        <v>12879.17281</v>
      </c>
      <c r="EN464" s="65">
        <v>10885.474179999999</v>
      </c>
      <c r="EO464" s="65">
        <v>12369.857019999999</v>
      </c>
      <c r="EP464" s="65">
        <v>17317.79983</v>
      </c>
      <c r="EQ464" s="65">
        <v>14843.82843</v>
      </c>
      <c r="ER464" s="65">
        <v>12459.961010000001</v>
      </c>
      <c r="ES464" s="65">
        <v>14159.0466</v>
      </c>
      <c r="ET464" s="65">
        <v>19822.665249999998</v>
      </c>
      <c r="EU464" s="65">
        <v>16990.855930000002</v>
      </c>
      <c r="EV464" s="65">
        <v>13978.92822</v>
      </c>
      <c r="EW464" s="65">
        <v>15885.145710000001</v>
      </c>
      <c r="EX464" s="65">
        <v>22239.203990000002</v>
      </c>
      <c r="EY464" s="65">
        <v>19062.174849999999</v>
      </c>
      <c r="EZ464" s="65">
        <v>15489.99424</v>
      </c>
      <c r="FA464" s="65">
        <v>17602.266189999998</v>
      </c>
      <c r="FB464" s="65">
        <v>24338.429980000001</v>
      </c>
      <c r="FC464" s="65">
        <v>11551.41923</v>
      </c>
    </row>
    <row r="465" spans="2:159" x14ac:dyDescent="0.2">
      <c r="B465" s="65" t="s">
        <v>35</v>
      </c>
      <c r="C465" s="65" t="s">
        <v>39</v>
      </c>
    </row>
    <row r="466" spans="2:159" x14ac:dyDescent="0.2">
      <c r="B466" s="65" t="s">
        <v>35</v>
      </c>
      <c r="C466" s="65" t="s">
        <v>40</v>
      </c>
    </row>
    <row r="467" spans="2:159" x14ac:dyDescent="0.2">
      <c r="B467" s="65" t="s">
        <v>35</v>
      </c>
      <c r="C467" s="65" t="s">
        <v>41</v>
      </c>
    </row>
    <row r="468" spans="2:159" x14ac:dyDescent="0.2">
      <c r="B468" s="65" t="s">
        <v>35</v>
      </c>
      <c r="C468" s="65" t="s">
        <v>42</v>
      </c>
    </row>
    <row r="469" spans="2:159" x14ac:dyDescent="0.2">
      <c r="B469" s="65" t="s">
        <v>35</v>
      </c>
      <c r="C469" s="65" t="s">
        <v>43</v>
      </c>
    </row>
    <row r="470" spans="2:159" x14ac:dyDescent="0.2">
      <c r="B470" s="65" t="s">
        <v>35</v>
      </c>
      <c r="C470" s="65" t="s">
        <v>44</v>
      </c>
    </row>
    <row r="471" spans="2:159" x14ac:dyDescent="0.2">
      <c r="B471" s="65" t="s">
        <v>35</v>
      </c>
      <c r="C471" s="65" t="s">
        <v>45</v>
      </c>
    </row>
    <row r="472" spans="2:159" x14ac:dyDescent="0.2">
      <c r="B472" s="65" t="s">
        <v>35</v>
      </c>
      <c r="C472" s="65" t="s">
        <v>46</v>
      </c>
    </row>
    <row r="473" spans="2:159" x14ac:dyDescent="0.2">
      <c r="B473" s="65" t="s">
        <v>35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1851.7025610000001</v>
      </c>
      <c r="DM473" s="65">
        <v>2104.2074560000001</v>
      </c>
      <c r="DN473" s="65">
        <v>2945.8904379999999</v>
      </c>
      <c r="DO473" s="65">
        <v>2525.0489470000002</v>
      </c>
      <c r="DP473" s="65">
        <v>3258.0631859999999</v>
      </c>
      <c r="DQ473" s="65">
        <v>3702.3445299999998</v>
      </c>
      <c r="DR473" s="65">
        <v>5183.2823420000004</v>
      </c>
      <c r="DS473" s="65">
        <v>4442.8134360000004</v>
      </c>
      <c r="DT473" s="65">
        <v>4623.5708000000004</v>
      </c>
      <c r="DU473" s="65">
        <v>5254.0577270000003</v>
      </c>
      <c r="DV473" s="65">
        <v>7355.6808179999998</v>
      </c>
      <c r="DW473" s="65">
        <v>6304.8692730000002</v>
      </c>
      <c r="DX473" s="65">
        <v>5999.6348120000002</v>
      </c>
      <c r="DY473" s="65">
        <v>6817.7668309999999</v>
      </c>
      <c r="DZ473" s="65">
        <v>6172.9445150000001</v>
      </c>
      <c r="EA473" s="65">
        <v>6251.3864270000004</v>
      </c>
      <c r="EB473" s="65">
        <v>6794.3545969999996</v>
      </c>
      <c r="EC473" s="65">
        <v>7720.8574959999996</v>
      </c>
      <c r="ED473" s="65">
        <v>10809.200489999999</v>
      </c>
      <c r="EE473" s="65">
        <v>9265.0289950000006</v>
      </c>
      <c r="EF473" s="65">
        <v>7975.2374559999998</v>
      </c>
      <c r="EG473" s="65">
        <v>9062.7698369999998</v>
      </c>
      <c r="EH473" s="65">
        <v>12687.877769999999</v>
      </c>
      <c r="EI473" s="65">
        <v>10875.3238</v>
      </c>
      <c r="EJ473" s="65">
        <v>9444.7267269999993</v>
      </c>
      <c r="EK473" s="65">
        <v>10732.64401</v>
      </c>
      <c r="EL473" s="65">
        <v>15025.70161</v>
      </c>
      <c r="EM473" s="65">
        <v>12879.17281</v>
      </c>
      <c r="EN473" s="65">
        <v>10885.474179999999</v>
      </c>
      <c r="EO473" s="65">
        <v>12369.857019999999</v>
      </c>
      <c r="EP473" s="65">
        <v>17317.79983</v>
      </c>
      <c r="EQ473" s="65">
        <v>14843.82843</v>
      </c>
      <c r="ER473" s="65">
        <v>12459.961010000001</v>
      </c>
      <c r="ES473" s="65">
        <v>14159.0466</v>
      </c>
      <c r="ET473" s="65">
        <v>19822.665249999998</v>
      </c>
      <c r="EU473" s="65">
        <v>16990.855930000002</v>
      </c>
      <c r="EV473" s="65">
        <v>13978.92822</v>
      </c>
      <c r="EW473" s="65">
        <v>15885.145710000001</v>
      </c>
      <c r="EX473" s="65">
        <v>22239.203990000002</v>
      </c>
      <c r="EY473" s="65">
        <v>19062.174849999999</v>
      </c>
      <c r="EZ473" s="65">
        <v>15489.99424</v>
      </c>
      <c r="FA473" s="65">
        <v>17602.266189999998</v>
      </c>
      <c r="FB473" s="65">
        <v>24338.429980000001</v>
      </c>
      <c r="FC473" s="65">
        <v>11551.41923</v>
      </c>
    </row>
    <row r="474" spans="2:159" x14ac:dyDescent="0.2">
      <c r="B474" s="65" t="s">
        <v>228</v>
      </c>
      <c r="C474" s="65" t="s">
        <v>36</v>
      </c>
    </row>
    <row r="475" spans="2:159" x14ac:dyDescent="0.2">
      <c r="B475" s="65" t="s">
        <v>228</v>
      </c>
      <c r="C475" s="65" t="s">
        <v>37</v>
      </c>
    </row>
    <row r="476" spans="2:159" x14ac:dyDescent="0.2">
      <c r="B476" s="65" t="s">
        <v>228</v>
      </c>
      <c r="C476" s="65" t="s">
        <v>38</v>
      </c>
    </row>
    <row r="477" spans="2:159" x14ac:dyDescent="0.2">
      <c r="B477" s="65" t="s">
        <v>228</v>
      </c>
      <c r="C477" s="65" t="s">
        <v>39</v>
      </c>
    </row>
    <row r="478" spans="2:159" x14ac:dyDescent="0.2">
      <c r="B478" s="65" t="s">
        <v>228</v>
      </c>
      <c r="C478" s="65" t="s">
        <v>40</v>
      </c>
    </row>
    <row r="479" spans="2:159" x14ac:dyDescent="0.2">
      <c r="B479" s="65" t="s">
        <v>228</v>
      </c>
      <c r="C479" s="65" t="s">
        <v>41</v>
      </c>
    </row>
    <row r="480" spans="2:159" x14ac:dyDescent="0.2">
      <c r="B480" s="65" t="s">
        <v>228</v>
      </c>
      <c r="C480" s="65" t="s">
        <v>42</v>
      </c>
    </row>
    <row r="481" spans="2:159" x14ac:dyDescent="0.2">
      <c r="B481" s="65" t="s">
        <v>228</v>
      </c>
      <c r="C481" s="65" t="s">
        <v>43</v>
      </c>
    </row>
    <row r="482" spans="2:159" x14ac:dyDescent="0.2">
      <c r="B482" s="65" t="s">
        <v>228</v>
      </c>
      <c r="C482" s="65" t="s">
        <v>44</v>
      </c>
    </row>
    <row r="483" spans="2:159" x14ac:dyDescent="0.2">
      <c r="B483" s="65" t="s">
        <v>228</v>
      </c>
      <c r="C483" s="65" t="s">
        <v>45</v>
      </c>
    </row>
    <row r="484" spans="2:159" x14ac:dyDescent="0.2">
      <c r="B484" s="65" t="s">
        <v>228</v>
      </c>
      <c r="C484" s="65" t="s">
        <v>46</v>
      </c>
    </row>
    <row r="485" spans="2:159" x14ac:dyDescent="0.2">
      <c r="B485" s="65" t="s">
        <v>228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229</v>
      </c>
      <c r="C486" s="65" t="s">
        <v>36</v>
      </c>
    </row>
    <row r="487" spans="2:159" x14ac:dyDescent="0.2">
      <c r="B487" s="65" t="s">
        <v>229</v>
      </c>
      <c r="C487" s="65" t="s">
        <v>37</v>
      </c>
    </row>
    <row r="488" spans="2:159" x14ac:dyDescent="0.2">
      <c r="B488" s="65" t="s">
        <v>229</v>
      </c>
      <c r="C488" s="65" t="s">
        <v>38</v>
      </c>
    </row>
    <row r="489" spans="2:159" x14ac:dyDescent="0.2">
      <c r="B489" s="65" t="s">
        <v>229</v>
      </c>
      <c r="C489" s="65" t="s">
        <v>39</v>
      </c>
    </row>
    <row r="490" spans="2:159" x14ac:dyDescent="0.2">
      <c r="B490" s="65" t="s">
        <v>229</v>
      </c>
      <c r="C490" s="65" t="s">
        <v>40</v>
      </c>
    </row>
    <row r="491" spans="2:159" x14ac:dyDescent="0.2">
      <c r="B491" s="65" t="s">
        <v>229</v>
      </c>
      <c r="C491" s="65" t="s">
        <v>41</v>
      </c>
    </row>
    <row r="492" spans="2:159" x14ac:dyDescent="0.2">
      <c r="B492" s="65" t="s">
        <v>229</v>
      </c>
      <c r="C492" s="65" t="s">
        <v>42</v>
      </c>
    </row>
    <row r="493" spans="2:159" x14ac:dyDescent="0.2">
      <c r="B493" s="65" t="s">
        <v>229</v>
      </c>
      <c r="C493" s="65" t="s">
        <v>43</v>
      </c>
    </row>
    <row r="494" spans="2:159" x14ac:dyDescent="0.2">
      <c r="B494" s="65" t="s">
        <v>229</v>
      </c>
      <c r="C494" s="65" t="s">
        <v>44</v>
      </c>
    </row>
    <row r="495" spans="2:159" x14ac:dyDescent="0.2">
      <c r="B495" s="65" t="s">
        <v>229</v>
      </c>
      <c r="C495" s="65" t="s">
        <v>45</v>
      </c>
    </row>
    <row r="496" spans="2:159" x14ac:dyDescent="0.2">
      <c r="B496" s="65" t="s">
        <v>229</v>
      </c>
      <c r="C496" s="65" t="s">
        <v>46</v>
      </c>
    </row>
    <row r="497" spans="2:159" x14ac:dyDescent="0.2">
      <c r="B497" s="65" t="s">
        <v>229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230</v>
      </c>
      <c r="C498" s="65" t="s">
        <v>36</v>
      </c>
    </row>
    <row r="499" spans="2:159" x14ac:dyDescent="0.2">
      <c r="B499" s="65" t="s">
        <v>230</v>
      </c>
      <c r="C499" s="65" t="s">
        <v>37</v>
      </c>
    </row>
    <row r="500" spans="2:159" x14ac:dyDescent="0.2">
      <c r="B500" s="65" t="s">
        <v>230</v>
      </c>
      <c r="C500" s="65" t="s">
        <v>38</v>
      </c>
    </row>
    <row r="501" spans="2:159" x14ac:dyDescent="0.2">
      <c r="B501" s="65" t="s">
        <v>230</v>
      </c>
      <c r="C501" s="65" t="s">
        <v>39</v>
      </c>
    </row>
    <row r="502" spans="2:159" x14ac:dyDescent="0.2">
      <c r="B502" s="65" t="s">
        <v>230</v>
      </c>
      <c r="C502" s="65" t="s">
        <v>40</v>
      </c>
    </row>
    <row r="503" spans="2:159" x14ac:dyDescent="0.2">
      <c r="B503" s="65" t="s">
        <v>230</v>
      </c>
      <c r="C503" s="65" t="s">
        <v>41</v>
      </c>
    </row>
    <row r="504" spans="2:159" x14ac:dyDescent="0.2">
      <c r="B504" s="65" t="s">
        <v>230</v>
      </c>
      <c r="C504" s="65" t="s">
        <v>42</v>
      </c>
    </row>
    <row r="505" spans="2:159" x14ac:dyDescent="0.2">
      <c r="B505" s="65" t="s">
        <v>230</v>
      </c>
      <c r="C505" s="65" t="s">
        <v>43</v>
      </c>
    </row>
    <row r="506" spans="2:159" x14ac:dyDescent="0.2">
      <c r="B506" s="65" t="s">
        <v>230</v>
      </c>
      <c r="C506" s="65" t="s">
        <v>44</v>
      </c>
    </row>
    <row r="507" spans="2:159" x14ac:dyDescent="0.2">
      <c r="B507" s="65" t="s">
        <v>230</v>
      </c>
      <c r="C507" s="65" t="s">
        <v>45</v>
      </c>
    </row>
    <row r="508" spans="2:159" x14ac:dyDescent="0.2">
      <c r="B508" s="65" t="s">
        <v>230</v>
      </c>
      <c r="C508" s="65" t="s">
        <v>46</v>
      </c>
    </row>
    <row r="509" spans="2:159" x14ac:dyDescent="0.2">
      <c r="B509" s="65" t="s">
        <v>230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231</v>
      </c>
      <c r="C510" s="65" t="s">
        <v>36</v>
      </c>
    </row>
    <row r="511" spans="2:159" x14ac:dyDescent="0.2">
      <c r="B511" s="65" t="s">
        <v>231</v>
      </c>
      <c r="C511" s="65" t="s">
        <v>37</v>
      </c>
    </row>
    <row r="512" spans="2:159" x14ac:dyDescent="0.2">
      <c r="B512" s="65" t="s">
        <v>231</v>
      </c>
      <c r="C512" s="65" t="s">
        <v>38</v>
      </c>
    </row>
    <row r="513" spans="2:159" x14ac:dyDescent="0.2">
      <c r="B513" s="65" t="s">
        <v>231</v>
      </c>
      <c r="C513" s="65" t="s">
        <v>39</v>
      </c>
    </row>
    <row r="514" spans="2:159" x14ac:dyDescent="0.2">
      <c r="B514" s="65" t="s">
        <v>231</v>
      </c>
      <c r="C514" s="65" t="s">
        <v>40</v>
      </c>
    </row>
    <row r="515" spans="2:159" x14ac:dyDescent="0.2">
      <c r="B515" s="65" t="s">
        <v>231</v>
      </c>
      <c r="C515" s="65" t="s">
        <v>41</v>
      </c>
    </row>
    <row r="516" spans="2:159" x14ac:dyDescent="0.2">
      <c r="B516" s="65" t="s">
        <v>231</v>
      </c>
      <c r="C516" s="65" t="s">
        <v>42</v>
      </c>
    </row>
    <row r="517" spans="2:159" x14ac:dyDescent="0.2">
      <c r="B517" s="65" t="s">
        <v>231</v>
      </c>
      <c r="C517" s="65" t="s">
        <v>43</v>
      </c>
    </row>
    <row r="518" spans="2:159" x14ac:dyDescent="0.2">
      <c r="B518" s="65" t="s">
        <v>231</v>
      </c>
      <c r="C518" s="65" t="s">
        <v>44</v>
      </c>
    </row>
    <row r="519" spans="2:159" x14ac:dyDescent="0.2">
      <c r="B519" s="65" t="s">
        <v>231</v>
      </c>
      <c r="C519" s="65" t="s">
        <v>45</v>
      </c>
    </row>
    <row r="520" spans="2:159" x14ac:dyDescent="0.2">
      <c r="B520" s="65" t="s">
        <v>231</v>
      </c>
      <c r="C520" s="65" t="s">
        <v>46</v>
      </c>
    </row>
    <row r="521" spans="2:159" x14ac:dyDescent="0.2">
      <c r="B521" s="65" t="s">
        <v>231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232</v>
      </c>
      <c r="C522" s="65" t="s">
        <v>36</v>
      </c>
    </row>
    <row r="523" spans="2:159" x14ac:dyDescent="0.2">
      <c r="B523" s="65" t="s">
        <v>232</v>
      </c>
      <c r="C523" s="65" t="s">
        <v>37</v>
      </c>
    </row>
    <row r="524" spans="2:159" x14ac:dyDescent="0.2">
      <c r="B524" s="65" t="s">
        <v>232</v>
      </c>
      <c r="C524" s="65" t="s">
        <v>38</v>
      </c>
    </row>
    <row r="525" spans="2:159" x14ac:dyDescent="0.2">
      <c r="B525" s="65" t="s">
        <v>232</v>
      </c>
      <c r="C525" s="65" t="s">
        <v>39</v>
      </c>
    </row>
    <row r="526" spans="2:159" x14ac:dyDescent="0.2">
      <c r="B526" s="65" t="s">
        <v>232</v>
      </c>
      <c r="C526" s="65" t="s">
        <v>40</v>
      </c>
    </row>
    <row r="527" spans="2:159" x14ac:dyDescent="0.2">
      <c r="B527" s="65" t="s">
        <v>232</v>
      </c>
      <c r="C527" s="65" t="s">
        <v>41</v>
      </c>
    </row>
    <row r="528" spans="2:159" x14ac:dyDescent="0.2">
      <c r="B528" s="65" t="s">
        <v>232</v>
      </c>
      <c r="C528" s="65" t="s">
        <v>42</v>
      </c>
    </row>
    <row r="529" spans="2:159" x14ac:dyDescent="0.2">
      <c r="B529" s="65" t="s">
        <v>232</v>
      </c>
      <c r="C529" s="65" t="s">
        <v>43</v>
      </c>
    </row>
    <row r="530" spans="2:159" x14ac:dyDescent="0.2">
      <c r="B530" s="65" t="s">
        <v>232</v>
      </c>
      <c r="C530" s="65" t="s">
        <v>44</v>
      </c>
    </row>
    <row r="531" spans="2:159" x14ac:dyDescent="0.2">
      <c r="B531" s="65" t="s">
        <v>232</v>
      </c>
      <c r="C531" s="65" t="s">
        <v>45</v>
      </c>
    </row>
    <row r="532" spans="2:159" x14ac:dyDescent="0.2">
      <c r="B532" s="65" t="s">
        <v>232</v>
      </c>
      <c r="C532" s="65" t="s">
        <v>46</v>
      </c>
    </row>
    <row r="533" spans="2:159" x14ac:dyDescent="0.2">
      <c r="B533" s="65" t="s">
        <v>232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233</v>
      </c>
      <c r="C534" s="65" t="s">
        <v>36</v>
      </c>
    </row>
    <row r="535" spans="2:159" x14ac:dyDescent="0.2">
      <c r="B535" s="65" t="s">
        <v>233</v>
      </c>
      <c r="C535" s="65" t="s">
        <v>37</v>
      </c>
    </row>
    <row r="536" spans="2:159" x14ac:dyDescent="0.2">
      <c r="B536" s="65" t="s">
        <v>233</v>
      </c>
      <c r="C536" s="65" t="s">
        <v>38</v>
      </c>
    </row>
    <row r="537" spans="2:159" x14ac:dyDescent="0.2">
      <c r="B537" s="65" t="s">
        <v>233</v>
      </c>
      <c r="C537" s="65" t="s">
        <v>39</v>
      </c>
    </row>
    <row r="538" spans="2:159" x14ac:dyDescent="0.2">
      <c r="B538" s="65" t="s">
        <v>233</v>
      </c>
      <c r="C538" s="65" t="s">
        <v>40</v>
      </c>
    </row>
    <row r="539" spans="2:159" x14ac:dyDescent="0.2">
      <c r="B539" s="65" t="s">
        <v>233</v>
      </c>
      <c r="C539" s="65" t="s">
        <v>41</v>
      </c>
    </row>
    <row r="540" spans="2:159" x14ac:dyDescent="0.2">
      <c r="B540" s="65" t="s">
        <v>233</v>
      </c>
      <c r="C540" s="65" t="s">
        <v>42</v>
      </c>
    </row>
    <row r="541" spans="2:159" x14ac:dyDescent="0.2">
      <c r="B541" s="65" t="s">
        <v>233</v>
      </c>
      <c r="C541" s="65" t="s">
        <v>43</v>
      </c>
    </row>
    <row r="542" spans="2:159" x14ac:dyDescent="0.2">
      <c r="B542" s="65" t="s">
        <v>233</v>
      </c>
      <c r="C542" s="65" t="s">
        <v>44</v>
      </c>
    </row>
    <row r="543" spans="2:159" x14ac:dyDescent="0.2">
      <c r="B543" s="65" t="s">
        <v>233</v>
      </c>
      <c r="C543" s="65" t="s">
        <v>45</v>
      </c>
    </row>
    <row r="544" spans="2:159" x14ac:dyDescent="0.2">
      <c r="B544" s="65" t="s">
        <v>233</v>
      </c>
      <c r="C544" s="65" t="s">
        <v>46</v>
      </c>
    </row>
    <row r="545" spans="2:159" x14ac:dyDescent="0.2">
      <c r="B545" s="65" t="s">
        <v>233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234</v>
      </c>
      <c r="C546" s="65" t="s">
        <v>36</v>
      </c>
    </row>
    <row r="547" spans="2:159" x14ac:dyDescent="0.2">
      <c r="B547" s="65" t="s">
        <v>234</v>
      </c>
      <c r="C547" s="65" t="s">
        <v>37</v>
      </c>
    </row>
    <row r="548" spans="2:159" x14ac:dyDescent="0.2">
      <c r="B548" s="65" t="s">
        <v>234</v>
      </c>
      <c r="C548" s="65" t="s">
        <v>38</v>
      </c>
    </row>
    <row r="549" spans="2:159" x14ac:dyDescent="0.2">
      <c r="B549" s="65" t="s">
        <v>234</v>
      </c>
      <c r="C549" s="65" t="s">
        <v>39</v>
      </c>
    </row>
    <row r="550" spans="2:159" x14ac:dyDescent="0.2">
      <c r="B550" s="65" t="s">
        <v>234</v>
      </c>
      <c r="C550" s="65" t="s">
        <v>40</v>
      </c>
    </row>
    <row r="551" spans="2:159" x14ac:dyDescent="0.2">
      <c r="B551" s="65" t="s">
        <v>234</v>
      </c>
      <c r="C551" s="65" t="s">
        <v>41</v>
      </c>
    </row>
    <row r="552" spans="2:159" x14ac:dyDescent="0.2">
      <c r="B552" s="65" t="s">
        <v>234</v>
      </c>
      <c r="C552" s="65" t="s">
        <v>42</v>
      </c>
    </row>
    <row r="553" spans="2:159" x14ac:dyDescent="0.2">
      <c r="B553" s="65" t="s">
        <v>234</v>
      </c>
      <c r="C553" s="65" t="s">
        <v>43</v>
      </c>
    </row>
    <row r="554" spans="2:159" x14ac:dyDescent="0.2">
      <c r="B554" s="65" t="s">
        <v>234</v>
      </c>
      <c r="C554" s="65" t="s">
        <v>44</v>
      </c>
    </row>
    <row r="555" spans="2:159" x14ac:dyDescent="0.2">
      <c r="B555" s="65" t="s">
        <v>234</v>
      </c>
      <c r="C555" s="65" t="s">
        <v>45</v>
      </c>
    </row>
    <row r="556" spans="2:159" x14ac:dyDescent="0.2">
      <c r="B556" s="65" t="s">
        <v>234</v>
      </c>
      <c r="C556" s="65" t="s">
        <v>46</v>
      </c>
    </row>
    <row r="557" spans="2:159" x14ac:dyDescent="0.2">
      <c r="B557" s="65" t="s">
        <v>234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235</v>
      </c>
      <c r="C558" s="65" t="s">
        <v>36</v>
      </c>
    </row>
    <row r="559" spans="2:159" x14ac:dyDescent="0.2">
      <c r="B559" s="65" t="s">
        <v>235</v>
      </c>
      <c r="C559" s="65" t="s">
        <v>37</v>
      </c>
    </row>
    <row r="560" spans="2:159" x14ac:dyDescent="0.2">
      <c r="B560" s="65" t="s">
        <v>235</v>
      </c>
      <c r="C560" s="65" t="s">
        <v>38</v>
      </c>
    </row>
    <row r="561" spans="2:159" x14ac:dyDescent="0.2">
      <c r="B561" s="65" t="s">
        <v>235</v>
      </c>
      <c r="C561" s="65" t="s">
        <v>39</v>
      </c>
    </row>
    <row r="562" spans="2:159" x14ac:dyDescent="0.2">
      <c r="B562" s="65" t="s">
        <v>235</v>
      </c>
      <c r="C562" s="65" t="s">
        <v>40</v>
      </c>
    </row>
    <row r="563" spans="2:159" x14ac:dyDescent="0.2">
      <c r="B563" s="65" t="s">
        <v>235</v>
      </c>
      <c r="C563" s="65" t="s">
        <v>41</v>
      </c>
    </row>
    <row r="564" spans="2:159" x14ac:dyDescent="0.2">
      <c r="B564" s="65" t="s">
        <v>235</v>
      </c>
      <c r="C564" s="65" t="s">
        <v>42</v>
      </c>
    </row>
    <row r="565" spans="2:159" x14ac:dyDescent="0.2">
      <c r="B565" s="65" t="s">
        <v>235</v>
      </c>
      <c r="C565" s="65" t="s">
        <v>43</v>
      </c>
    </row>
    <row r="566" spans="2:159" x14ac:dyDescent="0.2">
      <c r="B566" s="65" t="s">
        <v>235</v>
      </c>
      <c r="C566" s="65" t="s">
        <v>44</v>
      </c>
    </row>
    <row r="567" spans="2:159" x14ac:dyDescent="0.2">
      <c r="B567" s="65" t="s">
        <v>235</v>
      </c>
      <c r="C567" s="65" t="s">
        <v>45</v>
      </c>
    </row>
    <row r="568" spans="2:159" x14ac:dyDescent="0.2">
      <c r="B568" s="65" t="s">
        <v>235</v>
      </c>
      <c r="C568" s="65" t="s">
        <v>46</v>
      </c>
    </row>
    <row r="569" spans="2:159" x14ac:dyDescent="0.2">
      <c r="B569" s="65" t="s">
        <v>235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236</v>
      </c>
      <c r="C570" s="65" t="s">
        <v>36</v>
      </c>
    </row>
    <row r="571" spans="2:159" x14ac:dyDescent="0.2">
      <c r="B571" s="65" t="s">
        <v>236</v>
      </c>
      <c r="C571" s="65" t="s">
        <v>37</v>
      </c>
    </row>
    <row r="572" spans="2:159" x14ac:dyDescent="0.2">
      <c r="B572" s="65" t="s">
        <v>236</v>
      </c>
      <c r="C572" s="65" t="s">
        <v>38</v>
      </c>
    </row>
    <row r="573" spans="2:159" x14ac:dyDescent="0.2">
      <c r="B573" s="65" t="s">
        <v>236</v>
      </c>
      <c r="C573" s="65" t="s">
        <v>39</v>
      </c>
    </row>
    <row r="574" spans="2:159" x14ac:dyDescent="0.2">
      <c r="B574" s="65" t="s">
        <v>236</v>
      </c>
      <c r="C574" s="65" t="s">
        <v>40</v>
      </c>
    </row>
    <row r="575" spans="2:159" x14ac:dyDescent="0.2">
      <c r="B575" s="65" t="s">
        <v>236</v>
      </c>
      <c r="C575" s="65" t="s">
        <v>41</v>
      </c>
    </row>
    <row r="576" spans="2:159" x14ac:dyDescent="0.2">
      <c r="B576" s="65" t="s">
        <v>236</v>
      </c>
      <c r="C576" s="65" t="s">
        <v>42</v>
      </c>
    </row>
    <row r="577" spans="2:159" x14ac:dyDescent="0.2">
      <c r="B577" s="65" t="s">
        <v>236</v>
      </c>
      <c r="C577" s="65" t="s">
        <v>43</v>
      </c>
    </row>
    <row r="578" spans="2:159" x14ac:dyDescent="0.2">
      <c r="B578" s="65" t="s">
        <v>236</v>
      </c>
      <c r="C578" s="65" t="s">
        <v>44</v>
      </c>
    </row>
    <row r="579" spans="2:159" x14ac:dyDescent="0.2">
      <c r="B579" s="65" t="s">
        <v>236</v>
      </c>
      <c r="C579" s="65" t="s">
        <v>45</v>
      </c>
    </row>
    <row r="580" spans="2:159" x14ac:dyDescent="0.2">
      <c r="B580" s="65" t="s">
        <v>236</v>
      </c>
      <c r="C580" s="65" t="s">
        <v>46</v>
      </c>
    </row>
    <row r="581" spans="2:159" x14ac:dyDescent="0.2">
      <c r="B581" s="65" t="s">
        <v>236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237</v>
      </c>
      <c r="C582" s="65" t="s">
        <v>36</v>
      </c>
    </row>
    <row r="583" spans="2:159" x14ac:dyDescent="0.2">
      <c r="B583" s="65" t="s">
        <v>237</v>
      </c>
      <c r="C583" s="65" t="s">
        <v>37</v>
      </c>
    </row>
    <row r="584" spans="2:159" x14ac:dyDescent="0.2">
      <c r="B584" s="65" t="s">
        <v>237</v>
      </c>
      <c r="C584" s="65" t="s">
        <v>38</v>
      </c>
    </row>
    <row r="585" spans="2:159" x14ac:dyDescent="0.2">
      <c r="B585" s="65" t="s">
        <v>237</v>
      </c>
      <c r="C585" s="65" t="s">
        <v>39</v>
      </c>
    </row>
    <row r="586" spans="2:159" x14ac:dyDescent="0.2">
      <c r="B586" s="65" t="s">
        <v>237</v>
      </c>
      <c r="C586" s="65" t="s">
        <v>40</v>
      </c>
    </row>
    <row r="587" spans="2:159" x14ac:dyDescent="0.2">
      <c r="B587" s="65" t="s">
        <v>237</v>
      </c>
      <c r="C587" s="65" t="s">
        <v>41</v>
      </c>
    </row>
    <row r="588" spans="2:159" x14ac:dyDescent="0.2">
      <c r="B588" s="65" t="s">
        <v>237</v>
      </c>
      <c r="C588" s="65" t="s">
        <v>42</v>
      </c>
    </row>
    <row r="589" spans="2:159" x14ac:dyDescent="0.2">
      <c r="B589" s="65" t="s">
        <v>237</v>
      </c>
      <c r="C589" s="65" t="s">
        <v>43</v>
      </c>
    </row>
    <row r="590" spans="2:159" x14ac:dyDescent="0.2">
      <c r="B590" s="65" t="s">
        <v>237</v>
      </c>
      <c r="C590" s="65" t="s">
        <v>44</v>
      </c>
    </row>
    <row r="591" spans="2:159" x14ac:dyDescent="0.2">
      <c r="B591" s="65" t="s">
        <v>237</v>
      </c>
      <c r="C591" s="65" t="s">
        <v>45</v>
      </c>
    </row>
    <row r="592" spans="2:159" x14ac:dyDescent="0.2">
      <c r="B592" s="65" t="s">
        <v>237</v>
      </c>
      <c r="C592" s="65" t="s">
        <v>46</v>
      </c>
    </row>
    <row r="593" spans="2:159" x14ac:dyDescent="0.2">
      <c r="B593" s="65" t="s">
        <v>237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238</v>
      </c>
      <c r="C594" s="65" t="s">
        <v>36</v>
      </c>
    </row>
    <row r="595" spans="2:159" x14ac:dyDescent="0.2">
      <c r="B595" s="65" t="s">
        <v>238</v>
      </c>
      <c r="C595" s="65" t="s">
        <v>37</v>
      </c>
    </row>
    <row r="596" spans="2:159" x14ac:dyDescent="0.2">
      <c r="B596" s="65" t="s">
        <v>238</v>
      </c>
      <c r="C596" s="65" t="s">
        <v>38</v>
      </c>
    </row>
    <row r="597" spans="2:159" x14ac:dyDescent="0.2">
      <c r="B597" s="65" t="s">
        <v>238</v>
      </c>
      <c r="C597" s="65" t="s">
        <v>39</v>
      </c>
    </row>
    <row r="598" spans="2:159" x14ac:dyDescent="0.2">
      <c r="B598" s="65" t="s">
        <v>238</v>
      </c>
      <c r="C598" s="65" t="s">
        <v>40</v>
      </c>
    </row>
    <row r="599" spans="2:159" x14ac:dyDescent="0.2">
      <c r="B599" s="65" t="s">
        <v>238</v>
      </c>
      <c r="C599" s="65" t="s">
        <v>41</v>
      </c>
    </row>
    <row r="600" spans="2:159" x14ac:dyDescent="0.2">
      <c r="B600" s="65" t="s">
        <v>238</v>
      </c>
      <c r="C600" s="65" t="s">
        <v>42</v>
      </c>
    </row>
    <row r="601" spans="2:159" x14ac:dyDescent="0.2">
      <c r="B601" s="65" t="s">
        <v>238</v>
      </c>
      <c r="C601" s="65" t="s">
        <v>43</v>
      </c>
    </row>
    <row r="602" spans="2:159" x14ac:dyDescent="0.2">
      <c r="B602" s="65" t="s">
        <v>238</v>
      </c>
      <c r="C602" s="65" t="s">
        <v>44</v>
      </c>
    </row>
    <row r="603" spans="2:159" x14ac:dyDescent="0.2">
      <c r="B603" s="65" t="s">
        <v>238</v>
      </c>
      <c r="C603" s="65" t="s">
        <v>45</v>
      </c>
    </row>
    <row r="604" spans="2:159" x14ac:dyDescent="0.2">
      <c r="B604" s="65" t="s">
        <v>238</v>
      </c>
      <c r="C604" s="65" t="s">
        <v>46</v>
      </c>
    </row>
    <row r="605" spans="2:159" x14ac:dyDescent="0.2">
      <c r="B605" s="65" t="s">
        <v>238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239</v>
      </c>
      <c r="C606" s="65" t="s">
        <v>36</v>
      </c>
    </row>
    <row r="607" spans="2:159" x14ac:dyDescent="0.2">
      <c r="B607" s="65" t="s">
        <v>239</v>
      </c>
      <c r="C607" s="65" t="s">
        <v>37</v>
      </c>
    </row>
    <row r="608" spans="2:159" x14ac:dyDescent="0.2">
      <c r="B608" s="65" t="s">
        <v>239</v>
      </c>
      <c r="C608" s="65" t="s">
        <v>38</v>
      </c>
    </row>
    <row r="609" spans="2:159" x14ac:dyDescent="0.2">
      <c r="B609" s="65" t="s">
        <v>239</v>
      </c>
      <c r="C609" s="65" t="s">
        <v>39</v>
      </c>
    </row>
    <row r="610" spans="2:159" x14ac:dyDescent="0.2">
      <c r="B610" s="65" t="s">
        <v>239</v>
      </c>
      <c r="C610" s="65" t="s">
        <v>40</v>
      </c>
    </row>
    <row r="611" spans="2:159" x14ac:dyDescent="0.2">
      <c r="B611" s="65" t="s">
        <v>239</v>
      </c>
      <c r="C611" s="65" t="s">
        <v>41</v>
      </c>
    </row>
    <row r="612" spans="2:159" x14ac:dyDescent="0.2">
      <c r="B612" s="65" t="s">
        <v>239</v>
      </c>
      <c r="C612" s="65" t="s">
        <v>42</v>
      </c>
    </row>
    <row r="613" spans="2:159" x14ac:dyDescent="0.2">
      <c r="B613" s="65" t="s">
        <v>239</v>
      </c>
      <c r="C613" s="65" t="s">
        <v>43</v>
      </c>
    </row>
    <row r="614" spans="2:159" x14ac:dyDescent="0.2">
      <c r="B614" s="65" t="s">
        <v>239</v>
      </c>
      <c r="C614" s="65" t="s">
        <v>44</v>
      </c>
    </row>
    <row r="615" spans="2:159" x14ac:dyDescent="0.2">
      <c r="B615" s="65" t="s">
        <v>239</v>
      </c>
      <c r="C615" s="65" t="s">
        <v>45</v>
      </c>
    </row>
    <row r="616" spans="2:159" x14ac:dyDescent="0.2">
      <c r="B616" s="65" t="s">
        <v>239</v>
      </c>
      <c r="C616" s="65" t="s">
        <v>46</v>
      </c>
    </row>
    <row r="617" spans="2:159" x14ac:dyDescent="0.2">
      <c r="B617" s="65" t="s">
        <v>239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647</v>
      </c>
      <c r="C618" s="65" t="s">
        <v>36</v>
      </c>
    </row>
    <row r="619" spans="2:159" x14ac:dyDescent="0.2">
      <c r="B619" s="65" t="s">
        <v>647</v>
      </c>
      <c r="C619" s="65" t="s">
        <v>37</v>
      </c>
    </row>
    <row r="620" spans="2:159" x14ac:dyDescent="0.2">
      <c r="B620" s="65" t="s">
        <v>647</v>
      </c>
      <c r="C620" s="65" t="s">
        <v>38</v>
      </c>
    </row>
    <row r="621" spans="2:159" x14ac:dyDescent="0.2">
      <c r="B621" s="65" t="s">
        <v>647</v>
      </c>
      <c r="C621" s="65" t="s">
        <v>39</v>
      </c>
    </row>
    <row r="622" spans="2:159" x14ac:dyDescent="0.2">
      <c r="B622" s="65" t="s">
        <v>647</v>
      </c>
      <c r="C622" s="65" t="s">
        <v>40</v>
      </c>
    </row>
    <row r="623" spans="2:159" x14ac:dyDescent="0.2">
      <c r="B623" s="65" t="s">
        <v>647</v>
      </c>
      <c r="C623" s="65" t="s">
        <v>41</v>
      </c>
    </row>
    <row r="624" spans="2:159" x14ac:dyDescent="0.2">
      <c r="B624" s="65" t="s">
        <v>647</v>
      </c>
      <c r="C624" s="65" t="s">
        <v>42</v>
      </c>
    </row>
    <row r="625" spans="2:159" x14ac:dyDescent="0.2">
      <c r="B625" s="65" t="s">
        <v>647</v>
      </c>
      <c r="C625" s="65" t="s">
        <v>43</v>
      </c>
    </row>
    <row r="626" spans="2:159" x14ac:dyDescent="0.2">
      <c r="B626" s="65" t="s">
        <v>647</v>
      </c>
      <c r="C626" s="65" t="s">
        <v>44</v>
      </c>
    </row>
    <row r="627" spans="2:159" x14ac:dyDescent="0.2">
      <c r="B627" s="65" t="s">
        <v>647</v>
      </c>
      <c r="C627" s="65" t="s">
        <v>45</v>
      </c>
    </row>
    <row r="628" spans="2:159" x14ac:dyDescent="0.2">
      <c r="B628" s="65" t="s">
        <v>647</v>
      </c>
      <c r="C628" s="65" t="s">
        <v>46</v>
      </c>
    </row>
    <row r="629" spans="2:159" x14ac:dyDescent="0.2">
      <c r="B629" s="65" t="s">
        <v>647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767</v>
      </c>
      <c r="C630" s="65" t="s">
        <v>36</v>
      </c>
    </row>
    <row r="631" spans="2:159" x14ac:dyDescent="0.2">
      <c r="B631" s="65" t="s">
        <v>767</v>
      </c>
      <c r="C631" s="65" t="s">
        <v>37</v>
      </c>
    </row>
    <row r="632" spans="2:159" x14ac:dyDescent="0.2">
      <c r="B632" s="65" t="s">
        <v>767</v>
      </c>
      <c r="C632" s="65" t="s">
        <v>38</v>
      </c>
    </row>
    <row r="633" spans="2:159" x14ac:dyDescent="0.2">
      <c r="B633" s="65" t="s">
        <v>767</v>
      </c>
      <c r="C633" s="65" t="s">
        <v>39</v>
      </c>
    </row>
    <row r="634" spans="2:159" x14ac:dyDescent="0.2">
      <c r="B634" s="65" t="s">
        <v>767</v>
      </c>
      <c r="C634" s="65" t="s">
        <v>40</v>
      </c>
    </row>
    <row r="635" spans="2:159" x14ac:dyDescent="0.2">
      <c r="B635" s="65" t="s">
        <v>767</v>
      </c>
      <c r="C635" s="65" t="s">
        <v>41</v>
      </c>
    </row>
    <row r="636" spans="2:159" x14ac:dyDescent="0.2">
      <c r="B636" s="65" t="s">
        <v>767</v>
      </c>
      <c r="C636" s="65" t="s">
        <v>42</v>
      </c>
    </row>
    <row r="637" spans="2:159" x14ac:dyDescent="0.2">
      <c r="B637" s="65" t="s">
        <v>767</v>
      </c>
      <c r="C637" s="65" t="s">
        <v>43</v>
      </c>
    </row>
    <row r="638" spans="2:159" x14ac:dyDescent="0.2">
      <c r="B638" s="65" t="s">
        <v>767</v>
      </c>
      <c r="C638" s="65" t="s">
        <v>44</v>
      </c>
    </row>
    <row r="639" spans="2:159" x14ac:dyDescent="0.2">
      <c r="B639" s="65" t="s">
        <v>767</v>
      </c>
      <c r="C639" s="65" t="s">
        <v>45</v>
      </c>
    </row>
    <row r="640" spans="2:159" x14ac:dyDescent="0.2">
      <c r="B640" s="65" t="s">
        <v>767</v>
      </c>
      <c r="C640" s="65" t="s">
        <v>46</v>
      </c>
    </row>
    <row r="641" spans="2:159" x14ac:dyDescent="0.2">
      <c r="B641" s="65" t="s">
        <v>767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674</v>
      </c>
      <c r="C642" s="65" t="s">
        <v>36</v>
      </c>
      <c r="BX642" s="65">
        <v>2209.241137</v>
      </c>
      <c r="BY642" s="65">
        <v>2209.241137</v>
      </c>
      <c r="BZ642" s="65">
        <v>2209.241137</v>
      </c>
      <c r="CA642" s="65">
        <v>2209.241137</v>
      </c>
      <c r="CB642" s="65">
        <v>5721.7826709999999</v>
      </c>
      <c r="CC642" s="65">
        <v>5721.7826709999999</v>
      </c>
      <c r="CD642" s="65">
        <v>5721.7826709999999</v>
      </c>
      <c r="CE642" s="65">
        <v>5721.7826709999999</v>
      </c>
      <c r="CF642" s="65">
        <v>6858.8523340000002</v>
      </c>
      <c r="CG642" s="65">
        <v>6858.8523340000002</v>
      </c>
      <c r="CH642" s="65">
        <v>5372.3139579999997</v>
      </c>
      <c r="CI642" s="65">
        <v>6858.8523340000002</v>
      </c>
      <c r="CJ642" s="65">
        <v>9347.4619500000008</v>
      </c>
      <c r="CK642" s="65">
        <v>9347.4619500000008</v>
      </c>
      <c r="CL642" s="65">
        <v>9347.4619500000008</v>
      </c>
      <c r="CM642" s="65">
        <v>9347.4619500000008</v>
      </c>
      <c r="CN642" s="65">
        <v>10826.741190000001</v>
      </c>
      <c r="CO642" s="65">
        <v>10826.741190000001</v>
      </c>
      <c r="CP642" s="65">
        <v>10826.741190000001</v>
      </c>
      <c r="CQ642" s="65">
        <v>10826.741190000001</v>
      </c>
      <c r="CR642" s="65">
        <v>10826.741190000001</v>
      </c>
      <c r="CS642" s="65">
        <v>10826.741190000001</v>
      </c>
      <c r="CT642" s="65">
        <v>10826.741190000001</v>
      </c>
      <c r="CU642" s="65">
        <v>10826.741190000001</v>
      </c>
      <c r="CV642" s="65">
        <v>12519.726860000001</v>
      </c>
      <c r="CW642" s="65">
        <v>12519.726860000001</v>
      </c>
      <c r="CX642" s="65">
        <v>12519.726860000001</v>
      </c>
      <c r="CY642" s="65">
        <v>12519.726860000001</v>
      </c>
      <c r="CZ642" s="65">
        <v>14655.051310000001</v>
      </c>
      <c r="DA642" s="65">
        <v>14655.051310000001</v>
      </c>
      <c r="DB642" s="65">
        <v>14655.051310000001</v>
      </c>
      <c r="DC642" s="65">
        <v>14655.051310000001</v>
      </c>
      <c r="DD642" s="65">
        <v>17842.99408</v>
      </c>
      <c r="DE642" s="65">
        <v>17842.99408</v>
      </c>
      <c r="DF642" s="65">
        <v>17842.99408</v>
      </c>
      <c r="DG642" s="65">
        <v>17842.99408</v>
      </c>
      <c r="DH642" s="65">
        <v>22499.82836</v>
      </c>
      <c r="DI642" s="65">
        <v>22499.82836</v>
      </c>
      <c r="DJ642" s="65">
        <v>22499.82836</v>
      </c>
      <c r="DK642" s="65">
        <v>22499.82836</v>
      </c>
      <c r="DL642" s="65">
        <v>24410.749640000002</v>
      </c>
      <c r="DM642" s="65">
        <v>24410.749640000002</v>
      </c>
      <c r="DN642" s="65">
        <v>24410.749640000002</v>
      </c>
      <c r="DO642" s="65">
        <v>24410.749640000002</v>
      </c>
      <c r="DP642" s="65">
        <v>25775.036479999999</v>
      </c>
      <c r="DQ642" s="65">
        <v>25775.036479999999</v>
      </c>
      <c r="DR642" s="65">
        <v>25775.036479999999</v>
      </c>
      <c r="DS642" s="65">
        <v>25775.036479999999</v>
      </c>
      <c r="DT642" s="65">
        <v>28396.79119</v>
      </c>
      <c r="DU642" s="65">
        <v>28396.79119</v>
      </c>
      <c r="DV642" s="65">
        <v>28396.79119</v>
      </c>
      <c r="DW642" s="65">
        <v>28396.79119</v>
      </c>
      <c r="DX642" s="65">
        <v>30498.14861</v>
      </c>
      <c r="DY642" s="65">
        <v>30498.14861</v>
      </c>
      <c r="DZ642" s="65">
        <v>30498.14861</v>
      </c>
      <c r="EA642" s="65">
        <v>30498.14861</v>
      </c>
      <c r="EB642" s="65">
        <v>34040.107349999998</v>
      </c>
      <c r="EC642" s="65">
        <v>34040.107349999998</v>
      </c>
      <c r="ED642" s="65">
        <v>34040.107349999998</v>
      </c>
      <c r="EE642" s="65">
        <v>34040.107349999998</v>
      </c>
      <c r="EF642" s="65">
        <v>36084.996160000002</v>
      </c>
      <c r="EG642" s="65">
        <v>36084.996160000002</v>
      </c>
      <c r="EH642" s="65">
        <v>36084.996160000002</v>
      </c>
      <c r="EI642" s="65">
        <v>36084.996160000002</v>
      </c>
      <c r="EJ642" s="65">
        <v>38874.947569999997</v>
      </c>
      <c r="EK642" s="65">
        <v>38874.947569999997</v>
      </c>
      <c r="EL642" s="65">
        <v>38874.947569999997</v>
      </c>
      <c r="EM642" s="65">
        <v>38874.947569999997</v>
      </c>
      <c r="EN642" s="65">
        <v>40381.117660000004</v>
      </c>
      <c r="EO642" s="65">
        <v>40381.117660000004</v>
      </c>
      <c r="EP642" s="65">
        <v>40381.117660000004</v>
      </c>
      <c r="EQ642" s="65">
        <v>40381.117660000004</v>
      </c>
      <c r="ER642" s="65">
        <v>42428.852039999998</v>
      </c>
      <c r="ES642" s="65">
        <v>42428.852039999998</v>
      </c>
      <c r="ET642" s="65">
        <v>42428.852039999998</v>
      </c>
      <c r="EU642" s="65">
        <v>42428.852039999998</v>
      </c>
      <c r="EV642" s="65">
        <v>45514.547859999999</v>
      </c>
      <c r="EW642" s="65">
        <v>45514.547859999999</v>
      </c>
      <c r="EX642" s="65">
        <v>45514.547859999999</v>
      </c>
      <c r="EY642" s="65">
        <v>45514.547859999999</v>
      </c>
      <c r="EZ642" s="65">
        <v>45514.547859999999</v>
      </c>
      <c r="FA642" s="65">
        <v>45514.547859999999</v>
      </c>
      <c r="FB642" s="65">
        <v>45514.547859999999</v>
      </c>
      <c r="FC642" s="65">
        <v>45514.547859999999</v>
      </c>
    </row>
    <row r="643" spans="2:159" x14ac:dyDescent="0.2">
      <c r="B643" s="65" t="s">
        <v>674</v>
      </c>
      <c r="C643" s="65" t="s">
        <v>37</v>
      </c>
      <c r="CB643" s="65">
        <v>947.21595090000005</v>
      </c>
      <c r="CC643" s="65">
        <v>947.21595090000005</v>
      </c>
      <c r="CE643" s="65">
        <v>947.21595090000005</v>
      </c>
      <c r="CF643" s="65">
        <v>2321.5778970000001</v>
      </c>
      <c r="CG643" s="65">
        <v>2321.5778970000001</v>
      </c>
      <c r="CH643" s="65">
        <v>2321.5778970000001</v>
      </c>
      <c r="CI643" s="65">
        <v>2321.5778970000001</v>
      </c>
      <c r="CJ643" s="65">
        <v>2321.5778970000001</v>
      </c>
      <c r="CK643" s="65">
        <v>2321.5778970000001</v>
      </c>
      <c r="CL643" s="65">
        <v>2321.5778970000001</v>
      </c>
      <c r="CM643" s="65">
        <v>2321.5778970000001</v>
      </c>
      <c r="CN643" s="65">
        <v>3253.9155179999998</v>
      </c>
      <c r="CO643" s="65">
        <v>3253.9155179999998</v>
      </c>
      <c r="CP643" s="65">
        <v>3253.9155179999998</v>
      </c>
      <c r="CQ643" s="65">
        <v>3253.9155179999998</v>
      </c>
      <c r="CR643" s="65">
        <v>5937.5803539999997</v>
      </c>
      <c r="CS643" s="65">
        <v>5937.5803539999997</v>
      </c>
      <c r="CT643" s="65">
        <v>5937.5803539999997</v>
      </c>
      <c r="CU643" s="65">
        <v>5937.5803539999997</v>
      </c>
      <c r="CV643" s="65">
        <v>6856.7112010000001</v>
      </c>
      <c r="CW643" s="65">
        <v>6856.7112010000001</v>
      </c>
      <c r="CX643" s="65">
        <v>6856.7112010000001</v>
      </c>
      <c r="CY643" s="65">
        <v>6856.7112010000001</v>
      </c>
      <c r="CZ643" s="65">
        <v>7461.9584409999998</v>
      </c>
      <c r="DA643" s="65">
        <v>7461.9584409999998</v>
      </c>
      <c r="DB643" s="65">
        <v>7461.9584409999998</v>
      </c>
      <c r="DC643" s="65">
        <v>7461.9584409999998</v>
      </c>
      <c r="DD643" s="65">
        <v>7461.9584409999998</v>
      </c>
      <c r="DE643" s="65">
        <v>7461.9584409999998</v>
      </c>
      <c r="DF643" s="65">
        <v>7461.9584409999998</v>
      </c>
      <c r="DG643" s="65">
        <v>7461.9584409999998</v>
      </c>
      <c r="DH643" s="65">
        <v>7461.9584409999998</v>
      </c>
      <c r="DI643" s="65">
        <v>7461.9584409999998</v>
      </c>
      <c r="DJ643" s="65">
        <v>7461.9584409999998</v>
      </c>
      <c r="DK643" s="65">
        <v>7461.9584409999998</v>
      </c>
      <c r="DL643" s="65">
        <v>8203.5982779999995</v>
      </c>
      <c r="DM643" s="65">
        <v>8203.5982779999995</v>
      </c>
      <c r="DN643" s="65">
        <v>8203.5982779999995</v>
      </c>
      <c r="DO643" s="65">
        <v>8203.5982779999995</v>
      </c>
      <c r="DP643" s="65">
        <v>8203.5982779999995</v>
      </c>
      <c r="DQ643" s="65">
        <v>8203.5982779999995</v>
      </c>
      <c r="DR643" s="65">
        <v>8203.5982779999995</v>
      </c>
      <c r="DS643" s="65">
        <v>8203.5982779999995</v>
      </c>
      <c r="DT643" s="65">
        <v>8518.2326919999996</v>
      </c>
      <c r="DU643" s="65">
        <v>8518.2326919999996</v>
      </c>
      <c r="DV643" s="65">
        <v>8518.2326919999996</v>
      </c>
      <c r="DW643" s="65">
        <v>8518.2326919999996</v>
      </c>
      <c r="DX643" s="65">
        <v>9506.1935269999994</v>
      </c>
      <c r="DY643" s="65">
        <v>9506.1935269999994</v>
      </c>
      <c r="DZ643" s="65">
        <v>9506.1935269999994</v>
      </c>
      <c r="EA643" s="65">
        <v>9506.1935269999994</v>
      </c>
      <c r="EB643" s="65">
        <v>9735.0887760000005</v>
      </c>
      <c r="EC643" s="65">
        <v>9735.0887760000005</v>
      </c>
      <c r="ED643" s="65">
        <v>9735.0887760000005</v>
      </c>
      <c r="EE643" s="65">
        <v>9735.0887760000005</v>
      </c>
      <c r="EF643" s="65">
        <v>11611.243640000001</v>
      </c>
      <c r="EG643" s="65">
        <v>11611.243640000001</v>
      </c>
      <c r="EH643" s="65">
        <v>11611.243640000001</v>
      </c>
      <c r="EI643" s="65">
        <v>11611.243640000001</v>
      </c>
      <c r="EJ643" s="65">
        <v>12170.800209999999</v>
      </c>
      <c r="EK643" s="65">
        <v>12170.800209999999</v>
      </c>
      <c r="EL643" s="65">
        <v>12170.800209999999</v>
      </c>
      <c r="EM643" s="65">
        <v>12170.800209999999</v>
      </c>
      <c r="EN643" s="65">
        <v>13509.92913</v>
      </c>
      <c r="EO643" s="65">
        <v>13509.92913</v>
      </c>
      <c r="EP643" s="65">
        <v>13509.92913</v>
      </c>
      <c r="EQ643" s="65">
        <v>13509.92913</v>
      </c>
      <c r="ER643" s="65">
        <v>14621.776110000001</v>
      </c>
      <c r="ES643" s="65">
        <v>14621.776110000001</v>
      </c>
      <c r="ET643" s="65">
        <v>14621.776110000001</v>
      </c>
      <c r="EU643" s="65">
        <v>14621.776110000001</v>
      </c>
      <c r="EV643" s="65">
        <v>14829.95448</v>
      </c>
      <c r="EW643" s="65">
        <v>14829.95448</v>
      </c>
      <c r="EX643" s="65">
        <v>14829.95448</v>
      </c>
      <c r="EY643" s="65">
        <v>14829.95448</v>
      </c>
      <c r="EZ643" s="65">
        <v>14829.95448</v>
      </c>
      <c r="FA643" s="65">
        <v>14829.95448</v>
      </c>
      <c r="FB643" s="65">
        <v>14829.95448</v>
      </c>
      <c r="FC643" s="65">
        <v>14829.95448</v>
      </c>
    </row>
    <row r="644" spans="2:159" x14ac:dyDescent="0.2">
      <c r="B644" s="65" t="s">
        <v>674</v>
      </c>
      <c r="C644" s="65" t="s">
        <v>38</v>
      </c>
      <c r="EZ644" s="65">
        <v>2793.10293</v>
      </c>
      <c r="FA644" s="65">
        <v>2793.10293</v>
      </c>
      <c r="FB644" s="65">
        <v>2793.10293</v>
      </c>
      <c r="FC644" s="65">
        <v>2793.10293</v>
      </c>
    </row>
    <row r="645" spans="2:159" x14ac:dyDescent="0.2">
      <c r="B645" s="65" t="s">
        <v>674</v>
      </c>
      <c r="C645" s="65" t="s">
        <v>39</v>
      </c>
      <c r="EN645" s="65">
        <v>397.24405919999998</v>
      </c>
      <c r="EO645" s="65">
        <v>397.24405919999998</v>
      </c>
      <c r="EQ645" s="65">
        <v>397.24405919999998</v>
      </c>
      <c r="ER645" s="65">
        <v>819.05492219999996</v>
      </c>
      <c r="ES645" s="65">
        <v>819.05492219999996</v>
      </c>
      <c r="ET645" s="65">
        <v>819.05492219999996</v>
      </c>
      <c r="EU645" s="65">
        <v>819.05492219999996</v>
      </c>
      <c r="EV645" s="65">
        <v>991.42654930000003</v>
      </c>
      <c r="EW645" s="65">
        <v>991.42654930000003</v>
      </c>
      <c r="EX645" s="65">
        <v>991.42654930000003</v>
      </c>
      <c r="EY645" s="65">
        <v>991.42654930000003</v>
      </c>
      <c r="EZ645" s="65">
        <v>991.42654930000003</v>
      </c>
      <c r="FA645" s="65">
        <v>991.42654930000003</v>
      </c>
      <c r="FB645" s="65">
        <v>991.42654930000003</v>
      </c>
      <c r="FC645" s="65">
        <v>991.42654930000003</v>
      </c>
    </row>
    <row r="646" spans="2:159" x14ac:dyDescent="0.2">
      <c r="B646" s="65" t="s">
        <v>674</v>
      </c>
      <c r="C646" s="65" t="s">
        <v>40</v>
      </c>
    </row>
    <row r="647" spans="2:159" x14ac:dyDescent="0.2">
      <c r="B647" s="65" t="s">
        <v>674</v>
      </c>
      <c r="C647" s="65" t="s">
        <v>41</v>
      </c>
      <c r="DP647" s="65">
        <v>967.11391040000001</v>
      </c>
      <c r="DQ647" s="65">
        <v>967.11391040000001</v>
      </c>
      <c r="DR647" s="65">
        <v>967.11391040000001</v>
      </c>
      <c r="DS647" s="65">
        <v>967.11391040000001</v>
      </c>
      <c r="DT647" s="65">
        <v>1079.960423</v>
      </c>
      <c r="DU647" s="65">
        <v>1079.960423</v>
      </c>
      <c r="DV647" s="65">
        <v>1036.3664220000001</v>
      </c>
      <c r="DW647" s="65">
        <v>1079.960423</v>
      </c>
      <c r="DX647" s="65">
        <v>1079.960423</v>
      </c>
      <c r="DY647" s="65">
        <v>1079.960423</v>
      </c>
      <c r="DZ647" s="65">
        <v>1079.960423</v>
      </c>
      <c r="EA647" s="65">
        <v>1079.960423</v>
      </c>
      <c r="EC647" s="65">
        <v>1104.2774850000001</v>
      </c>
      <c r="ED647" s="65">
        <v>1104.2774850000001</v>
      </c>
      <c r="EE647" s="65">
        <v>1104.2774850000001</v>
      </c>
      <c r="EF647" s="65">
        <v>1216.7971339999999</v>
      </c>
      <c r="EG647" s="65">
        <v>1216.7971339999999</v>
      </c>
      <c r="EH647" s="65">
        <v>1174.3434360000001</v>
      </c>
      <c r="EI647" s="65">
        <v>1216.7971339999999</v>
      </c>
      <c r="EJ647" s="65">
        <v>1297.7920899999999</v>
      </c>
      <c r="EK647" s="65">
        <v>1297.7920899999999</v>
      </c>
      <c r="EL647" s="65">
        <v>1297.7920899999999</v>
      </c>
      <c r="EM647" s="65">
        <v>1297.7920899999999</v>
      </c>
      <c r="EN647" s="65">
        <v>1339.224837</v>
      </c>
      <c r="EO647" s="65">
        <v>1339.224837</v>
      </c>
      <c r="EP647" s="65">
        <v>1339.224837</v>
      </c>
      <c r="EQ647" s="65">
        <v>1339.224837</v>
      </c>
      <c r="ER647" s="65">
        <v>1381.185039</v>
      </c>
      <c r="ES647" s="65">
        <v>1381.185039</v>
      </c>
      <c r="ET647" s="65">
        <v>1381.185039</v>
      </c>
      <c r="EU647" s="65">
        <v>1381.185039</v>
      </c>
      <c r="EV647" s="65">
        <v>1418.484502</v>
      </c>
      <c r="EW647" s="65">
        <v>1418.484502</v>
      </c>
      <c r="EX647" s="65">
        <v>1418.484502</v>
      </c>
      <c r="EY647" s="65">
        <v>1418.484502</v>
      </c>
      <c r="FA647" s="65">
        <v>1456.1383080000001</v>
      </c>
      <c r="FB647" s="65">
        <v>1456.1383080000001</v>
      </c>
      <c r="FC647" s="65">
        <v>1456.1383080000001</v>
      </c>
    </row>
    <row r="648" spans="2:159" x14ac:dyDescent="0.2">
      <c r="B648" s="65" t="s">
        <v>674</v>
      </c>
      <c r="C648" s="65" t="s">
        <v>42</v>
      </c>
    </row>
    <row r="649" spans="2:159" x14ac:dyDescent="0.2">
      <c r="B649" s="65" t="s">
        <v>674</v>
      </c>
      <c r="C649" s="65" t="s">
        <v>43</v>
      </c>
    </row>
    <row r="650" spans="2:159" x14ac:dyDescent="0.2">
      <c r="B650" s="65" t="s">
        <v>674</v>
      </c>
      <c r="C650" s="65" t="s">
        <v>44</v>
      </c>
    </row>
    <row r="651" spans="2:159" x14ac:dyDescent="0.2">
      <c r="B651" s="65" t="s">
        <v>674</v>
      </c>
      <c r="C651" s="65" t="s">
        <v>45</v>
      </c>
    </row>
    <row r="652" spans="2:159" x14ac:dyDescent="0.2">
      <c r="B652" s="65" t="s">
        <v>674</v>
      </c>
      <c r="C652" s="65" t="s">
        <v>46</v>
      </c>
    </row>
    <row r="653" spans="2:159" x14ac:dyDescent="0.2">
      <c r="B653" s="65" t="s">
        <v>674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2209.241137</v>
      </c>
      <c r="BY653" s="65">
        <v>2209.241137</v>
      </c>
      <c r="BZ653" s="65">
        <v>2209.241137</v>
      </c>
      <c r="CA653" s="65">
        <v>2209.241137</v>
      </c>
      <c r="CB653" s="65">
        <v>6668.9986209999997</v>
      </c>
      <c r="CC653" s="65">
        <v>6668.9986209999997</v>
      </c>
      <c r="CD653" s="65">
        <v>5721.7826709999999</v>
      </c>
      <c r="CE653" s="65">
        <v>6668.9986209999997</v>
      </c>
      <c r="CF653" s="65">
        <v>9180.4302299999999</v>
      </c>
      <c r="CG653" s="65">
        <v>9180.4302299999999</v>
      </c>
      <c r="CH653" s="65">
        <v>7693.8918549999999</v>
      </c>
      <c r="CI653" s="65">
        <v>9180.4302299999999</v>
      </c>
      <c r="CJ653" s="65">
        <v>11669.039849999999</v>
      </c>
      <c r="CK653" s="65">
        <v>11669.039849999999</v>
      </c>
      <c r="CL653" s="65">
        <v>11669.039849999999</v>
      </c>
      <c r="CM653" s="65">
        <v>11669.039849999999</v>
      </c>
      <c r="CN653" s="65">
        <v>14080.656709999999</v>
      </c>
      <c r="CO653" s="65">
        <v>14080.656709999999</v>
      </c>
      <c r="CP653" s="65">
        <v>14080.656709999999</v>
      </c>
      <c r="CQ653" s="65">
        <v>14080.656709999999</v>
      </c>
      <c r="CR653" s="65">
        <v>16764.321550000001</v>
      </c>
      <c r="CS653" s="65">
        <v>16764.321550000001</v>
      </c>
      <c r="CT653" s="65">
        <v>16764.321550000001</v>
      </c>
      <c r="CU653" s="65">
        <v>16764.321550000001</v>
      </c>
      <c r="CV653" s="65">
        <v>19376.43806</v>
      </c>
      <c r="CW653" s="65">
        <v>19376.43806</v>
      </c>
      <c r="CX653" s="65">
        <v>19376.43806</v>
      </c>
      <c r="CY653" s="65">
        <v>19376.43806</v>
      </c>
      <c r="CZ653" s="65">
        <v>22117.009750000001</v>
      </c>
      <c r="DA653" s="65">
        <v>22117.009750000001</v>
      </c>
      <c r="DB653" s="65">
        <v>22117.009750000001</v>
      </c>
      <c r="DC653" s="65">
        <v>22117.009750000001</v>
      </c>
      <c r="DD653" s="65">
        <v>25304.952519999999</v>
      </c>
      <c r="DE653" s="65">
        <v>25304.952519999999</v>
      </c>
      <c r="DF653" s="65">
        <v>25304.952519999999</v>
      </c>
      <c r="DG653" s="65">
        <v>25304.952519999999</v>
      </c>
      <c r="DH653" s="65">
        <v>29961.786800000002</v>
      </c>
      <c r="DI653" s="65">
        <v>29961.786800000002</v>
      </c>
      <c r="DJ653" s="65">
        <v>29961.786800000002</v>
      </c>
      <c r="DK653" s="65">
        <v>29961.786800000002</v>
      </c>
      <c r="DL653" s="65">
        <v>32614.34792</v>
      </c>
      <c r="DM653" s="65">
        <v>32614.34792</v>
      </c>
      <c r="DN653" s="65">
        <v>32614.34792</v>
      </c>
      <c r="DO653" s="65">
        <v>32614.34792</v>
      </c>
      <c r="DP653" s="65">
        <v>34945.748670000001</v>
      </c>
      <c r="DQ653" s="65">
        <v>34945.748670000001</v>
      </c>
      <c r="DR653" s="65">
        <v>34945.748670000001</v>
      </c>
      <c r="DS653" s="65">
        <v>34945.748670000001</v>
      </c>
      <c r="DT653" s="65">
        <v>37994.984299999996</v>
      </c>
      <c r="DU653" s="65">
        <v>37994.984299999996</v>
      </c>
      <c r="DV653" s="65">
        <v>37951.390299999999</v>
      </c>
      <c r="DW653" s="65">
        <v>37994.984299999996</v>
      </c>
      <c r="DX653" s="65">
        <v>41084.302559999996</v>
      </c>
      <c r="DY653" s="65">
        <v>41084.302559999996</v>
      </c>
      <c r="DZ653" s="65">
        <v>41084.302559999996</v>
      </c>
      <c r="EA653" s="65">
        <v>41084.302559999996</v>
      </c>
      <c r="EB653" s="65">
        <v>43775.196120000001</v>
      </c>
      <c r="EC653" s="65">
        <v>44879.473610000001</v>
      </c>
      <c r="ED653" s="65">
        <v>44879.473610000001</v>
      </c>
      <c r="EE653" s="65">
        <v>44879.473610000001</v>
      </c>
      <c r="EF653" s="65">
        <v>48913.036930000002</v>
      </c>
      <c r="EG653" s="65">
        <v>48913.036930000002</v>
      </c>
      <c r="EH653" s="65">
        <v>48870.583229999997</v>
      </c>
      <c r="EI653" s="65">
        <v>48913.036930000002</v>
      </c>
      <c r="EJ653" s="65">
        <v>52343.539870000001</v>
      </c>
      <c r="EK653" s="65">
        <v>52343.539870000001</v>
      </c>
      <c r="EL653" s="65">
        <v>52343.539870000001</v>
      </c>
      <c r="EM653" s="65">
        <v>52343.539870000001</v>
      </c>
      <c r="EN653" s="65">
        <v>55627.51569</v>
      </c>
      <c r="EO653" s="65">
        <v>55627.51569</v>
      </c>
      <c r="EP653" s="65">
        <v>55230.271630000003</v>
      </c>
      <c r="EQ653" s="65">
        <v>55627.51569</v>
      </c>
      <c r="ER653" s="65">
        <v>59250.868119999999</v>
      </c>
      <c r="ES653" s="65">
        <v>59250.868119999999</v>
      </c>
      <c r="ET653" s="65">
        <v>59250.868119999999</v>
      </c>
      <c r="EU653" s="65">
        <v>59250.868119999999</v>
      </c>
      <c r="EV653" s="65">
        <v>62754.413390000002</v>
      </c>
      <c r="EW653" s="65">
        <v>62754.413390000002</v>
      </c>
      <c r="EX653" s="65">
        <v>62754.413390000002</v>
      </c>
      <c r="EY653" s="65">
        <v>62754.413390000002</v>
      </c>
      <c r="EZ653" s="65">
        <v>64129.03181</v>
      </c>
      <c r="FA653" s="65">
        <v>65585.170119999995</v>
      </c>
      <c r="FB653" s="65">
        <v>65585.170119999995</v>
      </c>
      <c r="FC653" s="65">
        <v>65585.170119999995</v>
      </c>
    </row>
    <row r="654" spans="2:159" x14ac:dyDescent="0.2">
      <c r="B654" s="65" t="s">
        <v>768</v>
      </c>
      <c r="C654" s="65" t="s">
        <v>36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502.15992679999999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1359.6216890000001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768</v>
      </c>
      <c r="C655" s="65" t="s">
        <v>37</v>
      </c>
    </row>
    <row r="656" spans="2:159" x14ac:dyDescent="0.2">
      <c r="B656" s="65" t="s">
        <v>768</v>
      </c>
      <c r="C656" s="65" t="s">
        <v>38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1171.074848</v>
      </c>
      <c r="DS656" s="65">
        <v>1171.074848</v>
      </c>
      <c r="DT656" s="65">
        <v>1171.074848</v>
      </c>
      <c r="DU656" s="65">
        <v>1171.074848</v>
      </c>
      <c r="DV656" s="65">
        <v>1144.545644</v>
      </c>
      <c r="DX656" s="65">
        <v>1171.074848</v>
      </c>
      <c r="DY656" s="65">
        <v>1171.074848</v>
      </c>
      <c r="DZ656" s="65">
        <v>1144.545644</v>
      </c>
      <c r="EA656" s="65">
        <v>1171.074848</v>
      </c>
      <c r="EB656" s="65">
        <v>1171.074848</v>
      </c>
      <c r="EC656" s="65">
        <v>1171.074848</v>
      </c>
      <c r="ED656" s="65">
        <v>1171.074848</v>
      </c>
      <c r="EE656" s="65">
        <v>1171.074848</v>
      </c>
      <c r="EF656" s="65">
        <v>1171.074848</v>
      </c>
      <c r="EG656" s="65">
        <v>1171.074848</v>
      </c>
      <c r="EH656" s="65">
        <v>1171.074848</v>
      </c>
      <c r="EI656" s="65">
        <v>1171.074848</v>
      </c>
      <c r="EJ656" s="65">
        <v>1171.074848</v>
      </c>
      <c r="EK656" s="65">
        <v>1171.074848</v>
      </c>
      <c r="EL656" s="65">
        <v>1171.074848</v>
      </c>
      <c r="EM656" s="65">
        <v>1171.074848</v>
      </c>
      <c r="EN656" s="65">
        <v>1171.074848</v>
      </c>
      <c r="EO656" s="65">
        <v>1171.074848</v>
      </c>
      <c r="EP656" s="65">
        <v>1144.545644</v>
      </c>
      <c r="EQ656" s="65">
        <v>1171.074848</v>
      </c>
      <c r="ER656" s="65">
        <v>1144.545644</v>
      </c>
      <c r="ES656" s="65">
        <v>1171.074848</v>
      </c>
      <c r="ET656" s="65">
        <v>1171.074848</v>
      </c>
      <c r="EU656" s="65">
        <v>1171.074848</v>
      </c>
      <c r="EV656" s="65">
        <v>1171.074848</v>
      </c>
      <c r="EW656" s="65">
        <v>1171.074848</v>
      </c>
      <c r="EX656" s="65">
        <v>1171.074848</v>
      </c>
      <c r="EY656" s="65">
        <v>1171.074848</v>
      </c>
      <c r="EZ656" s="65">
        <v>1171.074848</v>
      </c>
      <c r="FA656" s="65">
        <v>1171.074848</v>
      </c>
      <c r="FB656" s="65">
        <v>26.529203679999998</v>
      </c>
      <c r="FC656" s="65">
        <v>1171.074848</v>
      </c>
    </row>
    <row r="657" spans="2:159" x14ac:dyDescent="0.2">
      <c r="B657" s="65" t="s">
        <v>768</v>
      </c>
      <c r="C657" s="65" t="s">
        <v>39</v>
      </c>
    </row>
    <row r="658" spans="2:159" x14ac:dyDescent="0.2">
      <c r="B658" s="65" t="s">
        <v>768</v>
      </c>
      <c r="C658" s="65" t="s">
        <v>40</v>
      </c>
    </row>
    <row r="659" spans="2:159" x14ac:dyDescent="0.2">
      <c r="B659" s="65" t="s">
        <v>768</v>
      </c>
      <c r="C659" s="65" t="s">
        <v>41</v>
      </c>
    </row>
    <row r="660" spans="2:159" x14ac:dyDescent="0.2">
      <c r="B660" s="65" t="s">
        <v>768</v>
      </c>
      <c r="C660" s="65" t="s">
        <v>42</v>
      </c>
    </row>
    <row r="661" spans="2:159" x14ac:dyDescent="0.2">
      <c r="B661" s="65" t="s">
        <v>768</v>
      </c>
      <c r="C661" s="65" t="s">
        <v>43</v>
      </c>
    </row>
    <row r="662" spans="2:159" x14ac:dyDescent="0.2">
      <c r="B662" s="65" t="s">
        <v>768</v>
      </c>
      <c r="C662" s="65" t="s">
        <v>44</v>
      </c>
    </row>
    <row r="663" spans="2:159" x14ac:dyDescent="0.2">
      <c r="B663" s="65" t="s">
        <v>768</v>
      </c>
      <c r="C663" s="65" t="s">
        <v>45</v>
      </c>
    </row>
    <row r="664" spans="2:159" x14ac:dyDescent="0.2">
      <c r="B664" s="65" t="s">
        <v>768</v>
      </c>
      <c r="C664" s="65" t="s">
        <v>46</v>
      </c>
    </row>
    <row r="665" spans="2:159" x14ac:dyDescent="0.2">
      <c r="B665" s="65" t="s">
        <v>768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1888.310819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3032.856464</v>
      </c>
      <c r="DS665" s="65">
        <v>3032.856464</v>
      </c>
      <c r="DT665" s="65">
        <v>3032.856464</v>
      </c>
      <c r="DU665" s="65">
        <v>3032.856464</v>
      </c>
      <c r="DV665" s="65">
        <v>3006.32726</v>
      </c>
      <c r="DW665" s="65">
        <v>1861.7816150000001</v>
      </c>
      <c r="DX665" s="65">
        <v>3032.856464</v>
      </c>
      <c r="DY665" s="65">
        <v>3032.856464</v>
      </c>
      <c r="DZ665" s="65">
        <v>3006.32726</v>
      </c>
      <c r="EA665" s="65">
        <v>3032.856464</v>
      </c>
      <c r="EB665" s="65">
        <v>3032.856464</v>
      </c>
      <c r="EC665" s="65">
        <v>3032.856464</v>
      </c>
      <c r="ED665" s="65">
        <v>1673.2347749999999</v>
      </c>
      <c r="EE665" s="65">
        <v>3032.856464</v>
      </c>
      <c r="EF665" s="65">
        <v>3032.856464</v>
      </c>
      <c r="EG665" s="65">
        <v>3032.856464</v>
      </c>
      <c r="EH665" s="65">
        <v>3032.856464</v>
      </c>
      <c r="EI665" s="65">
        <v>3032.856464</v>
      </c>
      <c r="EJ665" s="65">
        <v>3032.856464</v>
      </c>
      <c r="EK665" s="65">
        <v>3032.856464</v>
      </c>
      <c r="EL665" s="65">
        <v>3032.856464</v>
      </c>
      <c r="EM665" s="65">
        <v>3032.856464</v>
      </c>
      <c r="EN665" s="65">
        <v>2530.6965369999998</v>
      </c>
      <c r="EO665" s="65">
        <v>3032.856464</v>
      </c>
      <c r="EP665" s="65">
        <v>3006.32726</v>
      </c>
      <c r="EQ665" s="65">
        <v>3032.856464</v>
      </c>
      <c r="ER665" s="65">
        <v>3006.32726</v>
      </c>
      <c r="ES665" s="65">
        <v>3032.856464</v>
      </c>
      <c r="ET665" s="65">
        <v>3032.856464</v>
      </c>
      <c r="EU665" s="65">
        <v>3032.856464</v>
      </c>
      <c r="EV665" s="65">
        <v>3032.856464</v>
      </c>
      <c r="EW665" s="65">
        <v>3032.856464</v>
      </c>
      <c r="EX665" s="65">
        <v>1171.074848</v>
      </c>
      <c r="EY665" s="65">
        <v>3032.856464</v>
      </c>
      <c r="EZ665" s="65">
        <v>3032.856464</v>
      </c>
      <c r="FA665" s="65">
        <v>3032.856464</v>
      </c>
      <c r="FB665" s="65">
        <v>1888.310819</v>
      </c>
      <c r="FC665" s="65">
        <v>3032.856464</v>
      </c>
    </row>
    <row r="666" spans="2:159" x14ac:dyDescent="0.2">
      <c r="B666" s="65" t="s">
        <v>769</v>
      </c>
      <c r="C666" s="65" t="s">
        <v>36</v>
      </c>
      <c r="AV666" s="65">
        <v>82.430025720000003</v>
      </c>
      <c r="AW666" s="65">
        <v>82.430025720000003</v>
      </c>
      <c r="AZ666" s="65">
        <v>414.04507169999999</v>
      </c>
      <c r="BA666" s="65">
        <v>414.04507169999999</v>
      </c>
      <c r="BB666" s="65">
        <v>331.61504600000001</v>
      </c>
      <c r="BC666" s="65">
        <v>331.61504600000001</v>
      </c>
      <c r="BD666" s="65">
        <v>2521.2218210000001</v>
      </c>
      <c r="BE666" s="65">
        <v>2521.2218210000001</v>
      </c>
      <c r="BF666" s="65">
        <v>2521.2218210000001</v>
      </c>
      <c r="BG666" s="65">
        <v>2521.2218210000001</v>
      </c>
      <c r="BH666" s="65">
        <v>2714.5060189999999</v>
      </c>
      <c r="BI666" s="65">
        <v>2714.5060189999999</v>
      </c>
      <c r="BJ666" s="65">
        <v>2714.5060189999999</v>
      </c>
      <c r="BK666" s="65">
        <v>2714.5060189999999</v>
      </c>
      <c r="BL666" s="65">
        <v>2714.5060189999999</v>
      </c>
      <c r="BM666" s="65">
        <v>2714.5060189999999</v>
      </c>
      <c r="BN666" s="65">
        <v>2714.5060189999999</v>
      </c>
      <c r="BO666" s="65">
        <v>2714.5060189999999</v>
      </c>
      <c r="BP666" s="65">
        <v>2714.5060189999999</v>
      </c>
      <c r="BQ666" s="65">
        <v>2714.5060189999999</v>
      </c>
      <c r="BR666" s="65">
        <v>2714.5060189999999</v>
      </c>
      <c r="BS666" s="65">
        <v>2714.5060189999999</v>
      </c>
      <c r="BT666" s="65">
        <v>2714.5060189999999</v>
      </c>
      <c r="BU666" s="65">
        <v>2714.5060189999999</v>
      </c>
      <c r="BV666" s="65">
        <v>2714.5060189999999</v>
      </c>
      <c r="BW666" s="65">
        <v>2714.5060189999999</v>
      </c>
      <c r="BX666" s="65">
        <v>2714.5060189999999</v>
      </c>
      <c r="BY666" s="65">
        <v>2714.5060189999999</v>
      </c>
      <c r="BZ666" s="65">
        <v>2714.5060189999999</v>
      </c>
      <c r="CA666" s="65">
        <v>2714.5060189999999</v>
      </c>
      <c r="CB666" s="65">
        <v>2714.5060189999999</v>
      </c>
      <c r="CC666" s="65">
        <v>2714.5060189999999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2632.0759939999998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2714.5060189999999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2382.890973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2382.890973</v>
      </c>
      <c r="EO666" s="65">
        <v>2714.5060189999999</v>
      </c>
      <c r="EP666" s="65">
        <v>2714.5060189999999</v>
      </c>
      <c r="EQ666" s="65">
        <v>2521.2218210000001</v>
      </c>
      <c r="ER666" s="65">
        <v>2632.0759939999998</v>
      </c>
      <c r="ES666" s="65">
        <v>2714.5060189999999</v>
      </c>
      <c r="ET666" s="65">
        <v>2438.7917950000001</v>
      </c>
      <c r="EU666" s="65">
        <v>607.32926999999995</v>
      </c>
      <c r="EV666" s="65">
        <v>2714.5060189999999</v>
      </c>
      <c r="EW666" s="65">
        <v>2714.5060189999999</v>
      </c>
      <c r="EX666" s="65">
        <v>2189.6067750000002</v>
      </c>
      <c r="EY666" s="65">
        <v>2714.5060189999999</v>
      </c>
      <c r="EZ666" s="65">
        <v>2714.5060189999999</v>
      </c>
      <c r="FA666" s="65">
        <v>2714.5060189999999</v>
      </c>
      <c r="FB666" s="65">
        <v>2521.2218210000001</v>
      </c>
      <c r="FC666" s="65">
        <v>2382.890973</v>
      </c>
    </row>
    <row r="667" spans="2:159" x14ac:dyDescent="0.2">
      <c r="B667" s="65" t="s">
        <v>769</v>
      </c>
      <c r="C667" s="65" t="s">
        <v>37</v>
      </c>
      <c r="AR667" s="65">
        <v>235.92041839999999</v>
      </c>
      <c r="AT667" s="65">
        <v>235.92041839999999</v>
      </c>
      <c r="AY667" s="65">
        <v>235.92041839999999</v>
      </c>
      <c r="BA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F667" s="65">
        <v>235.92041839999999</v>
      </c>
      <c r="BH667" s="65">
        <v>235.92041839999999</v>
      </c>
      <c r="BI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N667" s="65">
        <v>235.92041839999999</v>
      </c>
      <c r="BO667" s="65">
        <v>235.92041839999999</v>
      </c>
      <c r="BP667" s="65">
        <v>235.92041839999999</v>
      </c>
      <c r="BQ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5.8728613620000001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769</v>
      </c>
      <c r="C668" s="65" t="s">
        <v>38</v>
      </c>
      <c r="AU668" s="65">
        <v>524.8992442</v>
      </c>
      <c r="AW668" s="65">
        <v>524.8992442</v>
      </c>
      <c r="AX668" s="65">
        <v>524.8992442</v>
      </c>
      <c r="AY668" s="65">
        <v>524.8992442</v>
      </c>
      <c r="AZ668" s="65">
        <v>965.47351960000003</v>
      </c>
      <c r="BA668" s="65">
        <v>965.47351960000003</v>
      </c>
      <c r="BB668" s="65">
        <v>965.47351960000003</v>
      </c>
      <c r="BC668" s="65">
        <v>888.59945649999997</v>
      </c>
      <c r="BD668" s="65">
        <v>1470.4758609999999</v>
      </c>
      <c r="BE668" s="65">
        <v>1470.4758609999999</v>
      </c>
      <c r="BF668" s="65">
        <v>945.57661689999998</v>
      </c>
      <c r="BG668" s="65">
        <v>965.47351960000003</v>
      </c>
      <c r="BH668" s="65">
        <v>1470.4758609999999</v>
      </c>
      <c r="BI668" s="65">
        <v>1470.4758609999999</v>
      </c>
      <c r="BJ668" s="65">
        <v>1470.4758609999999</v>
      </c>
      <c r="BK668" s="65">
        <v>1470.4758609999999</v>
      </c>
      <c r="BL668" s="65">
        <v>1470.4758609999999</v>
      </c>
      <c r="BM668" s="65">
        <v>1163.1409249999999</v>
      </c>
      <c r="BN668" s="65">
        <v>1470.4758609999999</v>
      </c>
      <c r="BO668" s="65">
        <v>1029.901586</v>
      </c>
      <c r="BP668" s="65">
        <v>1470.4758609999999</v>
      </c>
      <c r="BQ668" s="65">
        <v>945.57661689999998</v>
      </c>
      <c r="BR668" s="65">
        <v>1029.901586</v>
      </c>
      <c r="BS668" s="65">
        <v>1470.4758609999999</v>
      </c>
      <c r="BT668" s="65">
        <v>1470.4758609999999</v>
      </c>
      <c r="BU668" s="65">
        <v>1470.4758609999999</v>
      </c>
      <c r="BV668" s="65">
        <v>1470.4758609999999</v>
      </c>
      <c r="BW668" s="65">
        <v>1470.4758609999999</v>
      </c>
      <c r="BX668" s="65">
        <v>1470.4758609999999</v>
      </c>
      <c r="BY668" s="65">
        <v>965.47351960000003</v>
      </c>
      <c r="BZ668" s="65">
        <v>1029.901586</v>
      </c>
      <c r="CA668" s="65">
        <v>1029.901586</v>
      </c>
      <c r="CB668" s="65">
        <v>1470.4758609999999</v>
      </c>
      <c r="CC668" s="65">
        <v>1470.4758609999999</v>
      </c>
      <c r="CD668" s="65">
        <v>965.47351960000003</v>
      </c>
      <c r="CE668" s="65">
        <v>945.57661689999998</v>
      </c>
      <c r="CF668" s="65">
        <v>1470.4758609999999</v>
      </c>
      <c r="CG668" s="65">
        <v>1470.4758609999999</v>
      </c>
      <c r="CH668" s="65">
        <v>1470.4758609999999</v>
      </c>
      <c r="CI668" s="65">
        <v>1470.4758609999999</v>
      </c>
      <c r="CJ668" s="65">
        <v>1470.4758609999999</v>
      </c>
      <c r="CK668" s="65">
        <v>1029.901586</v>
      </c>
      <c r="CL668" s="65">
        <v>1470.4758609999999</v>
      </c>
      <c r="CM668" s="65">
        <v>1470.4758609999999</v>
      </c>
      <c r="CN668" s="65">
        <v>1470.4758609999999</v>
      </c>
      <c r="CO668" s="65">
        <v>1470.4758609999999</v>
      </c>
      <c r="CP668" s="65">
        <v>505.0023415</v>
      </c>
      <c r="CQ668" s="65">
        <v>1027.4751309999999</v>
      </c>
      <c r="CR668" s="65">
        <v>1470.4758609999999</v>
      </c>
      <c r="CS668" s="65">
        <v>1470.4758609999999</v>
      </c>
      <c r="CT668" s="65">
        <v>965.47351960000003</v>
      </c>
      <c r="CU668" s="65">
        <v>1470.4758609999999</v>
      </c>
      <c r="CV668" s="65">
        <v>1470.4758609999999</v>
      </c>
      <c r="CW668" s="65">
        <v>1470.4758609999999</v>
      </c>
      <c r="CX668" s="65">
        <v>945.57661689999998</v>
      </c>
      <c r="CY668" s="65">
        <v>1470.4758609999999</v>
      </c>
      <c r="CZ668" s="65">
        <v>1470.4758609999999</v>
      </c>
      <c r="DA668" s="65">
        <v>1470.4758609999999</v>
      </c>
      <c r="DB668" s="65">
        <v>1470.4758609999999</v>
      </c>
      <c r="DC668" s="65">
        <v>1470.4758609999999</v>
      </c>
      <c r="DD668" s="65">
        <v>1470.4758609999999</v>
      </c>
      <c r="DE668" s="65">
        <v>1470.4758609999999</v>
      </c>
      <c r="DF668" s="65">
        <v>1470.4758609999999</v>
      </c>
      <c r="DG668" s="65">
        <v>1470.4758609999999</v>
      </c>
      <c r="DH668" s="65">
        <v>1470.4758609999999</v>
      </c>
      <c r="DI668" s="65">
        <v>1470.4758609999999</v>
      </c>
      <c r="DJ668" s="65">
        <v>1470.4758609999999</v>
      </c>
      <c r="DK668" s="65">
        <v>1470.4758609999999</v>
      </c>
      <c r="DL668" s="65">
        <v>1470.4758609999999</v>
      </c>
      <c r="DM668" s="65">
        <v>1470.4758609999999</v>
      </c>
      <c r="DN668" s="65">
        <v>1470.4758609999999</v>
      </c>
      <c r="DO668" s="65">
        <v>1470.4758609999999</v>
      </c>
      <c r="DP668" s="65">
        <v>1470.4758609999999</v>
      </c>
      <c r="DQ668" s="65">
        <v>1470.4758609999999</v>
      </c>
      <c r="DR668" s="65">
        <v>965.47351960000003</v>
      </c>
      <c r="DS668" s="65">
        <v>1470.4758609999999</v>
      </c>
      <c r="DT668" s="65">
        <v>1470.4758609999999</v>
      </c>
      <c r="DU668" s="65">
        <v>1470.4758609999999</v>
      </c>
      <c r="DV668" s="65">
        <v>1029.901586</v>
      </c>
      <c r="DW668" s="65">
        <v>1029.901586</v>
      </c>
      <c r="DX668" s="65">
        <v>1470.4758609999999</v>
      </c>
      <c r="DY668" s="65">
        <v>1470.4758609999999</v>
      </c>
      <c r="DZ668" s="65">
        <v>1470.4758609999999</v>
      </c>
      <c r="EA668" s="65">
        <v>505.0023415</v>
      </c>
      <c r="EB668" s="65">
        <v>1470.4758609999999</v>
      </c>
      <c r="EC668" s="65">
        <v>1470.4758609999999</v>
      </c>
      <c r="ED668" s="65">
        <v>945.57661689999998</v>
      </c>
      <c r="EE668" s="65">
        <v>1470.4758609999999</v>
      </c>
      <c r="EF668" s="65">
        <v>1470.4758609999999</v>
      </c>
      <c r="EG668" s="65">
        <v>1470.4758609999999</v>
      </c>
      <c r="EH668" s="65">
        <v>1470.4758609999999</v>
      </c>
      <c r="EI668" s="65">
        <v>1470.4758609999999</v>
      </c>
      <c r="EJ668" s="65">
        <v>945.57661689999998</v>
      </c>
      <c r="EK668" s="65">
        <v>1470.4758609999999</v>
      </c>
      <c r="EL668" s="65">
        <v>965.47351960000003</v>
      </c>
      <c r="EM668" s="65">
        <v>1470.4758609999999</v>
      </c>
      <c r="EN668" s="65">
        <v>1470.4758609999999</v>
      </c>
      <c r="EO668" s="65">
        <v>1470.4758609999999</v>
      </c>
      <c r="EP668" s="65">
        <v>1470.4758609999999</v>
      </c>
      <c r="EQ668" s="65">
        <v>1470.4758609999999</v>
      </c>
      <c r="ER668" s="65">
        <v>1470.4758609999999</v>
      </c>
      <c r="ES668" s="65">
        <v>1470.4758609999999</v>
      </c>
      <c r="ET668" s="65">
        <v>1390.6989739999999</v>
      </c>
      <c r="EU668" s="65">
        <v>1470.4758609999999</v>
      </c>
      <c r="EV668" s="65">
        <v>1470.4758609999999</v>
      </c>
      <c r="EW668" s="65">
        <v>1470.4758609999999</v>
      </c>
      <c r="EX668" s="65">
        <v>505.0023415</v>
      </c>
      <c r="EY668" s="65">
        <v>1470.4758609999999</v>
      </c>
      <c r="EZ668" s="65">
        <v>1470.4758609999999</v>
      </c>
      <c r="FA668" s="65">
        <v>1470.4758609999999</v>
      </c>
      <c r="FB668" s="65">
        <v>524.8992442</v>
      </c>
      <c r="FC668" s="65">
        <v>524.8992442</v>
      </c>
    </row>
    <row r="669" spans="2:159" x14ac:dyDescent="0.2">
      <c r="B669" s="65" t="s">
        <v>769</v>
      </c>
      <c r="C669" s="65" t="s">
        <v>39</v>
      </c>
      <c r="BP669" s="65">
        <v>168.64993770000001</v>
      </c>
      <c r="BQ669" s="65">
        <v>168.64993770000001</v>
      </c>
      <c r="BS669" s="65">
        <v>168.64993770000001</v>
      </c>
      <c r="BT669" s="65">
        <v>168.64993770000001</v>
      </c>
      <c r="BU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Y669" s="65">
        <v>168.64993770000001</v>
      </c>
      <c r="BZ669" s="65">
        <v>168.64993770000001</v>
      </c>
      <c r="CB669" s="65">
        <v>168.64993770000001</v>
      </c>
      <c r="CC669" s="65">
        <v>168.64993770000001</v>
      </c>
      <c r="CE669" s="65">
        <v>168.64993770000001</v>
      </c>
      <c r="CF669" s="65">
        <v>168.64993770000001</v>
      </c>
      <c r="CG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M669" s="65">
        <v>168.64993770000001</v>
      </c>
      <c r="EO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769</v>
      </c>
      <c r="C670" s="65" t="s">
        <v>40</v>
      </c>
    </row>
    <row r="671" spans="2:159" x14ac:dyDescent="0.2">
      <c r="B671" s="65" t="s">
        <v>769</v>
      </c>
      <c r="C671" s="65" t="s">
        <v>41</v>
      </c>
    </row>
    <row r="672" spans="2:159" x14ac:dyDescent="0.2">
      <c r="B672" s="65" t="s">
        <v>769</v>
      </c>
      <c r="C672" s="65" t="s">
        <v>42</v>
      </c>
    </row>
    <row r="673" spans="2:159" x14ac:dyDescent="0.2">
      <c r="B673" s="65" t="s">
        <v>769</v>
      </c>
      <c r="C673" s="65" t="s">
        <v>43</v>
      </c>
    </row>
    <row r="674" spans="2:159" x14ac:dyDescent="0.2">
      <c r="B674" s="65" t="s">
        <v>769</v>
      </c>
      <c r="C674" s="65" t="s">
        <v>44</v>
      </c>
    </row>
    <row r="675" spans="2:159" x14ac:dyDescent="0.2">
      <c r="B675" s="65" t="s">
        <v>769</v>
      </c>
      <c r="C675" s="65" t="s">
        <v>45</v>
      </c>
    </row>
    <row r="676" spans="2:159" x14ac:dyDescent="0.2">
      <c r="B676" s="65" t="s">
        <v>769</v>
      </c>
      <c r="C676" s="65" t="s">
        <v>46</v>
      </c>
    </row>
    <row r="677" spans="2:159" x14ac:dyDescent="0.2">
      <c r="B677" s="65" t="s">
        <v>769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235.92041839999999</v>
      </c>
      <c r="AS677" s="65">
        <v>0</v>
      </c>
      <c r="AT677" s="65">
        <v>235.92041839999999</v>
      </c>
      <c r="AU677" s="65">
        <v>524.8992442</v>
      </c>
      <c r="AV677" s="65">
        <v>82.430025720000003</v>
      </c>
      <c r="AW677" s="65">
        <v>607.32926999999995</v>
      </c>
      <c r="AX677" s="65">
        <v>524.8992442</v>
      </c>
      <c r="AY677" s="65">
        <v>760.81966269999998</v>
      </c>
      <c r="AZ677" s="65">
        <v>1379.518591</v>
      </c>
      <c r="BA677" s="65">
        <v>1615.4390100000001</v>
      </c>
      <c r="BB677" s="65">
        <v>1297.0885659999999</v>
      </c>
      <c r="BC677" s="65">
        <v>1456.1349210000001</v>
      </c>
      <c r="BD677" s="65">
        <v>4227.618101</v>
      </c>
      <c r="BE677" s="65">
        <v>4227.618101</v>
      </c>
      <c r="BF677" s="65">
        <v>3702.718856</v>
      </c>
      <c r="BG677" s="65">
        <v>3486.6953410000001</v>
      </c>
      <c r="BH677" s="65">
        <v>4420.9022990000003</v>
      </c>
      <c r="BI677" s="65">
        <v>4420.9022990000003</v>
      </c>
      <c r="BJ677" s="65">
        <v>4184.9818809999997</v>
      </c>
      <c r="BK677" s="65">
        <v>4420.9022990000003</v>
      </c>
      <c r="BL677" s="65">
        <v>4420.9022990000003</v>
      </c>
      <c r="BM677" s="65">
        <v>4113.5673630000001</v>
      </c>
      <c r="BN677" s="65">
        <v>4420.9022990000003</v>
      </c>
      <c r="BO677" s="65">
        <v>3980.3280239999999</v>
      </c>
      <c r="BP677" s="65">
        <v>4589.5522369999999</v>
      </c>
      <c r="BQ677" s="65">
        <v>4064.6529919999998</v>
      </c>
      <c r="BR677" s="65">
        <v>3744.4076049999999</v>
      </c>
      <c r="BS677" s="65">
        <v>4589.5522369999999</v>
      </c>
      <c r="BT677" s="65">
        <v>4589.5522369999999</v>
      </c>
      <c r="BU677" s="65">
        <v>4589.5522369999999</v>
      </c>
      <c r="BV677" s="65">
        <v>4353.6318179999998</v>
      </c>
      <c r="BW677" s="65">
        <v>4589.5522369999999</v>
      </c>
      <c r="BX677" s="65">
        <v>4589.5522369999999</v>
      </c>
      <c r="BY677" s="65">
        <v>4084.5498950000001</v>
      </c>
      <c r="BZ677" s="65">
        <v>4148.9779609999996</v>
      </c>
      <c r="CA677" s="65">
        <v>3980.3280239999999</v>
      </c>
      <c r="CB677" s="65">
        <v>4589.5522369999999</v>
      </c>
      <c r="CC677" s="65">
        <v>4589.5522369999999</v>
      </c>
      <c r="CD677" s="65">
        <v>3679.9795389999999</v>
      </c>
      <c r="CE677" s="65">
        <v>4064.6529919999998</v>
      </c>
      <c r="CF677" s="65">
        <v>4589.5522369999999</v>
      </c>
      <c r="CG677" s="65">
        <v>4589.5522369999999</v>
      </c>
      <c r="CH677" s="65">
        <v>4589.5522369999999</v>
      </c>
      <c r="CI677" s="65">
        <v>4589.5522369999999</v>
      </c>
      <c r="CJ677" s="65">
        <v>4589.5522369999999</v>
      </c>
      <c r="CK677" s="65">
        <v>4148.9779609999996</v>
      </c>
      <c r="CL677" s="65">
        <v>4589.5522369999999</v>
      </c>
      <c r="CM677" s="65">
        <v>4589.5522369999999</v>
      </c>
      <c r="CN677" s="65">
        <v>4589.5522369999999</v>
      </c>
      <c r="CO677" s="65">
        <v>4589.5522369999999</v>
      </c>
      <c r="CP677" s="65">
        <v>3225.381222</v>
      </c>
      <c r="CQ677" s="65">
        <v>4146.5515070000001</v>
      </c>
      <c r="CR677" s="65">
        <v>4589.5522369999999</v>
      </c>
      <c r="CS677" s="65">
        <v>4589.5522369999999</v>
      </c>
      <c r="CT677" s="65">
        <v>4084.5498950000001</v>
      </c>
      <c r="CU677" s="65">
        <v>4589.5522369999999</v>
      </c>
      <c r="CV677" s="65">
        <v>4589.5522369999999</v>
      </c>
      <c r="CW677" s="65">
        <v>4589.5522369999999</v>
      </c>
      <c r="CX677" s="65">
        <v>4064.6529919999998</v>
      </c>
      <c r="CY677" s="65">
        <v>4589.5522369999999</v>
      </c>
      <c r="CZ677" s="65">
        <v>4589.5522369999999</v>
      </c>
      <c r="DA677" s="65">
        <v>4589.5522369999999</v>
      </c>
      <c r="DB677" s="65">
        <v>4589.5522369999999</v>
      </c>
      <c r="DC677" s="65">
        <v>4589.5522369999999</v>
      </c>
      <c r="DD677" s="65">
        <v>4589.5522369999999</v>
      </c>
      <c r="DE677" s="65">
        <v>4589.5522369999999</v>
      </c>
      <c r="DF677" s="65">
        <v>4589.5522369999999</v>
      </c>
      <c r="DG677" s="65">
        <v>4589.5522369999999</v>
      </c>
      <c r="DH677" s="65">
        <v>4589.5522369999999</v>
      </c>
      <c r="DI677" s="65">
        <v>4589.5522369999999</v>
      </c>
      <c r="DJ677" s="65">
        <v>4589.5522369999999</v>
      </c>
      <c r="DK677" s="65">
        <v>4507.1222109999999</v>
      </c>
      <c r="DL677" s="65">
        <v>4589.5522369999999</v>
      </c>
      <c r="DM677" s="65">
        <v>4589.5522369999999</v>
      </c>
      <c r="DN677" s="65">
        <v>4589.5522369999999</v>
      </c>
      <c r="DO677" s="65">
        <v>4589.5522369999999</v>
      </c>
      <c r="DP677" s="65">
        <v>4589.5522369999999</v>
      </c>
      <c r="DQ677" s="65">
        <v>4589.5522369999999</v>
      </c>
      <c r="DR677" s="65">
        <v>4084.5498950000001</v>
      </c>
      <c r="DS677" s="65">
        <v>4589.5522369999999</v>
      </c>
      <c r="DT677" s="65">
        <v>4589.5522369999999</v>
      </c>
      <c r="DU677" s="65">
        <v>4589.5522369999999</v>
      </c>
      <c r="DV677" s="65">
        <v>4148.9779609999996</v>
      </c>
      <c r="DW677" s="65">
        <v>4148.9779609999996</v>
      </c>
      <c r="DX677" s="65">
        <v>4589.5522369999999</v>
      </c>
      <c r="DY677" s="65">
        <v>4589.5522369999999</v>
      </c>
      <c r="DZ677" s="65">
        <v>4589.5522369999999</v>
      </c>
      <c r="EA677" s="65">
        <v>3624.0787169999999</v>
      </c>
      <c r="EB677" s="65">
        <v>4589.5522369999999</v>
      </c>
      <c r="EC677" s="65">
        <v>4589.5522369999999</v>
      </c>
      <c r="ED677" s="65">
        <v>4064.6529919999998</v>
      </c>
      <c r="EE677" s="65">
        <v>4589.5522369999999</v>
      </c>
      <c r="EF677" s="65">
        <v>4589.5522369999999</v>
      </c>
      <c r="EG677" s="65">
        <v>4589.5522369999999</v>
      </c>
      <c r="EH677" s="65">
        <v>4589.5522369999999</v>
      </c>
      <c r="EI677" s="65">
        <v>4257.937191</v>
      </c>
      <c r="EJ677" s="65">
        <v>4064.6529919999998</v>
      </c>
      <c r="EK677" s="65">
        <v>4589.5522369999999</v>
      </c>
      <c r="EL677" s="65">
        <v>3915.8999570000001</v>
      </c>
      <c r="EM677" s="65">
        <v>4589.5522369999999</v>
      </c>
      <c r="EN677" s="65">
        <v>4089.287253</v>
      </c>
      <c r="EO677" s="65">
        <v>4589.5522369999999</v>
      </c>
      <c r="EP677" s="65">
        <v>4184.9818809999997</v>
      </c>
      <c r="EQ677" s="65">
        <v>4396.2680380000002</v>
      </c>
      <c r="ER677" s="65">
        <v>4507.1222109999999</v>
      </c>
      <c r="ES677" s="65">
        <v>4589.5522369999999</v>
      </c>
      <c r="ET677" s="65">
        <v>4065.411188</v>
      </c>
      <c r="EU677" s="65">
        <v>2482.3754869999998</v>
      </c>
      <c r="EV677" s="65">
        <v>4589.5522369999999</v>
      </c>
      <c r="EW677" s="65">
        <v>4589.5522369999999</v>
      </c>
      <c r="EX677" s="65">
        <v>3099.1794730000001</v>
      </c>
      <c r="EY677" s="65">
        <v>4589.5522369999999</v>
      </c>
      <c r="EZ677" s="65">
        <v>4589.5522369999999</v>
      </c>
      <c r="FA677" s="65">
        <v>4589.5522369999999</v>
      </c>
      <c r="FB677" s="65">
        <v>3450.6914219999999</v>
      </c>
      <c r="FC677" s="65">
        <v>3312.3605739999998</v>
      </c>
    </row>
    <row r="678" spans="2:159" x14ac:dyDescent="0.2">
      <c r="B678" s="65" t="s">
        <v>770</v>
      </c>
      <c r="C678" s="65" t="s">
        <v>36</v>
      </c>
      <c r="AV678" s="65">
        <v>214.12857260000001</v>
      </c>
      <c r="AW678" s="65">
        <v>214.12857260000001</v>
      </c>
      <c r="AX678" s="65">
        <v>214.12857260000001</v>
      </c>
      <c r="AY678" s="65">
        <v>214.12857260000001</v>
      </c>
      <c r="AZ678" s="65">
        <v>579.85259470000005</v>
      </c>
      <c r="BA678" s="65">
        <v>579.85259470000005</v>
      </c>
      <c r="BB678" s="65">
        <v>579.85259470000005</v>
      </c>
      <c r="BC678" s="65">
        <v>365.72402219999998</v>
      </c>
      <c r="BD678" s="65">
        <v>984.42295079999997</v>
      </c>
      <c r="BE678" s="65">
        <v>984.42295079999997</v>
      </c>
      <c r="BF678" s="65">
        <v>984.42295079999997</v>
      </c>
      <c r="BG678" s="65">
        <v>984.42295079999997</v>
      </c>
      <c r="BH678" s="65">
        <v>1864.6240299999999</v>
      </c>
      <c r="BI678" s="65">
        <v>1498.9000080000001</v>
      </c>
      <c r="BJ678" s="65">
        <v>1864.6240299999999</v>
      </c>
      <c r="BK678" s="65">
        <v>1864.6240299999999</v>
      </c>
      <c r="BL678" s="65">
        <v>1864.6240299999999</v>
      </c>
      <c r="BM678" s="65">
        <v>1864.6240299999999</v>
      </c>
      <c r="BN678" s="65">
        <v>1864.6240299999999</v>
      </c>
      <c r="BO678" s="65">
        <v>1864.6240299999999</v>
      </c>
      <c r="BP678" s="65">
        <v>1864.6240299999999</v>
      </c>
      <c r="BQ678" s="65">
        <v>1864.6240299999999</v>
      </c>
      <c r="BR678" s="65">
        <v>1864.6240299999999</v>
      </c>
      <c r="BS678" s="65">
        <v>1864.6240299999999</v>
      </c>
      <c r="BT678" s="65">
        <v>1864.6240299999999</v>
      </c>
      <c r="BU678" s="65">
        <v>1864.6240299999999</v>
      </c>
      <c r="BV678" s="65">
        <v>1864.6240299999999</v>
      </c>
      <c r="BW678" s="65">
        <v>1864.6240299999999</v>
      </c>
      <c r="BX678" s="65">
        <v>1864.6240299999999</v>
      </c>
      <c r="BY678" s="65">
        <v>1864.6240299999999</v>
      </c>
      <c r="BZ678" s="65">
        <v>1864.6240299999999</v>
      </c>
      <c r="CA678" s="65">
        <v>1864.6240299999999</v>
      </c>
      <c r="CB678" s="65">
        <v>1864.6240299999999</v>
      </c>
      <c r="CC678" s="65">
        <v>1498.9000080000001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1498.9000080000001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1864.6240299999999</v>
      </c>
      <c r="EJ678" s="65">
        <v>1864.6240299999999</v>
      </c>
      <c r="EK678" s="65">
        <v>1864.6240299999999</v>
      </c>
      <c r="EL678" s="65">
        <v>1864.6240299999999</v>
      </c>
      <c r="EM678" s="65">
        <v>1498.9000080000001</v>
      </c>
      <c r="EN678" s="65">
        <v>1864.6240299999999</v>
      </c>
      <c r="EO678" s="65">
        <v>1864.6240299999999</v>
      </c>
      <c r="EP678" s="65">
        <v>1864.6240299999999</v>
      </c>
      <c r="EQ678" s="65">
        <v>1864.6240299999999</v>
      </c>
      <c r="ER678" s="65">
        <v>1864.6240299999999</v>
      </c>
      <c r="ES678" s="65">
        <v>1864.6240299999999</v>
      </c>
      <c r="ET678" s="65">
        <v>1245.925101</v>
      </c>
      <c r="EU678" s="65">
        <v>1864.6240299999999</v>
      </c>
      <c r="EV678" s="65">
        <v>1864.6240299999999</v>
      </c>
      <c r="EW678" s="65">
        <v>1864.6240299999999</v>
      </c>
      <c r="EX678" s="65">
        <v>1650.4954580000001</v>
      </c>
      <c r="EY678" s="65">
        <v>1864.6240299999999</v>
      </c>
      <c r="EZ678" s="65">
        <v>1864.6240299999999</v>
      </c>
      <c r="FA678" s="65">
        <v>1864.6240299999999</v>
      </c>
      <c r="FB678" s="65">
        <v>1284.7714350000001</v>
      </c>
      <c r="FC678" s="65">
        <v>1864.6240299999999</v>
      </c>
    </row>
    <row r="679" spans="2:159" x14ac:dyDescent="0.2">
      <c r="B679" s="65" t="s">
        <v>770</v>
      </c>
      <c r="C679" s="65" t="s">
        <v>37</v>
      </c>
    </row>
    <row r="680" spans="2:159" x14ac:dyDescent="0.2">
      <c r="B680" s="65" t="s">
        <v>770</v>
      </c>
      <c r="C680" s="65" t="s">
        <v>38</v>
      </c>
      <c r="BE680" s="65">
        <v>211.28615790000001</v>
      </c>
      <c r="BF680" s="65">
        <v>211.28615790000001</v>
      </c>
      <c r="BG680" s="65">
        <v>211.28615790000001</v>
      </c>
      <c r="BI680" s="65">
        <v>211.28615790000001</v>
      </c>
      <c r="BJ680" s="65">
        <v>211.28615790000001</v>
      </c>
      <c r="BK680" s="65">
        <v>211.28615790000001</v>
      </c>
      <c r="BL680" s="65">
        <v>211.28615790000001</v>
      </c>
      <c r="BM680" s="65">
        <v>211.28615790000001</v>
      </c>
      <c r="BN680" s="65">
        <v>211.28615790000001</v>
      </c>
      <c r="BO680" s="65">
        <v>211.28615790000001</v>
      </c>
      <c r="BP680" s="65">
        <v>211.28615790000001</v>
      </c>
      <c r="BQ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V680" s="65">
        <v>211.28615790000001</v>
      </c>
      <c r="BW680" s="65">
        <v>211.28615790000001</v>
      </c>
      <c r="BX680" s="65">
        <v>211.28615790000001</v>
      </c>
      <c r="CA680" s="65">
        <v>211.28615790000001</v>
      </c>
      <c r="CB680" s="65">
        <v>211.28615790000001</v>
      </c>
      <c r="CC680" s="65">
        <v>211.28615790000001</v>
      </c>
      <c r="CD680" s="65">
        <v>211.28615790000001</v>
      </c>
      <c r="CE680" s="65">
        <v>34.676346039999999</v>
      </c>
      <c r="CF680" s="65">
        <v>211.28615790000001</v>
      </c>
      <c r="CG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W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R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P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Y680" s="65">
        <v>211.28615790000001</v>
      </c>
      <c r="EZ680" s="65">
        <v>211.28615790000001</v>
      </c>
      <c r="FA680" s="65">
        <v>211.28615790000001</v>
      </c>
      <c r="FB680" s="65">
        <v>211.28615790000001</v>
      </c>
    </row>
    <row r="681" spans="2:159" x14ac:dyDescent="0.2">
      <c r="B681" s="65" t="s">
        <v>770</v>
      </c>
      <c r="C681" s="65" t="s">
        <v>39</v>
      </c>
    </row>
    <row r="682" spans="2:159" x14ac:dyDescent="0.2">
      <c r="B682" s="65" t="s">
        <v>770</v>
      </c>
      <c r="C682" s="65" t="s">
        <v>40</v>
      </c>
    </row>
    <row r="683" spans="2:159" x14ac:dyDescent="0.2">
      <c r="B683" s="65" t="s">
        <v>770</v>
      </c>
      <c r="C683" s="65" t="s">
        <v>41</v>
      </c>
    </row>
    <row r="684" spans="2:159" x14ac:dyDescent="0.2">
      <c r="B684" s="65" t="s">
        <v>770</v>
      </c>
      <c r="C684" s="65" t="s">
        <v>42</v>
      </c>
    </row>
    <row r="685" spans="2:159" x14ac:dyDescent="0.2">
      <c r="B685" s="65" t="s">
        <v>770</v>
      </c>
      <c r="C685" s="65" t="s">
        <v>43</v>
      </c>
    </row>
    <row r="686" spans="2:159" x14ac:dyDescent="0.2">
      <c r="B686" s="65" t="s">
        <v>770</v>
      </c>
      <c r="C686" s="65" t="s">
        <v>44</v>
      </c>
    </row>
    <row r="687" spans="2:159" x14ac:dyDescent="0.2">
      <c r="B687" s="65" t="s">
        <v>770</v>
      </c>
      <c r="C687" s="65" t="s">
        <v>45</v>
      </c>
    </row>
    <row r="688" spans="2:159" x14ac:dyDescent="0.2">
      <c r="B688" s="65" t="s">
        <v>770</v>
      </c>
      <c r="C688" s="65" t="s">
        <v>46</v>
      </c>
    </row>
    <row r="689" spans="2:159" x14ac:dyDescent="0.2">
      <c r="B689" s="65" t="s">
        <v>770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214.12857260000001</v>
      </c>
      <c r="AX689" s="65">
        <v>214.12857260000001</v>
      </c>
      <c r="AY689" s="65">
        <v>214.12857260000001</v>
      </c>
      <c r="AZ689" s="65">
        <v>579.85259470000005</v>
      </c>
      <c r="BA689" s="65">
        <v>579.85259470000005</v>
      </c>
      <c r="BB689" s="65">
        <v>579.85259470000005</v>
      </c>
      <c r="BC689" s="65">
        <v>365.72402219999998</v>
      </c>
      <c r="BD689" s="65">
        <v>984.42295079999997</v>
      </c>
      <c r="BE689" s="65">
        <v>1195.7091089999999</v>
      </c>
      <c r="BF689" s="65">
        <v>1195.7091089999999</v>
      </c>
      <c r="BG689" s="65">
        <v>1195.7091089999999</v>
      </c>
      <c r="BH689" s="65">
        <v>1864.6240299999999</v>
      </c>
      <c r="BI689" s="65">
        <v>1710.186166</v>
      </c>
      <c r="BJ689" s="65">
        <v>2075.9101879999998</v>
      </c>
      <c r="BK689" s="65">
        <v>2075.9101879999998</v>
      </c>
      <c r="BL689" s="65">
        <v>2075.9101879999998</v>
      </c>
      <c r="BM689" s="65">
        <v>2075.9101879999998</v>
      </c>
      <c r="BN689" s="65">
        <v>2075.9101879999998</v>
      </c>
      <c r="BO689" s="65">
        <v>2075.9101879999998</v>
      </c>
      <c r="BP689" s="65">
        <v>2075.9101879999998</v>
      </c>
      <c r="BQ689" s="65">
        <v>2075.9101879999998</v>
      </c>
      <c r="BR689" s="65">
        <v>1864.6240299999999</v>
      </c>
      <c r="BS689" s="65">
        <v>2075.9101879999998</v>
      </c>
      <c r="BT689" s="65">
        <v>2075.9101879999998</v>
      </c>
      <c r="BU689" s="65">
        <v>2075.9101879999998</v>
      </c>
      <c r="BV689" s="65">
        <v>2075.9101879999998</v>
      </c>
      <c r="BW689" s="65">
        <v>2075.9101879999998</v>
      </c>
      <c r="BX689" s="65">
        <v>2075.9101879999998</v>
      </c>
      <c r="BY689" s="65">
        <v>1864.6240299999999</v>
      </c>
      <c r="BZ689" s="65">
        <v>1864.6240299999999</v>
      </c>
      <c r="CA689" s="65">
        <v>2075.9101879999998</v>
      </c>
      <c r="CB689" s="65">
        <v>2075.9101879999998</v>
      </c>
      <c r="CC689" s="65">
        <v>1710.186166</v>
      </c>
      <c r="CD689" s="65">
        <v>2075.9101879999998</v>
      </c>
      <c r="CE689" s="65">
        <v>1899.3003759999999</v>
      </c>
      <c r="CF689" s="65">
        <v>2075.9101879999998</v>
      </c>
      <c r="CG689" s="65">
        <v>2075.9101879999998</v>
      </c>
      <c r="CH689" s="65">
        <v>1710.186166</v>
      </c>
      <c r="CI689" s="65">
        <v>2075.9101879999998</v>
      </c>
      <c r="CJ689" s="65">
        <v>2075.9101879999998</v>
      </c>
      <c r="CK689" s="65">
        <v>2075.9101879999998</v>
      </c>
      <c r="CL689" s="65">
        <v>2075.9101879999998</v>
      </c>
      <c r="CM689" s="65">
        <v>2075.9101879999998</v>
      </c>
      <c r="CN689" s="65">
        <v>2075.9101879999998</v>
      </c>
      <c r="CO689" s="65">
        <v>2075.9101879999998</v>
      </c>
      <c r="CP689" s="65">
        <v>2075.9101879999998</v>
      </c>
      <c r="CQ689" s="65">
        <v>2075.9101879999998</v>
      </c>
      <c r="CR689" s="65">
        <v>2075.9101879999998</v>
      </c>
      <c r="CS689" s="65">
        <v>2075.9101879999998</v>
      </c>
      <c r="CT689" s="65">
        <v>2075.9101879999998</v>
      </c>
      <c r="CU689" s="65">
        <v>2075.9101879999998</v>
      </c>
      <c r="CV689" s="65">
        <v>2075.9101879999998</v>
      </c>
      <c r="CW689" s="65">
        <v>2075.9101879999998</v>
      </c>
      <c r="CX689" s="65">
        <v>1864.6240299999999</v>
      </c>
      <c r="CY689" s="65">
        <v>2075.9101879999998</v>
      </c>
      <c r="CZ689" s="65">
        <v>2075.9101879999998</v>
      </c>
      <c r="DA689" s="65">
        <v>2075.9101879999998</v>
      </c>
      <c r="DB689" s="65">
        <v>2075.9101879999998</v>
      </c>
      <c r="DC689" s="65">
        <v>2075.9101879999998</v>
      </c>
      <c r="DD689" s="65">
        <v>2075.9101879999998</v>
      </c>
      <c r="DE689" s="65">
        <v>2075.9101879999998</v>
      </c>
      <c r="DF689" s="65">
        <v>1864.6240299999999</v>
      </c>
      <c r="DG689" s="65">
        <v>2075.9101879999998</v>
      </c>
      <c r="DH689" s="65">
        <v>2075.9101879999998</v>
      </c>
      <c r="DI689" s="65">
        <v>2075.9101879999998</v>
      </c>
      <c r="DJ689" s="65">
        <v>2075.9101879999998</v>
      </c>
      <c r="DK689" s="65">
        <v>1864.6240299999999</v>
      </c>
      <c r="DL689" s="65">
        <v>2075.9101879999998</v>
      </c>
      <c r="DM689" s="65">
        <v>2075.9101879999998</v>
      </c>
      <c r="DN689" s="65">
        <v>2075.9101879999998</v>
      </c>
      <c r="DO689" s="65">
        <v>2075.9101879999998</v>
      </c>
      <c r="DP689" s="65">
        <v>2075.9101879999998</v>
      </c>
      <c r="DQ689" s="65">
        <v>2075.9101879999998</v>
      </c>
      <c r="DR689" s="65">
        <v>2075.9101879999998</v>
      </c>
      <c r="DS689" s="65">
        <v>2075.9101879999998</v>
      </c>
      <c r="DT689" s="65">
        <v>2075.9101879999998</v>
      </c>
      <c r="DU689" s="65">
        <v>2075.9101879999998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2075.9101879999998</v>
      </c>
      <c r="EA689" s="65">
        <v>2075.9101879999998</v>
      </c>
      <c r="EB689" s="65">
        <v>2075.9101879999998</v>
      </c>
      <c r="EC689" s="65">
        <v>2075.9101879999998</v>
      </c>
      <c r="ED689" s="65">
        <v>2075.9101879999998</v>
      </c>
      <c r="EE689" s="65">
        <v>2075.9101879999998</v>
      </c>
      <c r="EF689" s="65">
        <v>2075.9101879999998</v>
      </c>
      <c r="EG689" s="65">
        <v>2075.9101879999998</v>
      </c>
      <c r="EH689" s="65">
        <v>1864.6240299999999</v>
      </c>
      <c r="EI689" s="65">
        <v>2075.9101879999998</v>
      </c>
      <c r="EJ689" s="65">
        <v>2075.9101879999998</v>
      </c>
      <c r="EK689" s="65">
        <v>2075.9101879999998</v>
      </c>
      <c r="EL689" s="65">
        <v>2075.9101879999998</v>
      </c>
      <c r="EM689" s="65">
        <v>1710.186166</v>
      </c>
      <c r="EN689" s="65">
        <v>2075.9101879999998</v>
      </c>
      <c r="EO689" s="65">
        <v>2075.9101879999998</v>
      </c>
      <c r="EP689" s="65">
        <v>2075.9101879999998</v>
      </c>
      <c r="EQ689" s="65">
        <v>2075.9101879999998</v>
      </c>
      <c r="ER689" s="65">
        <v>2075.9101879999998</v>
      </c>
      <c r="ES689" s="65">
        <v>2075.9101879999998</v>
      </c>
      <c r="ET689" s="65">
        <v>1457.2112589999999</v>
      </c>
      <c r="EU689" s="65">
        <v>2075.9101879999998</v>
      </c>
      <c r="EV689" s="65">
        <v>2075.9101879999998</v>
      </c>
      <c r="EW689" s="65">
        <v>2075.9101879999998</v>
      </c>
      <c r="EX689" s="65">
        <v>1861.7816150000001</v>
      </c>
      <c r="EY689" s="65">
        <v>2075.9101879999998</v>
      </c>
      <c r="EZ689" s="65">
        <v>2075.9101879999998</v>
      </c>
      <c r="FA689" s="65">
        <v>2075.9101879999998</v>
      </c>
      <c r="FB689" s="65">
        <v>1496.057593</v>
      </c>
      <c r="FC689" s="65">
        <v>1864.6240299999999</v>
      </c>
    </row>
    <row r="690" spans="2:159" x14ac:dyDescent="0.2">
      <c r="B690" s="65" t="s">
        <v>696</v>
      </c>
      <c r="C690" s="65" t="s">
        <v>36</v>
      </c>
    </row>
    <row r="691" spans="2:159" x14ac:dyDescent="0.2">
      <c r="B691" s="65" t="s">
        <v>696</v>
      </c>
      <c r="C691" s="65" t="s">
        <v>37</v>
      </c>
    </row>
    <row r="692" spans="2:159" x14ac:dyDescent="0.2">
      <c r="B692" s="65" t="s">
        <v>696</v>
      </c>
      <c r="C692" s="65" t="s">
        <v>38</v>
      </c>
    </row>
    <row r="693" spans="2:159" x14ac:dyDescent="0.2">
      <c r="B693" s="65" t="s">
        <v>696</v>
      </c>
      <c r="C693" s="65" t="s">
        <v>39</v>
      </c>
    </row>
    <row r="694" spans="2:159" x14ac:dyDescent="0.2">
      <c r="B694" s="65" t="s">
        <v>696</v>
      </c>
      <c r="C694" s="65" t="s">
        <v>40</v>
      </c>
    </row>
    <row r="695" spans="2:159" x14ac:dyDescent="0.2">
      <c r="B695" s="65" t="s">
        <v>696</v>
      </c>
      <c r="C695" s="65" t="s">
        <v>41</v>
      </c>
    </row>
    <row r="696" spans="2:159" x14ac:dyDescent="0.2">
      <c r="B696" s="65" t="s">
        <v>696</v>
      </c>
      <c r="C696" s="65" t="s">
        <v>42</v>
      </c>
    </row>
    <row r="697" spans="2:159" x14ac:dyDescent="0.2">
      <c r="B697" s="65" t="s">
        <v>696</v>
      </c>
      <c r="C697" s="65" t="s">
        <v>43</v>
      </c>
    </row>
    <row r="698" spans="2:159" x14ac:dyDescent="0.2">
      <c r="B698" s="65" t="s">
        <v>696</v>
      </c>
      <c r="C698" s="65" t="s">
        <v>44</v>
      </c>
    </row>
    <row r="699" spans="2:159" x14ac:dyDescent="0.2">
      <c r="B699" s="65" t="s">
        <v>696</v>
      </c>
      <c r="C699" s="65" t="s">
        <v>45</v>
      </c>
    </row>
    <row r="700" spans="2:159" x14ac:dyDescent="0.2">
      <c r="B700" s="65" t="s">
        <v>696</v>
      </c>
      <c r="C700" s="65" t="s">
        <v>46</v>
      </c>
    </row>
    <row r="701" spans="2:159" x14ac:dyDescent="0.2">
      <c r="B701" s="65" t="s">
        <v>696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695</v>
      </c>
      <c r="C702" s="65" t="s">
        <v>36</v>
      </c>
      <c r="AZ702" s="65">
        <v>314.24</v>
      </c>
      <c r="BA702" s="65">
        <v>3063.84</v>
      </c>
      <c r="BB702" s="65">
        <v>4242.24</v>
      </c>
      <c r="BC702" s="65">
        <v>2671.04</v>
      </c>
      <c r="BD702" s="65">
        <v>314.24</v>
      </c>
      <c r="BE702" s="65">
        <v>3063.84</v>
      </c>
      <c r="BF702" s="65">
        <v>4242.24</v>
      </c>
      <c r="BG702" s="65">
        <v>2671.04</v>
      </c>
      <c r="BH702" s="65">
        <v>314.24</v>
      </c>
      <c r="BJ702" s="65">
        <v>4242.24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Y702" s="65">
        <v>3063.84</v>
      </c>
      <c r="BZ702" s="65">
        <v>4242.24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2125.44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3084.82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1752.02</v>
      </c>
      <c r="EF702" s="65">
        <v>520.36</v>
      </c>
      <c r="EG702" s="65">
        <v>5073.51</v>
      </c>
      <c r="EH702" s="65">
        <v>7024.86</v>
      </c>
      <c r="EI702" s="65">
        <v>3084.82</v>
      </c>
      <c r="EJ702" s="65">
        <v>535.79999999999995</v>
      </c>
      <c r="EK702" s="65">
        <v>5224.05</v>
      </c>
      <c r="EL702" s="65">
        <v>5107.8599999999997</v>
      </c>
      <c r="EM702" s="65">
        <v>4554.3</v>
      </c>
      <c r="EN702" s="65">
        <v>535.79999999999995</v>
      </c>
      <c r="EO702" s="65">
        <v>5224.05</v>
      </c>
      <c r="EP702" s="65">
        <v>7233.3</v>
      </c>
      <c r="EQ702" s="65">
        <v>4554.3</v>
      </c>
      <c r="ER702" s="65">
        <v>487.12</v>
      </c>
      <c r="ES702" s="65">
        <v>5224.05</v>
      </c>
      <c r="ET702" s="65">
        <v>2991.06</v>
      </c>
      <c r="EU702" s="65">
        <v>4554.3</v>
      </c>
      <c r="EV702" s="65">
        <v>535.79999999999995</v>
      </c>
      <c r="EW702" s="65">
        <v>5224.05</v>
      </c>
      <c r="EX702" s="65">
        <v>5107.8599999999997</v>
      </c>
      <c r="EY702" s="65">
        <v>4423.0600000000004</v>
      </c>
      <c r="EZ702" s="65">
        <v>535.79999999999995</v>
      </c>
      <c r="FA702" s="65">
        <v>5224.05</v>
      </c>
      <c r="FB702" s="65">
        <v>5107.8599999999997</v>
      </c>
      <c r="FC702" s="65">
        <v>4554.3</v>
      </c>
    </row>
    <row r="703" spans="2:159" x14ac:dyDescent="0.2">
      <c r="B703" s="65" t="s">
        <v>695</v>
      </c>
      <c r="C703" s="65" t="s">
        <v>37</v>
      </c>
    </row>
    <row r="704" spans="2:159" x14ac:dyDescent="0.2">
      <c r="B704" s="65" t="s">
        <v>695</v>
      </c>
      <c r="C704" s="65" t="s">
        <v>38</v>
      </c>
    </row>
    <row r="705" spans="2:159" x14ac:dyDescent="0.2">
      <c r="B705" s="65" t="s">
        <v>695</v>
      </c>
      <c r="C705" s="65" t="s">
        <v>39</v>
      </c>
    </row>
    <row r="706" spans="2:159" x14ac:dyDescent="0.2">
      <c r="B706" s="65" t="s">
        <v>695</v>
      </c>
      <c r="C706" s="65" t="s">
        <v>40</v>
      </c>
    </row>
    <row r="707" spans="2:159" x14ac:dyDescent="0.2">
      <c r="B707" s="65" t="s">
        <v>695</v>
      </c>
      <c r="C707" s="65" t="s">
        <v>41</v>
      </c>
    </row>
    <row r="708" spans="2:159" x14ac:dyDescent="0.2">
      <c r="B708" s="65" t="s">
        <v>695</v>
      </c>
      <c r="C708" s="65" t="s">
        <v>42</v>
      </c>
    </row>
    <row r="709" spans="2:159" x14ac:dyDescent="0.2">
      <c r="B709" s="65" t="s">
        <v>695</v>
      </c>
      <c r="C709" s="65" t="s">
        <v>43</v>
      </c>
    </row>
    <row r="710" spans="2:159" x14ac:dyDescent="0.2">
      <c r="B710" s="65" t="s">
        <v>695</v>
      </c>
      <c r="C710" s="65" t="s">
        <v>44</v>
      </c>
    </row>
    <row r="711" spans="2:159" x14ac:dyDescent="0.2">
      <c r="B711" s="65" t="s">
        <v>695</v>
      </c>
      <c r="C711" s="65" t="s">
        <v>45</v>
      </c>
    </row>
    <row r="712" spans="2:159" x14ac:dyDescent="0.2">
      <c r="B712" s="65" t="s">
        <v>695</v>
      </c>
      <c r="C712" s="65" t="s">
        <v>46</v>
      </c>
    </row>
    <row r="713" spans="2:159" x14ac:dyDescent="0.2">
      <c r="B713" s="65" t="s">
        <v>695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4242.24</v>
      </c>
      <c r="BC713" s="65">
        <v>2671.04</v>
      </c>
      <c r="BD713" s="65">
        <v>314.24</v>
      </c>
      <c r="BE713" s="65">
        <v>3063.84</v>
      </c>
      <c r="BF713" s="65">
        <v>4242.24</v>
      </c>
      <c r="BG713" s="65">
        <v>2671.04</v>
      </c>
      <c r="BH713" s="65">
        <v>314.24</v>
      </c>
      <c r="BI713" s="65">
        <v>0</v>
      </c>
      <c r="BJ713" s="65">
        <v>4242.24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3063.84</v>
      </c>
      <c r="BZ713" s="65">
        <v>4242.24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2125.44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3084.82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1752.02</v>
      </c>
      <c r="EF713" s="65">
        <v>520.36</v>
      </c>
      <c r="EG713" s="65">
        <v>5073.51</v>
      </c>
      <c r="EH713" s="65">
        <v>7024.86</v>
      </c>
      <c r="EI713" s="65">
        <v>3084.82</v>
      </c>
      <c r="EJ713" s="65">
        <v>535.79999999999995</v>
      </c>
      <c r="EK713" s="65">
        <v>5224.05</v>
      </c>
      <c r="EL713" s="65">
        <v>5107.8599999999997</v>
      </c>
      <c r="EM713" s="65">
        <v>4554.3</v>
      </c>
      <c r="EN713" s="65">
        <v>535.79999999999995</v>
      </c>
      <c r="EO713" s="65">
        <v>5224.05</v>
      </c>
      <c r="EP713" s="65">
        <v>7233.3</v>
      </c>
      <c r="EQ713" s="65">
        <v>4554.3</v>
      </c>
      <c r="ER713" s="65">
        <v>487.12</v>
      </c>
      <c r="ES713" s="65">
        <v>5224.05</v>
      </c>
      <c r="ET713" s="65">
        <v>2991.06</v>
      </c>
      <c r="EU713" s="65">
        <v>4554.3</v>
      </c>
      <c r="EV713" s="65">
        <v>535.79999999999995</v>
      </c>
      <c r="EW713" s="65">
        <v>5224.05</v>
      </c>
      <c r="EX713" s="65">
        <v>5107.8599999999997</v>
      </c>
      <c r="EY713" s="65">
        <v>4423.0600000000004</v>
      </c>
      <c r="EZ713" s="65">
        <v>535.79999999999995</v>
      </c>
      <c r="FA713" s="65">
        <v>5224.05</v>
      </c>
      <c r="FB713" s="65">
        <v>5107.8599999999997</v>
      </c>
      <c r="FC713" s="65">
        <v>4554.3</v>
      </c>
    </row>
    <row r="714" spans="2:159" x14ac:dyDescent="0.2">
      <c r="B714" s="65" t="s">
        <v>771</v>
      </c>
      <c r="C714" s="65" t="s">
        <v>36</v>
      </c>
    </row>
    <row r="715" spans="2:159" x14ac:dyDescent="0.2">
      <c r="B715" s="65" t="s">
        <v>771</v>
      </c>
      <c r="C715" s="65" t="s">
        <v>37</v>
      </c>
    </row>
    <row r="716" spans="2:159" x14ac:dyDescent="0.2">
      <c r="B716" s="65" t="s">
        <v>771</v>
      </c>
      <c r="C716" s="65" t="s">
        <v>38</v>
      </c>
    </row>
    <row r="717" spans="2:159" x14ac:dyDescent="0.2">
      <c r="B717" s="65" t="s">
        <v>771</v>
      </c>
      <c r="C717" s="65" t="s">
        <v>39</v>
      </c>
    </row>
    <row r="718" spans="2:159" x14ac:dyDescent="0.2">
      <c r="B718" s="65" t="s">
        <v>771</v>
      </c>
      <c r="C718" s="65" t="s">
        <v>40</v>
      </c>
    </row>
    <row r="719" spans="2:159" x14ac:dyDescent="0.2">
      <c r="B719" s="65" t="s">
        <v>771</v>
      </c>
      <c r="C719" s="65" t="s">
        <v>41</v>
      </c>
    </row>
    <row r="720" spans="2:159" x14ac:dyDescent="0.2">
      <c r="B720" s="65" t="s">
        <v>771</v>
      </c>
      <c r="C720" s="65" t="s">
        <v>42</v>
      </c>
    </row>
    <row r="721" spans="2:159" x14ac:dyDescent="0.2">
      <c r="B721" s="65" t="s">
        <v>771</v>
      </c>
      <c r="C721" s="65" t="s">
        <v>43</v>
      </c>
    </row>
    <row r="722" spans="2:159" x14ac:dyDescent="0.2">
      <c r="B722" s="65" t="s">
        <v>771</v>
      </c>
      <c r="C722" s="65" t="s">
        <v>44</v>
      </c>
    </row>
    <row r="723" spans="2:159" x14ac:dyDescent="0.2">
      <c r="B723" s="65" t="s">
        <v>771</v>
      </c>
      <c r="C723" s="65" t="s">
        <v>45</v>
      </c>
    </row>
    <row r="724" spans="2:159" x14ac:dyDescent="0.2">
      <c r="B724" s="65" t="s">
        <v>771</v>
      </c>
      <c r="C724" s="65" t="s">
        <v>46</v>
      </c>
    </row>
    <row r="725" spans="2:159" x14ac:dyDescent="0.2">
      <c r="B725" s="65" t="s">
        <v>771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707</v>
      </c>
      <c r="C726" s="65" t="s">
        <v>36</v>
      </c>
    </row>
    <row r="727" spans="2:159" x14ac:dyDescent="0.2">
      <c r="B727" s="65" t="s">
        <v>707</v>
      </c>
      <c r="C727" s="65" t="s">
        <v>37</v>
      </c>
    </row>
    <row r="728" spans="2:159" x14ac:dyDescent="0.2">
      <c r="B728" s="65" t="s">
        <v>707</v>
      </c>
      <c r="C728" s="65" t="s">
        <v>38</v>
      </c>
    </row>
    <row r="729" spans="2:159" x14ac:dyDescent="0.2">
      <c r="B729" s="65" t="s">
        <v>707</v>
      </c>
      <c r="C729" s="65" t="s">
        <v>39</v>
      </c>
    </row>
    <row r="730" spans="2:159" x14ac:dyDescent="0.2">
      <c r="B730" s="65" t="s">
        <v>707</v>
      </c>
      <c r="C730" s="65" t="s">
        <v>40</v>
      </c>
    </row>
    <row r="731" spans="2:159" x14ac:dyDescent="0.2">
      <c r="B731" s="65" t="s">
        <v>707</v>
      </c>
      <c r="C731" s="65" t="s">
        <v>41</v>
      </c>
    </row>
    <row r="732" spans="2:159" x14ac:dyDescent="0.2">
      <c r="B732" s="65" t="s">
        <v>707</v>
      </c>
      <c r="C732" s="65" t="s">
        <v>42</v>
      </c>
    </row>
    <row r="733" spans="2:159" x14ac:dyDescent="0.2">
      <c r="B733" s="65" t="s">
        <v>707</v>
      </c>
      <c r="C733" s="65" t="s">
        <v>43</v>
      </c>
    </row>
    <row r="734" spans="2:159" x14ac:dyDescent="0.2">
      <c r="B734" s="65" t="s">
        <v>707</v>
      </c>
      <c r="C734" s="65" t="s">
        <v>44</v>
      </c>
    </row>
    <row r="735" spans="2:159" x14ac:dyDescent="0.2">
      <c r="B735" s="65" t="s">
        <v>707</v>
      </c>
      <c r="C735" s="65" t="s">
        <v>45</v>
      </c>
    </row>
    <row r="736" spans="2:159" x14ac:dyDescent="0.2">
      <c r="B736" s="65" t="s">
        <v>707</v>
      </c>
      <c r="C736" s="65" t="s">
        <v>46</v>
      </c>
    </row>
    <row r="737" spans="2:159" x14ac:dyDescent="0.2">
      <c r="B737" s="65" t="s">
        <v>707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720</v>
      </c>
      <c r="C738" s="65" t="s">
        <v>36</v>
      </c>
    </row>
    <row r="739" spans="2:159" x14ac:dyDescent="0.2">
      <c r="B739" s="65" t="s">
        <v>720</v>
      </c>
      <c r="C739" s="65" t="s">
        <v>37</v>
      </c>
    </row>
    <row r="740" spans="2:159" x14ac:dyDescent="0.2">
      <c r="B740" s="65" t="s">
        <v>720</v>
      </c>
      <c r="C740" s="65" t="s">
        <v>38</v>
      </c>
    </row>
    <row r="741" spans="2:159" x14ac:dyDescent="0.2">
      <c r="B741" s="65" t="s">
        <v>720</v>
      </c>
      <c r="C741" s="65" t="s">
        <v>39</v>
      </c>
    </row>
    <row r="742" spans="2:159" x14ac:dyDescent="0.2">
      <c r="B742" s="65" t="s">
        <v>720</v>
      </c>
      <c r="C742" s="65" t="s">
        <v>40</v>
      </c>
    </row>
    <row r="743" spans="2:159" x14ac:dyDescent="0.2">
      <c r="B743" s="65" t="s">
        <v>720</v>
      </c>
      <c r="C743" s="65" t="s">
        <v>41</v>
      </c>
    </row>
    <row r="744" spans="2:159" x14ac:dyDescent="0.2">
      <c r="B744" s="65" t="s">
        <v>720</v>
      </c>
      <c r="C744" s="65" t="s">
        <v>42</v>
      </c>
    </row>
    <row r="745" spans="2:159" x14ac:dyDescent="0.2">
      <c r="B745" s="65" t="s">
        <v>720</v>
      </c>
      <c r="C745" s="65" t="s">
        <v>43</v>
      </c>
    </row>
    <row r="746" spans="2:159" x14ac:dyDescent="0.2">
      <c r="B746" s="65" t="s">
        <v>720</v>
      </c>
      <c r="C746" s="65" t="s">
        <v>44</v>
      </c>
    </row>
    <row r="747" spans="2:159" x14ac:dyDescent="0.2">
      <c r="B747" s="65" t="s">
        <v>720</v>
      </c>
      <c r="C747" s="65" t="s">
        <v>45</v>
      </c>
    </row>
    <row r="748" spans="2:159" x14ac:dyDescent="0.2">
      <c r="B748" s="65" t="s">
        <v>720</v>
      </c>
      <c r="C748" s="65" t="s">
        <v>46</v>
      </c>
    </row>
    <row r="749" spans="2:159" x14ac:dyDescent="0.2">
      <c r="B749" s="65" t="s">
        <v>720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772</v>
      </c>
      <c r="C750" s="65" t="s">
        <v>36</v>
      </c>
    </row>
    <row r="751" spans="2:159" x14ac:dyDescent="0.2">
      <c r="B751" s="65" t="s">
        <v>772</v>
      </c>
      <c r="C751" s="65" t="s">
        <v>37</v>
      </c>
      <c r="CB751" s="65">
        <v>189.49431200000001</v>
      </c>
      <c r="CC751" s="65">
        <v>189.49431200000001</v>
      </c>
      <c r="CD751" s="65">
        <v>189.49431200000001</v>
      </c>
      <c r="CE751" s="65">
        <v>189.49431200000001</v>
      </c>
      <c r="CF751" s="65">
        <v>378.98862400000002</v>
      </c>
      <c r="CG751" s="65">
        <v>378.98862400000002</v>
      </c>
      <c r="CH751" s="65">
        <v>378.98862400000002</v>
      </c>
      <c r="CI751" s="65">
        <v>378.98862400000002</v>
      </c>
      <c r="CJ751" s="65">
        <v>568.482936</v>
      </c>
      <c r="CK751" s="65">
        <v>568.482936</v>
      </c>
      <c r="CL751" s="65">
        <v>568.482936</v>
      </c>
      <c r="CM751" s="65">
        <v>555.02794019999999</v>
      </c>
      <c r="CN751" s="65">
        <v>757.97724800000003</v>
      </c>
      <c r="CO751" s="65">
        <v>757.97724800000003</v>
      </c>
      <c r="CP751" s="65">
        <v>568.482936</v>
      </c>
      <c r="CQ751" s="65">
        <v>757.97724800000003</v>
      </c>
      <c r="CR751" s="65">
        <v>947.47155999999995</v>
      </c>
      <c r="CS751" s="65">
        <v>947.47155999999995</v>
      </c>
      <c r="CT751" s="65">
        <v>947.47155999999995</v>
      </c>
      <c r="CU751" s="65">
        <v>947.47155999999995</v>
      </c>
      <c r="CV751" s="65">
        <v>1136.965872</v>
      </c>
      <c r="CW751" s="65">
        <v>1136.965872</v>
      </c>
      <c r="CX751" s="65">
        <v>1136.965872</v>
      </c>
      <c r="CY751" s="65">
        <v>1136.965872</v>
      </c>
      <c r="CZ751" s="65">
        <v>1326.460184</v>
      </c>
      <c r="DA751" s="65">
        <v>1326.460184</v>
      </c>
      <c r="DB751" s="65">
        <v>1326.460184</v>
      </c>
      <c r="DC751" s="65">
        <v>1326.460184</v>
      </c>
      <c r="DD751" s="65">
        <v>1515.9544960000001</v>
      </c>
      <c r="DE751" s="65">
        <v>1515.9544960000001</v>
      </c>
      <c r="DF751" s="65">
        <v>1136.965872</v>
      </c>
      <c r="DG751" s="65">
        <v>1136.965872</v>
      </c>
      <c r="DH751" s="65">
        <v>1705.4488080000001</v>
      </c>
      <c r="DI751" s="65">
        <v>1136.965872</v>
      </c>
      <c r="DJ751" s="65">
        <v>1515.9544960000001</v>
      </c>
      <c r="DK751" s="65">
        <v>1705.4488080000001</v>
      </c>
      <c r="DL751" s="65">
        <v>1705.4488080000001</v>
      </c>
      <c r="DM751" s="65">
        <v>1705.4488080000001</v>
      </c>
      <c r="DN751" s="65">
        <v>1705.4488080000001</v>
      </c>
      <c r="DO751" s="65">
        <v>1705.4488080000001</v>
      </c>
      <c r="DP751" s="65">
        <v>1705.4488080000001</v>
      </c>
      <c r="DQ751" s="65">
        <v>1705.4488080000001</v>
      </c>
      <c r="DR751" s="65">
        <v>1705.4488080000001</v>
      </c>
      <c r="DS751" s="65">
        <v>1705.4488080000001</v>
      </c>
      <c r="DT751" s="65">
        <v>1705.4488080000001</v>
      </c>
      <c r="DU751" s="65">
        <v>1705.4488080000001</v>
      </c>
      <c r="DV751" s="65">
        <v>1326.460184</v>
      </c>
      <c r="DW751" s="65">
        <v>1705.4488080000001</v>
      </c>
      <c r="DX751" s="65">
        <v>1705.4488080000001</v>
      </c>
      <c r="DY751" s="65">
        <v>1705.4488080000001</v>
      </c>
      <c r="DZ751" s="65">
        <v>1705.4488080000001</v>
      </c>
      <c r="EA751" s="65">
        <v>1705.4488080000001</v>
      </c>
      <c r="EB751" s="65">
        <v>1705.4488080000001</v>
      </c>
      <c r="EC751" s="65">
        <v>1705.4488080000001</v>
      </c>
      <c r="ED751" s="65">
        <v>1705.4488080000001</v>
      </c>
      <c r="EE751" s="65">
        <v>1705.4488080000001</v>
      </c>
      <c r="EF751" s="65">
        <v>1705.4488080000001</v>
      </c>
      <c r="EG751" s="65">
        <v>1705.4488080000001</v>
      </c>
      <c r="EH751" s="65">
        <v>1151.383124</v>
      </c>
      <c r="EI751" s="65">
        <v>1705.4488080000001</v>
      </c>
      <c r="EJ751" s="65">
        <v>1705.4488080000001</v>
      </c>
      <c r="EK751" s="65">
        <v>1705.4488080000001</v>
      </c>
      <c r="EL751" s="65">
        <v>1515.9544960000001</v>
      </c>
      <c r="EM751" s="65">
        <v>1515.9544960000001</v>
      </c>
      <c r="EN751" s="65">
        <v>1705.4488080000001</v>
      </c>
      <c r="EO751" s="65">
        <v>1705.4488080000001</v>
      </c>
      <c r="EP751" s="65">
        <v>1705.4488080000001</v>
      </c>
      <c r="EQ751" s="65">
        <v>1705.4488080000001</v>
      </c>
      <c r="ER751" s="65">
        <v>1705.4488080000001</v>
      </c>
      <c r="ES751" s="65">
        <v>1705.4488080000001</v>
      </c>
      <c r="ET751" s="65">
        <v>1515.9544960000001</v>
      </c>
      <c r="EU751" s="65">
        <v>1705.4488080000001</v>
      </c>
      <c r="EV751" s="65">
        <v>1705.4488080000001</v>
      </c>
      <c r="EW751" s="65">
        <v>1705.4488080000001</v>
      </c>
      <c r="EX751" s="65">
        <v>1705.4488080000001</v>
      </c>
      <c r="EY751" s="65">
        <v>1705.4488080000001</v>
      </c>
      <c r="EZ751" s="65">
        <v>1705.4488080000001</v>
      </c>
      <c r="FA751" s="65">
        <v>1705.4488080000001</v>
      </c>
      <c r="FB751" s="65">
        <v>1515.9544960000001</v>
      </c>
      <c r="FC751" s="65">
        <v>1705.4488080000001</v>
      </c>
    </row>
    <row r="752" spans="2:159" x14ac:dyDescent="0.2">
      <c r="B752" s="65" t="s">
        <v>772</v>
      </c>
      <c r="C752" s="65" t="s">
        <v>38</v>
      </c>
    </row>
    <row r="753" spans="2:159" x14ac:dyDescent="0.2">
      <c r="B753" s="65" t="s">
        <v>772</v>
      </c>
      <c r="C753" s="65" t="s">
        <v>39</v>
      </c>
      <c r="CB753" s="65">
        <v>693.54918190000001</v>
      </c>
      <c r="CC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G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1185.286922</v>
      </c>
      <c r="CQ753" s="65">
        <v>1185.286922</v>
      </c>
      <c r="CR753" s="65">
        <v>1185.286922</v>
      </c>
      <c r="CS753" s="65">
        <v>1185.286922</v>
      </c>
      <c r="CT753" s="65">
        <v>90.86277389</v>
      </c>
      <c r="CU753" s="65">
        <v>1185.286922</v>
      </c>
      <c r="CV753" s="65">
        <v>1185.286922</v>
      </c>
      <c r="CW753" s="65">
        <v>1185.286922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1185.286922</v>
      </c>
      <c r="DC753" s="65">
        <v>1185.286922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1185.286922</v>
      </c>
      <c r="DL753" s="65">
        <v>1185.286922</v>
      </c>
      <c r="DM753" s="65">
        <v>693.54918190000001</v>
      </c>
      <c r="DN753" s="65">
        <v>1185.286922</v>
      </c>
      <c r="DO753" s="65">
        <v>1185.286922</v>
      </c>
      <c r="DP753" s="65">
        <v>1185.286922</v>
      </c>
      <c r="DQ753" s="65">
        <v>1185.286922</v>
      </c>
      <c r="DR753" s="65">
        <v>1185.286922</v>
      </c>
      <c r="DS753" s="65">
        <v>1185.286922</v>
      </c>
      <c r="DT753" s="65">
        <v>1185.286922</v>
      </c>
      <c r="DU753" s="65">
        <v>1185.286922</v>
      </c>
      <c r="DW753" s="65">
        <v>1185.286922</v>
      </c>
      <c r="DX753" s="65">
        <v>1185.286922</v>
      </c>
      <c r="DY753" s="65">
        <v>1185.286922</v>
      </c>
      <c r="DZ753" s="65">
        <v>1185.286922</v>
      </c>
      <c r="EA753" s="65">
        <v>1185.286922</v>
      </c>
      <c r="EB753" s="65">
        <v>1185.286922</v>
      </c>
      <c r="EC753" s="65">
        <v>1185.286922</v>
      </c>
      <c r="ED753" s="65">
        <v>1185.286922</v>
      </c>
      <c r="EE753" s="65">
        <v>491.7377396</v>
      </c>
      <c r="EF753" s="65">
        <v>1185.286922</v>
      </c>
      <c r="EG753" s="65">
        <v>1185.286922</v>
      </c>
      <c r="EH753" s="65">
        <v>1185.286922</v>
      </c>
      <c r="EI753" s="65">
        <v>1185.286922</v>
      </c>
      <c r="EJ753" s="65">
        <v>1185.286922</v>
      </c>
      <c r="EK753" s="65">
        <v>1185.286922</v>
      </c>
      <c r="EL753" s="65">
        <v>1185.286922</v>
      </c>
      <c r="EM753" s="65">
        <v>1185.286922</v>
      </c>
      <c r="EN753" s="65">
        <v>693.54918190000001</v>
      </c>
      <c r="EO753" s="65">
        <v>1185.286922</v>
      </c>
      <c r="EP753" s="65">
        <v>1185.286922</v>
      </c>
      <c r="EQ753" s="65">
        <v>1185.286922</v>
      </c>
      <c r="ER753" s="65">
        <v>1185.286922</v>
      </c>
      <c r="ES753" s="65">
        <v>1185.286922</v>
      </c>
      <c r="ET753" s="65">
        <v>1185.286922</v>
      </c>
      <c r="EU753" s="65">
        <v>1185.286922</v>
      </c>
      <c r="EV753" s="65">
        <v>491.7377396</v>
      </c>
      <c r="EW753" s="65">
        <v>1185.286922</v>
      </c>
      <c r="EX753" s="65">
        <v>1185.286922</v>
      </c>
      <c r="EY753" s="65">
        <v>1185.286922</v>
      </c>
      <c r="EZ753" s="65">
        <v>1185.286922</v>
      </c>
      <c r="FA753" s="65">
        <v>1185.286922</v>
      </c>
      <c r="FB753" s="65">
        <v>1185.286922</v>
      </c>
      <c r="FC753" s="65">
        <v>491.7377396</v>
      </c>
    </row>
    <row r="754" spans="2:159" x14ac:dyDescent="0.2">
      <c r="B754" s="65" t="s">
        <v>772</v>
      </c>
      <c r="C754" s="65" t="s">
        <v>40</v>
      </c>
    </row>
    <row r="755" spans="2:159" x14ac:dyDescent="0.2">
      <c r="B755" s="65" t="s">
        <v>772</v>
      </c>
      <c r="C755" s="65" t="s">
        <v>41</v>
      </c>
    </row>
    <row r="756" spans="2:159" x14ac:dyDescent="0.2">
      <c r="B756" s="65" t="s">
        <v>772</v>
      </c>
      <c r="C756" s="65" t="s">
        <v>42</v>
      </c>
      <c r="CB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64.168100960000004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654.95884850000004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862.66699610000001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559.955692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772</v>
      </c>
      <c r="C757" s="65" t="s">
        <v>43</v>
      </c>
    </row>
    <row r="758" spans="2:159" x14ac:dyDescent="0.2">
      <c r="B758" s="65" t="s">
        <v>772</v>
      </c>
      <c r="C758" s="65" t="s">
        <v>44</v>
      </c>
    </row>
    <row r="759" spans="2:159" x14ac:dyDescent="0.2">
      <c r="B759" s="65" t="s">
        <v>772</v>
      </c>
      <c r="C759" s="65" t="s">
        <v>45</v>
      </c>
    </row>
    <row r="760" spans="2:159" x14ac:dyDescent="0.2">
      <c r="B760" s="65" t="s">
        <v>772</v>
      </c>
      <c r="C760" s="65" t="s">
        <v>46</v>
      </c>
    </row>
    <row r="761" spans="2:159" x14ac:dyDescent="0.2">
      <c r="B761" s="65" t="s">
        <v>772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883.04349390000004</v>
      </c>
      <c r="CD761" s="65">
        <v>1249.7149879999999</v>
      </c>
      <c r="CE761" s="65">
        <v>1249.7149879999999</v>
      </c>
      <c r="CF761" s="65">
        <v>1439.2093</v>
      </c>
      <c r="CG761" s="65">
        <v>1439.2093</v>
      </c>
      <c r="CH761" s="65">
        <v>1439.2093</v>
      </c>
      <c r="CI761" s="65">
        <v>1439.2093</v>
      </c>
      <c r="CJ761" s="65">
        <v>1628.703612</v>
      </c>
      <c r="CK761" s="65">
        <v>1628.703612</v>
      </c>
      <c r="CL761" s="65">
        <v>1262.0321180000001</v>
      </c>
      <c r="CM761" s="65">
        <v>1615.2486160000001</v>
      </c>
      <c r="CN761" s="65">
        <v>2309.9356630000002</v>
      </c>
      <c r="CO761" s="65">
        <v>2309.9356630000002</v>
      </c>
      <c r="CP761" s="65">
        <v>2120.4413509999999</v>
      </c>
      <c r="CQ761" s="65">
        <v>2309.9356630000002</v>
      </c>
      <c r="CR761" s="65">
        <v>2499.429975</v>
      </c>
      <c r="CS761" s="65">
        <v>2499.429975</v>
      </c>
      <c r="CT761" s="65">
        <v>1405.0058280000001</v>
      </c>
      <c r="CU761" s="65">
        <v>2196.9265829999999</v>
      </c>
      <c r="CV761" s="65">
        <v>2688.9242869999998</v>
      </c>
      <c r="CW761" s="65">
        <v>2688.9242869999998</v>
      </c>
      <c r="CX761" s="65">
        <v>2688.9242869999998</v>
      </c>
      <c r="CY761" s="65">
        <v>2688.9242869999998</v>
      </c>
      <c r="CZ761" s="65">
        <v>3438.3742910000001</v>
      </c>
      <c r="DA761" s="65">
        <v>3166.705954</v>
      </c>
      <c r="DB761" s="65">
        <v>3438.3742910000001</v>
      </c>
      <c r="DC761" s="65">
        <v>3438.3742910000001</v>
      </c>
      <c r="DD761" s="65">
        <v>3627.8686029999999</v>
      </c>
      <c r="DE761" s="65">
        <v>3627.8686029999999</v>
      </c>
      <c r="DF761" s="65">
        <v>3248.8799789999998</v>
      </c>
      <c r="DG761" s="65">
        <v>3184.9197899999999</v>
      </c>
      <c r="DH761" s="65">
        <v>3817.3629150000002</v>
      </c>
      <c r="DI761" s="65">
        <v>3248.8799789999998</v>
      </c>
      <c r="DJ761" s="65">
        <v>3627.8686029999999</v>
      </c>
      <c r="DK761" s="65">
        <v>3817.3629150000002</v>
      </c>
      <c r="DL761" s="65">
        <v>3817.3629150000002</v>
      </c>
      <c r="DM761" s="65">
        <v>3325.625176</v>
      </c>
      <c r="DN761" s="65">
        <v>3817.3629150000002</v>
      </c>
      <c r="DO761" s="65">
        <v>3817.3629150000002</v>
      </c>
      <c r="DP761" s="65">
        <v>3817.3629150000002</v>
      </c>
      <c r="DQ761" s="65">
        <v>3817.3629150000002</v>
      </c>
      <c r="DR761" s="65">
        <v>3817.3629150000002</v>
      </c>
      <c r="DS761" s="65">
        <v>3450.6914219999999</v>
      </c>
      <c r="DT761" s="65">
        <v>3817.3629150000002</v>
      </c>
      <c r="DU761" s="65">
        <v>3817.3629150000002</v>
      </c>
      <c r="DV761" s="65">
        <v>2253.0873700000002</v>
      </c>
      <c r="DW761" s="65">
        <v>3817.3629150000002</v>
      </c>
      <c r="DX761" s="65">
        <v>3817.3629150000002</v>
      </c>
      <c r="DY761" s="65">
        <v>3817.3629150000002</v>
      </c>
      <c r="DZ761" s="65">
        <v>3817.3629150000002</v>
      </c>
      <c r="EA761" s="65">
        <v>3817.3629150000002</v>
      </c>
      <c r="EB761" s="65">
        <v>3817.3629150000002</v>
      </c>
      <c r="EC761" s="65">
        <v>3817.3629150000002</v>
      </c>
      <c r="ED761" s="65">
        <v>3817.3629150000002</v>
      </c>
      <c r="EE761" s="65">
        <v>3123.813733</v>
      </c>
      <c r="EF761" s="65">
        <v>3817.3629150000002</v>
      </c>
      <c r="EG761" s="65">
        <v>3817.3629150000002</v>
      </c>
      <c r="EH761" s="65">
        <v>3263.297231</v>
      </c>
      <c r="EI761" s="65">
        <v>3817.3629150000002</v>
      </c>
      <c r="EJ761" s="65">
        <v>3817.3629150000002</v>
      </c>
      <c r="EK761" s="65">
        <v>3817.3629150000002</v>
      </c>
      <c r="EL761" s="65">
        <v>3627.8686029999999</v>
      </c>
      <c r="EM761" s="65">
        <v>3627.8686029999999</v>
      </c>
      <c r="EN761" s="65">
        <v>3325.625176</v>
      </c>
      <c r="EO761" s="65">
        <v>3817.3629150000002</v>
      </c>
      <c r="EP761" s="65">
        <v>3817.3629150000002</v>
      </c>
      <c r="EQ761" s="65">
        <v>3817.3629150000002</v>
      </c>
      <c r="ER761" s="65">
        <v>3817.3629150000002</v>
      </c>
      <c r="ES761" s="65">
        <v>3817.3629150000002</v>
      </c>
      <c r="ET761" s="65">
        <v>3627.8686029999999</v>
      </c>
      <c r="EU761" s="65">
        <v>3817.3629150000002</v>
      </c>
      <c r="EV761" s="65">
        <v>3123.813733</v>
      </c>
      <c r="EW761" s="65">
        <v>3817.3629150000002</v>
      </c>
      <c r="EX761" s="65">
        <v>3817.3629150000002</v>
      </c>
      <c r="EY761" s="65">
        <v>3817.3629150000002</v>
      </c>
      <c r="EZ761" s="65">
        <v>3817.3629150000002</v>
      </c>
      <c r="FA761" s="65">
        <v>3817.3629150000002</v>
      </c>
      <c r="FB761" s="65">
        <v>3627.8686029999999</v>
      </c>
      <c r="FC761" s="65">
        <v>3123.813733</v>
      </c>
    </row>
  </sheetData>
  <conditionalFormatting sqref="J13">
    <cfRule type="beginsWith" dxfId="2" priority="1" operator="beginsWith" text="sum">
      <formula>LEFT(J13,LEN("sum"))="sum"</formula>
    </cfRule>
  </conditionalFormatting>
  <conditionalFormatting sqref="C6:C115">
    <cfRule type="beginsWith" dxfId="1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226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62700.84592</v>
      </c>
      <c r="D4" s="1">
        <f>PLANEL_GerPT_Trim_Resultado!Q245</f>
        <v>55625.475270000003</v>
      </c>
      <c r="E4" s="1">
        <f>PLANEL_GerPT_Trim_Resultado!R245</f>
        <v>53838.246279999999</v>
      </c>
      <c r="F4" s="1">
        <f>PLANEL_GerPT_Trim_Resultado!S245</f>
        <v>58365.903230000004</v>
      </c>
      <c r="G4" s="1">
        <f>PLANEL_GerPT_Trim_Resultado!T245</f>
        <v>61750.65956</v>
      </c>
      <c r="H4" s="1">
        <f>PLANEL_GerPT_Trim_Resultado!U245</f>
        <v>53766.55343</v>
      </c>
      <c r="I4" s="1">
        <f>PLANEL_GerPT_Trim_Resultado!V245</f>
        <v>52352.13018</v>
      </c>
      <c r="J4" s="1">
        <f>PLANEL_GerPT_Trim_Resultado!W245</f>
        <v>54709.150159999997</v>
      </c>
      <c r="K4" s="1">
        <f>PLANEL_GerPT_Trim_Resultado!X245</f>
        <v>63907.47118</v>
      </c>
      <c r="L4" s="1">
        <f>PLANEL_GerPT_Trim_Resultado!Y245</f>
        <v>56667.187279999998</v>
      </c>
      <c r="M4" s="1">
        <f>PLANEL_GerPT_Trim_Resultado!Z245</f>
        <v>54297.071660000001</v>
      </c>
      <c r="N4" s="1">
        <f>PLANEL_GerPT_Trim_Resultado!AA245</f>
        <v>58332.029569999999</v>
      </c>
      <c r="O4" s="1">
        <f>PLANEL_GerPT_Trim_Resultado!AB245</f>
        <v>64873.41807</v>
      </c>
      <c r="P4" s="1">
        <f>PLANEL_GerPT_Trim_Resultado!AC245</f>
        <v>59107.518530000001</v>
      </c>
      <c r="Q4" s="1">
        <f>PLANEL_GerPT_Trim_Resultado!AD245</f>
        <v>58242.472670000003</v>
      </c>
      <c r="R4" s="1">
        <f>PLANEL_GerPT_Trim_Resultado!AE245</f>
        <v>62543.305769999999</v>
      </c>
      <c r="S4" s="1">
        <f>PLANEL_GerPT_Trim_Resultado!AF245</f>
        <v>67967.910610000006</v>
      </c>
      <c r="T4" s="1">
        <f>PLANEL_GerPT_Trim_Resultado!AG245</f>
        <v>62504.505250000002</v>
      </c>
      <c r="U4" s="1">
        <f>PLANEL_GerPT_Trim_Resultado!AH245</f>
        <v>60079.895380000002</v>
      </c>
      <c r="V4" s="1">
        <f>PLANEL_GerPT_Trim_Resultado!AI245</f>
        <v>63076.354780000001</v>
      </c>
      <c r="W4" s="1">
        <f>PLANEL_GerPT_Trim_Resultado!AJ245</f>
        <v>71206.462220000001</v>
      </c>
      <c r="X4" s="1">
        <f>PLANEL_GerPT_Trim_Resultado!AK245</f>
        <v>65179.187449999998</v>
      </c>
      <c r="Y4" s="1">
        <f>PLANEL_GerPT_Trim_Resultado!AL245</f>
        <v>68230.685750000004</v>
      </c>
      <c r="Z4" s="1">
        <f>PLANEL_GerPT_Trim_Resultado!AM245</f>
        <v>69057.185129999998</v>
      </c>
      <c r="AA4" s="1">
        <f>PLANEL_GerPT_Trim_Resultado!AN245</f>
        <v>73242.682660000006</v>
      </c>
      <c r="AB4" s="1">
        <f>PLANEL_GerPT_Trim_Resultado!AO245</f>
        <v>66833.209260000003</v>
      </c>
      <c r="AC4" s="1">
        <f>PLANEL_GerPT_Trim_Resultado!AP245</f>
        <v>59882.772900000004</v>
      </c>
      <c r="AD4" s="1">
        <f>PLANEL_GerPT_Trim_Resultado!AQ245</f>
        <v>67704.972120000006</v>
      </c>
      <c r="AE4" s="1">
        <f>PLANEL_GerPT_Trim_Resultado!AR245</f>
        <v>72421.630510000003</v>
      </c>
      <c r="AF4" s="1">
        <f>PLANEL_GerPT_Trim_Resultado!AS245</f>
        <v>71783.713019999996</v>
      </c>
      <c r="AG4" s="1">
        <f>PLANEL_GerPT_Trim_Resultado!AT245</f>
        <v>64228.940600000002</v>
      </c>
      <c r="AH4" s="1">
        <f>PLANEL_GerPT_Trim_Resultado!AU245</f>
        <v>68734.814259999999</v>
      </c>
      <c r="AI4" s="1">
        <f>PLANEL_GerPT_Trim_Resultado!AV245</f>
        <v>72752.597009999998</v>
      </c>
      <c r="AJ4" s="1">
        <f>PLANEL_GerPT_Trim_Resultado!AW245</f>
        <v>72102.608840000001</v>
      </c>
      <c r="AK4" s="1">
        <f>PLANEL_GerPT_Trim_Resultado!AX245</f>
        <v>65602.289220000006</v>
      </c>
      <c r="AL4" s="1">
        <f>PLANEL_GerPT_Trim_Resultado!AY245</f>
        <v>70173.147010000001</v>
      </c>
      <c r="AM4" s="1">
        <f>PLANEL_GerPT_Trim_Resultado!AZ245</f>
        <v>76326.067379999993</v>
      </c>
      <c r="AN4" s="1">
        <f>PLANEL_GerPT_Trim_Resultado!BA245</f>
        <v>71938.920129999999</v>
      </c>
      <c r="AO4" s="1">
        <f>PLANEL_GerPT_Trim_Resultado!BB245</f>
        <v>62310.758959999999</v>
      </c>
      <c r="AP4" s="1">
        <f>PLANEL_GerPT_Trim_Resultado!BC245</f>
        <v>68376.274430000005</v>
      </c>
      <c r="AQ4" s="1">
        <f>PLANEL_GerPT_Trim_Resultado!BD245</f>
        <v>78166.003110000005</v>
      </c>
      <c r="AR4" s="1">
        <f>PLANEL_GerPT_Trim_Resultado!BE245</f>
        <v>70582.291880000004</v>
      </c>
      <c r="AS4" s="1">
        <f>PLANEL_GerPT_Trim_Resultado!BF245</f>
        <v>64618.98805</v>
      </c>
      <c r="AT4" s="1">
        <f>PLANEL_GerPT_Trim_Resultado!BG245</f>
        <v>72339.255650000006</v>
      </c>
      <c r="AU4" s="1">
        <f>PLANEL_GerPT_Trim_Resultado!BH245</f>
        <v>80401.104569999996</v>
      </c>
      <c r="AV4" s="1">
        <f>PLANEL_GerPT_Trim_Resultado!BI245</f>
        <v>75272.205629999997</v>
      </c>
      <c r="AW4" s="1">
        <f>PLANEL_GerPT_Trim_Resultado!BJ245</f>
        <v>67925.345419999998</v>
      </c>
      <c r="AX4" s="1">
        <f>PLANEL_GerPT_Trim_Resultado!BK245</f>
        <v>73563.889370000004</v>
      </c>
      <c r="AY4" s="1">
        <f>PLANEL_GerPT_Trim_Resultado!BL245</f>
        <v>79848.505059999996</v>
      </c>
      <c r="AZ4" s="1">
        <f>PLANEL_GerPT_Trim_Resultado!BM245</f>
        <v>71655.759269999995</v>
      </c>
      <c r="BA4" s="1">
        <f>PLANEL_GerPT_Trim_Resultado!BN245</f>
        <v>67066.845000000001</v>
      </c>
      <c r="BB4" s="1">
        <f>PLANEL_GerPT_Trim_Resultado!BO245</f>
        <v>72826.532659999997</v>
      </c>
      <c r="BC4" s="1">
        <f>PLANEL_GerPT_Trim_Resultado!BP245</f>
        <v>81595.797189999997</v>
      </c>
      <c r="BD4" s="1">
        <f>PLANEL_GerPT_Trim_Resultado!BQ245</f>
        <v>73926.84143</v>
      </c>
      <c r="BE4" s="1">
        <f>PLANEL_GerPT_Trim_Resultado!BR245</f>
        <v>72074.653000000006</v>
      </c>
      <c r="BF4" s="1">
        <f>PLANEL_GerPT_Trim_Resultado!BS245</f>
        <v>74692.233869999996</v>
      </c>
      <c r="BG4" s="1">
        <f>PLANEL_GerPT_Trim_Resultado!BT245</f>
        <v>82744.055410000001</v>
      </c>
      <c r="BH4" s="1">
        <f>PLANEL_GerPT_Trim_Resultado!BU245</f>
        <v>75099.513789999997</v>
      </c>
      <c r="BI4" s="1">
        <f>PLANEL_GerPT_Trim_Resultado!BV245</f>
        <v>71983.505189999996</v>
      </c>
      <c r="BJ4" s="1">
        <f>PLANEL_GerPT_Trim_Resultado!BW245</f>
        <v>75719.885739999998</v>
      </c>
      <c r="BK4" s="1">
        <f>PLANEL_GerPT_Trim_Resultado!BX245</f>
        <v>82744.055410000001</v>
      </c>
      <c r="BL4" s="1">
        <f>PLANEL_GerPT_Trim_Resultado!BY245</f>
        <v>79570.64142</v>
      </c>
      <c r="BM4" s="1">
        <f>PLANEL_GerPT_Trim_Resultado!BZ245</f>
        <v>70031.756349999996</v>
      </c>
      <c r="BN4" s="1">
        <f>PLANEL_GerPT_Trim_Resultado!CA245</f>
        <v>75648.793030000001</v>
      </c>
      <c r="BO4" s="1">
        <f>PLANEL_GerPT_Trim_Resultado!CB245</f>
        <v>82744.055410000001</v>
      </c>
      <c r="BP4" s="1">
        <f>PLANEL_GerPT_Trim_Resultado!CC245</f>
        <v>79486.094140000001</v>
      </c>
      <c r="BQ4" s="1">
        <f>PLANEL_GerPT_Trim_Resultado!CD245</f>
        <v>73482.678169999999</v>
      </c>
      <c r="BR4" s="1">
        <f>PLANEL_GerPT_Trim_Resultado!CE245</f>
        <v>75209.531839999996</v>
      </c>
      <c r="BS4" s="1">
        <f>PLANEL_GerPT_Trim_Resultado!CF245</f>
        <v>82744.055410000001</v>
      </c>
      <c r="BT4" s="1">
        <f>PLANEL_GerPT_Trim_Resultado!CG245</f>
        <v>79147.69975</v>
      </c>
      <c r="BU4" s="1">
        <f>PLANEL_GerPT_Trim_Resultado!CH245</f>
        <v>72600.253400000001</v>
      </c>
      <c r="BV4" s="1">
        <f>PLANEL_GerPT_Trim_Resultado!CI245</f>
        <v>74608.045270000002</v>
      </c>
      <c r="BW4" s="1">
        <f>PLANEL_GerPT_Trim_Resultado!CJ245</f>
        <v>82744.055410000001</v>
      </c>
      <c r="BX4" s="1">
        <f>PLANEL_GerPT_Trim_Resultado!CK245</f>
        <v>78931.696169999996</v>
      </c>
      <c r="BY4" s="1">
        <f>PLANEL_GerPT_Trim_Resultado!CL245</f>
        <v>72017.014370000004</v>
      </c>
      <c r="BZ4" s="1">
        <f>PLANEL_GerPT_Trim_Resultado!CM245</f>
        <v>74307.101769999994</v>
      </c>
      <c r="CA4" s="1">
        <f>PLANEL_GerPT_Trim_Resultado!CN245</f>
        <v>82744.055410000001</v>
      </c>
      <c r="CB4" s="1">
        <f>PLANEL_GerPT_Trim_Resultado!CO245</f>
        <v>78691.326419999998</v>
      </c>
      <c r="CC4" s="1">
        <f>PLANEL_GerPT_Trim_Resultado!CP245</f>
        <v>72819.662450000003</v>
      </c>
      <c r="CD4" s="1">
        <f>PLANEL_GerPT_Trim_Resultado!CQ245</f>
        <v>74559.374049999999</v>
      </c>
      <c r="CE4" s="1">
        <f>PLANEL_GerPT_Trim_Resultado!CR245</f>
        <v>82744.055410000001</v>
      </c>
      <c r="CF4" s="1">
        <f>PLANEL_GerPT_Trim_Resultado!CS245</f>
        <v>79780.876740000007</v>
      </c>
      <c r="CG4" s="1">
        <f>PLANEL_GerPT_Trim_Resultado!CT245</f>
        <v>70149.169160000005</v>
      </c>
      <c r="CH4" s="1">
        <f>PLANEL_GerPT_Trim_Resultado!CU245</f>
        <v>74321.593040000007</v>
      </c>
      <c r="CI4" s="1">
        <f>PLANEL_GerPT_Trim_Resultado!CV245</f>
        <v>82744.055410000001</v>
      </c>
      <c r="CJ4" s="1">
        <f>PLANEL_GerPT_Trim_Resultado!CW245</f>
        <v>79780.876740000007</v>
      </c>
      <c r="CK4" s="1">
        <f>PLANEL_GerPT_Trim_Resultado!CX245</f>
        <v>73584.211070000005</v>
      </c>
      <c r="CL4" s="1">
        <f>PLANEL_GerPT_Trim_Resultado!CY245</f>
        <v>74702.454519999999</v>
      </c>
      <c r="CM4" s="1">
        <f>PLANEL_GerPT_Trim_Resultado!CZ245</f>
        <v>82744.055410000001</v>
      </c>
      <c r="CN4" s="1">
        <f>PLANEL_GerPT_Trim_Resultado!DA245</f>
        <v>79780.876740000007</v>
      </c>
      <c r="CO4" s="1">
        <f>PLANEL_GerPT_Trim_Resultado!DB245</f>
        <v>74107.448560000004</v>
      </c>
      <c r="CP4" s="1">
        <f>PLANEL_GerPT_Trim_Resultado!DC245</f>
        <v>74268.485209999999</v>
      </c>
      <c r="CQ4" s="1">
        <f>PLANEL_GerPT_Trim_Resultado!DD245</f>
        <v>82744.055410000001</v>
      </c>
      <c r="CR4" s="1">
        <f>PLANEL_GerPT_Trim_Resultado!DE245</f>
        <v>79368.833039999998</v>
      </c>
      <c r="CS4" s="1">
        <f>PLANEL_GerPT_Trim_Resultado!DF245</f>
        <v>72483.103610000006</v>
      </c>
      <c r="CT4" s="1">
        <f>PLANEL_GerPT_Trim_Resultado!DG245</f>
        <v>73684.807929999995</v>
      </c>
      <c r="CU4" s="1">
        <f>PLANEL_GerPT_Trim_Resultado!DH245</f>
        <v>82744.055410000001</v>
      </c>
      <c r="CV4" s="1">
        <f>PLANEL_GerPT_Trim_Resultado!DI245</f>
        <v>78945.973729999998</v>
      </c>
      <c r="CW4" s="1">
        <f>PLANEL_GerPT_Trim_Resultado!DJ245</f>
        <v>70009.313569999998</v>
      </c>
      <c r="CX4" s="1">
        <f>PLANEL_GerPT_Trim_Resultado!DK245</f>
        <v>75134.493740000005</v>
      </c>
      <c r="CY4" s="68">
        <f>PLANEL_GerPT_Trim_Resultado!DL245</f>
        <v>82744.055410000001</v>
      </c>
      <c r="CZ4" s="68">
        <f>PLANEL_GerPT_Trim_Resultado!DM245</f>
        <v>79587.751069999998</v>
      </c>
      <c r="DA4" s="68">
        <f>PLANEL_GerPT_Trim_Resultado!DN245</f>
        <v>69799.311549999999</v>
      </c>
      <c r="DB4" s="68">
        <f>PLANEL_GerPT_Trim_Resultado!DO245</f>
        <v>72660.241899999994</v>
      </c>
      <c r="DC4" s="1">
        <f>PLANEL_GerPT_Trim_Resultado!DP245</f>
        <v>82744.055410000001</v>
      </c>
      <c r="DD4" s="1">
        <f>PLANEL_GerPT_Trim_Resultado!DQ245</f>
        <v>79780.876740000007</v>
      </c>
      <c r="DE4" s="1">
        <f>PLANEL_GerPT_Trim_Resultado!DR245</f>
        <v>72930.211979999993</v>
      </c>
      <c r="DF4" s="1">
        <f>PLANEL_GerPT_Trim_Resultado!DS245</f>
        <v>73854.805649999995</v>
      </c>
      <c r="DG4" s="1">
        <f>PLANEL_GerPT_Trim_Resultado!DT245</f>
        <v>82055.952369999999</v>
      </c>
      <c r="DH4" s="1">
        <f>PLANEL_GerPT_Trim_Resultado!DU245</f>
        <v>79780.876740000007</v>
      </c>
      <c r="DI4" s="1">
        <f>PLANEL_GerPT_Trim_Resultado!DV245</f>
        <v>73104.383749999994</v>
      </c>
      <c r="DJ4" s="1">
        <f>PLANEL_GerPT_Trim_Resultado!DW245</f>
        <v>75599.905740000002</v>
      </c>
      <c r="DK4" s="1">
        <f>PLANEL_GerPT_Trim_Resultado!DX245</f>
        <v>81371.156910000005</v>
      </c>
      <c r="DL4" s="1">
        <f>PLANEL_GerPT_Trim_Resultado!DY245</f>
        <v>79780.876740000007</v>
      </c>
      <c r="DM4" s="1">
        <f>PLANEL_GerPT_Trim_Resultado!DZ245</f>
        <v>72788.814580000006</v>
      </c>
      <c r="DN4" s="1">
        <f>PLANEL_GerPT_Trim_Resultado!EA245</f>
        <v>75401.271340000007</v>
      </c>
      <c r="DO4" s="1">
        <f>PLANEL_GerPT_Trim_Resultado!EB245</f>
        <v>81674.809630000003</v>
      </c>
      <c r="DP4" s="1">
        <f>PLANEL_GerPT_Trim_Resultado!EC245</f>
        <v>79780.876740000007</v>
      </c>
      <c r="DQ4" s="1">
        <f>PLANEL_GerPT_Trim_Resultado!ED245</f>
        <v>72601.37384</v>
      </c>
      <c r="DR4" s="1">
        <f>PLANEL_GerPT_Trim_Resultado!EE245</f>
        <v>73575.255350000007</v>
      </c>
      <c r="DS4" s="1">
        <f>PLANEL_GerPT_Trim_Resultado!EF245</f>
        <v>82744.055410000001</v>
      </c>
      <c r="DT4" s="1">
        <f>PLANEL_GerPT_Trim_Resultado!EG245</f>
        <v>79780.876740000007</v>
      </c>
      <c r="DU4" s="1">
        <f>PLANEL_GerPT_Trim_Resultado!EH245</f>
        <v>72308.945569999996</v>
      </c>
      <c r="DV4" s="1">
        <f>PLANEL_GerPT_Trim_Resultado!EI245</f>
        <v>75446.502739999996</v>
      </c>
      <c r="DW4" s="1">
        <f>PLANEL_GerPT_Trim_Resultado!EJ245</f>
        <v>79766.705489999993</v>
      </c>
      <c r="DX4" s="1">
        <f>PLANEL_GerPT_Trim_Resultado!EK245</f>
        <v>79780.876740000007</v>
      </c>
      <c r="DY4" s="1">
        <f>PLANEL_GerPT_Trim_Resultado!EL245</f>
        <v>73641.95435</v>
      </c>
      <c r="DZ4" s="1">
        <f>PLANEL_GerPT_Trim_Resultado!EM245</f>
        <v>72216.351259999996</v>
      </c>
      <c r="EA4" s="1">
        <f>PLANEL_GerPT_Trim_Resultado!EN245</f>
        <v>82196.831649999993</v>
      </c>
      <c r="EB4" s="1">
        <f>PLANEL_GerPT_Trim_Resultado!EO245</f>
        <v>79780.876740000007</v>
      </c>
      <c r="EC4" s="1">
        <f>PLANEL_GerPT_Trim_Resultado!EP245</f>
        <v>72924.330050000004</v>
      </c>
      <c r="ED4" s="1">
        <f>PLANEL_GerPT_Trim_Resultado!EQ245</f>
        <v>69840.940119999999</v>
      </c>
      <c r="EE4" s="1">
        <f>PLANEL_GerPT_Trim_Resultado!ER245</f>
        <v>82744.055410000001</v>
      </c>
      <c r="EF4" s="1">
        <f>PLANEL_GerPT_Trim_Resultado!ES245</f>
        <v>79780.876740000007</v>
      </c>
      <c r="EG4" s="1">
        <f>PLANEL_GerPT_Trim_Resultado!ET245</f>
        <v>71884.544609999997</v>
      </c>
      <c r="EH4" s="1">
        <f>PLANEL_GerPT_Trim_Resultado!EU245</f>
        <v>74351.275070000003</v>
      </c>
      <c r="EI4" s="1">
        <f>PLANEL_GerPT_Trim_Resultado!EV245</f>
        <v>77771.472550000006</v>
      </c>
      <c r="EJ4" s="1">
        <f>PLANEL_GerPT_Trim_Resultado!EW245</f>
        <v>79780.876740000007</v>
      </c>
      <c r="EK4" s="1">
        <f>PLANEL_GerPT_Trim_Resultado!EX245</f>
        <v>72410.008130000002</v>
      </c>
      <c r="EL4" s="1">
        <f>PLANEL_GerPT_Trim_Resultado!EY245</f>
        <v>74381.547730000006</v>
      </c>
      <c r="EM4" s="1">
        <f>PLANEL_GerPT_Trim_Resultado!EZ245</f>
        <v>81765.165890000004</v>
      </c>
      <c r="EN4" s="1">
        <f>PLANEL_GerPT_Trim_Resultado!FA245</f>
        <v>79780.876740000007</v>
      </c>
      <c r="EO4" s="1">
        <f>PLANEL_GerPT_Trim_Resultado!FB245</f>
        <v>72597.074630000003</v>
      </c>
      <c r="EP4" s="1">
        <f>PLANEL_GerPT_Trim_Resultado!FC245</f>
        <v>75473.155440000002</v>
      </c>
    </row>
    <row r="5" spans="2:258" x14ac:dyDescent="0.25">
      <c r="B5" s="16" t="s">
        <v>2</v>
      </c>
      <c r="C5" s="1">
        <f>PLANEL_GerPT_Trim_Resultado!P257</f>
        <v>4561.7519080000002</v>
      </c>
      <c r="D5" s="1">
        <f>PLANEL_GerPT_Trim_Resultado!Q257</f>
        <v>4739.9794099999999</v>
      </c>
      <c r="E5" s="1">
        <f>PLANEL_GerPT_Trim_Resultado!R257</f>
        <v>4474.6932779999997</v>
      </c>
      <c r="F5" s="1">
        <f>PLANEL_GerPT_Trim_Resultado!S257</f>
        <v>4584.4069259999997</v>
      </c>
      <c r="G5" s="1">
        <f>PLANEL_GerPT_Trim_Resultado!T257</f>
        <v>4817.3037080000004</v>
      </c>
      <c r="H5" s="1">
        <f>PLANEL_GerPT_Trim_Resultado!U257</f>
        <v>4997.6789099999996</v>
      </c>
      <c r="I5" s="1">
        <f>PLANEL_GerPT_Trim_Resultado!V257</f>
        <v>4728.7650780000004</v>
      </c>
      <c r="J5" s="1">
        <f>PLANEL_GerPT_Trim_Resultado!W257</f>
        <v>4836.8402260000003</v>
      </c>
      <c r="K5" s="1">
        <f>PLANEL_GerPT_Trim_Resultado!X257</f>
        <v>5002.1437079999996</v>
      </c>
      <c r="L5" s="1">
        <f>PLANEL_GerPT_Trim_Resultado!Y257</f>
        <v>5057.3241500000004</v>
      </c>
      <c r="M5" s="1">
        <f>PLANEL_GerPT_Trim_Resultado!Z257</f>
        <v>4784.2808580000001</v>
      </c>
      <c r="N5" s="1">
        <f>PLANEL_GerPT_Trim_Resultado!AA257</f>
        <v>4898.7023259999996</v>
      </c>
      <c r="O5" s="1">
        <f>PLANEL_GerPT_Trim_Resultado!AB257</f>
        <v>4862.6146179999996</v>
      </c>
      <c r="P5" s="1">
        <f>PLANEL_GerPT_Trim_Resultado!AC257</f>
        <v>5099.4923099999996</v>
      </c>
      <c r="Q5" s="1">
        <f>PLANEL_GerPT_Trim_Resultado!AD257</f>
        <v>4995.8107479999999</v>
      </c>
      <c r="R5" s="1">
        <f>PLANEL_GerPT_Trim_Resultado!AE257</f>
        <v>4841.7979260000002</v>
      </c>
      <c r="S5" s="1">
        <f>PLANEL_GerPT_Trim_Resultado!AF257</f>
        <v>5021.7614270000004</v>
      </c>
      <c r="T5" s="1">
        <f>PLANEL_GerPT_Trim_Resultado!AG257</f>
        <v>5065.9640099999997</v>
      </c>
      <c r="U5" s="1">
        <f>PLANEL_GerPT_Trim_Resultado!AH257</f>
        <v>4868.3384580000002</v>
      </c>
      <c r="V5" s="1">
        <f>PLANEL_GerPT_Trim_Resultado!AI257</f>
        <v>5200.1661260000001</v>
      </c>
      <c r="W5" s="1">
        <f>PLANEL_GerPT_Trim_Resultado!AJ257</f>
        <v>5203.0284510000001</v>
      </c>
      <c r="X5" s="1">
        <f>PLANEL_GerPT_Trim_Resultado!AK257</f>
        <v>5063.4931919999999</v>
      </c>
      <c r="Y5" s="1">
        <f>PLANEL_GerPT_Trim_Resultado!AL257</f>
        <v>5202.0635579999998</v>
      </c>
      <c r="Z5" s="1">
        <f>PLANEL_GerPT_Trim_Resultado!AM257</f>
        <v>5144.2660260000002</v>
      </c>
      <c r="AA5" s="1">
        <f>PLANEL_GerPT_Trim_Resultado!AN257</f>
        <v>9327.0610140000008</v>
      </c>
      <c r="AB5" s="1">
        <f>PLANEL_GerPT_Trim_Resultado!AO257</f>
        <v>7964.2332839999999</v>
      </c>
      <c r="AC5" s="1">
        <f>PLANEL_GerPT_Trim_Resultado!AP257</f>
        <v>9101.8434180000004</v>
      </c>
      <c r="AD5" s="1">
        <f>PLANEL_GerPT_Trim_Resultado!AQ257</f>
        <v>9202.3487260000002</v>
      </c>
      <c r="AE5" s="1">
        <f>PLANEL_GerPT_Trim_Resultado!AR257</f>
        <v>9346.2743609999998</v>
      </c>
      <c r="AF5" s="1">
        <f>PLANEL_GerPT_Trim_Resultado!AS257</f>
        <v>9537.6887920000008</v>
      </c>
      <c r="AG5" s="1">
        <f>PLANEL_GerPT_Trim_Resultado!AT257</f>
        <v>7717.4311070000003</v>
      </c>
      <c r="AH5" s="1">
        <f>PLANEL_GerPT_Trim_Resultado!AU257</f>
        <v>6319.7338470000004</v>
      </c>
      <c r="AI5" s="1">
        <f>PLANEL_GerPT_Trim_Resultado!AV257</f>
        <v>9437.5158470000006</v>
      </c>
      <c r="AJ5" s="1">
        <f>PLANEL_GerPT_Trim_Resultado!AW257</f>
        <v>4994.3977219999997</v>
      </c>
      <c r="AK5" s="1">
        <f>PLANEL_GerPT_Trim_Resultado!AX257</f>
        <v>5127.2484180000001</v>
      </c>
      <c r="AL5" s="1">
        <f>PLANEL_GerPT_Trim_Resultado!AY257</f>
        <v>8665.5170020000005</v>
      </c>
      <c r="AM5" s="1">
        <f>PLANEL_GerPT_Trim_Resultado!AZ257</f>
        <v>9220.2543870000009</v>
      </c>
      <c r="AN5" s="1">
        <f>PLANEL_GerPT_Trim_Resultado!BA257</f>
        <v>9186.1180920000006</v>
      </c>
      <c r="AO5" s="1">
        <f>PLANEL_GerPT_Trim_Resultado!BB257</f>
        <v>9103.2329580000005</v>
      </c>
      <c r="AP5" s="1">
        <f>PLANEL_GerPT_Trim_Resultado!BC257</f>
        <v>8876.3358260000005</v>
      </c>
      <c r="AQ5" s="1">
        <f>PLANEL_GerPT_Trim_Resultado!BD257</f>
        <v>9061.7680689999997</v>
      </c>
      <c r="AR5" s="1">
        <f>PLANEL_GerPT_Trim_Resultado!BE257</f>
        <v>9392.0429569999997</v>
      </c>
      <c r="AS5" s="1">
        <f>PLANEL_GerPT_Trim_Resultado!BF257</f>
        <v>9194.9355780000005</v>
      </c>
      <c r="AT5" s="1">
        <f>PLANEL_GerPT_Trim_Resultado!BG257</f>
        <v>9258.1252650000006</v>
      </c>
      <c r="AU5" s="1">
        <f>PLANEL_GerPT_Trim_Resultado!BH257</f>
        <v>9531.6875870000003</v>
      </c>
      <c r="AV5" s="1">
        <f>PLANEL_GerPT_Trim_Resultado!BI257</f>
        <v>6875.1791480000002</v>
      </c>
      <c r="AW5" s="1">
        <f>PLANEL_GerPT_Trim_Resultado!BJ257</f>
        <v>5369.0099810000002</v>
      </c>
      <c r="AX5" s="1">
        <f>PLANEL_GerPT_Trim_Resultado!BK257</f>
        <v>9258.1252650000006</v>
      </c>
      <c r="AY5" s="1">
        <f>PLANEL_GerPT_Trim_Resultado!BL257</f>
        <v>9437.4351139999999</v>
      </c>
      <c r="AZ5" s="1">
        <f>PLANEL_GerPT_Trim_Resultado!BM257</f>
        <v>9255.1937099999996</v>
      </c>
      <c r="BA5" s="1">
        <f>PLANEL_GerPT_Trim_Resultado!BN257</f>
        <v>9119.7473140000002</v>
      </c>
      <c r="BB5" s="1">
        <f>PLANEL_GerPT_Trim_Resultado!BO257</f>
        <v>9257.5950059999996</v>
      </c>
      <c r="BC5" s="1">
        <f>PLANEL_GerPT_Trim_Resultado!BP257</f>
        <v>9530.9359480000003</v>
      </c>
      <c r="BD5" s="1">
        <f>PLANEL_GerPT_Trim_Resultado!BQ257</f>
        <v>9537.6887920000008</v>
      </c>
      <c r="BE5" s="1">
        <f>PLANEL_GerPT_Trim_Resultado!BR257</f>
        <v>9343.3378379999995</v>
      </c>
      <c r="BF5" s="1">
        <f>PLANEL_GerPT_Trim_Resultado!BS257</f>
        <v>9258.1252650000006</v>
      </c>
      <c r="BG5" s="1">
        <f>PLANEL_GerPT_Trim_Resultado!BT257</f>
        <v>11642.36759</v>
      </c>
      <c r="BH5" s="1">
        <f>PLANEL_GerPT_Trim_Resultado!BU257</f>
        <v>11754.88999</v>
      </c>
      <c r="BI5" s="1">
        <f>PLANEL_GerPT_Trim_Resultado!BV257</f>
        <v>7509.2182380000004</v>
      </c>
      <c r="BJ5" s="1">
        <f>PLANEL_GerPT_Trim_Resultado!BW257</f>
        <v>10872.29012</v>
      </c>
      <c r="BK5" s="1">
        <f>PLANEL_GerPT_Trim_Resultado!BX257</f>
        <v>11644.662350000001</v>
      </c>
      <c r="BL5" s="1">
        <f>PLANEL_GerPT_Trim_Resultado!BY257</f>
        <v>11825.22998</v>
      </c>
      <c r="BM5" s="1">
        <f>PLANEL_GerPT_Trim_Resultado!BZ257</f>
        <v>11247.601720000001</v>
      </c>
      <c r="BN5" s="1">
        <f>PLANEL_GerPT_Trim_Resultado!CA257</f>
        <v>11367.18823</v>
      </c>
      <c r="BO5" s="1">
        <f>PLANEL_GerPT_Trim_Resultado!CB257</f>
        <v>11644.662350000001</v>
      </c>
      <c r="BP5" s="1">
        <f>PLANEL_GerPT_Trim_Resultado!CC257</f>
        <v>11825.36081</v>
      </c>
      <c r="BQ5" s="1">
        <f>PLANEL_GerPT_Trim_Resultado!CD257</f>
        <v>9343.6132379999999</v>
      </c>
      <c r="BR5" s="1">
        <f>PLANEL_GerPT_Trim_Resultado!CE257</f>
        <v>11367.18823</v>
      </c>
      <c r="BS5" s="1">
        <f>PLANEL_GerPT_Trim_Resultado!CF257</f>
        <v>11644.662350000001</v>
      </c>
      <c r="BT5" s="1">
        <f>PLANEL_GerPT_Trim_Resultado!CG257</f>
        <v>7814.7303570000004</v>
      </c>
      <c r="BU5" s="1">
        <f>PLANEL_GerPT_Trim_Resultado!CH257</f>
        <v>11483.813239999999</v>
      </c>
      <c r="BV5" s="1">
        <f>PLANEL_GerPT_Trim_Resultado!CI257</f>
        <v>11367.13435</v>
      </c>
      <c r="BW5" s="1">
        <f>PLANEL_GerPT_Trim_Resultado!CJ257</f>
        <v>11644.662350000001</v>
      </c>
      <c r="BX5" s="1">
        <f>PLANEL_GerPT_Trim_Resultado!CK257</f>
        <v>9989.4946959999997</v>
      </c>
      <c r="BY5" s="1">
        <f>PLANEL_GerPT_Trim_Resultado!CL257</f>
        <v>6633.7997759999998</v>
      </c>
      <c r="BZ5" s="1">
        <f>PLANEL_GerPT_Trim_Resultado!CM257</f>
        <v>11367.18823</v>
      </c>
      <c r="CA5" s="1">
        <f>PLANEL_GerPT_Trim_Resultado!CN257</f>
        <v>11644.662350000001</v>
      </c>
      <c r="CB5" s="1">
        <f>PLANEL_GerPT_Trim_Resultado!CO257</f>
        <v>11825.36081</v>
      </c>
      <c r="CC5" s="1">
        <f>PLANEL_GerPT_Trim_Resultado!CP257</f>
        <v>7509.2182380000004</v>
      </c>
      <c r="CD5" s="1">
        <f>PLANEL_GerPT_Trim_Resultado!CQ257</f>
        <v>11367.18823</v>
      </c>
      <c r="CE5" s="1">
        <f>PLANEL_GerPT_Trim_Resultado!CR257</f>
        <v>11644.662350000001</v>
      </c>
      <c r="CF5" s="1">
        <f>PLANEL_GerPT_Trim_Resultado!CS257</f>
        <v>9852.6141459999999</v>
      </c>
      <c r="CG5" s="1">
        <f>PLANEL_GerPT_Trim_Resultado!CT257</f>
        <v>11125.40864</v>
      </c>
      <c r="CH5" s="1">
        <f>PLANEL_GerPT_Trim_Resultado!CU257</f>
        <v>11344.29333</v>
      </c>
      <c r="CI5" s="1">
        <f>PLANEL_GerPT_Trim_Resultado!CV257</f>
        <v>11644.662350000001</v>
      </c>
      <c r="CJ5" s="1">
        <f>PLANEL_GerPT_Trim_Resultado!CW257</f>
        <v>11825.36081</v>
      </c>
      <c r="CK5" s="1">
        <f>PLANEL_GerPT_Trim_Resultado!CX257</f>
        <v>7509.2182380000004</v>
      </c>
      <c r="CL5" s="1">
        <f>PLANEL_GerPT_Trim_Resultado!CY257</f>
        <v>10681.44038</v>
      </c>
      <c r="CM5" s="1">
        <f>PLANEL_GerPT_Trim_Resultado!CZ257</f>
        <v>11644.662350000001</v>
      </c>
      <c r="CN5" s="1">
        <f>PLANEL_GerPT_Trim_Resultado!DA257</f>
        <v>11825.36081</v>
      </c>
      <c r="CO5" s="1">
        <f>PLANEL_GerPT_Trim_Resultado!DB257</f>
        <v>9105.0677140000007</v>
      </c>
      <c r="CP5" s="1">
        <f>PLANEL_GerPT_Trim_Resultado!DC257</f>
        <v>11332.155710000001</v>
      </c>
      <c r="CQ5" s="1">
        <f>PLANEL_GerPT_Trim_Resultado!DD257</f>
        <v>11644.662350000001</v>
      </c>
      <c r="CR5" s="1">
        <f>PLANEL_GerPT_Trim_Resultado!DE257</f>
        <v>11825.36081</v>
      </c>
      <c r="CS5" s="1">
        <f>PLANEL_GerPT_Trim_Resultado!DF257</f>
        <v>7404.0371940000005</v>
      </c>
      <c r="CT5" s="1">
        <f>PLANEL_GerPT_Trim_Resultado!DG257</f>
        <v>11367.18823</v>
      </c>
      <c r="CU5" s="1">
        <f>PLANEL_GerPT_Trim_Resultado!DH257</f>
        <v>11644.662350000001</v>
      </c>
      <c r="CV5" s="1">
        <f>PLANEL_GerPT_Trim_Resultado!DI257</f>
        <v>11825.36081</v>
      </c>
      <c r="CW5" s="1">
        <f>PLANEL_GerPT_Trim_Resultado!DJ257</f>
        <v>9343.3702379999995</v>
      </c>
      <c r="CX5" s="1">
        <f>PLANEL_GerPT_Trim_Resultado!DK257</f>
        <v>10011.31554</v>
      </c>
      <c r="CY5" s="68">
        <f>PLANEL_GerPT_Trim_Resultado!DL257</f>
        <v>11644.662350000001</v>
      </c>
      <c r="CZ5" s="68">
        <f>PLANEL_GerPT_Trim_Resultado!DM257</f>
        <v>11825.36081</v>
      </c>
      <c r="DA5" s="68">
        <f>PLANEL_GerPT_Trim_Resultado!DN257</f>
        <v>9121.2345779999996</v>
      </c>
      <c r="DB5" s="68">
        <f>PLANEL_GerPT_Trim_Resultado!DO257</f>
        <v>11130.380230000001</v>
      </c>
      <c r="DC5" s="1">
        <f>PLANEL_GerPT_Trim_Resultado!DP257</f>
        <v>11644.662350000001</v>
      </c>
      <c r="DD5" s="1">
        <f>PLANEL_GerPT_Trim_Resultado!DQ257</f>
        <v>11825.36081</v>
      </c>
      <c r="DE5" s="1">
        <f>PLANEL_GerPT_Trim_Resultado!DR257</f>
        <v>5368.7428380000001</v>
      </c>
      <c r="DF5" s="1">
        <f>PLANEL_GerPT_Trim_Resultado!DS257</f>
        <v>11365.08778</v>
      </c>
      <c r="DG5" s="1">
        <f>PLANEL_GerPT_Trim_Resultado!DT257</f>
        <v>11643.097030000001</v>
      </c>
      <c r="DH5" s="1">
        <f>PLANEL_GerPT_Trim_Resultado!DU257</f>
        <v>11825.36081</v>
      </c>
      <c r="DI5" s="1">
        <f>PLANEL_GerPT_Trim_Resultado!DV257</f>
        <v>11480.06884</v>
      </c>
      <c r="DJ5" s="1">
        <f>PLANEL_GerPT_Trim_Resultado!DW257</f>
        <v>11367.18823</v>
      </c>
      <c r="DK5" s="1">
        <f>PLANEL_GerPT_Trim_Resultado!DX257</f>
        <v>11643.327719999999</v>
      </c>
      <c r="DL5" s="1">
        <f>PLANEL_GerPT_Trim_Resultado!DY257</f>
        <v>11825.36081</v>
      </c>
      <c r="DM5" s="1">
        <f>PLANEL_GerPT_Trim_Resultado!DZ257</f>
        <v>7108.2106379999996</v>
      </c>
      <c r="DN5" s="1">
        <f>PLANEL_GerPT_Trim_Resultado!EA257</f>
        <v>9258.5270419999997</v>
      </c>
      <c r="DO5" s="1">
        <f>PLANEL_GerPT_Trim_Resultado!EB257</f>
        <v>11641.615949999999</v>
      </c>
      <c r="DP5" s="1">
        <f>PLANEL_GerPT_Trim_Resultado!EC257</f>
        <v>11825.36081</v>
      </c>
      <c r="DQ5" s="1">
        <f>PLANEL_GerPT_Trim_Resultado!ED257</f>
        <v>5369.0182379999997</v>
      </c>
      <c r="DR5" s="1">
        <f>PLANEL_GerPT_Trim_Resultado!EE257</f>
        <v>11324.60039</v>
      </c>
      <c r="DS5" s="1">
        <f>PLANEL_GerPT_Trim_Resultado!EF257</f>
        <v>11644.662350000001</v>
      </c>
      <c r="DT5" s="1">
        <f>PLANEL_GerPT_Trim_Resultado!EG257</f>
        <v>11825.36081</v>
      </c>
      <c r="DU5" s="1">
        <f>PLANEL_GerPT_Trim_Resultado!EH257</f>
        <v>5368.7752380000002</v>
      </c>
      <c r="DV5" s="1">
        <f>PLANEL_GerPT_Trim_Resultado!EI257</f>
        <v>5894.8721290000003</v>
      </c>
      <c r="DW5" s="1">
        <f>PLANEL_GerPT_Trim_Resultado!EJ257</f>
        <v>11641.54371</v>
      </c>
      <c r="DX5" s="1">
        <f>PLANEL_GerPT_Trim_Resultado!EK257</f>
        <v>11825.36081</v>
      </c>
      <c r="DY5" s="1">
        <f>PLANEL_GerPT_Trim_Resultado!EL257</f>
        <v>11483.813239999999</v>
      </c>
      <c r="DZ5" s="1">
        <f>PLANEL_GerPT_Trim_Resultado!EM257</f>
        <v>7010.8384130000004</v>
      </c>
      <c r="EA5" s="1">
        <f>PLANEL_GerPT_Trim_Resultado!EN257</f>
        <v>9495.442642</v>
      </c>
      <c r="EB5" s="1">
        <f>PLANEL_GerPT_Trim_Resultado!EO257</f>
        <v>11825.36081</v>
      </c>
      <c r="EC5" s="1">
        <f>PLANEL_GerPT_Trim_Resultado!EP257</f>
        <v>5369.0182379999997</v>
      </c>
      <c r="ED5" s="1">
        <f>PLANEL_GerPT_Trim_Resultado!EQ257</f>
        <v>11324.60039</v>
      </c>
      <c r="EE5" s="1">
        <f>PLANEL_GerPT_Trim_Resultado!ER257</f>
        <v>7724.8893479999997</v>
      </c>
      <c r="EF5" s="1">
        <f>PLANEL_GerPT_Trim_Resultado!ES257</f>
        <v>11825.36081</v>
      </c>
      <c r="EG5" s="1">
        <f>PLANEL_GerPT_Trim_Resultado!ET257</f>
        <v>7471.1134439999996</v>
      </c>
      <c r="EH5" s="1">
        <f>PLANEL_GerPT_Trim_Resultado!EU257</f>
        <v>11367.18823</v>
      </c>
      <c r="EI5" s="1">
        <f>PLANEL_GerPT_Trim_Resultado!EV257</f>
        <v>11643.14025</v>
      </c>
      <c r="EJ5" s="1">
        <f>PLANEL_GerPT_Trim_Resultado!EW257</f>
        <v>11825.36081</v>
      </c>
      <c r="EK5" s="1">
        <f>PLANEL_GerPT_Trim_Resultado!EX257</f>
        <v>6064.5832460000001</v>
      </c>
      <c r="EL5" s="1">
        <f>PLANEL_GerPT_Trim_Resultado!EY257</f>
        <v>8555.7629230000002</v>
      </c>
      <c r="EM5" s="1">
        <f>PLANEL_GerPT_Trim_Resultado!EZ257</f>
        <v>7722.2633130000004</v>
      </c>
      <c r="EN5" s="1">
        <f>PLANEL_GerPT_Trim_Resultado!FA257</f>
        <v>11825.36081</v>
      </c>
      <c r="EO5" s="1">
        <f>PLANEL_GerPT_Trim_Resultado!FB257</f>
        <v>6563.3268230000003</v>
      </c>
      <c r="EP5" s="1">
        <f>PLANEL_GerPT_Trim_Resultado!FC257</f>
        <v>11367.18823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47</v>
      </c>
      <c r="C7" s="18">
        <f>PLANEL_GerPT_Trim_Resultado!P149</f>
        <v>4305.6897570000001</v>
      </c>
      <c r="D7" s="18">
        <f>PLANEL_GerPT_Trim_Resultado!Q149</f>
        <v>4305.6897570000001</v>
      </c>
      <c r="E7" s="18">
        <f>PLANEL_GerPT_Trim_Resultado!R149</f>
        <v>4305.6897570000001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4305.6897570000001</v>
      </c>
      <c r="I7" s="18">
        <f>PLANEL_GerPT_Trim_Resultado!V149</f>
        <v>4305.6897570000001</v>
      </c>
      <c r="J7" s="18">
        <f>PLANEL_GerPT_Trim_Resultado!W149</f>
        <v>4305.6897570000001</v>
      </c>
      <c r="K7" s="18">
        <f>PLANEL_GerPT_Trim_Resultado!X149</f>
        <v>4305.6897570000001</v>
      </c>
      <c r="L7" s="18">
        <f>PLANEL_GerPT_Trim_Resultado!Y149</f>
        <v>4305.6897570000001</v>
      </c>
      <c r="M7" s="18">
        <f>PLANEL_GerPT_Trim_Resultado!Z149</f>
        <v>4305.6897570000001</v>
      </c>
      <c r="N7" s="18">
        <f>PLANEL_GerPT_Trim_Resultado!AA149</f>
        <v>4305.6897570000001</v>
      </c>
      <c r="O7" s="18">
        <f>PLANEL_GerPT_Trim_Resultado!AB149</f>
        <v>4094.4035990000002</v>
      </c>
      <c r="P7" s="18">
        <f>PLANEL_GerPT_Trim_Resultado!AC149</f>
        <v>3846.1660510000002</v>
      </c>
      <c r="Q7" s="18">
        <f>PLANEL_GerPT_Trim_Resultado!AD149</f>
        <v>3634.8798929999998</v>
      </c>
      <c r="R7" s="18">
        <f>PLANEL_GerPT_Trim_Resultado!AE149</f>
        <v>3634.8798929999998</v>
      </c>
      <c r="S7" s="18">
        <f>PLANEL_GerPT_Trim_Resultado!AF149</f>
        <v>4094.4035990000002</v>
      </c>
      <c r="T7" s="18">
        <f>PLANEL_GerPT_Trim_Resultado!AG149</f>
        <v>2681.7235030000002</v>
      </c>
      <c r="U7" s="18">
        <f>PLANEL_GerPT_Trim_Resultado!AH149</f>
        <v>3028.498094</v>
      </c>
      <c r="V7" s="18">
        <f>PLANEL_GerPT_Trim_Resultado!AI149</f>
        <v>4094.4035990000002</v>
      </c>
      <c r="W7" s="18">
        <f>PLANEL_GerPT_Trim_Resultado!AJ149</f>
        <v>3028.498094</v>
      </c>
      <c r="X7" s="18">
        <f>PLANEL_GerPT_Trim_Resultado!AK149</f>
        <v>4305.6897570000001</v>
      </c>
      <c r="Y7" s="18">
        <f>PLANEL_GerPT_Trim_Resultado!AL149</f>
        <v>1659.780679</v>
      </c>
      <c r="Z7" s="18">
        <f>PLANEL_GerPT_Trim_Resultado!AM149</f>
        <v>4094.4035990000002</v>
      </c>
      <c r="AA7" s="18">
        <f>PLANEL_GerPT_Trim_Resultado!AN149</f>
        <v>2715.83248</v>
      </c>
      <c r="AB7" s="18">
        <f>PLANEL_GerPT_Trim_Resultado!AO149</f>
        <v>3028.498094</v>
      </c>
      <c r="AC7" s="18">
        <f>PLANEL_GerPT_Trim_Resultado!AP149</f>
        <v>3028.498094</v>
      </c>
      <c r="AD7" s="18">
        <f>PLANEL_GerPT_Trim_Resultado!AQ149</f>
        <v>4094.4035990000002</v>
      </c>
      <c r="AE7" s="18">
        <f>PLANEL_GerPT_Trim_Resultado!AR149</f>
        <v>3028.498094</v>
      </c>
      <c r="AF7" s="18">
        <f>PLANEL_GerPT_Trim_Resultado!AS149</f>
        <v>4094.4035990000002</v>
      </c>
      <c r="AG7" s="18">
        <f>PLANEL_GerPT_Trim_Resultado!AT149</f>
        <v>3028.498094</v>
      </c>
      <c r="AH7" s="18">
        <f>PLANEL_GerPT_Trim_Resultado!AU149</f>
        <v>4042.950225</v>
      </c>
      <c r="AI7" s="18">
        <f>PLANEL_GerPT_Trim_Resultado!AV149</f>
        <v>4091.561185</v>
      </c>
      <c r="AJ7" s="18">
        <f>PLANEL_GerPT_Trim_Resultado!AW149</f>
        <v>3420.7513199999999</v>
      </c>
      <c r="AK7" s="18">
        <f>PLANEL_GerPT_Trim_Resultado!AX149</f>
        <v>3025.6556799999998</v>
      </c>
      <c r="AL7" s="18">
        <f>PLANEL_GerPT_Trim_Resultado!AY149</f>
        <v>3880.2750270000001</v>
      </c>
      <c r="AM7" s="18">
        <f>PLANEL_GerPT_Trim_Resultado!AZ149</f>
        <v>3725.9319099999998</v>
      </c>
      <c r="AN7" s="18">
        <f>PLANEL_GerPT_Trim_Resultado!BA149</f>
        <v>2448.7402470000002</v>
      </c>
      <c r="AO7" s="18">
        <f>PLANEL_GerPT_Trim_Resultado!BB149</f>
        <v>3514.6457519999999</v>
      </c>
      <c r="AP7" s="18">
        <f>PLANEL_GerPT_Trim_Resultado!BC149</f>
        <v>2537.2975929999998</v>
      </c>
      <c r="AQ7" s="18">
        <f>PLANEL_GerPT_Trim_Resultado!BD149</f>
        <v>3110.2648899999999</v>
      </c>
      <c r="AR7" s="18">
        <f>PLANEL_GerPT_Trim_Resultado!BE149</f>
        <v>3110.2648899999999</v>
      </c>
      <c r="AS7" s="18">
        <f>PLANEL_GerPT_Trim_Resultado!BF149</f>
        <v>2044.359385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1770.8243460000001</v>
      </c>
      <c r="AW7" s="18">
        <f>PLANEL_GerPT_Trim_Resultado!BJ149</f>
        <v>2230.3480519999998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1770.8243460000001</v>
      </c>
      <c r="BA7" s="18">
        <f>PLANEL_GerPT_Trim_Resultado!BN149</f>
        <v>1770.8243460000001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2230.3480519999998</v>
      </c>
      <c r="BE7" s="18">
        <f>PLANEL_GerPT_Trim_Resultado!BR149</f>
        <v>2230.3480519999998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2230.3480519999998</v>
      </c>
      <c r="BI7" s="18">
        <f>PLANEL_GerPT_Trim_Resultado!BV149</f>
        <v>2230.3480519999998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1623.9662539999999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48</v>
      </c>
      <c r="C8" s="18">
        <f>PLANEL_GerPT_Trim_Resultado!P113+PLANEL_GerPT_Trim_Resultado!P125+PLANEL_GerPT_Trim_Resultado!P137</f>
        <v>6257.8601589999998</v>
      </c>
      <c r="D8" s="18">
        <f>PLANEL_GerPT_Trim_Resultado!Q113+PLANEL_GerPT_Trim_Resultado!Q125+PLANEL_GerPT_Trim_Resultado!Q137</f>
        <v>6038.4272010000004</v>
      </c>
      <c r="E8" s="18">
        <f>PLANEL_GerPT_Trim_Resultado!R113+PLANEL_GerPT_Trim_Resultado!R125+PLANEL_GerPT_Trim_Resultado!R137</f>
        <v>5841.1621670000004</v>
      </c>
      <c r="F8" s="18">
        <f>PLANEL_GerPT_Trim_Resultado!S113+PLANEL_GerPT_Trim_Resultado!S125+PLANEL_GerPT_Trim_Resultado!S137</f>
        <v>5997.4002280000004</v>
      </c>
      <c r="G8" s="18">
        <f>PLANEL_GerPT_Trim_Resultado!T113+PLANEL_GerPT_Trim_Resultado!T125+PLANEL_GerPT_Trim_Resultado!T137</f>
        <v>7037.06077</v>
      </c>
      <c r="H8" s="18">
        <f>PLANEL_GerPT_Trim_Resultado!U113+PLANEL_GerPT_Trim_Resultado!U125+PLANEL_GerPT_Trim_Resultado!U137</f>
        <v>6643.5675220000003</v>
      </c>
      <c r="I8" s="18">
        <f>PLANEL_GerPT_Trim_Resultado!V113+PLANEL_GerPT_Trim_Resultado!V125+PLANEL_GerPT_Trim_Resultado!V137</f>
        <v>6432.3844209999997</v>
      </c>
      <c r="J8" s="18">
        <f>PLANEL_GerPT_Trim_Resultado!W113+PLANEL_GerPT_Trim_Resultado!W125+PLANEL_GerPT_Trim_Resultado!W137</f>
        <v>6892.4766099999997</v>
      </c>
      <c r="K8" s="18">
        <f>PLANEL_GerPT_Trim_Resultado!X113+PLANEL_GerPT_Trim_Resultado!X125+PLANEL_GerPT_Trim_Resultado!X137</f>
        <v>7167.8118459999996</v>
      </c>
      <c r="L8" s="18">
        <f>PLANEL_GerPT_Trim_Resultado!Y113+PLANEL_GerPT_Trim_Resultado!Y125+PLANEL_GerPT_Trim_Resultado!Y137</f>
        <v>6199.9316829999998</v>
      </c>
      <c r="M8" s="18">
        <f>PLANEL_GerPT_Trim_Resultado!Z113+PLANEL_GerPT_Trim_Resultado!Z125+PLANEL_GerPT_Trim_Resultado!Z137</f>
        <v>6680.0543870000001</v>
      </c>
      <c r="N8" s="18">
        <f>PLANEL_GerPT_Trim_Resultado!AA113+PLANEL_GerPT_Trim_Resultado!AA125+PLANEL_GerPT_Trim_Resultado!AA137</f>
        <v>7397.2894580000002</v>
      </c>
      <c r="O8" s="18">
        <f>PLANEL_GerPT_Trim_Resultado!AB113+PLANEL_GerPT_Trim_Resultado!AB125+PLANEL_GerPT_Trim_Resultado!AB137</f>
        <v>7175.6208269999997</v>
      </c>
      <c r="P8" s="18">
        <f>PLANEL_GerPT_Trim_Resultado!AC113+PLANEL_GerPT_Trim_Resultado!AC125+PLANEL_GerPT_Trim_Resultado!AC137</f>
        <v>7933.2773569999999</v>
      </c>
      <c r="Q8" s="18">
        <f>PLANEL_GerPT_Trim_Resultado!AD113+PLANEL_GerPT_Trim_Resultado!AD125+PLANEL_GerPT_Trim_Resultado!AD137</f>
        <v>6543.9018230000001</v>
      </c>
      <c r="R8" s="18">
        <f>PLANEL_GerPT_Trim_Resultado!AE113+PLANEL_GerPT_Trim_Resultado!AE125+PLANEL_GerPT_Trim_Resultado!AE137</f>
        <v>5998.9161819999999</v>
      </c>
      <c r="S8" s="18">
        <f>PLANEL_GerPT_Trim_Resultado!AF113+PLANEL_GerPT_Trim_Resultado!AF125+PLANEL_GerPT_Trim_Resultado!AF137</f>
        <v>9465.301281</v>
      </c>
      <c r="T8" s="18">
        <f>PLANEL_GerPT_Trim_Resultado!AG113+PLANEL_GerPT_Trim_Resultado!AG125+PLANEL_GerPT_Trim_Resultado!AG137</f>
        <v>8209.2382340000004</v>
      </c>
      <c r="U8" s="18">
        <f>PLANEL_GerPT_Trim_Resultado!AH113+PLANEL_GerPT_Trim_Resultado!AH125+PLANEL_GerPT_Trim_Resultado!AH137</f>
        <v>8651.3284629999998</v>
      </c>
      <c r="V8" s="18">
        <f>PLANEL_GerPT_Trim_Resultado!AI113+PLANEL_GerPT_Trim_Resultado!AI125+PLANEL_GerPT_Trim_Resultado!AI137</f>
        <v>8065.6445700000004</v>
      </c>
      <c r="W8" s="18">
        <f>PLANEL_GerPT_Trim_Resultado!AJ113+PLANEL_GerPT_Trim_Resultado!AJ125+PLANEL_GerPT_Trim_Resultado!AJ137</f>
        <v>9439.3085859999992</v>
      </c>
      <c r="X8" s="18">
        <f>PLANEL_GerPT_Trim_Resultado!AK113+PLANEL_GerPT_Trim_Resultado!AK125+PLANEL_GerPT_Trim_Resultado!AK137</f>
        <v>9249.1830179999997</v>
      </c>
      <c r="Y8" s="18">
        <f>PLANEL_GerPT_Trim_Resultado!AL113+PLANEL_GerPT_Trim_Resultado!AL125+PLANEL_GerPT_Trim_Resultado!AL137</f>
        <v>4220.6068109999997</v>
      </c>
      <c r="Z8" s="18">
        <f>PLANEL_GerPT_Trim_Resultado!AM113+PLANEL_GerPT_Trim_Resultado!AM125+PLANEL_GerPT_Trim_Resultado!AM137</f>
        <v>7831.1023340000002</v>
      </c>
      <c r="AA8" s="18">
        <f>PLANEL_GerPT_Trim_Resultado!AN113+PLANEL_GerPT_Trim_Resultado!AN125+PLANEL_GerPT_Trim_Resultado!AN137</f>
        <v>9059.1929990000008</v>
      </c>
      <c r="AB8" s="18">
        <f>PLANEL_GerPT_Trim_Resultado!AO113+PLANEL_GerPT_Trim_Resultado!AO125+PLANEL_GerPT_Trim_Resultado!AO137</f>
        <v>10714.615309999999</v>
      </c>
      <c r="AC8" s="18">
        <f>PLANEL_GerPT_Trim_Resultado!AP113+PLANEL_GerPT_Trim_Resultado!AP125+PLANEL_GerPT_Trim_Resultado!AP137</f>
        <v>10495.844129999999</v>
      </c>
      <c r="AD8" s="18">
        <f>PLANEL_GerPT_Trim_Resultado!AQ113+PLANEL_GerPT_Trim_Resultado!AQ125+PLANEL_GerPT_Trim_Resultado!AQ137</f>
        <v>9175.4306649999999</v>
      </c>
      <c r="AE8" s="18">
        <f>PLANEL_GerPT_Trim_Resultado!AR113+PLANEL_GerPT_Trim_Resultado!AR125+PLANEL_GerPT_Trim_Resultado!AR137</f>
        <v>12360.633159999999</v>
      </c>
      <c r="AF8" s="18">
        <f>PLANEL_GerPT_Trim_Resultado!AS113+PLANEL_GerPT_Trim_Resultado!AS125+PLANEL_GerPT_Trim_Resultado!AS137</f>
        <v>5543.3959180000002</v>
      </c>
      <c r="AG8" s="18">
        <f>PLANEL_GerPT_Trim_Resultado!AT113+PLANEL_GerPT_Trim_Resultado!AT125+PLANEL_GerPT_Trim_Resultado!AT137</f>
        <v>12360.633159999999</v>
      </c>
      <c r="AH8" s="18">
        <f>PLANEL_GerPT_Trim_Resultado!AU113+PLANEL_GerPT_Trim_Resultado!AU125+PLANEL_GerPT_Trim_Resultado!AU137</f>
        <v>13574.95888</v>
      </c>
      <c r="AI8" s="18">
        <f>PLANEL_GerPT_Trim_Resultado!AV113+PLANEL_GerPT_Trim_Resultado!AV125+PLANEL_GerPT_Trim_Resultado!AV137</f>
        <v>13001.9324</v>
      </c>
      <c r="AJ8" s="18">
        <f>PLANEL_GerPT_Trim_Resultado!AW113+PLANEL_GerPT_Trim_Resultado!AW125+PLANEL_GerPT_Trim_Resultado!AW137</f>
        <v>12587.552600000001</v>
      </c>
      <c r="AK8" s="18">
        <f>PLANEL_GerPT_Trim_Resultado!AX113+PLANEL_GerPT_Trim_Resultado!AX125+PLANEL_GerPT_Trim_Resultado!AX137</f>
        <v>13863.03882</v>
      </c>
      <c r="AL8" s="18">
        <f>PLANEL_GerPT_Trim_Resultado!AY113+PLANEL_GerPT_Trim_Resultado!AY125+PLANEL_GerPT_Trim_Resultado!AY137</f>
        <v>12278.108389999999</v>
      </c>
      <c r="AM8" s="18">
        <f>PLANEL_GerPT_Trim_Resultado!AZ113+PLANEL_GerPT_Trim_Resultado!AZ125+PLANEL_GerPT_Trim_Resultado!AZ137</f>
        <v>13326.23502</v>
      </c>
      <c r="AN8" s="18">
        <f>PLANEL_GerPT_Trim_Resultado!BA113+PLANEL_GerPT_Trim_Resultado!BA125+PLANEL_GerPT_Trim_Resultado!BA137</f>
        <v>11485.191699999999</v>
      </c>
      <c r="AO8" s="18">
        <f>PLANEL_GerPT_Trim_Resultado!BB113+PLANEL_GerPT_Trim_Resultado!BB125+PLANEL_GerPT_Trim_Resultado!BB137</f>
        <v>13182.88092</v>
      </c>
      <c r="AP8" s="18">
        <f>PLANEL_GerPT_Trim_Resultado!BC113+PLANEL_GerPT_Trim_Resultado!BC125+PLANEL_GerPT_Trim_Resultado!BC137</f>
        <v>14441.80644</v>
      </c>
      <c r="AQ8" s="18">
        <f>PLANEL_GerPT_Trim_Resultado!BD113+PLANEL_GerPT_Trim_Resultado!BD125+PLANEL_GerPT_Trim_Resultado!BD137</f>
        <v>13277.705760000001</v>
      </c>
      <c r="AR8" s="18">
        <f>PLANEL_GerPT_Trim_Resultado!BE113+PLANEL_GerPT_Trim_Resultado!BE125+PLANEL_GerPT_Trim_Resultado!BE137</f>
        <v>12867.62723</v>
      </c>
      <c r="AS8" s="18">
        <f>PLANEL_GerPT_Trim_Resultado!BF113+PLANEL_GerPT_Trim_Resultado!BF125+PLANEL_GerPT_Trim_Resultado!BF137</f>
        <v>12867.62723</v>
      </c>
      <c r="AT8" s="18">
        <f>PLANEL_GerPT_Trim_Resultado!BG113+PLANEL_GerPT_Trim_Resultado!BG125+PLANEL_GerPT_Trim_Resultado!BG137</f>
        <v>12867.62723</v>
      </c>
      <c r="AU8" s="18">
        <f>PLANEL_GerPT_Trim_Resultado!BH113+PLANEL_GerPT_Trim_Resultado!BH125+PLANEL_GerPT_Trim_Resultado!BH137</f>
        <v>13981.70794</v>
      </c>
      <c r="AV8" s="18">
        <f>PLANEL_GerPT_Trim_Resultado!BI113+PLANEL_GerPT_Trim_Resultado!BI125+PLANEL_GerPT_Trim_Resultado!BI137</f>
        <v>13893.593080000001</v>
      </c>
      <c r="AW8" s="18">
        <f>PLANEL_GerPT_Trim_Resultado!BJ113+PLANEL_GerPT_Trim_Resultado!BJ125+PLANEL_GerPT_Trim_Resultado!BJ137</f>
        <v>12217.50333</v>
      </c>
      <c r="AX8" s="18">
        <f>PLANEL_GerPT_Trim_Resultado!BK113+PLANEL_GerPT_Trim_Resultado!BK125+PLANEL_GerPT_Trim_Resultado!BK137</f>
        <v>13359.40862</v>
      </c>
      <c r="AY8" s="18">
        <f>PLANEL_GerPT_Trim_Resultado!BL113+PLANEL_GerPT_Trim_Resultado!BL125+PLANEL_GerPT_Trim_Resultado!BL137</f>
        <v>13919.17481</v>
      </c>
      <c r="AZ8" s="18">
        <f>PLANEL_GerPT_Trim_Resultado!BM113+PLANEL_GerPT_Trim_Resultado!BM125+PLANEL_GerPT_Trim_Resultado!BM137</f>
        <v>13981.70794</v>
      </c>
      <c r="BA8" s="18">
        <f>PLANEL_GerPT_Trim_Resultado!BN113+PLANEL_GerPT_Trim_Resultado!BN125+PLANEL_GerPT_Trim_Resultado!BN137</f>
        <v>12810.443590000001</v>
      </c>
      <c r="BB8" s="18">
        <f>PLANEL_GerPT_Trim_Resultado!BO113+PLANEL_GerPT_Trim_Resultado!BO125+PLANEL_GerPT_Trim_Resultado!BO137</f>
        <v>13981.70794</v>
      </c>
      <c r="BC8" s="18">
        <f>PLANEL_GerPT_Trim_Resultado!BP113+PLANEL_GerPT_Trim_Resultado!BP125+PLANEL_GerPT_Trim_Resultado!BP137</f>
        <v>13812.8685</v>
      </c>
      <c r="BD8" s="18">
        <f>PLANEL_GerPT_Trim_Resultado!BQ113+PLANEL_GerPT_Trim_Resultado!BQ125+PLANEL_GerPT_Trim_Resultado!BQ137</f>
        <v>13114.58196</v>
      </c>
      <c r="BE8" s="18">
        <f>PLANEL_GerPT_Trim_Resultado!BR113+PLANEL_GerPT_Trim_Resultado!BR125+PLANEL_GerPT_Trim_Resultado!BR137</f>
        <v>13750.33538</v>
      </c>
      <c r="BF8" s="18">
        <f>PLANEL_GerPT_Trim_Resultado!BS113+PLANEL_GerPT_Trim_Resultado!BS125+PLANEL_GerPT_Trim_Resultado!BS137</f>
        <v>13812.8685</v>
      </c>
      <c r="BG8" s="18">
        <f>PLANEL_GerPT_Trim_Resultado!BT113+PLANEL_GerPT_Trim_Resultado!BT125+PLANEL_GerPT_Trim_Resultado!BT137</f>
        <v>13812.8685</v>
      </c>
      <c r="BH8" s="18">
        <f>PLANEL_GerPT_Trim_Resultado!BU113+PLANEL_GerPT_Trim_Resultado!BU125+PLANEL_GerPT_Trim_Resultado!BU137</f>
        <v>12278.912050000001</v>
      </c>
      <c r="BI8" s="18">
        <f>PLANEL_GerPT_Trim_Resultado!BV113+PLANEL_GerPT_Trim_Resultado!BV125+PLANEL_GerPT_Trim_Resultado!BV137</f>
        <v>12641.604160000001</v>
      </c>
      <c r="BJ8" s="18">
        <f>PLANEL_GerPT_Trim_Resultado!BW113+PLANEL_GerPT_Trim_Resultado!BW125+PLANEL_GerPT_Trim_Resultado!BW137</f>
        <v>13812.8685</v>
      </c>
      <c r="BK8" s="18">
        <f>PLANEL_GerPT_Trim_Resultado!BX113+PLANEL_GerPT_Trim_Resultado!BX125+PLANEL_GerPT_Trim_Resultado!BX137</f>
        <v>13812.8685</v>
      </c>
      <c r="BL8" s="18">
        <f>PLANEL_GerPT_Trim_Resultado!BY113+PLANEL_GerPT_Trim_Resultado!BY125+PLANEL_GerPT_Trim_Resultado!BY137</f>
        <v>10061.00311</v>
      </c>
      <c r="BM8" s="18">
        <f>PLANEL_GerPT_Trim_Resultado!BZ113+PLANEL_GerPT_Trim_Resultado!BZ125+PLANEL_GerPT_Trim_Resultado!BZ137</f>
        <v>13812.8685</v>
      </c>
      <c r="BN8" s="18">
        <f>PLANEL_GerPT_Trim_Resultado!CA113+PLANEL_GerPT_Trim_Resultado!CA125+PLANEL_GerPT_Trim_Resultado!CA137</f>
        <v>13750.33538</v>
      </c>
      <c r="BO8" s="18">
        <f>PLANEL_GerPT_Trim_Resultado!CB113+PLANEL_GerPT_Trim_Resultado!CB125+PLANEL_GerPT_Trim_Resultado!CB137</f>
        <v>12614.74936711</v>
      </c>
      <c r="BP8" s="18">
        <f>PLANEL_GerPT_Trim_Resultado!CC113+PLANEL_GerPT_Trim_Resultado!CC125+PLANEL_GerPT_Trim_Resultado!CC137</f>
        <v>8113.7944111100005</v>
      </c>
      <c r="BQ8" s="18">
        <f>PLANEL_GerPT_Trim_Resultado!CD113+PLANEL_GerPT_Trim_Resultado!CD125+PLANEL_GerPT_Trim_Resultado!CD137</f>
        <v>11732.867877109999</v>
      </c>
      <c r="BR8" s="18">
        <f>PLANEL_GerPT_Trim_Resultado!CE113+PLANEL_GerPT_Trim_Resultado!CE125+PLANEL_GerPT_Trim_Resultado!CE137</f>
        <v>12614.74936711</v>
      </c>
      <c r="BS8" s="18">
        <f>PLANEL_GerPT_Trim_Resultado!CF113+PLANEL_GerPT_Trim_Resultado!CF125+PLANEL_GerPT_Trim_Resultado!CF137</f>
        <v>12614.74936711</v>
      </c>
      <c r="BT8" s="18">
        <f>PLANEL_GerPT_Trim_Resultado!CG113+PLANEL_GerPT_Trim_Resultado!CG125+PLANEL_GerPT_Trim_Resultado!CG137</f>
        <v>12614.74936711</v>
      </c>
      <c r="BU8" s="18">
        <f>PLANEL_GerPT_Trim_Resultado!CH113+PLANEL_GerPT_Trim_Resultado!CH125+PLANEL_GerPT_Trim_Resultado!CH137</f>
        <v>12466.06777711</v>
      </c>
      <c r="BV8" s="18">
        <f>PLANEL_GerPT_Trim_Resultado!CI113+PLANEL_GerPT_Trim_Resultado!CI125+PLANEL_GerPT_Trim_Resultado!CI137</f>
        <v>12614.74936711</v>
      </c>
      <c r="BW8" s="18">
        <f>PLANEL_GerPT_Trim_Resultado!CJ113+PLANEL_GerPT_Trim_Resultado!CJ125+PLANEL_GerPT_Trim_Resultado!CJ137</f>
        <v>12614.74936711</v>
      </c>
      <c r="BX8" s="18">
        <f>PLANEL_GerPT_Trim_Resultado!CK113+PLANEL_GerPT_Trim_Resultado!CK125+PLANEL_GerPT_Trim_Resultado!CK137</f>
        <v>12614.74936711</v>
      </c>
      <c r="BY8" s="18">
        <f>PLANEL_GerPT_Trim_Resultado!CL113+PLANEL_GerPT_Trim_Resultado!CL125+PLANEL_GerPT_Trim_Resultado!CL137</f>
        <v>12614.74936711</v>
      </c>
      <c r="BZ8" s="18">
        <f>PLANEL_GerPT_Trim_Resultado!CM113+PLANEL_GerPT_Trim_Resultado!CM125+PLANEL_GerPT_Trim_Resultado!CM137</f>
        <v>12614.74936711</v>
      </c>
      <c r="CA8" s="18">
        <f>PLANEL_GerPT_Trim_Resultado!CN113+PLANEL_GerPT_Trim_Resultado!CN125+PLANEL_GerPT_Trim_Resultado!CN137</f>
        <v>11621.041187109999</v>
      </c>
      <c r="CB8" s="18">
        <f>PLANEL_GerPT_Trim_Resultado!CO113+PLANEL_GerPT_Trim_Resultado!CO125+PLANEL_GerPT_Trim_Resultado!CO137</f>
        <v>11621.041187109999</v>
      </c>
      <c r="CC8" s="18">
        <f>PLANEL_GerPT_Trim_Resultado!CP113+PLANEL_GerPT_Trim_Resultado!CP125+PLANEL_GerPT_Trim_Resultado!CP137</f>
        <v>11621.041187109999</v>
      </c>
      <c r="CD8" s="18">
        <f>PLANEL_GerPT_Trim_Resultado!CQ113+PLANEL_GerPT_Trim_Resultado!CQ125+PLANEL_GerPT_Trim_Resultado!CQ137</f>
        <v>11621.041187109999</v>
      </c>
      <c r="CE8" s="18">
        <f>PLANEL_GerPT_Trim_Resultado!CR113+PLANEL_GerPT_Trim_Resultado!CR125+PLANEL_GerPT_Trim_Resultado!CR137</f>
        <v>11621.041187109999</v>
      </c>
      <c r="CF8" s="18">
        <f>PLANEL_GerPT_Trim_Resultado!CS113+PLANEL_GerPT_Trim_Resultado!CS125+PLANEL_GerPT_Trim_Resultado!CS137</f>
        <v>11621.041187109999</v>
      </c>
      <c r="CG8" s="18">
        <f>PLANEL_GerPT_Trim_Resultado!CT113+PLANEL_GerPT_Trim_Resultado!CT125+PLANEL_GerPT_Trim_Resultado!CT137</f>
        <v>11621.041187109999</v>
      </c>
      <c r="CH8" s="18">
        <f>PLANEL_GerPT_Trim_Resultado!CU113+PLANEL_GerPT_Trim_Resultado!CU125+PLANEL_GerPT_Trim_Resultado!CU137</f>
        <v>11621.041187109999</v>
      </c>
      <c r="CI8" s="18">
        <f>PLANEL_GerPT_Trim_Resultado!CV113+PLANEL_GerPT_Trim_Resultado!CV125+PLANEL_GerPT_Trim_Resultado!CV137</f>
        <v>12287.692116999999</v>
      </c>
      <c r="CJ8" s="18">
        <f>PLANEL_GerPT_Trim_Resultado!CW113+PLANEL_GerPT_Trim_Resultado!CW125+PLANEL_GerPT_Trim_Resultado!CW137</f>
        <v>12287.692116999999</v>
      </c>
      <c r="CK8" s="18">
        <f>PLANEL_GerPT_Trim_Resultado!CX113+PLANEL_GerPT_Trim_Resultado!CX125+PLANEL_GerPT_Trim_Resultado!CX137</f>
        <v>12287.692116999999</v>
      </c>
      <c r="CL8" s="18">
        <f>PLANEL_GerPT_Trim_Resultado!CY113+PLANEL_GerPT_Trim_Resultado!CY125+PLANEL_GerPT_Trim_Resultado!CY137</f>
        <v>12287.692116999999</v>
      </c>
      <c r="CM8" s="18">
        <f>PLANEL_GerPT_Trim_Resultado!CZ113+PLANEL_GerPT_Trim_Resultado!CZ125+PLANEL_GerPT_Trim_Resultado!CZ137</f>
        <v>12376.674821000001</v>
      </c>
      <c r="CN8" s="18">
        <f>PLANEL_GerPT_Trim_Resultado!DA113+PLANEL_GerPT_Trim_Resultado!DA125+PLANEL_GerPT_Trim_Resultado!DA137</f>
        <v>12376.674821000001</v>
      </c>
      <c r="CO8" s="18">
        <f>PLANEL_GerPT_Trim_Resultado!DB113+PLANEL_GerPT_Trim_Resultado!DB125+PLANEL_GerPT_Trim_Resultado!DB137</f>
        <v>12376.674821000001</v>
      </c>
      <c r="CP8" s="18">
        <f>PLANEL_GerPT_Trim_Resultado!DC113+PLANEL_GerPT_Trim_Resultado!DC125+PLANEL_GerPT_Trim_Resultado!DC137</f>
        <v>12027.342051</v>
      </c>
      <c r="CQ8" s="18">
        <f>PLANEL_GerPT_Trim_Resultado!DD113+PLANEL_GerPT_Trim_Resultado!DD125+PLANEL_GerPT_Trim_Resultado!DD137</f>
        <v>13155.912958000001</v>
      </c>
      <c r="CR8" s="18">
        <f>PLANEL_GerPT_Trim_Resultado!DE113+PLANEL_GerPT_Trim_Resultado!DE125+PLANEL_GerPT_Trim_Resultado!DE137</f>
        <v>13155.912958000001</v>
      </c>
      <c r="CS8" s="18">
        <f>PLANEL_GerPT_Trim_Resultado!DF113+PLANEL_GerPT_Trim_Resultado!DF125+PLANEL_GerPT_Trim_Resultado!DF137</f>
        <v>13155.912958000001</v>
      </c>
      <c r="CT8" s="18">
        <f>PLANEL_GerPT_Trim_Resultado!DG113+PLANEL_GerPT_Trim_Resultado!DG125+PLANEL_GerPT_Trim_Resultado!DG137</f>
        <v>13155.912958000001</v>
      </c>
      <c r="CU8" s="18">
        <f>PLANEL_GerPT_Trim_Resultado!DH113+PLANEL_GerPT_Trim_Resultado!DH125+PLANEL_GerPT_Trim_Resultado!DH137</f>
        <v>13129.383748</v>
      </c>
      <c r="CV8" s="18">
        <f>PLANEL_GerPT_Trim_Resultado!DI113+PLANEL_GerPT_Trim_Resultado!DI125+PLANEL_GerPT_Trim_Resultado!DI137</f>
        <v>13129.383748</v>
      </c>
      <c r="CW8" s="18">
        <f>PLANEL_GerPT_Trim_Resultado!DJ113+PLANEL_GerPT_Trim_Resultado!DJ125+PLANEL_GerPT_Trim_Resultado!DJ137</f>
        <v>13129.383748</v>
      </c>
      <c r="CX8" s="18">
        <f>PLANEL_GerPT_Trim_Resultado!DK113+PLANEL_GerPT_Trim_Resultado!DK125+PLANEL_GerPT_Trim_Resultado!DK137</f>
        <v>13129.383748</v>
      </c>
      <c r="CY8" s="69">
        <f>PLANEL_GerPT_Trim_Resultado!DL113+PLANEL_GerPT_Trim_Resultado!DL125+PLANEL_GerPT_Trim_Resultado!DL137</f>
        <v>13129.383748</v>
      </c>
      <c r="CZ8" s="69">
        <f>PLANEL_GerPT_Trim_Resultado!DM113+PLANEL_GerPT_Trim_Resultado!DM125+PLANEL_GerPT_Trim_Resultado!DM137</f>
        <v>13129.383748</v>
      </c>
      <c r="DA8" s="69">
        <f>PLANEL_GerPT_Trim_Resultado!DN113+PLANEL_GerPT_Trim_Resultado!DN125+PLANEL_GerPT_Trim_Resultado!DN137</f>
        <v>11984.648611999999</v>
      </c>
      <c r="DB8" s="69">
        <f>PLANEL_GerPT_Trim_Resultado!DO113+PLANEL_GerPT_Trim_Resultado!DO125+PLANEL_GerPT_Trim_Resultado!DO137</f>
        <v>13129.383748</v>
      </c>
      <c r="DC8" s="18">
        <f>PLANEL_GerPT_Trim_Resultado!DP113+PLANEL_GerPT_Trim_Resultado!DP125+PLANEL_GerPT_Trim_Resultado!DP137</f>
        <v>11979.437518000001</v>
      </c>
      <c r="DD8" s="18">
        <f>PLANEL_GerPT_Trim_Resultado!DQ113+PLANEL_GerPT_Trim_Resultado!DQ125+PLANEL_GerPT_Trim_Resultado!DQ137</f>
        <v>11979.437518000001</v>
      </c>
      <c r="DE8" s="18">
        <f>PLANEL_GerPT_Trim_Resultado!DR113+PLANEL_GerPT_Trim_Resultado!DR125+PLANEL_GerPT_Trim_Resultado!DR137</f>
        <v>11979.437518000001</v>
      </c>
      <c r="DF8" s="18">
        <f>PLANEL_GerPT_Trim_Resultado!DS113+PLANEL_GerPT_Trim_Resultado!DS125+PLANEL_GerPT_Trim_Resultado!DS137</f>
        <v>11979.437518000001</v>
      </c>
      <c r="DG8" s="18">
        <f>PLANEL_GerPT_Trim_Resultado!DT113+PLANEL_GerPT_Trim_Resultado!DT125+PLANEL_GerPT_Trim_Resultado!DT137</f>
        <v>11979.437518000001</v>
      </c>
      <c r="DH8" s="18">
        <f>PLANEL_GerPT_Trim_Resultado!DU113+PLANEL_GerPT_Trim_Resultado!DU125+PLANEL_GerPT_Trim_Resultado!DU137</f>
        <v>11979.437518000001</v>
      </c>
      <c r="DI8" s="18">
        <f>PLANEL_GerPT_Trim_Resultado!DV113+PLANEL_GerPT_Trim_Resultado!DV125+PLANEL_GerPT_Trim_Resultado!DV137</f>
        <v>11509.476667000001</v>
      </c>
      <c r="DJ8" s="18">
        <f>PLANEL_GerPT_Trim_Resultado!DW113+PLANEL_GerPT_Trim_Resultado!DW125+PLANEL_GerPT_Trim_Resultado!DW137</f>
        <v>11979.437518000001</v>
      </c>
      <c r="DK8" s="18">
        <f>PLANEL_GerPT_Trim_Resultado!DX113+PLANEL_GerPT_Trim_Resultado!DX125+PLANEL_GerPT_Trim_Resultado!DX137</f>
        <v>11979.437518000001</v>
      </c>
      <c r="DL8" s="18">
        <f>PLANEL_GerPT_Trim_Resultado!DY113+PLANEL_GerPT_Trim_Resultado!DY125+PLANEL_GerPT_Trim_Resultado!DY137</f>
        <v>11979.437518000001</v>
      </c>
      <c r="DM8" s="18">
        <f>PLANEL_GerPT_Trim_Resultado!DZ113+PLANEL_GerPT_Trim_Resultado!DZ125+PLANEL_GerPT_Trim_Resultado!DZ137</f>
        <v>11979.437518000001</v>
      </c>
      <c r="DN8" s="18">
        <f>PLANEL_GerPT_Trim_Resultado!EA113+PLANEL_GerPT_Trim_Resultado!EA125+PLANEL_GerPT_Trim_Resultado!EA137</f>
        <v>11979.437518000001</v>
      </c>
      <c r="DO8" s="18">
        <f>PLANEL_GerPT_Trim_Resultado!EB113+PLANEL_GerPT_Trim_Resultado!EB125+PLANEL_GerPT_Trim_Resultado!EB137</f>
        <v>11979.437518000001</v>
      </c>
      <c r="DP8" s="18">
        <f>PLANEL_GerPT_Trim_Resultado!EC113+PLANEL_GerPT_Trim_Resultado!EC125+PLANEL_GerPT_Trim_Resultado!EC137</f>
        <v>11979.437518000001</v>
      </c>
      <c r="DQ8" s="18">
        <f>PLANEL_GerPT_Trim_Resultado!ED113+PLANEL_GerPT_Trim_Resultado!ED125+PLANEL_GerPT_Trim_Resultado!ED137</f>
        <v>11979.437518000001</v>
      </c>
      <c r="DR8" s="18">
        <f>PLANEL_GerPT_Trim_Resultado!EE113+PLANEL_GerPT_Trim_Resultado!EE125+PLANEL_GerPT_Trim_Resultado!EE137</f>
        <v>11128.418562999999</v>
      </c>
      <c r="DS8" s="18">
        <f>PLANEL_GerPT_Trim_Resultado!EF113+PLANEL_GerPT_Trim_Resultado!EF125+PLANEL_GerPT_Trim_Resultado!EF137</f>
        <v>11635.315847</v>
      </c>
      <c r="DT8" s="18">
        <f>PLANEL_GerPT_Trim_Resultado!EG113+PLANEL_GerPT_Trim_Resultado!EG125+PLANEL_GerPT_Trim_Resultado!EG137</f>
        <v>11635.315847</v>
      </c>
      <c r="DU8" s="18">
        <f>PLANEL_GerPT_Trim_Resultado!EH113+PLANEL_GerPT_Trim_Resultado!EH125+PLANEL_GerPT_Trim_Resultado!EH137</f>
        <v>11635.315847</v>
      </c>
      <c r="DV8" s="18">
        <f>PLANEL_GerPT_Trim_Resultado!EI113+PLANEL_GerPT_Trim_Resultado!EI125+PLANEL_GerPT_Trim_Resultado!EI137</f>
        <v>11635.315847</v>
      </c>
      <c r="DW8" s="18">
        <f>PLANEL_GerPT_Trim_Resultado!EJ113+PLANEL_GerPT_Trim_Resultado!EJ125+PLANEL_GerPT_Trim_Resultado!EJ137</f>
        <v>11635.315847</v>
      </c>
      <c r="DX8" s="18">
        <f>PLANEL_GerPT_Trim_Resultado!EK113+PLANEL_GerPT_Trim_Resultado!EK125+PLANEL_GerPT_Trim_Resultado!EK137</f>
        <v>11635.315847</v>
      </c>
      <c r="DY8" s="18">
        <f>PLANEL_GerPT_Trim_Resultado!EL113+PLANEL_GerPT_Trim_Resultado!EL125+PLANEL_GerPT_Trim_Resultado!EL137</f>
        <v>11635.315847</v>
      </c>
      <c r="DZ8" s="18">
        <f>PLANEL_GerPT_Trim_Resultado!EM113+PLANEL_GerPT_Trim_Resultado!EM125+PLANEL_GerPT_Trim_Resultado!EM137</f>
        <v>11635.315847</v>
      </c>
      <c r="EA8" s="18">
        <f>PLANEL_GerPT_Trim_Resultado!EN113+PLANEL_GerPT_Trim_Resultado!EN125+PLANEL_GerPT_Trim_Resultado!EN137</f>
        <v>11635.315847</v>
      </c>
      <c r="EB8" s="18">
        <f>PLANEL_GerPT_Trim_Resultado!EO113+PLANEL_GerPT_Trim_Resultado!EO125+PLANEL_GerPT_Trim_Resultado!EO137</f>
        <v>11635.315847</v>
      </c>
      <c r="EC8" s="18">
        <f>PLANEL_GerPT_Trim_Resultado!EP113+PLANEL_GerPT_Trim_Resultado!EP125+PLANEL_GerPT_Trim_Resultado!EP137</f>
        <v>11635.315847</v>
      </c>
      <c r="ED8" s="18">
        <f>PLANEL_GerPT_Trim_Resultado!EQ113+PLANEL_GerPT_Trim_Resultado!EQ125+PLANEL_GerPT_Trim_Resultado!EQ137</f>
        <v>11635.315847</v>
      </c>
      <c r="EE8" s="18">
        <f>PLANEL_GerPT_Trim_Resultado!ER113+PLANEL_GerPT_Trim_Resultado!ER125+PLANEL_GerPT_Trim_Resultado!ER137</f>
        <v>11635.315847</v>
      </c>
      <c r="EF8" s="18">
        <f>PLANEL_GerPT_Trim_Resultado!ES113+PLANEL_GerPT_Trim_Resultado!ES125+PLANEL_GerPT_Trim_Resultado!ES137</f>
        <v>11635.315847</v>
      </c>
      <c r="EG8" s="18">
        <f>PLANEL_GerPT_Trim_Resultado!ET113+PLANEL_GerPT_Trim_Resultado!ET125+PLANEL_GerPT_Trim_Resultado!ET137</f>
        <v>11162.442996</v>
      </c>
      <c r="EH8" s="18">
        <f>PLANEL_GerPT_Trim_Resultado!EU113+PLANEL_GerPT_Trim_Resultado!EU125+PLANEL_GerPT_Trim_Resultado!EU137</f>
        <v>11635.315847</v>
      </c>
      <c r="EI8" s="18">
        <f>PLANEL_GerPT_Trim_Resultado!EV113+PLANEL_GerPT_Trim_Resultado!EV125+PLANEL_GerPT_Trim_Resultado!EV137</f>
        <v>11635.315847</v>
      </c>
      <c r="EJ8" s="18">
        <f>PLANEL_GerPT_Trim_Resultado!EW113+PLANEL_GerPT_Trim_Resultado!EW125+PLANEL_GerPT_Trim_Resultado!EW137</f>
        <v>11635.315847</v>
      </c>
      <c r="EK8" s="18">
        <f>PLANEL_GerPT_Trim_Resultado!EX113+PLANEL_GerPT_Trim_Resultado!EX125+PLANEL_GerPT_Trim_Resultado!EX137</f>
        <v>11635.315847</v>
      </c>
      <c r="EL8" s="18">
        <f>PLANEL_GerPT_Trim_Resultado!EY113+PLANEL_GerPT_Trim_Resultado!EY125+PLANEL_GerPT_Trim_Resultado!EY137</f>
        <v>11635.315847</v>
      </c>
      <c r="EM8" s="18">
        <f>PLANEL_GerPT_Trim_Resultado!EZ113+PLANEL_GerPT_Trim_Resultado!EZ125+PLANEL_GerPT_Trim_Resultado!EZ137</f>
        <v>11635.315847</v>
      </c>
      <c r="EN8" s="18">
        <f>PLANEL_GerPT_Trim_Resultado!FA113+PLANEL_GerPT_Trim_Resultado!FA125+PLANEL_GerPT_Trim_Resultado!FA137</f>
        <v>11635.315847</v>
      </c>
      <c r="EO8" s="18">
        <f>PLANEL_GerPT_Trim_Resultado!FB113+PLANEL_GerPT_Trim_Resultado!FB125+PLANEL_GerPT_Trim_Resultado!FB137</f>
        <v>10655.545711000001</v>
      </c>
      <c r="EP8" s="18">
        <f>PLANEL_GerPT_Trim_Resultado!FC113+PLANEL_GerPT_Trim_Resultado!FC125+PLANEL_GerPT_Trim_Resultado!FC137</f>
        <v>11128.418562999999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49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1296.27</v>
      </c>
      <c r="E10" s="20">
        <f>PLANEL_GerPT_Trim_Resultado!R65+PLANEL_GerPT_Trim_Resultado!R77+PLANEL_GerPT_Trim_Resultado!R89</f>
        <v>767.25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1296.27</v>
      </c>
      <c r="I10" s="20">
        <f>PLANEL_GerPT_Trim_Resultado!V65+PLANEL_GerPT_Trim_Resultado!V77+PLANEL_GerPT_Trim_Resultado!V89</f>
        <v>668.25</v>
      </c>
      <c r="J10" s="20">
        <f>PLANEL_GerPT_Trim_Resultado!W65+PLANEL_GerPT_Trim_Resultado!W77+PLANEL_GerPT_Trim_Resultado!W89</f>
        <v>1296.27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1296.27</v>
      </c>
      <c r="M10" s="20">
        <f>PLANEL_GerPT_Trim_Resultado!Z65+PLANEL_GerPT_Trim_Resultado!Z77+PLANEL_GerPT_Trim_Resultado!Z89</f>
        <v>908.25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1154.0541619999999</v>
      </c>
      <c r="P10" s="20">
        <f>PLANEL_GerPT_Trim_Resultado!AC65+PLANEL_GerPT_Trim_Resultado!AC77+PLANEL_GerPT_Trim_Resultado!AC89</f>
        <v>0</v>
      </c>
      <c r="Q10" s="20">
        <f>PLANEL_GerPT_Trim_Resultado!AD65+PLANEL_GerPT_Trim_Resultado!AD77+PLANEL_GerPT_Trim_Resultado!AD89</f>
        <v>668.25</v>
      </c>
      <c r="R10" s="20">
        <f>PLANEL_GerPT_Trim_Resultado!AE65+PLANEL_GerPT_Trim_Resultado!AE77+PLANEL_GerPT_Trim_Resultado!AE89</f>
        <v>1296.27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1551.27</v>
      </c>
      <c r="U10" s="20">
        <f>PLANEL_GerPT_Trim_Resultado!AH65+PLANEL_GerPT_Trim_Resultado!AH77+PLANEL_GerPT_Trim_Resultado!AH89</f>
        <v>1022.25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525</v>
      </c>
      <c r="Y10" s="20">
        <f>PLANEL_GerPT_Trim_Resultado!AL65+PLANEL_GerPT_Trim_Resultado!AL77+PLANEL_GerPT_Trim_Resultado!AL89</f>
        <v>1551.27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863.55308109999999</v>
      </c>
      <c r="AC10" s="20">
        <f>PLANEL_GerPT_Trim_Resultado!AP65+PLANEL_GerPT_Trim_Resultado!AP77+PLANEL_GerPT_Trim_Resultado!AP89</f>
        <v>865.02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1551.27</v>
      </c>
      <c r="AG10" s="20">
        <f>PLANEL_GerPT_Trim_Resultado!AT65+PLANEL_GerPT_Trim_Resultado!AT77+PLANEL_GerPT_Trim_Resultado!AT89</f>
        <v>312.71182590000001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1142.055666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951.97611380000001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1379.603218</v>
      </c>
      <c r="BA10" s="20">
        <f>PLANEL_GerPT_Trim_Resultado!BN65+PLANEL_GerPT_Trim_Resultado!BN77+PLANEL_GerPT_Trim_Resultado!BN89</f>
        <v>0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50</v>
      </c>
      <c r="C11" s="20">
        <f>PLANEL_GerPT_Trim_Resultado!P41+PLANEL_GerPT_Trim_Resultado!P53</f>
        <v>810.3</v>
      </c>
      <c r="D11" s="20">
        <f>PLANEL_GerPT_Trim_Resultado!Q41+PLANEL_GerPT_Trim_Resultado!Q53</f>
        <v>813.97500000000002</v>
      </c>
      <c r="E11" s="20">
        <f>PLANEL_GerPT_Trim_Resultado!R41+PLANEL_GerPT_Trim_Resultado!R53</f>
        <v>1084.05</v>
      </c>
      <c r="F11" s="20">
        <f>PLANEL_GerPT_Trim_Resultado!S41+PLANEL_GerPT_Trim_Resultado!S53</f>
        <v>1084.05</v>
      </c>
      <c r="G11" s="20">
        <f>PLANEL_GerPT_Trim_Resultado!T41+PLANEL_GerPT_Trim_Resultado!T53</f>
        <v>540.22500000000002</v>
      </c>
      <c r="H11" s="20">
        <f>PLANEL_GerPT_Trim_Resultado!U41+PLANEL_GerPT_Trim_Resultado!U53</f>
        <v>273.75</v>
      </c>
      <c r="I11" s="20">
        <f>PLANEL_GerPT_Trim_Resultado!V41+PLANEL_GerPT_Trim_Resultado!V53</f>
        <v>543.82500000000005</v>
      </c>
      <c r="J11" s="20">
        <f>PLANEL_GerPT_Trim_Resultado!W41+PLANEL_GerPT_Trim_Resultado!W53</f>
        <v>1084.05</v>
      </c>
      <c r="K11" s="20">
        <f>PLANEL_GerPT_Trim_Resultado!X41+PLANEL_GerPT_Trim_Resultado!X53</f>
        <v>813.97500000000002</v>
      </c>
      <c r="L11" s="20">
        <f>PLANEL_GerPT_Trim_Resultado!Y41+PLANEL_GerPT_Trim_Resultado!Y53</f>
        <v>813.97500000000002</v>
      </c>
      <c r="M11" s="20">
        <f>PLANEL_GerPT_Trim_Resultado!Z41+PLANEL_GerPT_Trim_Resultado!Z53</f>
        <v>1084.05</v>
      </c>
      <c r="N11" s="20">
        <f>PLANEL_GerPT_Trim_Resultado!AA41+PLANEL_GerPT_Trim_Resultado!AA53</f>
        <v>1084.05</v>
      </c>
      <c r="O11" s="20">
        <f>PLANEL_GerPT_Trim_Resultado!AB41+PLANEL_GerPT_Trim_Resultado!AB53</f>
        <v>813.97500000000002</v>
      </c>
      <c r="P11" s="20">
        <f>PLANEL_GerPT_Trim_Resultado!AC41+PLANEL_GerPT_Trim_Resultado!AC53</f>
        <v>871.21095149999996</v>
      </c>
      <c r="Q11" s="20">
        <f>PLANEL_GerPT_Trim_Resultado!AD41+PLANEL_GerPT_Trim_Resultado!AD53</f>
        <v>543.82500000000005</v>
      </c>
      <c r="R11" s="20">
        <f>PLANEL_GerPT_Trim_Resultado!AE41+PLANEL_GerPT_Trim_Resultado!AE53</f>
        <v>1084.05</v>
      </c>
      <c r="S11" s="20">
        <f>PLANEL_GerPT_Trim_Resultado!AF41+PLANEL_GerPT_Trim_Resultado!AF53</f>
        <v>270.07499999999999</v>
      </c>
      <c r="T11" s="20">
        <f>PLANEL_GerPT_Trim_Resultado!AG41+PLANEL_GerPT_Trim_Resultado!AG53</f>
        <v>543.82500000000005</v>
      </c>
      <c r="U11" s="20">
        <f>PLANEL_GerPT_Trim_Resultado!AH41+PLANEL_GerPT_Trim_Resultado!AH53</f>
        <v>270.07499999999999</v>
      </c>
      <c r="V11" s="20">
        <f>PLANEL_GerPT_Trim_Resultado!AI41+PLANEL_GerPT_Trim_Resultado!AI53</f>
        <v>1084.05</v>
      </c>
      <c r="W11" s="20">
        <f>PLANEL_GerPT_Trim_Resultado!AJ41+PLANEL_GerPT_Trim_Resultado!AJ53</f>
        <v>1084.05</v>
      </c>
      <c r="X11" s="20">
        <f>PLANEL_GerPT_Trim_Resultado!AK41+PLANEL_GerPT_Trim_Resultado!AK53</f>
        <v>813.97500000000002</v>
      </c>
      <c r="Y11" s="20">
        <f>PLANEL_GerPT_Trim_Resultado!AL41+PLANEL_GerPT_Trim_Resultado!AL53</f>
        <v>1084.05</v>
      </c>
      <c r="Z11" s="20">
        <f>PLANEL_GerPT_Trim_Resultado!AM41+PLANEL_GerPT_Trim_Resultado!AM53</f>
        <v>1030.2908379999999</v>
      </c>
      <c r="AA11" s="20">
        <f>PLANEL_GerPT_Trim_Resultado!AN41+PLANEL_GerPT_Trim_Resultado!AN53</f>
        <v>813.97500000000002</v>
      </c>
      <c r="AB11" s="20">
        <f>PLANEL_GerPT_Trim_Resultado!AO41+PLANEL_GerPT_Trim_Resultado!AO53</f>
        <v>0</v>
      </c>
      <c r="AC11" s="20">
        <f>PLANEL_GerPT_Trim_Resultado!AP41+PLANEL_GerPT_Trim_Resultado!AP53</f>
        <v>1084.05</v>
      </c>
      <c r="AD11" s="20">
        <f>PLANEL_GerPT_Trim_Resultado!AQ41+PLANEL_GerPT_Trim_Resultado!AQ53</f>
        <v>1084.05</v>
      </c>
      <c r="AE11" s="20">
        <f>PLANEL_GerPT_Trim_Resultado!AR41+PLANEL_GerPT_Trim_Resultado!AR53</f>
        <v>1084.05</v>
      </c>
      <c r="AF11" s="20">
        <f>PLANEL_GerPT_Trim_Resultado!AS41+PLANEL_GerPT_Trim_Resultado!AS53</f>
        <v>0</v>
      </c>
      <c r="AG11" s="20">
        <f>PLANEL_GerPT_Trim_Resultado!AT41+PLANEL_GerPT_Trim_Resultado!AT53</f>
        <v>1084.05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270.07499999999999</v>
      </c>
      <c r="AK11" s="20">
        <f>PLANEL_GerPT_Trim_Resultado!AX41+PLANEL_GerPT_Trim_Resultado!AX53</f>
        <v>1084.05</v>
      </c>
      <c r="AL11" s="20">
        <f>PLANEL_GerPT_Trim_Resultado!AY41+PLANEL_GerPT_Trim_Resultado!AY53</f>
        <v>810.3</v>
      </c>
      <c r="AM11" s="20">
        <f>PLANEL_GerPT_Trim_Resultado!AZ41+PLANEL_GerPT_Trim_Resultado!AZ53</f>
        <v>1062.028513</v>
      </c>
      <c r="AN11" s="20">
        <f>PLANEL_GerPT_Trim_Resultado!BA41+PLANEL_GerPT_Trim_Resultado!BA53</f>
        <v>0</v>
      </c>
      <c r="AO11" s="20">
        <f>PLANEL_GerPT_Trim_Resultado!BB41+PLANEL_GerPT_Trim_Resultado!BB53</f>
        <v>1084.05</v>
      </c>
      <c r="AP11" s="20">
        <f>PLANEL_GerPT_Trim_Resultado!BC41+PLANEL_GerPT_Trim_Resultado!BC53</f>
        <v>1084.05</v>
      </c>
      <c r="AQ11" s="20">
        <f>PLANEL_GerPT_Trim_Resultado!BD41+PLANEL_GerPT_Trim_Resultado!BD53</f>
        <v>813.97500000000002</v>
      </c>
      <c r="AR11" s="20">
        <f>PLANEL_GerPT_Trim_Resultado!BE41+PLANEL_GerPT_Trim_Resultado!BE53</f>
        <v>0</v>
      </c>
      <c r="AS11" s="20">
        <f>PLANEL_GerPT_Trim_Resultado!BF41+PLANEL_GerPT_Trim_Resultado!BF53</f>
        <v>1084.05</v>
      </c>
      <c r="AT11" s="20">
        <f>PLANEL_GerPT_Trim_Resultado!BG41+PLANEL_GerPT_Trim_Resultado!BG53</f>
        <v>810.3</v>
      </c>
      <c r="AU11" s="20">
        <f>PLANEL_GerPT_Trim_Resultado!BH41+PLANEL_GerPT_Trim_Resultado!BH53</f>
        <v>1084.05</v>
      </c>
      <c r="AV11" s="20">
        <f>PLANEL_GerPT_Trim_Resultado!BI41+PLANEL_GerPT_Trim_Resultado!BI53</f>
        <v>1084.05</v>
      </c>
      <c r="AW11" s="20">
        <f>PLANEL_GerPT_Trim_Resultado!BJ41+PLANEL_GerPT_Trim_Resultado!BJ53</f>
        <v>810.3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1084.05</v>
      </c>
      <c r="BA11" s="20">
        <f>PLANEL_GerPT_Trim_Resultado!BN41+PLANEL_GerPT_Trim_Resultado!BN53</f>
        <v>1084.05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813.97500000000002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813.97500000000002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1084.05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1651.996044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1651.996044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1651.996044</v>
      </c>
      <c r="Q12" s="1">
        <f>PLANEL_GerPT_Trim_Resultado!AD161</f>
        <v>1651.996044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1651.996044</v>
      </c>
      <c r="U12" s="1">
        <f>PLANEL_GerPT_Trim_Resultado!AH161</f>
        <v>1651.996044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1651.996044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1651.996044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25">
      <c r="B13" s="16" t="s">
        <v>57</v>
      </c>
      <c r="C13" s="1">
        <f>PLANEL_GerPT_Trim_Resultado!P173+PLANEL_GerPT_Trim_Resultado!P185</f>
        <v>4497.6019109999997</v>
      </c>
      <c r="D13" s="1">
        <f>PLANEL_GerPT_Trim_Resultado!Q173+PLANEL_GerPT_Trim_Resultado!Q185</f>
        <v>3822.932006</v>
      </c>
      <c r="E13" s="1">
        <f>PLANEL_GerPT_Trim_Resultado!R173+PLANEL_GerPT_Trim_Resultado!R185</f>
        <v>3356.385162</v>
      </c>
      <c r="F13" s="1">
        <f>PLANEL_GerPT_Trim_Resultado!S173+PLANEL_GerPT_Trim_Resultado!S185</f>
        <v>4145.0450199999996</v>
      </c>
      <c r="G13" s="1">
        <f>PLANEL_GerPT_Trim_Resultado!T173+PLANEL_GerPT_Trim_Resultado!T185</f>
        <v>3506.4371510000001</v>
      </c>
      <c r="H13" s="1">
        <f>PLANEL_GerPT_Trim_Resultado!U173+PLANEL_GerPT_Trim_Resultado!U185</f>
        <v>3553.9268820000002</v>
      </c>
      <c r="I13" s="1">
        <f>PLANEL_GerPT_Trim_Resultado!V173+PLANEL_GerPT_Trim_Resultado!V185</f>
        <v>3740.210724</v>
      </c>
      <c r="J13" s="1">
        <f>PLANEL_GerPT_Trim_Resultado!W173+PLANEL_GerPT_Trim_Resultado!W185</f>
        <v>4698.9500399999997</v>
      </c>
      <c r="K13" s="1">
        <f>PLANEL_GerPT_Trim_Resultado!X173+PLANEL_GerPT_Trim_Resultado!X185</f>
        <v>3939.6112480000002</v>
      </c>
      <c r="L13" s="1">
        <f>PLANEL_GerPT_Trim_Resultado!Y173+PLANEL_GerPT_Trim_Resultado!Y185</f>
        <v>4339.1950889999998</v>
      </c>
      <c r="M13" s="1">
        <f>PLANEL_GerPT_Trim_Resultado!Z173+PLANEL_GerPT_Trim_Resultado!Z185</f>
        <v>3951.693804</v>
      </c>
      <c r="N13" s="1">
        <f>PLANEL_GerPT_Trim_Resultado!AA173+PLANEL_GerPT_Trim_Resultado!AA185</f>
        <v>4402.8651769999997</v>
      </c>
      <c r="O13" s="1">
        <f>PLANEL_GerPT_Trim_Resultado!AB173+PLANEL_GerPT_Trim_Resultado!AB185</f>
        <v>4379.8884559999997</v>
      </c>
      <c r="P13" s="1">
        <f>PLANEL_GerPT_Trim_Resultado!AC173+PLANEL_GerPT_Trim_Resultado!AC185</f>
        <v>3311.0013859000001</v>
      </c>
      <c r="Q13" s="1">
        <f>PLANEL_GerPT_Trim_Resultado!AD173+PLANEL_GerPT_Trim_Resultado!AD185</f>
        <v>3474.5691583999997</v>
      </c>
      <c r="R13" s="1">
        <f>PLANEL_GerPT_Trim_Resultado!AE173+PLANEL_GerPT_Trim_Resultado!AE185</f>
        <v>3394.1994814</v>
      </c>
      <c r="S13" s="1">
        <f>PLANEL_GerPT_Trim_Resultado!AF173+PLANEL_GerPT_Trim_Resultado!AF185</f>
        <v>3590.1709105</v>
      </c>
      <c r="T13" s="1">
        <f>PLANEL_GerPT_Trim_Resultado!AG173+PLANEL_GerPT_Trim_Resultado!AG185</f>
        <v>3692.2615070000002</v>
      </c>
      <c r="U13" s="1">
        <f>PLANEL_GerPT_Trim_Resultado!AH173+PLANEL_GerPT_Trim_Resultado!AH185</f>
        <v>3559.4955477999997</v>
      </c>
      <c r="V13" s="1">
        <f>PLANEL_GerPT_Trim_Resultado!AI173+PLANEL_GerPT_Trim_Resultado!AI185</f>
        <v>4085.6662820000001</v>
      </c>
      <c r="W13" s="1">
        <f>PLANEL_GerPT_Trim_Resultado!AJ173+PLANEL_GerPT_Trim_Resultado!AJ185</f>
        <v>4872.7777449999994</v>
      </c>
      <c r="X13" s="1">
        <f>PLANEL_GerPT_Trim_Resultado!AK173+PLANEL_GerPT_Trim_Resultado!AK185</f>
        <v>3468.8041641</v>
      </c>
      <c r="Y13" s="1">
        <f>PLANEL_GerPT_Trim_Resultado!AL173+PLANEL_GerPT_Trim_Resultado!AL185</f>
        <v>4143.8264529999997</v>
      </c>
      <c r="Z13" s="1">
        <f>PLANEL_GerPT_Trim_Resultado!AM173+PLANEL_GerPT_Trim_Resultado!AM185</f>
        <v>3169.2717892999999</v>
      </c>
      <c r="AA13" s="1">
        <f>PLANEL_GerPT_Trim_Resultado!AN173+PLANEL_GerPT_Trim_Resultado!AN185</f>
        <v>4302.3051180000002</v>
      </c>
      <c r="AB13" s="1">
        <f>PLANEL_GerPT_Trim_Resultado!AO173+PLANEL_GerPT_Trim_Resultado!AO185</f>
        <v>2874.5183969</v>
      </c>
      <c r="AC13" s="1">
        <f>PLANEL_GerPT_Trim_Resultado!AP173+PLANEL_GerPT_Trim_Resultado!AP185</f>
        <v>4470.5292300000001</v>
      </c>
      <c r="AD13" s="1">
        <f>PLANEL_GerPT_Trim_Resultado!AQ173+PLANEL_GerPT_Trim_Resultado!AQ185</f>
        <v>3875.110788</v>
      </c>
      <c r="AE13" s="1">
        <f>PLANEL_GerPT_Trim_Resultado!AR173+PLANEL_GerPT_Trim_Resultado!AR185</f>
        <v>4701.1906440000002</v>
      </c>
      <c r="AF13" s="1">
        <f>PLANEL_GerPT_Trim_Resultado!AS173+PLANEL_GerPT_Trim_Resultado!AS185</f>
        <v>3160.7702997000001</v>
      </c>
      <c r="AG13" s="1">
        <f>PLANEL_GerPT_Trim_Resultado!AT173+PLANEL_GerPT_Trim_Resultado!AT185</f>
        <v>4703.3229919999994</v>
      </c>
      <c r="AH13" s="1">
        <f>PLANEL_GerPT_Trim_Resultado!AU173+PLANEL_GerPT_Trim_Resultado!AU185</f>
        <v>4673.3561149999996</v>
      </c>
      <c r="AI13" s="1">
        <f>PLANEL_GerPT_Trim_Resultado!AV173+PLANEL_GerPT_Trim_Resultado!AV185</f>
        <v>4574.1600469999994</v>
      </c>
      <c r="AJ13" s="1">
        <f>PLANEL_GerPT_Trim_Resultado!AW173+PLANEL_GerPT_Trim_Resultado!AW185</f>
        <v>2727.2035919</v>
      </c>
      <c r="AK13" s="1">
        <f>PLANEL_GerPT_Trim_Resultado!AX173+PLANEL_GerPT_Trim_Resultado!AX185</f>
        <v>4691.180773</v>
      </c>
      <c r="AL13" s="1">
        <f>PLANEL_GerPT_Trim_Resultado!AY173+PLANEL_GerPT_Trim_Resultado!AY185</f>
        <v>2715.2288349999999</v>
      </c>
      <c r="AM13" s="1">
        <f>PLANEL_GerPT_Trim_Resultado!AZ173+PLANEL_GerPT_Trim_Resultado!AZ185</f>
        <v>3447.3869469000001</v>
      </c>
      <c r="AN13" s="1">
        <f>PLANEL_GerPT_Trim_Resultado!BA173+PLANEL_GerPT_Trim_Resultado!BA185</f>
        <v>1728.6633149000002</v>
      </c>
      <c r="AO13" s="1">
        <f>PLANEL_GerPT_Trim_Resultado!BB173+PLANEL_GerPT_Trim_Resultado!BB185</f>
        <v>2893.1639938999997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1989.4177106</v>
      </c>
      <c r="AR13" s="1">
        <f>PLANEL_GerPT_Trim_Resultado!BE173+PLANEL_GerPT_Trim_Resultado!BE185</f>
        <v>1401.3118909</v>
      </c>
      <c r="AS13" s="1">
        <f>PLANEL_GerPT_Trim_Resultado!BF173+PLANEL_GerPT_Trim_Resultado!BF185</f>
        <v>1762.5827959000001</v>
      </c>
      <c r="AT13" s="1">
        <f>PLANEL_GerPT_Trim_Resultado!BG173+PLANEL_GerPT_Trim_Resultado!BG185</f>
        <v>1401.3118909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1829.4728356000001</v>
      </c>
      <c r="AW13" s="1">
        <f>PLANEL_GerPT_Trim_Resultado!BJ173+PLANEL_GerPT_Trim_Resultado!BJ185</f>
        <v>2149.7182229</v>
      </c>
      <c r="AX13" s="1">
        <f>PLANEL_GerPT_Trim_Resultado!BK173+PLANEL_GerPT_Trim_Resultado!BK185</f>
        <v>1977.3287670999998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51</v>
      </c>
      <c r="C15" s="22">
        <f>PLANEL_GerPT_Trim_Resultado!P17+PLANEL_GerPT_Trim_Resultado!P29</f>
        <v>465.45069669999998</v>
      </c>
      <c r="D15" s="22">
        <f>PLANEL_GerPT_Trim_Resultado!Q17+PLANEL_GerPT_Trim_Resultado!Q29</f>
        <v>4509.2842929999997</v>
      </c>
      <c r="E15" s="22">
        <f>PLANEL_GerPT_Trim_Resultado!R17+PLANEL_GerPT_Trim_Resultado!R29</f>
        <v>6129.9985880000004</v>
      </c>
      <c r="F15" s="22">
        <f>PLANEL_GerPT_Trim_Resultado!S17+PLANEL_GerPT_Trim_Resultado!S29</f>
        <v>3804.3570709999999</v>
      </c>
      <c r="G15" s="22">
        <f>PLANEL_GerPT_Trim_Resultado!T17+PLANEL_GerPT_Trim_Resultado!T29</f>
        <v>465.44504949999998</v>
      </c>
      <c r="H15" s="22">
        <f>PLANEL_GerPT_Trim_Resultado!U17+PLANEL_GerPT_Trim_Resultado!U29</f>
        <v>4712.0622199999998</v>
      </c>
      <c r="I15" s="22">
        <f>PLANEL_GerPT_Trim_Resultado!V17+PLANEL_GerPT_Trim_Resultado!V29</f>
        <v>6497.2310399999997</v>
      </c>
      <c r="J15" s="22">
        <f>PLANEL_GerPT_Trim_Resultado!W17+PLANEL_GerPT_Trim_Resultado!W29</f>
        <v>4217.0473709999997</v>
      </c>
      <c r="K15" s="22">
        <f>PLANEL_GerPT_Trim_Resultado!X17+PLANEL_GerPT_Trim_Resultado!X29</f>
        <v>501.74561670000003</v>
      </c>
      <c r="L15" s="22">
        <f>PLANEL_GerPT_Trim_Resultado!Y17+PLANEL_GerPT_Trim_Resultado!Y29</f>
        <v>4817.6966830000001</v>
      </c>
      <c r="M15" s="22">
        <f>PLANEL_GerPT_Trim_Resultado!Z17+PLANEL_GerPT_Trim_Resultado!Z29</f>
        <v>6574.4538309999998</v>
      </c>
      <c r="N15" s="22">
        <f>PLANEL_GerPT_Trim_Resultado!AA17+PLANEL_GerPT_Trim_Resultado!AA29</f>
        <v>4272.7352620000001</v>
      </c>
      <c r="O15" s="22">
        <f>PLANEL_GerPT_Trim_Resultado!AB17+PLANEL_GerPT_Trim_Resultado!AB29</f>
        <v>495.13571789999997</v>
      </c>
      <c r="P15" s="22">
        <f>PLANEL_GerPT_Trim_Resultado!AC17+PLANEL_GerPT_Trim_Resultado!AC29</f>
        <v>4636.4015929999996</v>
      </c>
      <c r="Q15" s="22">
        <f>PLANEL_GerPT_Trim_Resultado!AD17+PLANEL_GerPT_Trim_Resultado!AD29</f>
        <v>6532.6450130000003</v>
      </c>
      <c r="R15" s="22">
        <f>PLANEL_GerPT_Trim_Resultado!AE17+PLANEL_GerPT_Trim_Resultado!AE29</f>
        <v>4085.4008819999999</v>
      </c>
      <c r="S15" s="22">
        <f>PLANEL_GerPT_Trim_Resultado!AF17+PLANEL_GerPT_Trim_Resultado!AF29</f>
        <v>500.20436510000002</v>
      </c>
      <c r="T15" s="22">
        <f>PLANEL_GerPT_Trim_Resultado!AG17+PLANEL_GerPT_Trim_Resultado!AG29</f>
        <v>4532.0553749999999</v>
      </c>
      <c r="U15" s="22">
        <f>PLANEL_GerPT_Trim_Resultado!AH17+PLANEL_GerPT_Trim_Resultado!AH29</f>
        <v>6644.6897559999998</v>
      </c>
      <c r="V15" s="22">
        <f>PLANEL_GerPT_Trim_Resultado!AI17+PLANEL_GerPT_Trim_Resultado!AI29</f>
        <v>4065.034564</v>
      </c>
      <c r="W15" s="22">
        <f>PLANEL_GerPT_Trim_Resultado!AJ17+PLANEL_GerPT_Trim_Resultado!AJ29</f>
        <v>504.25459790000002</v>
      </c>
      <c r="X15" s="22">
        <f>PLANEL_GerPT_Trim_Resultado!AK17+PLANEL_GerPT_Trim_Resultado!AK29</f>
        <v>4887.4632069999998</v>
      </c>
      <c r="Y15" s="22">
        <f>PLANEL_GerPT_Trim_Resultado!AL17+PLANEL_GerPT_Trim_Resultado!AL29</f>
        <v>6217.1879710000003</v>
      </c>
      <c r="Z15" s="22">
        <f>PLANEL_GerPT_Trim_Resultado!AM17+PLANEL_GerPT_Trim_Resultado!AM29</f>
        <v>3700.2211109999998</v>
      </c>
      <c r="AA15" s="22">
        <f>PLANEL_GerPT_Trim_Resultado!AN17+PLANEL_GerPT_Trim_Resultado!AN29</f>
        <v>487.05403669999998</v>
      </c>
      <c r="AB15" s="22">
        <f>PLANEL_GerPT_Trim_Resultado!AO17+PLANEL_GerPT_Trim_Resultado!AO29</f>
        <v>4861.1803289999998</v>
      </c>
      <c r="AC15" s="22">
        <f>PLANEL_GerPT_Trim_Resultado!AP17+PLANEL_GerPT_Trim_Resultado!AP29</f>
        <v>6491.7445289999996</v>
      </c>
      <c r="AD15" s="22">
        <f>PLANEL_GerPT_Trim_Resultado!AQ17+PLANEL_GerPT_Trim_Resultado!AQ29</f>
        <v>3839.3087869999999</v>
      </c>
      <c r="AE15" s="22">
        <f>PLANEL_GerPT_Trim_Resultado!AR17+PLANEL_GerPT_Trim_Resultado!AR29</f>
        <v>493.40291389999999</v>
      </c>
      <c r="AF15" s="22">
        <f>PLANEL_GerPT_Trim_Resultado!AS17+PLANEL_GerPT_Trim_Resultado!AS29</f>
        <v>4916.4823290000004</v>
      </c>
      <c r="AG15" s="22">
        <f>PLANEL_GerPT_Trim_Resultado!AT17+PLANEL_GerPT_Trim_Resultado!AT29</f>
        <v>6728.2730709999996</v>
      </c>
      <c r="AH15" s="22">
        <f>PLANEL_GerPT_Trim_Resultado!AU17+PLANEL_GerPT_Trim_Resultado!AU29</f>
        <v>4307.9240820000005</v>
      </c>
      <c r="AI15" s="22">
        <f>PLANEL_GerPT_Trim_Resultado!AV17+PLANEL_GerPT_Trim_Resultado!AV29</f>
        <v>506.81459790000002</v>
      </c>
      <c r="AJ15" s="22">
        <f>PLANEL_GerPT_Trim_Resultado!AW17+PLANEL_GerPT_Trim_Resultado!AW29</f>
        <v>4840.9081290000004</v>
      </c>
      <c r="AK15" s="22">
        <f>PLANEL_GerPT_Trim_Resultado!AX17+PLANEL_GerPT_Trim_Resultado!AX29</f>
        <v>6807.4370710000003</v>
      </c>
      <c r="AL15" s="22">
        <f>PLANEL_GerPT_Trim_Resultado!AY17+PLANEL_GerPT_Trim_Resultado!AY29</f>
        <v>4245.94211</v>
      </c>
      <c r="AM15" s="22">
        <f>PLANEL_GerPT_Trim_Resultado!AZ17+PLANEL_GerPT_Trim_Resultado!AZ29</f>
        <v>193.7897753</v>
      </c>
      <c r="AN15" s="22">
        <f>PLANEL_GerPT_Trim_Resultado!BA17+PLANEL_GerPT_Trim_Resultado!BA29</f>
        <v>1839.2963090000001</v>
      </c>
      <c r="AO15" s="22">
        <f>PLANEL_GerPT_Trim_Resultado!BB17+PLANEL_GerPT_Trim_Resultado!BB29</f>
        <v>2448.1581930000002</v>
      </c>
      <c r="AP15" s="22">
        <f>PLANEL_GerPT_Trim_Resultado!BC17+PLANEL_GerPT_Trim_Resultado!BC29</f>
        <v>1647.21309</v>
      </c>
      <c r="AQ15" s="22">
        <f>PLANEL_GerPT_Trim_Resultado!BD17+PLANEL_GerPT_Trim_Resultado!BD29</f>
        <v>193.7897753</v>
      </c>
      <c r="AR15" s="22">
        <f>PLANEL_GerPT_Trim_Resultado!BE17+PLANEL_GerPT_Trim_Resultado!BE29</f>
        <v>1829.5463090000001</v>
      </c>
      <c r="AS15" s="22">
        <f>PLANEL_GerPT_Trim_Resultado!BF17+PLANEL_GerPT_Trim_Resultado!BF29</f>
        <v>2463.788051</v>
      </c>
      <c r="AT15" s="22">
        <f>PLANEL_GerPT_Trim_Resultado!BG17+PLANEL_GerPT_Trim_Resultado!BG29</f>
        <v>1595.4337479999999</v>
      </c>
      <c r="AU15" s="22">
        <f>PLANEL_GerPT_Trim_Resultado!BH17+PLANEL_GerPT_Trim_Resultado!BH29</f>
        <v>193.7897753</v>
      </c>
      <c r="AV15" s="22">
        <f>PLANEL_GerPT_Trim_Resultado!BI17+PLANEL_GerPT_Trim_Resultado!BI29</f>
        <v>1889.4503090000001</v>
      </c>
      <c r="AW15" s="22">
        <f>PLANEL_GerPT_Trim_Resultado!BJ17+PLANEL_GerPT_Trim_Resultado!BJ29</f>
        <v>2605.3619659999999</v>
      </c>
      <c r="AX15" s="22">
        <f>PLANEL_GerPT_Trim_Resultado!BK17+PLANEL_GerPT_Trim_Resultado!BK29</f>
        <v>1647.21309</v>
      </c>
      <c r="AY15" s="22">
        <f>PLANEL_GerPT_Trim_Resultado!BL17+PLANEL_GerPT_Trim_Resultado!BL29</f>
        <v>193.7897753</v>
      </c>
      <c r="AZ15" s="22">
        <f>PLANEL_GerPT_Trim_Resultado!BM17+PLANEL_GerPT_Trim_Resultado!BM29</f>
        <v>1889.4503090000001</v>
      </c>
      <c r="BA15" s="22">
        <f>PLANEL_GerPT_Trim_Resultado!BN17+PLANEL_GerPT_Trim_Resultado!BN29</f>
        <v>2605.3619659999999</v>
      </c>
      <c r="BB15" s="22">
        <f>PLANEL_GerPT_Trim_Resultado!BO17+PLANEL_GerPT_Trim_Resultado!BO29</f>
        <v>1647.21309</v>
      </c>
      <c r="BC15" s="22">
        <f>PLANEL_GerPT_Trim_Resultado!BP17+PLANEL_GerPT_Trim_Resultado!BP29</f>
        <v>193.7897753</v>
      </c>
      <c r="BD15" s="22">
        <f>PLANEL_GerPT_Trim_Resultado!BQ17+PLANEL_GerPT_Trim_Resultado!BQ29</f>
        <v>1856.339309</v>
      </c>
      <c r="BE15" s="22">
        <f>PLANEL_GerPT_Trim_Resultado!BR17+PLANEL_GerPT_Trim_Resultado!BR29</f>
        <v>2616.1619660000001</v>
      </c>
      <c r="BF15" s="22">
        <f>PLANEL_GerPT_Trim_Resultado!BS17+PLANEL_GerPT_Trim_Resultado!BS29</f>
        <v>1647.21309</v>
      </c>
      <c r="BG15" s="22">
        <f>PLANEL_GerPT_Trim_Resultado!BT17+PLANEL_GerPT_Trim_Resultado!BT29</f>
        <v>193.7897753</v>
      </c>
      <c r="BH15" s="22">
        <f>PLANEL_GerPT_Trim_Resultado!BU17+PLANEL_GerPT_Trim_Resultado!BU29</f>
        <v>1856.339309</v>
      </c>
      <c r="BI15" s="22">
        <f>PLANEL_GerPT_Trim_Resultado!BV17+PLANEL_GerPT_Trim_Resultado!BV29</f>
        <v>2581.1601930000002</v>
      </c>
      <c r="BJ15" s="22">
        <f>PLANEL_GerPT_Trim_Resultado!BW17+PLANEL_GerPT_Trim_Resultado!BW29</f>
        <v>1647.21309</v>
      </c>
      <c r="BK15" s="22">
        <f>PLANEL_GerPT_Trim_Resultado!BX17+PLANEL_GerPT_Trim_Resultado!BX29</f>
        <v>193.7897753</v>
      </c>
      <c r="BL15" s="22">
        <f>PLANEL_GerPT_Trim_Resultado!BY17+PLANEL_GerPT_Trim_Resultado!BY29</f>
        <v>1889.4503090000001</v>
      </c>
      <c r="BM15" s="22">
        <f>PLANEL_GerPT_Trim_Resultado!BZ17+PLANEL_GerPT_Trim_Resultado!BZ29</f>
        <v>2616.1619660000001</v>
      </c>
      <c r="BN15" s="22">
        <f>PLANEL_GerPT_Trim_Resultado!CA17+PLANEL_GerPT_Trim_Resultado!CA29</f>
        <v>1647.21309</v>
      </c>
      <c r="BO15" s="22">
        <f>PLANEL_GerPT_Trim_Resultado!CB17+PLANEL_GerPT_Trim_Resultado!CB29</f>
        <v>48.353535319999999</v>
      </c>
      <c r="BP15" s="22">
        <f>PLANEL_GerPT_Trim_Resultado!CC17+PLANEL_GerPT_Trim_Resultado!CC29</f>
        <v>471.4469694</v>
      </c>
      <c r="BQ15" s="22">
        <f>PLANEL_GerPT_Trim_Resultado!CD17+PLANEL_GerPT_Trim_Resultado!CD29</f>
        <v>652.77272689999995</v>
      </c>
      <c r="BR15" s="22">
        <f>PLANEL_GerPT_Trim_Resultado!CE17+PLANEL_GerPT_Trim_Resultado!CE29</f>
        <v>411.00505020000003</v>
      </c>
      <c r="BS15" s="22">
        <f>PLANEL_GerPT_Trim_Resultado!CF17+PLANEL_GerPT_Trim_Resultado!CF29</f>
        <v>48.353535319999999</v>
      </c>
      <c r="BT15" s="22">
        <f>PLANEL_GerPT_Trim_Resultado!CG17+PLANEL_GerPT_Trim_Resultado!CG29</f>
        <v>471.4469694</v>
      </c>
      <c r="BU15" s="22">
        <f>PLANEL_GerPT_Trim_Resultado!CH17+PLANEL_GerPT_Trim_Resultado!CH29</f>
        <v>652.77272689999995</v>
      </c>
      <c r="BV15" s="22">
        <f>PLANEL_GerPT_Trim_Resultado!CI17+PLANEL_GerPT_Trim_Resultado!CI29</f>
        <v>411.00505020000003</v>
      </c>
      <c r="BW15" s="22">
        <f>PLANEL_GerPT_Trim_Resultado!CJ17+PLANEL_GerPT_Trim_Resultado!CJ29</f>
        <v>48.353535319999999</v>
      </c>
      <c r="BX15" s="22">
        <f>PLANEL_GerPT_Trim_Resultado!CK17+PLANEL_GerPT_Trim_Resultado!CK29</f>
        <v>471.4469694</v>
      </c>
      <c r="BY15" s="22">
        <f>PLANEL_GerPT_Trim_Resultado!CL17+PLANEL_GerPT_Trim_Resultado!CL29</f>
        <v>652.77272689999995</v>
      </c>
      <c r="BZ15" s="22">
        <f>PLANEL_GerPT_Trim_Resultado!CM17+PLANEL_GerPT_Trim_Resultado!CM29</f>
        <v>411.00505020000003</v>
      </c>
      <c r="CA15" s="22">
        <f>PLANEL_GerPT_Trim_Resultado!CN17+PLANEL_GerPT_Trim_Resultado!CN29</f>
        <v>48.353535319999999</v>
      </c>
      <c r="CB15" s="22">
        <f>PLANEL_GerPT_Trim_Resultado!CO17+PLANEL_GerPT_Trim_Resultado!CO29</f>
        <v>471.4469694</v>
      </c>
      <c r="CC15" s="22">
        <f>PLANEL_GerPT_Trim_Resultado!CP17+PLANEL_GerPT_Trim_Resultado!CP29</f>
        <v>652.77272689999995</v>
      </c>
      <c r="CD15" s="22">
        <f>PLANEL_GerPT_Trim_Resultado!CQ17+PLANEL_GerPT_Trim_Resultado!CQ29</f>
        <v>411.00505020000003</v>
      </c>
      <c r="CE15" s="22">
        <f>PLANEL_GerPT_Trim_Resultado!CR17+PLANEL_GerPT_Trim_Resultado!CR29</f>
        <v>48.353535319999999</v>
      </c>
      <c r="CF15" s="22">
        <f>PLANEL_GerPT_Trim_Resultado!CS17+PLANEL_GerPT_Trim_Resultado!CS29</f>
        <v>471.4469694</v>
      </c>
      <c r="CG15" s="22">
        <f>PLANEL_GerPT_Trim_Resultado!CT17+PLANEL_GerPT_Trim_Resultado!CT29</f>
        <v>652.77272689999995</v>
      </c>
      <c r="CH15" s="22">
        <f>PLANEL_GerPT_Trim_Resultado!CU17+PLANEL_GerPT_Trim_Resultado!CU29</f>
        <v>411.00505020000003</v>
      </c>
      <c r="CI15" s="22">
        <f>PLANEL_GerPT_Trim_Resultado!CV17+PLANEL_GerPT_Trim_Resultado!CV29</f>
        <v>0</v>
      </c>
      <c r="CJ15" s="22">
        <f>PLANEL_GerPT_Trim_Resultado!CW17+PLANEL_GerPT_Trim_Resultado!CW29</f>
        <v>0</v>
      </c>
      <c r="CK15" s="22">
        <f>PLANEL_GerPT_Trim_Resultado!CX17+PLANEL_GerPT_Trim_Resultado!CX29</f>
        <v>0</v>
      </c>
      <c r="CL15" s="22">
        <f>PLANEL_GerPT_Trim_Resultado!CY17+PLANEL_GerPT_Trim_Resultado!CY29</f>
        <v>0</v>
      </c>
      <c r="CM15" s="22">
        <f>PLANEL_GerPT_Trim_Resultado!CZ17+PLANEL_GerPT_Trim_Resultado!CZ29</f>
        <v>0</v>
      </c>
      <c r="CN15" s="22">
        <f>PLANEL_GerPT_Trim_Resultado!DA17+PLANEL_GerPT_Trim_Resultado!DA29</f>
        <v>0</v>
      </c>
      <c r="CO15" s="22">
        <f>PLANEL_GerPT_Trim_Resultado!DB17+PLANEL_GerPT_Trim_Resultado!DB29</f>
        <v>0</v>
      </c>
      <c r="CP15" s="22">
        <f>PLANEL_GerPT_Trim_Resultado!DC17+PLANEL_GerPT_Trim_Resultado!DC29</f>
        <v>0</v>
      </c>
      <c r="CQ15" s="22">
        <f>PLANEL_GerPT_Trim_Resultado!DD17+PLANEL_GerPT_Trim_Resultado!DD29</f>
        <v>0</v>
      </c>
      <c r="CR15" s="22">
        <f>PLANEL_GerPT_Trim_Resultado!DE17+PLANEL_GerPT_Trim_Resultado!DE29</f>
        <v>0</v>
      </c>
      <c r="CS15" s="22">
        <f>PLANEL_GerPT_Trim_Resultado!DF17+PLANEL_GerPT_Trim_Resultado!DF29</f>
        <v>0</v>
      </c>
      <c r="CT15" s="22">
        <f>PLANEL_GerPT_Trim_Resultado!DG17+PLANEL_GerPT_Trim_Resultado!DG29</f>
        <v>0</v>
      </c>
      <c r="CU15" s="22">
        <f>PLANEL_GerPT_Trim_Resultado!DH17+PLANEL_GerPT_Trim_Resultado!DH29</f>
        <v>0</v>
      </c>
      <c r="CV15" s="22">
        <f>PLANEL_GerPT_Trim_Resultado!DI17+PLANEL_GerPT_Trim_Resultado!DI29</f>
        <v>0</v>
      </c>
      <c r="CW15" s="22">
        <f>PLANEL_GerPT_Trim_Resultado!DJ17+PLANEL_GerPT_Trim_Resultado!DJ29</f>
        <v>0</v>
      </c>
      <c r="CX15" s="22">
        <f>PLANEL_GerPT_Trim_Resultado!DK17+PLANEL_GerPT_Trim_Resultado!DK29</f>
        <v>0</v>
      </c>
      <c r="CY15" s="71">
        <f>PLANEL_GerPT_Trim_Resultado!DL17+PLANEL_GerPT_Trim_Resultado!DL29</f>
        <v>0</v>
      </c>
      <c r="CZ15" s="71">
        <f>PLANEL_GerPT_Trim_Resultado!DM17+PLANEL_GerPT_Trim_Resultado!DM29</f>
        <v>0</v>
      </c>
      <c r="DA15" s="71">
        <f>PLANEL_GerPT_Trim_Resultado!DN17+PLANEL_GerPT_Trim_Resultado!DN29</f>
        <v>0</v>
      </c>
      <c r="DB15" s="71">
        <f>PLANEL_GerPT_Trim_Resultado!DO17+PLANEL_GerPT_Trim_Resultado!DO29</f>
        <v>0</v>
      </c>
      <c r="DC15" s="22">
        <f>PLANEL_GerPT_Trim_Resultado!DP17+PLANEL_GerPT_Trim_Resultado!DP29</f>
        <v>0</v>
      </c>
      <c r="DD15" s="22">
        <f>PLANEL_GerPT_Trim_Resultado!DQ17+PLANEL_GerPT_Trim_Resultado!DQ29</f>
        <v>0</v>
      </c>
      <c r="DE15" s="22">
        <f>PLANEL_GerPT_Trim_Resultado!DR17+PLANEL_GerPT_Trim_Resultado!DR29</f>
        <v>0</v>
      </c>
      <c r="DF15" s="22">
        <f>PLANEL_GerPT_Trim_Resultado!DS17+PLANEL_GerPT_Trim_Resultado!DS29</f>
        <v>0</v>
      </c>
      <c r="DG15" s="22">
        <f>PLANEL_GerPT_Trim_Resultado!DT17+PLANEL_GerPT_Trim_Resultado!DT29</f>
        <v>0</v>
      </c>
      <c r="DH15" s="22">
        <f>PLANEL_GerPT_Trim_Resultado!DU17+PLANEL_GerPT_Trim_Resultado!DU29</f>
        <v>0</v>
      </c>
      <c r="DI15" s="22">
        <f>PLANEL_GerPT_Trim_Resultado!DV17+PLANEL_GerPT_Trim_Resultado!DV29</f>
        <v>0</v>
      </c>
      <c r="DJ15" s="22">
        <f>PLANEL_GerPT_Trim_Resultado!DW17+PLANEL_GerPT_Trim_Resultado!DW29</f>
        <v>0</v>
      </c>
      <c r="DK15" s="22">
        <f>PLANEL_GerPT_Trim_Resultado!DX17+PLANEL_GerPT_Trim_Resultado!DX29</f>
        <v>0</v>
      </c>
      <c r="DL15" s="22">
        <f>PLANEL_GerPT_Trim_Resultado!DY17+PLANEL_GerPT_Trim_Resultado!DY29</f>
        <v>0</v>
      </c>
      <c r="DM15" s="22">
        <f>PLANEL_GerPT_Trim_Resultado!DZ17+PLANEL_GerPT_Trim_Resultado!DZ29</f>
        <v>0</v>
      </c>
      <c r="DN15" s="22">
        <f>PLANEL_GerPT_Trim_Resultado!EA17+PLANEL_GerPT_Trim_Resultado!EA29</f>
        <v>0</v>
      </c>
      <c r="DO15" s="22">
        <f>PLANEL_GerPT_Trim_Resultado!EB17+PLANEL_GerPT_Trim_Resultado!EB29</f>
        <v>0</v>
      </c>
      <c r="DP15" s="22">
        <f>PLANEL_GerPT_Trim_Resultado!EC17+PLANEL_GerPT_Trim_Resultado!EC29</f>
        <v>0</v>
      </c>
      <c r="DQ15" s="22">
        <f>PLANEL_GerPT_Trim_Resultado!ED17+PLANEL_GerPT_Trim_Resultado!ED29</f>
        <v>0</v>
      </c>
      <c r="DR15" s="22">
        <f>PLANEL_GerPT_Trim_Resultado!EE17+PLANEL_GerPT_Trim_Resultado!EE29</f>
        <v>0</v>
      </c>
      <c r="DS15" s="22">
        <f>PLANEL_GerPT_Trim_Resultado!EF17+PLANEL_GerPT_Trim_Resultado!EF29</f>
        <v>0</v>
      </c>
      <c r="DT15" s="22">
        <f>PLANEL_GerPT_Trim_Resultado!EG17+PLANEL_GerPT_Trim_Resultado!EG29</f>
        <v>0</v>
      </c>
      <c r="DU15" s="22">
        <f>PLANEL_GerPT_Trim_Resultado!EH17+PLANEL_GerPT_Trim_Resultado!EH29</f>
        <v>0</v>
      </c>
      <c r="DV15" s="22">
        <f>PLANEL_GerPT_Trim_Resultado!EI17+PLANEL_GerPT_Trim_Resultado!EI29</f>
        <v>0</v>
      </c>
      <c r="DW15" s="22">
        <f>PLANEL_GerPT_Trim_Resultado!EJ17+PLANEL_GerPT_Trim_Resultado!EJ29</f>
        <v>0</v>
      </c>
      <c r="DX15" s="22">
        <f>PLANEL_GerPT_Trim_Resultado!EK17+PLANEL_GerPT_Trim_Resultado!EK29</f>
        <v>0</v>
      </c>
      <c r="DY15" s="22">
        <f>PLANEL_GerPT_Trim_Resultado!EL17+PLANEL_GerPT_Trim_Resultado!EL29</f>
        <v>0</v>
      </c>
      <c r="DZ15" s="22">
        <f>PLANEL_GerPT_Trim_Resultado!EM17+PLANEL_GerPT_Trim_Resultado!EM29</f>
        <v>0</v>
      </c>
      <c r="EA15" s="22">
        <f>PLANEL_GerPT_Trim_Resultado!EN17+PLANEL_GerPT_Trim_Resultado!EN29</f>
        <v>0</v>
      </c>
      <c r="EB15" s="22">
        <f>PLANEL_GerPT_Trim_Resultado!EO17+PLANEL_GerPT_Trim_Resultado!EO29</f>
        <v>0</v>
      </c>
      <c r="EC15" s="22">
        <f>PLANEL_GerPT_Trim_Resultado!EP17+PLANEL_GerPT_Trim_Resultado!EP29</f>
        <v>0</v>
      </c>
      <c r="ED15" s="22">
        <f>PLANEL_GerPT_Trim_Resultado!EQ17+PLANEL_GerPT_Trim_Resultado!EQ29</f>
        <v>0</v>
      </c>
      <c r="EE15" s="22">
        <f>PLANEL_GerPT_Trim_Resultado!ER17+PLANEL_GerPT_Trim_Resultado!ER29</f>
        <v>0</v>
      </c>
      <c r="EF15" s="22">
        <f>PLANEL_GerPT_Trim_Resultado!ES17+PLANEL_GerPT_Trim_Resultado!ES29</f>
        <v>0</v>
      </c>
      <c r="EG15" s="22">
        <f>PLANEL_GerPT_Trim_Resultado!ET17+PLANEL_GerPT_Trim_Resultado!ET29</f>
        <v>0</v>
      </c>
      <c r="EH15" s="22">
        <f>PLANEL_GerPT_Trim_Resultado!EU17+PLANEL_GerPT_Trim_Resultado!EU29</f>
        <v>0</v>
      </c>
      <c r="EI15" s="22">
        <f>PLANEL_GerPT_Trim_Resultado!EV17+PLANEL_GerPT_Trim_Resultado!EV29</f>
        <v>0</v>
      </c>
      <c r="EJ15" s="22">
        <f>PLANEL_GerPT_Trim_Resultado!EW17+PLANEL_GerPT_Trim_Resultado!EW29</f>
        <v>0</v>
      </c>
      <c r="EK15" s="22">
        <f>PLANEL_GerPT_Trim_Resultado!EX17+PLANEL_GerPT_Trim_Resultado!EX29</f>
        <v>0</v>
      </c>
      <c r="EL15" s="22">
        <f>PLANEL_GerPT_Trim_Resultado!EY17+PLANEL_GerPT_Trim_Resultado!EY29</f>
        <v>0</v>
      </c>
      <c r="EM15" s="22">
        <f>PLANEL_GerPT_Trim_Resultado!EZ17+PLANEL_GerPT_Trim_Resultado!EZ29</f>
        <v>0</v>
      </c>
      <c r="EN15" s="22">
        <f>PLANEL_GerPT_Trim_Resultado!FA17+PLANEL_GerPT_Trim_Resultado!FA29</f>
        <v>0</v>
      </c>
      <c r="EO15" s="22">
        <f>PLANEL_GerPT_Trim_Resultado!FB17+PLANEL_GerPT_Trim_Resultado!FB29</f>
        <v>0</v>
      </c>
      <c r="EP15" s="22">
        <f>PLANEL_GerPT_Trim_Resultado!FC17+PLANEL_GerPT_Trim_Resultado!FC29</f>
        <v>0</v>
      </c>
    </row>
    <row r="16" spans="2:258" x14ac:dyDescent="0.25">
      <c r="B16" s="21" t="s">
        <v>52</v>
      </c>
      <c r="C16" s="22">
        <f>PLANEL_GerPT_Trim_Resultado!P377</f>
        <v>298.00549999999998</v>
      </c>
      <c r="D16" s="22">
        <f>PLANEL_GerPT_Trim_Resultado!Q377</f>
        <v>298.00549999999998</v>
      </c>
      <c r="E16" s="22">
        <f>PLANEL_GerPT_Trim_Resultado!R377</f>
        <v>270.93049999999999</v>
      </c>
      <c r="F16" s="22">
        <f>PLANEL_GerPT_Trim_Resultado!S377</f>
        <v>298.00549999999998</v>
      </c>
      <c r="G16" s="22">
        <f>PLANEL_GerPT_Trim_Resultado!T377</f>
        <v>298.00549999999998</v>
      </c>
      <c r="H16" s="22">
        <f>PLANEL_GerPT_Trim_Resultado!U377</f>
        <v>298.00549999999998</v>
      </c>
      <c r="I16" s="22">
        <f>PLANEL_GerPT_Trim_Resultado!V377</f>
        <v>270.93049999999999</v>
      </c>
      <c r="J16" s="22">
        <f>PLANEL_GerPT_Trim_Resultado!W377</f>
        <v>298.00549999999998</v>
      </c>
      <c r="K16" s="22">
        <f>PLANEL_GerPT_Trim_Resultado!X377</f>
        <v>298.00549999999998</v>
      </c>
      <c r="L16" s="22">
        <f>PLANEL_GerPT_Trim_Resultado!Y377</f>
        <v>298.00549999999998</v>
      </c>
      <c r="M16" s="22">
        <f>PLANEL_GerPT_Trim_Resultado!Z377</f>
        <v>298.00549999999998</v>
      </c>
      <c r="N16" s="22">
        <f>PLANEL_GerPT_Trim_Resultado!AA377</f>
        <v>298.00549999999998</v>
      </c>
      <c r="O16" s="22">
        <f>PLANEL_GerPT_Trim_Resultado!AB377</f>
        <v>440.60050000000001</v>
      </c>
      <c r="P16" s="22">
        <f>PLANEL_GerPT_Trim_Resultado!AC377</f>
        <v>444.9325</v>
      </c>
      <c r="Q16" s="22">
        <f>PLANEL_GerPT_Trim_Resultado!AD377</f>
        <v>305.22550000000001</v>
      </c>
      <c r="R16" s="22">
        <f>PLANEL_GerPT_Trim_Resultado!AE377</f>
        <v>455.76249999999999</v>
      </c>
      <c r="S16" s="22">
        <f>PLANEL_GerPT_Trim_Resultado!AF377</f>
        <v>588.6105</v>
      </c>
      <c r="T16" s="22">
        <f>PLANEL_GerPT_Trim_Resultado!AG377</f>
        <v>313.16750000000002</v>
      </c>
      <c r="U16" s="22">
        <f>PLANEL_GerPT_Trim_Resultado!AH377</f>
        <v>453.2355</v>
      </c>
      <c r="V16" s="22">
        <f>PLANEL_GerPT_Trim_Resultado!AI377</f>
        <v>603.77250000000004</v>
      </c>
      <c r="W16" s="22">
        <f>PLANEL_GerPT_Trim_Resultado!AJ377</f>
        <v>648.89750000000004</v>
      </c>
      <c r="X16" s="22">
        <f>PLANEL_GerPT_Trim_Resultado!AK377</f>
        <v>648.89750000000004</v>
      </c>
      <c r="Y16" s="22">
        <f>PLANEL_GerPT_Trim_Resultado!AL377</f>
        <v>513.52250000000004</v>
      </c>
      <c r="Z16" s="22">
        <f>PLANEL_GerPT_Trim_Resultado!AM377</f>
        <v>648.89750000000004</v>
      </c>
      <c r="AA16" s="22">
        <f>PLANEL_GerPT_Trim_Resultado!AN377</f>
        <v>638.24800000000005</v>
      </c>
      <c r="AB16" s="22">
        <f>PLANEL_GerPT_Trim_Resultado!AO377</f>
        <v>653.41</v>
      </c>
      <c r="AC16" s="22">
        <f>PLANEL_GerPT_Trim_Resultado!AP377</f>
        <v>653.41</v>
      </c>
      <c r="AD16" s="22">
        <f>PLANEL_GerPT_Trim_Resultado!AQ377</f>
        <v>505.4</v>
      </c>
      <c r="AE16" s="22">
        <f>PLANEL_GerPT_Trim_Resultado!AR377</f>
        <v>653.41</v>
      </c>
      <c r="AF16" s="22">
        <f>PLANEL_GerPT_Trim_Resultado!AS377</f>
        <v>638.24800000000005</v>
      </c>
      <c r="AG16" s="22">
        <f>PLANEL_GerPT_Trim_Resultado!AT377</f>
        <v>653.41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638.24800000000005</v>
      </c>
      <c r="AK16" s="22">
        <f>PLANEL_GerPT_Trim_Resultado!AX377</f>
        <v>653.41</v>
      </c>
      <c r="AL16" s="22">
        <f>PLANEL_GerPT_Trim_Resultado!AY377</f>
        <v>638.24800000000005</v>
      </c>
      <c r="AM16" s="22">
        <f>PLANEL_GerPT_Trim_Resultado!AZ377</f>
        <v>626.33500000000004</v>
      </c>
      <c r="AN16" s="22">
        <f>PLANEL_GerPT_Trim_Resultado!BA377</f>
        <v>611.173</v>
      </c>
      <c r="AO16" s="22">
        <f>PLANEL_GerPT_Trim_Resultado!BB377</f>
        <v>626.33500000000004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611.173</v>
      </c>
      <c r="AS16" s="22">
        <f>PLANEL_GerPT_Trim_Resultado!BF377</f>
        <v>611.173</v>
      </c>
      <c r="AT16" s="22">
        <f>PLANEL_GerPT_Trim_Resultado!BG377</f>
        <v>611.173</v>
      </c>
      <c r="AU16" s="22">
        <f>PLANEL_GerPT_Trim_Resultado!BH377</f>
        <v>1412.0084440000001</v>
      </c>
      <c r="AV16" s="22">
        <f>PLANEL_GerPT_Trim_Resultado!BI377</f>
        <v>1412.0084440000001</v>
      </c>
      <c r="AW16" s="22">
        <f>PLANEL_GerPT_Trim_Resultado!BJ377</f>
        <v>1412.0084440000001</v>
      </c>
      <c r="AX16" s="22">
        <f>PLANEL_GerPT_Trim_Resultado!BK377</f>
        <v>1412.0084440000001</v>
      </c>
      <c r="AY16" s="22">
        <f>PLANEL_GerPT_Trim_Resultado!BL377</f>
        <v>5334.7687900000001</v>
      </c>
      <c r="AZ16" s="22">
        <f>PLANEL_GerPT_Trim_Resultado!BM377</f>
        <v>5334.7687900000001</v>
      </c>
      <c r="BA16" s="22">
        <f>PLANEL_GerPT_Trim_Resultado!BN377</f>
        <v>5334.7687900000001</v>
      </c>
      <c r="BB16" s="22">
        <f>PLANEL_GerPT_Trim_Resultado!BO377</f>
        <v>5319.335</v>
      </c>
      <c r="BC16" s="22">
        <f>PLANEL_GerPT_Trim_Resultado!BP377</f>
        <v>8005.0660989999997</v>
      </c>
      <c r="BD16" s="22">
        <f>PLANEL_GerPT_Trim_Resultado!BQ377</f>
        <v>7775.1090990000002</v>
      </c>
      <c r="BE16" s="22">
        <f>PLANEL_GerPT_Trim_Resultado!BR377</f>
        <v>3312.0660990000001</v>
      </c>
      <c r="BF16" s="22">
        <f>PLANEL_GerPT_Trim_Resultado!BS377</f>
        <v>8005.0660989999997</v>
      </c>
      <c r="BG16" s="22">
        <f>PLANEL_GerPT_Trim_Resultado!BT377</f>
        <v>10192.834999999999</v>
      </c>
      <c r="BH16" s="22">
        <f>PLANEL_GerPT_Trim_Resultado!BU377</f>
        <v>9962.8780000000006</v>
      </c>
      <c r="BI16" s="22">
        <f>PLANEL_GerPT_Trim_Resultado!BV377</f>
        <v>10177.673000000001</v>
      </c>
      <c r="BJ16" s="22">
        <f>PLANEL_GerPT_Trim_Resultado!BW377</f>
        <v>10192.834999999999</v>
      </c>
      <c r="BK16" s="22">
        <f>PLANEL_GerPT_Trim_Resultado!BX377</f>
        <v>10192.834999999999</v>
      </c>
      <c r="BL16" s="22">
        <f>PLANEL_GerPT_Trim_Resultado!BY377</f>
        <v>10192.834999999999</v>
      </c>
      <c r="BM16" s="22">
        <f>PLANEL_GerPT_Trim_Resultado!BZ377</f>
        <v>10192.834999999999</v>
      </c>
      <c r="BN16" s="22">
        <f>PLANEL_GerPT_Trim_Resultado!CA377</f>
        <v>10192.834999999999</v>
      </c>
      <c r="BO16" s="22">
        <f>PLANEL_GerPT_Trim_Resultado!CB377</f>
        <v>9921.9045000000006</v>
      </c>
      <c r="BP16" s="22">
        <f>PLANEL_GerPT_Trim_Resultado!CC377</f>
        <v>9921.9045000000006</v>
      </c>
      <c r="BQ16" s="22">
        <f>PLANEL_GerPT_Trim_Resultado!CD377</f>
        <v>9921.9045000000006</v>
      </c>
      <c r="BR16" s="22">
        <f>PLANEL_GerPT_Trim_Resultado!CE377</f>
        <v>9921.9045000000006</v>
      </c>
      <c r="BS16" s="22">
        <f>PLANEL_GerPT_Trim_Resultado!CF377</f>
        <v>9921.9045000000006</v>
      </c>
      <c r="BT16" s="22">
        <f>PLANEL_GerPT_Trim_Resultado!CG377</f>
        <v>9921.9045000000006</v>
      </c>
      <c r="BU16" s="22">
        <f>PLANEL_GerPT_Trim_Resultado!CH377</f>
        <v>9921.9045000000006</v>
      </c>
      <c r="BV16" s="22">
        <f>PLANEL_GerPT_Trim_Resultado!CI377</f>
        <v>9713.2397149999997</v>
      </c>
      <c r="BW16" s="22">
        <f>PLANEL_GerPT_Trim_Resultado!CJ377</f>
        <v>9921.9045000000006</v>
      </c>
      <c r="BX16" s="22">
        <f>PLANEL_GerPT_Trim_Resultado!CK377</f>
        <v>9290.1545000000006</v>
      </c>
      <c r="BY16" s="22">
        <f>PLANEL_GerPT_Trim_Resultado!CL377</f>
        <v>9921.9045000000006</v>
      </c>
      <c r="BZ16" s="22">
        <f>PLANEL_GerPT_Trim_Resultado!CM377</f>
        <v>9921.9045000000006</v>
      </c>
      <c r="CA16" s="22">
        <f>PLANEL_GerPT_Trim_Resultado!CN377</f>
        <v>9921.9045000000006</v>
      </c>
      <c r="CB16" s="22">
        <f>PLANEL_GerPT_Trim_Resultado!CO377</f>
        <v>8108.5095080000001</v>
      </c>
      <c r="CC16" s="22">
        <f>PLANEL_GerPT_Trim_Resultado!CP377</f>
        <v>9921.9045000000006</v>
      </c>
      <c r="CD16" s="22">
        <f>PLANEL_GerPT_Trim_Resultado!CQ377</f>
        <v>9921.9045000000006</v>
      </c>
      <c r="CE16" s="22">
        <f>PLANEL_GerPT_Trim_Resultado!CR377</f>
        <v>9921.9045000000006</v>
      </c>
      <c r="CF16" s="22">
        <f>PLANEL_GerPT_Trim_Resultado!CS377</f>
        <v>9921.9045000000006</v>
      </c>
      <c r="CG16" s="22">
        <f>PLANEL_GerPT_Trim_Resultado!CT377</f>
        <v>9921.9045000000006</v>
      </c>
      <c r="CH16" s="22">
        <f>PLANEL_GerPT_Trim_Resultado!CU377</f>
        <v>9921.9045000000006</v>
      </c>
      <c r="CI16" s="22">
        <f>PLANEL_GerPT_Trim_Resultado!CV377</f>
        <v>9914.6844999999994</v>
      </c>
      <c r="CJ16" s="22">
        <f>PLANEL_GerPT_Trim_Resultado!CW377</f>
        <v>8987.4274600000008</v>
      </c>
      <c r="CK16" s="22">
        <f>PLANEL_GerPT_Trim_Resultado!CX377</f>
        <v>9914.6844999999994</v>
      </c>
      <c r="CL16" s="22">
        <f>PLANEL_GerPT_Trim_Resultado!CY377</f>
        <v>9914.6844999999994</v>
      </c>
      <c r="CM16" s="22">
        <f>PLANEL_GerPT_Trim_Resultado!CZ377</f>
        <v>9914.6844999999994</v>
      </c>
      <c r="CN16" s="22">
        <f>PLANEL_GerPT_Trim_Resultado!DA377</f>
        <v>9914.6844999999994</v>
      </c>
      <c r="CO16" s="22">
        <f>PLANEL_GerPT_Trim_Resultado!DB377</f>
        <v>9914.6844999999994</v>
      </c>
      <c r="CP16" s="22">
        <f>PLANEL_GerPT_Trim_Resultado!DC377</f>
        <v>9914.6844999999994</v>
      </c>
      <c r="CQ16" s="22">
        <f>PLANEL_GerPT_Trim_Resultado!DD377</f>
        <v>9914.6844999999994</v>
      </c>
      <c r="CR16" s="22">
        <f>PLANEL_GerPT_Trim_Resultado!DE377</f>
        <v>9378.5278639999997</v>
      </c>
      <c r="CS16" s="22">
        <f>PLANEL_GerPT_Trim_Resultado!DF377</f>
        <v>9914.6844999999994</v>
      </c>
      <c r="CT16" s="22">
        <f>PLANEL_GerPT_Trim_Resultado!DG377</f>
        <v>9914.6844999999994</v>
      </c>
      <c r="CU16" s="22">
        <f>PLANEL_GerPT_Trim_Resultado!DH377</f>
        <v>9914.6844999999994</v>
      </c>
      <c r="CV16" s="22">
        <f>PLANEL_GerPT_Trim_Resultado!DI377</f>
        <v>9914.6844999999994</v>
      </c>
      <c r="CW16" s="22">
        <f>PLANEL_GerPT_Trim_Resultado!DJ377</f>
        <v>9869.5594999999994</v>
      </c>
      <c r="CX16" s="22">
        <f>PLANEL_GerPT_Trim_Resultado!DK377</f>
        <v>9914.6844999999994</v>
      </c>
      <c r="CY16" s="71">
        <f>PLANEL_GerPT_Trim_Resultado!DL377</f>
        <v>9914.6844999999994</v>
      </c>
      <c r="CZ16" s="71">
        <f>PLANEL_GerPT_Trim_Resultado!DM377</f>
        <v>9914.6844999999994</v>
      </c>
      <c r="DA16" s="71">
        <f>PLANEL_GerPT_Trim_Resultado!DN377</f>
        <v>9899.5224999999991</v>
      </c>
      <c r="DB16" s="71">
        <f>PLANEL_GerPT_Trim_Resultado!DO377</f>
        <v>9914.6844999999994</v>
      </c>
      <c r="DC16" s="22">
        <f>PLANEL_GerPT_Trim_Resultado!DP377</f>
        <v>9914.6844999999994</v>
      </c>
      <c r="DD16" s="22">
        <f>PLANEL_GerPT_Trim_Resultado!DQ377</f>
        <v>9914.6844999999994</v>
      </c>
      <c r="DE16" s="22">
        <f>PLANEL_GerPT_Trim_Resultado!DR377</f>
        <v>9914.6844999999994</v>
      </c>
      <c r="DF16" s="22">
        <f>PLANEL_GerPT_Trim_Resultado!DS377</f>
        <v>9914.6844999999994</v>
      </c>
      <c r="DG16" s="22">
        <f>PLANEL_GerPT_Trim_Resultado!DT377</f>
        <v>9914.6844999999994</v>
      </c>
      <c r="DH16" s="22">
        <f>PLANEL_GerPT_Trim_Resultado!DU377</f>
        <v>9914.6844999999994</v>
      </c>
      <c r="DI16" s="22">
        <f>PLANEL_GerPT_Trim_Resultado!DV377</f>
        <v>9914.6844999999994</v>
      </c>
      <c r="DJ16" s="22">
        <f>PLANEL_GerPT_Trim_Resultado!DW377</f>
        <v>9914.6844999999994</v>
      </c>
      <c r="DK16" s="22">
        <f>PLANEL_GerPT_Trim_Resultado!DX377</f>
        <v>9914.6844999999994</v>
      </c>
      <c r="DL16" s="22">
        <f>PLANEL_GerPT_Trim_Resultado!DY377</f>
        <v>9914.6844999999994</v>
      </c>
      <c r="DM16" s="22">
        <f>PLANEL_GerPT_Trim_Resultado!DZ377</f>
        <v>9914.6844999999994</v>
      </c>
      <c r="DN16" s="22">
        <f>PLANEL_GerPT_Trim_Resultado!EA377</f>
        <v>9914.6844999999994</v>
      </c>
      <c r="DO16" s="22">
        <f>PLANEL_GerPT_Trim_Resultado!EB377</f>
        <v>9914.6844999999994</v>
      </c>
      <c r="DP16" s="22">
        <f>PLANEL_GerPT_Trim_Resultado!EC377</f>
        <v>9914.6844999999994</v>
      </c>
      <c r="DQ16" s="22">
        <f>PLANEL_GerPT_Trim_Resultado!ED377</f>
        <v>9914.6844999999994</v>
      </c>
      <c r="DR16" s="22">
        <f>PLANEL_GerPT_Trim_Resultado!EE377</f>
        <v>9914.6844999999994</v>
      </c>
      <c r="DS16" s="22">
        <f>PLANEL_GerPT_Trim_Resultado!EF377</f>
        <v>6976.9542220000003</v>
      </c>
      <c r="DT16" s="22">
        <f>PLANEL_GerPT_Trim_Resultado!EG377</f>
        <v>9914.6844999999994</v>
      </c>
      <c r="DU16" s="22">
        <f>PLANEL_GerPT_Trim_Resultado!EH377</f>
        <v>8733.3604739999992</v>
      </c>
      <c r="DV16" s="22">
        <f>PLANEL_GerPT_Trim_Resultado!EI377</f>
        <v>9914.6844999999994</v>
      </c>
      <c r="DW16" s="22">
        <f>PLANEL_GerPT_Trim_Resultado!EJ377</f>
        <v>9566.5</v>
      </c>
      <c r="DX16" s="22">
        <f>PLANEL_GerPT_Trim_Resultado!EK377</f>
        <v>9566.5</v>
      </c>
      <c r="DY16" s="22">
        <f>PLANEL_GerPT_Trim_Resultado!EL377</f>
        <v>9566.5</v>
      </c>
      <c r="DZ16" s="22">
        <f>PLANEL_GerPT_Trim_Resultado!EM377</f>
        <v>9566.5</v>
      </c>
      <c r="EA16" s="22">
        <f>PLANEL_GerPT_Trim_Resultado!EN377</f>
        <v>9566.5</v>
      </c>
      <c r="EB16" s="22">
        <f>PLANEL_GerPT_Trim_Resultado!EO377</f>
        <v>9566.5</v>
      </c>
      <c r="EC16" s="22">
        <f>PLANEL_GerPT_Trim_Resultado!EP377</f>
        <v>8934.75</v>
      </c>
      <c r="ED16" s="22">
        <f>PLANEL_GerPT_Trim_Resultado!EQ377</f>
        <v>6453.9257799999996</v>
      </c>
      <c r="EE16" s="22">
        <f>PLANEL_GerPT_Trim_Resultado!ER377</f>
        <v>9566.5</v>
      </c>
      <c r="EF16" s="22">
        <f>PLANEL_GerPT_Trim_Resultado!ES377</f>
        <v>9566.5</v>
      </c>
      <c r="EG16" s="22">
        <f>PLANEL_GerPT_Trim_Resultado!ET377</f>
        <v>9566.5</v>
      </c>
      <c r="EH16" s="22">
        <f>PLANEL_GerPT_Trim_Resultado!EU377</f>
        <v>9566.5</v>
      </c>
      <c r="EI16" s="22">
        <f>PLANEL_GerPT_Trim_Resultado!EV377</f>
        <v>9566.5</v>
      </c>
      <c r="EJ16" s="22">
        <f>PLANEL_GerPT_Trim_Resultado!EW377</f>
        <v>9566.5</v>
      </c>
      <c r="EK16" s="22">
        <f>PLANEL_GerPT_Trim_Resultado!EX377</f>
        <v>9566.5</v>
      </c>
      <c r="EL16" s="22">
        <f>PLANEL_GerPT_Trim_Resultado!EY377</f>
        <v>9566.5</v>
      </c>
      <c r="EM16" s="22">
        <f>PLANEL_GerPT_Trim_Resultado!EZ377</f>
        <v>9566.5</v>
      </c>
      <c r="EN16" s="22">
        <f>PLANEL_GerPT_Trim_Resultado!FA377</f>
        <v>9566.5</v>
      </c>
      <c r="EO16" s="22">
        <f>PLANEL_GerPT_Trim_Resultado!FB377</f>
        <v>8934.75</v>
      </c>
      <c r="EP16" s="22">
        <f>PLANEL_GerPT_Trim_Resultado!FC377</f>
        <v>9566.5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58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1111.39548115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1212.7582772599999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1210.87963315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1280.4110825299999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1059.9091442700001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1712.2972632399999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1642.1137869899999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2358.18448769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1560.88478427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1488.89862264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1994.3366649900001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2132.6796332899999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2445.4412165899998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2147.0379658399997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2056.86227779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3077.9695748899999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2679.63467507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3161.9565251400004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3254.4248817900002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3579.2126355999999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3220.3539573900002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3044.9781618400002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3923.3070607700001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4240.9605971999999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3748.5919841700002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4284.35579194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5545.4786871900005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4457.0658665999999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4532.0275945799995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5167.64542179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4860.8640437800004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4498.6066155799999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7154.2572820599999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7004.6232288299998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7722.437855780001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8813.9746515799998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8847.6207417799997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9606.0796788299995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12297.040345059999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12184.342456689999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10398.19938966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10706.333792990001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14652.03203878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13478.20523098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7632.61313066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11749.59138043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16118.26287667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11377.926154979999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10381.18291766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11705.777485840001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16193.629002780001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14006.335461980001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10377.922459670001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11688.8373455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15279.16530868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13563.290090979999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10356.318459670001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11664.287345500001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15883.229486669999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14137.872335979999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11672.555016670001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11748.773837639999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16103.099985789999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15932.740367980001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13378.388962910001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15159.00520268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18530.885368919997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18258.684567379998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14339.489980690001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16225.821649510002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22707.213992689998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19578.221736060001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15295.899887310003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17287.06949948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24189.650423309999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20891.44585996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16476.07460901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18617.101490779998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25857.232153010002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22504.684076559999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17501.391069310001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19753.983696429998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27000.666231310002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23912.81351996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18183.675941310001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20498.142002430002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28081.894781310002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24854.201539959999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19063.160266790001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21466.588925889999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26824.111933790002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26064.427916680001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20726.206332990001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23325.21409799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31895.381622790002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28284.419911000001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21536.49082409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24113.470393889998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33712.294300690002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28766.956070280001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23119.094841090002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25912.153941889999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36230.486194690006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31652.936563679999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24500.15546609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27481.541015889998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38427.628098690002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33536.20105268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25865.663080090002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29033.254212889999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35709.207794690003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32599.251543679999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27241.727092090001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30596.96331689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39417.290271690006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35179.31998298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28143.287194889999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31580.184220269999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44160.386564490007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38518.677088479999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29435.20378249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33005.371857689999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45957.067835590002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40295.522486380003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30937.632174290004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34699.950371290004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41119.11110989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42348.780177480003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32378.37962729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36337.163381289996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48034.275533890002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44147.981736779999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33952.866457290002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38126.352961290002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53317.824173890003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46460.463297480004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35471.833667290004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39852.452071289998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55541.333176390006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48531.782217479995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36982.899687290002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41569.572551289995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57640.559166390005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41021.026597479999</v>
      </c>
    </row>
    <row r="19" spans="2:146" x14ac:dyDescent="0.25">
      <c r="B19" s="29" t="s">
        <v>59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53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5.3827800000000003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2.52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4.0827799999999996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4.1406000000000001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224.97020000000001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186.47460000000001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429.60840000000002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320.0086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482.09408000000002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369.38139999999999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564.54970000000003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397.56900000000002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511.35291999999998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429.26900000000001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494.71292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434.26900000000001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391.84840000000003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946.6494004000001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704.77124649999996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1980.652789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1523.579068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1980.652789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1523.579068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1980.652789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1523.579068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1980.3714689999999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1523.362668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3067.8873159999998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2359.9133198999998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4223.094634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3248.5343339999999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5409.4909939999998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4161.1469180000004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6593.3391159999992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5071.7993189999997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7809.3076949999995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6007.1597650000003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9060.6079909999989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6969.6984540000003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10389.560776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7991.9698269999999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11357.559399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8736.5841519999994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11113.245199000001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8548.6501520000002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10865.082479000001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8357.7557520000009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12025.233855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9250.1798875999993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13100.619888000001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10077.399912999999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14181.317901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10908.706076999999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15258.555909999999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11737.350698999999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16353.059841999999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12579.276801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17463.473450999998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13433.441115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18575.811024000002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14289.085402000001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19675.044445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15134.649572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20026.336469000002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9081.7989173999995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22059.115068999999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9751.4043680000013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23194.335359000001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17841.796431999999</v>
      </c>
    </row>
    <row r="22" spans="2:146" x14ac:dyDescent="0.25">
      <c r="B22" s="23" t="s">
        <v>54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55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56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0</v>
      </c>
      <c r="AN24" s="32">
        <f>PLANEL_GerPT_Trim_Resultado!BA101</f>
        <v>0</v>
      </c>
      <c r="AO24" s="32">
        <f>PLANEL_GerPT_Trim_Resultado!BB101</f>
        <v>0</v>
      </c>
      <c r="AP24" s="32">
        <f>PLANEL_GerPT_Trim_Resultado!BC101</f>
        <v>0</v>
      </c>
      <c r="AQ24" s="32">
        <f>PLANEL_GerPT_Trim_Resultado!BD101</f>
        <v>0</v>
      </c>
      <c r="AR24" s="32">
        <f>PLANEL_GerPT_Trim_Resultado!BE101</f>
        <v>0</v>
      </c>
      <c r="AS24" s="32">
        <f>PLANEL_GerPT_Trim_Resultado!BF101</f>
        <v>0</v>
      </c>
      <c r="AT24" s="32">
        <f>PLANEL_GerPT_Trim_Resultado!BG101</f>
        <v>0</v>
      </c>
      <c r="AU24" s="32">
        <f>PLANEL_GerPT_Trim_Resultado!BH101</f>
        <v>0</v>
      </c>
      <c r="AV24" s="32">
        <f>PLANEL_GerPT_Trim_Resultado!BI101</f>
        <v>0</v>
      </c>
      <c r="AW24" s="32">
        <f>PLANEL_GerPT_Trim_Resultado!BJ101</f>
        <v>0</v>
      </c>
      <c r="AX24" s="32">
        <f>PLANEL_GerPT_Trim_Resultado!BK101</f>
        <v>0</v>
      </c>
      <c r="AY24" s="32">
        <f>PLANEL_GerPT_Trim_Resultado!BL101</f>
        <v>0</v>
      </c>
      <c r="AZ24" s="32">
        <f>PLANEL_GerPT_Trim_Resultado!BM101</f>
        <v>0</v>
      </c>
      <c r="BA24" s="32">
        <f>PLANEL_GerPT_Trim_Resultado!BN101</f>
        <v>0</v>
      </c>
      <c r="BB24" s="32">
        <f>PLANEL_GerPT_Trim_Resultado!BO101</f>
        <v>0</v>
      </c>
      <c r="BC24" s="32">
        <f>PLANEL_GerPT_Trim_Resultado!BP101</f>
        <v>0</v>
      </c>
      <c r="BD24" s="32">
        <f>PLANEL_GerPT_Trim_Resultado!BQ101</f>
        <v>0</v>
      </c>
      <c r="BE24" s="32">
        <f>PLANEL_GerPT_Trim_Resultado!BR101</f>
        <v>0</v>
      </c>
      <c r="BF24" s="32">
        <f>PLANEL_GerPT_Trim_Resultado!BS101</f>
        <v>0</v>
      </c>
      <c r="BG24" s="32">
        <f>PLANEL_GerPT_Trim_Resultado!BT101</f>
        <v>0</v>
      </c>
      <c r="BH24" s="32">
        <f>PLANEL_GerPT_Trim_Resultado!BU101</f>
        <v>0</v>
      </c>
      <c r="BI24" s="32">
        <f>PLANEL_GerPT_Trim_Resultado!BV101</f>
        <v>0</v>
      </c>
      <c r="BJ24" s="32">
        <f>PLANEL_GerPT_Trim_Resultado!BW101</f>
        <v>0</v>
      </c>
      <c r="BK24" s="32">
        <f>PLANEL_GerPT_Trim_Resultado!BX101</f>
        <v>0</v>
      </c>
      <c r="BL24" s="32">
        <f>PLANEL_GerPT_Trim_Resultado!BY101</f>
        <v>0</v>
      </c>
      <c r="BM24" s="32">
        <f>PLANEL_GerPT_Trim_Resultado!BZ101</f>
        <v>0</v>
      </c>
      <c r="BN24" s="32">
        <f>PLANEL_GerPT_Trim_Resultado!CA101</f>
        <v>0</v>
      </c>
      <c r="BO24" s="32">
        <f>PLANEL_GerPT_Trim_Resultado!CB101</f>
        <v>0</v>
      </c>
      <c r="BP24" s="32">
        <f>PLANEL_GerPT_Trim_Resultado!CC101</f>
        <v>0</v>
      </c>
      <c r="BQ24" s="32">
        <f>PLANEL_GerPT_Trim_Resultado!CD101</f>
        <v>0</v>
      </c>
      <c r="BR24" s="32">
        <f>PLANEL_GerPT_Trim_Resultado!CE101</f>
        <v>0</v>
      </c>
      <c r="BS24" s="32">
        <f>PLANEL_GerPT_Trim_Resultado!CF101</f>
        <v>0</v>
      </c>
      <c r="BT24" s="32">
        <f>PLANEL_GerPT_Trim_Resultado!CG101</f>
        <v>0</v>
      </c>
      <c r="BU24" s="32">
        <f>PLANEL_GerPT_Trim_Resultado!CH101</f>
        <v>0</v>
      </c>
      <c r="BV24" s="32">
        <f>PLANEL_GerPT_Trim_Resultado!CI101</f>
        <v>0</v>
      </c>
      <c r="BW24" s="32">
        <f>PLANEL_GerPT_Trim_Resultado!CJ101</f>
        <v>0</v>
      </c>
      <c r="BX24" s="32">
        <f>PLANEL_GerPT_Trim_Resultado!CK101</f>
        <v>0</v>
      </c>
      <c r="BY24" s="32">
        <f>PLANEL_GerPT_Trim_Resultado!CL101</f>
        <v>0</v>
      </c>
      <c r="BZ24" s="32">
        <f>PLANEL_GerPT_Trim_Resultado!CM101</f>
        <v>0</v>
      </c>
      <c r="CA24" s="32">
        <f>PLANEL_GerPT_Trim_Resultado!CN101</f>
        <v>0</v>
      </c>
      <c r="CB24" s="32">
        <f>PLANEL_GerPT_Trim_Resultado!CO101</f>
        <v>0</v>
      </c>
      <c r="CC24" s="32">
        <f>PLANEL_GerPT_Trim_Resultado!CP101</f>
        <v>0</v>
      </c>
      <c r="CD24" s="32">
        <f>PLANEL_GerPT_Trim_Resultado!CQ101</f>
        <v>0</v>
      </c>
      <c r="CE24" s="32">
        <f>PLANEL_GerPT_Trim_Resultado!CR101</f>
        <v>0</v>
      </c>
      <c r="CF24" s="32">
        <f>PLANEL_GerPT_Trim_Resultado!CS101</f>
        <v>0</v>
      </c>
      <c r="CG24" s="32">
        <f>PLANEL_GerPT_Trim_Resultado!CT101</f>
        <v>0</v>
      </c>
      <c r="CH24" s="32">
        <f>PLANEL_GerPT_Trim_Resultado!CU101</f>
        <v>0</v>
      </c>
      <c r="CI24" s="32">
        <f>PLANEL_GerPT_Trim_Resultado!CV101</f>
        <v>0</v>
      </c>
      <c r="CJ24" s="32">
        <f>PLANEL_GerPT_Trim_Resultado!CW101</f>
        <v>0</v>
      </c>
      <c r="CK24" s="32">
        <f>PLANEL_GerPT_Trim_Resultado!CX101</f>
        <v>0</v>
      </c>
      <c r="CL24" s="32">
        <f>PLANEL_GerPT_Trim_Resultado!CY101</f>
        <v>0</v>
      </c>
      <c r="CM24" s="32">
        <f>PLANEL_GerPT_Trim_Resultado!CZ101</f>
        <v>0</v>
      </c>
      <c r="CN24" s="32">
        <f>PLANEL_GerPT_Trim_Resultado!DA101</f>
        <v>0</v>
      </c>
      <c r="CO24" s="32">
        <f>PLANEL_GerPT_Trim_Resultado!DB101</f>
        <v>0</v>
      </c>
      <c r="CP24" s="32">
        <f>PLANEL_GerPT_Trim_Resultado!DC101</f>
        <v>0</v>
      </c>
      <c r="CQ24" s="32">
        <f>PLANEL_GerPT_Trim_Resultado!DD101</f>
        <v>0</v>
      </c>
      <c r="CR24" s="32">
        <f>PLANEL_GerPT_Trim_Resultado!DE101</f>
        <v>0</v>
      </c>
      <c r="CS24" s="32">
        <f>PLANEL_GerPT_Trim_Resultado!DF101</f>
        <v>0</v>
      </c>
      <c r="CT24" s="32">
        <f>PLANEL_GerPT_Trim_Resultado!DG101</f>
        <v>0</v>
      </c>
      <c r="CU24" s="32">
        <f>PLANEL_GerPT_Trim_Resultado!DH101</f>
        <v>0</v>
      </c>
      <c r="CV24" s="32">
        <f>PLANEL_GerPT_Trim_Resultado!DI101</f>
        <v>0</v>
      </c>
      <c r="CW24" s="32">
        <f>PLANEL_GerPT_Trim_Resultado!DJ101</f>
        <v>0</v>
      </c>
      <c r="CX24" s="32">
        <f>PLANEL_GerPT_Trim_Resultado!DK101</f>
        <v>0</v>
      </c>
      <c r="CY24" s="75">
        <f>PLANEL_GerPT_Trim_Resultado!DL101</f>
        <v>0</v>
      </c>
      <c r="CZ24" s="75">
        <f>PLANEL_GerPT_Trim_Resultado!DM101</f>
        <v>0</v>
      </c>
      <c r="DA24" s="75">
        <f>PLANEL_GerPT_Trim_Resultado!DN101</f>
        <v>0</v>
      </c>
      <c r="DB24" s="75">
        <f>PLANEL_GerPT_Trim_Resultado!DO101</f>
        <v>0</v>
      </c>
      <c r="DC24" s="32">
        <f>PLANEL_GerPT_Trim_Resultado!DP101</f>
        <v>0</v>
      </c>
      <c r="DD24" s="32">
        <f>PLANEL_GerPT_Trim_Resultado!DQ101</f>
        <v>0</v>
      </c>
      <c r="DE24" s="32">
        <f>PLANEL_GerPT_Trim_Resultado!DR101</f>
        <v>0</v>
      </c>
      <c r="DF24" s="32">
        <f>PLANEL_GerPT_Trim_Resultado!DS101</f>
        <v>0</v>
      </c>
      <c r="DG24" s="32">
        <f>PLANEL_GerPT_Trim_Resultado!DT101</f>
        <v>0</v>
      </c>
      <c r="DH24" s="32">
        <f>PLANEL_GerPT_Trim_Resultado!DU101</f>
        <v>0</v>
      </c>
      <c r="DI24" s="32">
        <f>PLANEL_GerPT_Trim_Resultado!DV101</f>
        <v>0</v>
      </c>
      <c r="DJ24" s="32">
        <f>PLANEL_GerPT_Trim_Resultado!DW101</f>
        <v>0</v>
      </c>
      <c r="DK24" s="32">
        <f>PLANEL_GerPT_Trim_Resultado!DX101</f>
        <v>0</v>
      </c>
      <c r="DL24" s="32">
        <f>PLANEL_GerPT_Trim_Resultado!DY101</f>
        <v>0</v>
      </c>
      <c r="DM24" s="32">
        <f>PLANEL_GerPT_Trim_Resultado!DZ101</f>
        <v>0</v>
      </c>
      <c r="DN24" s="32">
        <f>PLANEL_GerPT_Trim_Resultado!EA101</f>
        <v>0</v>
      </c>
      <c r="DO24" s="32">
        <f>PLANEL_GerPT_Trim_Resultado!EB101</f>
        <v>0</v>
      </c>
      <c r="DP24" s="32">
        <f>PLANEL_GerPT_Trim_Resultado!EC101</f>
        <v>0</v>
      </c>
      <c r="DQ24" s="32">
        <f>PLANEL_GerPT_Trim_Resultado!ED101</f>
        <v>0</v>
      </c>
      <c r="DR24" s="32">
        <f>PLANEL_GerPT_Trim_Resultado!EE101</f>
        <v>0</v>
      </c>
      <c r="DS24" s="32">
        <f>PLANEL_GerPT_Trim_Resultado!EF101</f>
        <v>0</v>
      </c>
      <c r="DT24" s="32">
        <f>PLANEL_GerPT_Trim_Resultado!EG101</f>
        <v>0</v>
      </c>
      <c r="DU24" s="32">
        <f>PLANEL_GerPT_Trim_Resultado!EH101</f>
        <v>0</v>
      </c>
      <c r="DV24" s="32">
        <f>PLANEL_GerPT_Trim_Resultado!EI101</f>
        <v>0</v>
      </c>
      <c r="DW24" s="32">
        <f>PLANEL_GerPT_Trim_Resultado!EJ101</f>
        <v>0</v>
      </c>
      <c r="DX24" s="32">
        <f>PLANEL_GerPT_Trim_Resultado!EK101</f>
        <v>0</v>
      </c>
      <c r="DY24" s="32">
        <f>PLANEL_GerPT_Trim_Resultado!EL101</f>
        <v>0</v>
      </c>
      <c r="DZ24" s="32">
        <f>PLANEL_GerPT_Trim_Resultado!EM101</f>
        <v>0</v>
      </c>
      <c r="EA24" s="32">
        <f>PLANEL_GerPT_Trim_Resultado!EN101</f>
        <v>0</v>
      </c>
      <c r="EB24" s="32">
        <f>PLANEL_GerPT_Trim_Resultado!EO101</f>
        <v>0</v>
      </c>
      <c r="EC24" s="32">
        <f>PLANEL_GerPT_Trim_Resultado!EP101</f>
        <v>0</v>
      </c>
      <c r="ED24" s="32">
        <f>PLANEL_GerPT_Trim_Resultado!EQ101</f>
        <v>0</v>
      </c>
      <c r="EE24" s="32">
        <f>PLANEL_GerPT_Trim_Resultado!ER101</f>
        <v>0</v>
      </c>
      <c r="EF24" s="32">
        <f>PLANEL_GerPT_Trim_Resultado!ES101</f>
        <v>0</v>
      </c>
      <c r="EG24" s="32">
        <f>PLANEL_GerPT_Trim_Resultado!ET101</f>
        <v>0</v>
      </c>
      <c r="EH24" s="32">
        <f>PLANEL_GerPT_Trim_Resultado!EU101</f>
        <v>0</v>
      </c>
      <c r="EI24" s="32">
        <f>PLANEL_GerPT_Trim_Resultado!EV101</f>
        <v>0</v>
      </c>
      <c r="EJ24" s="32">
        <f>PLANEL_GerPT_Trim_Resultado!EW101</f>
        <v>0</v>
      </c>
      <c r="EK24" s="32">
        <f>PLANEL_GerPT_Trim_Resultado!EX101</f>
        <v>0</v>
      </c>
      <c r="EL24" s="32">
        <f>PLANEL_GerPT_Trim_Resultado!EY101</f>
        <v>0</v>
      </c>
      <c r="EM24" s="32">
        <f>PLANEL_GerPT_Trim_Resultado!EZ101</f>
        <v>0</v>
      </c>
      <c r="EN24" s="32">
        <f>PLANEL_GerPT_Trim_Resultado!FA101</f>
        <v>0</v>
      </c>
      <c r="EO24" s="32">
        <f>PLANEL_GerPT_Trim_Resultado!FB101</f>
        <v>0</v>
      </c>
      <c r="EP24" s="32">
        <f>PLANEL_GerPT_Trim_Resultado!FC101</f>
        <v>0</v>
      </c>
    </row>
    <row r="25" spans="2:146" x14ac:dyDescent="0.25">
      <c r="B25" s="27" t="s">
        <v>9</v>
      </c>
      <c r="C25" s="28">
        <f>SUM(C4:C24)</f>
        <v>88575.227862850021</v>
      </c>
      <c r="D25" s="28">
        <f t="shared" ref="D25:BO25" si="0">SUM(D4:D24)</f>
        <v>84766.327758260028</v>
      </c>
      <c r="E25" s="28">
        <f t="shared" si="0"/>
        <v>83382.816409150022</v>
      </c>
      <c r="F25" s="28">
        <f t="shared" si="0"/>
        <v>87267.589858530031</v>
      </c>
      <c r="G25" s="28">
        <f t="shared" si="0"/>
        <v>87345.762169770023</v>
      </c>
      <c r="H25" s="28">
        <f t="shared" si="0"/>
        <v>83663.332528240018</v>
      </c>
      <c r="I25" s="28">
        <f t="shared" si="0"/>
        <v>83285.061530990002</v>
      </c>
      <c r="J25" s="28">
        <f t="shared" si="0"/>
        <v>86804.33579569</v>
      </c>
      <c r="K25" s="28">
        <f t="shared" si="0"/>
        <v>91283.252589970012</v>
      </c>
      <c r="L25" s="28">
        <f t="shared" si="0"/>
        <v>87387.704808640017</v>
      </c>
      <c r="M25" s="28">
        <f t="shared" si="0"/>
        <v>86981.417505990001</v>
      </c>
      <c r="N25" s="28">
        <f t="shared" si="0"/>
        <v>90710.322327290007</v>
      </c>
      <c r="O25" s="28">
        <f t="shared" si="0"/>
        <v>93429.43431649002</v>
      </c>
      <c r="P25" s="28">
        <f t="shared" si="0"/>
        <v>89500.569688240023</v>
      </c>
      <c r="Q25" s="28">
        <f t="shared" si="0"/>
        <v>89101.973127190009</v>
      </c>
      <c r="R25" s="28">
        <f t="shared" si="0"/>
        <v>92836.091853290025</v>
      </c>
      <c r="S25" s="28">
        <f t="shared" si="0"/>
        <v>98476.110197670016</v>
      </c>
      <c r="T25" s="28">
        <f t="shared" si="0"/>
        <v>94359.497948140008</v>
      </c>
      <c r="U25" s="28">
        <f t="shared" si="0"/>
        <v>93935.762124589994</v>
      </c>
      <c r="V25" s="28">
        <f t="shared" si="0"/>
        <v>97878.487500600022</v>
      </c>
      <c r="W25" s="28">
        <f t="shared" si="0"/>
        <v>103588.12460129002</v>
      </c>
      <c r="X25" s="28">
        <f t="shared" si="0"/>
        <v>99290.20249394</v>
      </c>
      <c r="Y25" s="28">
        <f t="shared" si="0"/>
        <v>98849.831826770038</v>
      </c>
      <c r="Z25" s="28">
        <f t="shared" si="0"/>
        <v>102968.9689685</v>
      </c>
      <c r="AA25" s="28">
        <f t="shared" si="0"/>
        <v>108662.23996187004</v>
      </c>
      <c r="AB25" s="28">
        <f t="shared" si="0"/>
        <v>104181.10459094001</v>
      </c>
      <c r="AC25" s="28">
        <f t="shared" si="0"/>
        <v>103722.72203219001</v>
      </c>
      <c r="AD25" s="28">
        <f t="shared" si="0"/>
        <v>108022.1605956</v>
      </c>
      <c r="AE25" s="28">
        <f t="shared" si="0"/>
        <v>112931.77394748002</v>
      </c>
      <c r="AF25" s="28">
        <f t="shared" si="0"/>
        <v>108497.14842349001</v>
      </c>
      <c r="AG25" s="28">
        <f t="shared" si="0"/>
        <v>107781.66593768001</v>
      </c>
      <c r="AH25" s="28">
        <f t="shared" si="0"/>
        <v>111978.87406858001</v>
      </c>
      <c r="AI25" s="28">
        <f t="shared" si="0"/>
        <v>117636.79181896002</v>
      </c>
      <c r="AJ25" s="28">
        <f t="shared" si="0"/>
        <v>112241.16947573</v>
      </c>
      <c r="AK25" s="28">
        <f t="shared" si="0"/>
        <v>111822.33454778002</v>
      </c>
      <c r="AL25" s="28">
        <f t="shared" si="0"/>
        <v>116267.39046958</v>
      </c>
      <c r="AM25" s="28">
        <f t="shared" si="0"/>
        <v>120556.84923778001</v>
      </c>
      <c r="AN25" s="28">
        <f t="shared" si="0"/>
        <v>112498.98351572998</v>
      </c>
      <c r="AO25" s="28">
        <f t="shared" si="0"/>
        <v>111115.06716596</v>
      </c>
      <c r="AP25" s="28">
        <f t="shared" si="0"/>
        <v>117621.97262659002</v>
      </c>
      <c r="AQ25" s="28">
        <f t="shared" si="0"/>
        <v>122400.05185496002</v>
      </c>
      <c r="AR25" s="28">
        <f t="shared" si="0"/>
        <v>114155.39299389001</v>
      </c>
      <c r="AS25" s="28">
        <f t="shared" si="0"/>
        <v>112954.33717268001</v>
      </c>
      <c r="AT25" s="28">
        <f t="shared" si="0"/>
        <v>119831.26919538001</v>
      </c>
      <c r="AU25" s="28">
        <f t="shared" si="0"/>
        <v>125744.82180286001</v>
      </c>
      <c r="AV25" s="28">
        <f t="shared" si="0"/>
        <v>120762.37375803001</v>
      </c>
      <c r="AW25" s="28">
        <f t="shared" si="0"/>
        <v>115823.85687757001</v>
      </c>
      <c r="AX25" s="28">
        <f t="shared" si="0"/>
        <v>122419.87541608003</v>
      </c>
      <c r="AY25" s="28">
        <f t="shared" si="0"/>
        <v>129747.30088916</v>
      </c>
      <c r="AZ25" s="28">
        <f t="shared" si="0"/>
        <v>121682.11594304003</v>
      </c>
      <c r="BA25" s="28">
        <f t="shared" si="0"/>
        <v>119610.65088298</v>
      </c>
      <c r="BB25" s="28">
        <f t="shared" si="0"/>
        <v>127052.94715218003</v>
      </c>
      <c r="BC25" s="28">
        <f t="shared" si="0"/>
        <v>133958.57210497002</v>
      </c>
      <c r="BD25" s="28">
        <f t="shared" si="0"/>
        <v>125929.71957250001</v>
      </c>
      <c r="BE25" s="28">
        <f t="shared" si="0"/>
        <v>124676.11622868001</v>
      </c>
      <c r="BF25" s="28">
        <f t="shared" si="0"/>
        <v>130802.77261998001</v>
      </c>
      <c r="BG25" s="28">
        <f t="shared" si="0"/>
        <v>138437.37554797</v>
      </c>
      <c r="BH25" s="28">
        <f t="shared" si="0"/>
        <v>129700.3721215</v>
      </c>
      <c r="BI25" s="28">
        <f t="shared" si="0"/>
        <v>128130.01690467</v>
      </c>
      <c r="BJ25" s="28">
        <f t="shared" si="0"/>
        <v>135259.95409098</v>
      </c>
      <c r="BK25" s="28">
        <f t="shared" si="0"/>
        <v>140843.42271197002</v>
      </c>
      <c r="BL25" s="28">
        <f t="shared" si="0"/>
        <v>132641.56029364004</v>
      </c>
      <c r="BM25" s="28">
        <f t="shared" si="0"/>
        <v>130751.56836079</v>
      </c>
      <c r="BN25" s="28">
        <f t="shared" si="0"/>
        <v>138252.64505488001</v>
      </c>
      <c r="BO25" s="28">
        <f t="shared" si="0"/>
        <v>138426.08005133999</v>
      </c>
      <c r="BP25" s="28">
        <f t="shared" ref="BP25:EA25" si="1">SUM(BP4:BP24)</f>
        <v>128667.33461819001</v>
      </c>
      <c r="BQ25" s="28">
        <f t="shared" si="1"/>
        <v>127354.45046593001</v>
      </c>
      <c r="BR25" s="28">
        <f t="shared" si="1"/>
        <v>134721.32647368999</v>
      </c>
      <c r="BS25" s="28">
        <f t="shared" si="1"/>
        <v>140573.57742911999</v>
      </c>
      <c r="BT25" s="28">
        <f t="shared" si="1"/>
        <v>129886.08117802</v>
      </c>
      <c r="BU25" s="28">
        <f t="shared" si="1"/>
        <v>133521.75422170002</v>
      </c>
      <c r="BV25" s="28">
        <f t="shared" si="1"/>
        <v>136143.27099137002</v>
      </c>
      <c r="BW25" s="28">
        <f t="shared" si="1"/>
        <v>142713.83545773997</v>
      </c>
      <c r="BX25" s="28">
        <f t="shared" si="1"/>
        <v>132274.33978698999</v>
      </c>
      <c r="BY25" s="28">
        <f t="shared" si="1"/>
        <v>129719.61974832001</v>
      </c>
      <c r="BZ25" s="28">
        <f t="shared" si="1"/>
        <v>138274.92268126999</v>
      </c>
      <c r="CA25" s="28">
        <f t="shared" si="1"/>
        <v>144116.27057843999</v>
      </c>
      <c r="CB25" s="28">
        <f t="shared" si="1"/>
        <v>133024.51497028998</v>
      </c>
      <c r="CC25" s="28">
        <f t="shared" si="1"/>
        <v>132071.55984002</v>
      </c>
      <c r="CD25" s="28">
        <f t="shared" si="1"/>
        <v>140082.08544386999</v>
      </c>
      <c r="CE25" s="28">
        <f t="shared" si="1"/>
        <v>146392.88733473999</v>
      </c>
      <c r="CF25" s="28">
        <f t="shared" si="1"/>
        <v>135091.59582394001</v>
      </c>
      <c r="CG25" s="28">
        <f t="shared" si="1"/>
        <v>134160.69103032001</v>
      </c>
      <c r="CH25" s="28">
        <f t="shared" si="1"/>
        <v>142192.07766626999</v>
      </c>
      <c r="CI25" s="28">
        <f t="shared" si="1"/>
        <v>149015.20238631</v>
      </c>
      <c r="CJ25" s="28">
        <f t="shared" si="1"/>
        <v>137069.22771443002</v>
      </c>
      <c r="CK25" s="28">
        <f t="shared" si="1"/>
        <v>135067.42929131002</v>
      </c>
      <c r="CL25" s="28">
        <f t="shared" si="1"/>
        <v>144122.17146896</v>
      </c>
      <c r="CM25" s="28">
        <f t="shared" si="1"/>
        <v>150951.66803879</v>
      </c>
      <c r="CN25" s="28">
        <f t="shared" si="1"/>
        <v>139053.91438189</v>
      </c>
      <c r="CO25" s="28">
        <f t="shared" si="1"/>
        <v>136017.71611379003</v>
      </c>
      <c r="CP25" s="28">
        <f t="shared" si="1"/>
        <v>146033.40812468002</v>
      </c>
      <c r="CQ25" s="28">
        <f t="shared" si="1"/>
        <v>153149.63804198999</v>
      </c>
      <c r="CR25" s="28">
        <f t="shared" si="1"/>
        <v>140743.57735499</v>
      </c>
      <c r="CS25" s="28">
        <f t="shared" si="1"/>
        <v>138542.84846979001</v>
      </c>
      <c r="CT25" s="28">
        <f t="shared" si="1"/>
        <v>148645.39226599998</v>
      </c>
      <c r="CU25" s="28">
        <f t="shared" si="1"/>
        <v>153685.23060308999</v>
      </c>
      <c r="CV25" s="28">
        <f t="shared" si="1"/>
        <v>141618.60176689</v>
      </c>
      <c r="CW25" s="28">
        <f t="shared" si="1"/>
        <v>138422.45240069</v>
      </c>
      <c r="CX25" s="28">
        <f t="shared" si="1"/>
        <v>149004.31793528001</v>
      </c>
      <c r="CY25" s="76">
        <f t="shared" si="1"/>
        <v>156427.98599608999</v>
      </c>
      <c r="CZ25" s="76">
        <f t="shared" si="1"/>
        <v>144059.06265489</v>
      </c>
      <c r="DA25" s="76">
        <f t="shared" si="1"/>
        <v>140724.93201969002</v>
      </c>
      <c r="DB25" s="76">
        <f t="shared" si="1"/>
        <v>151427.53541428002</v>
      </c>
      <c r="DC25" s="28">
        <f t="shared" si="1"/>
        <v>157734.48642409002</v>
      </c>
      <c r="DD25" s="28">
        <f t="shared" si="1"/>
        <v>144671.62916889001</v>
      </c>
      <c r="DE25" s="28">
        <f t="shared" si="1"/>
        <v>142310.43351969001</v>
      </c>
      <c r="DF25" s="28">
        <f t="shared" si="1"/>
        <v>154417.34499868003</v>
      </c>
      <c r="DG25" s="28">
        <f t="shared" si="1"/>
        <v>159491.02369109</v>
      </c>
      <c r="DH25" s="28">
        <f t="shared" si="1"/>
        <v>146223.34236589001</v>
      </c>
      <c r="DI25" s="28">
        <f t="shared" si="1"/>
        <v>145407.55013669</v>
      </c>
      <c r="DJ25" s="28">
        <f t="shared" si="1"/>
        <v>156058.90219368003</v>
      </c>
      <c r="DK25" s="28">
        <f t="shared" si="1"/>
        <v>161259.76094209001</v>
      </c>
      <c r="DL25" s="28">
        <f t="shared" si="1"/>
        <v>147787.05146989002</v>
      </c>
      <c r="DM25" s="28">
        <f t="shared" si="1"/>
        <v>144898.16609269002</v>
      </c>
      <c r="DN25" s="28">
        <f t="shared" si="1"/>
        <v>157160.31966698004</v>
      </c>
      <c r="DO25" s="28">
        <f t="shared" si="1"/>
        <v>163557.76592689002</v>
      </c>
      <c r="DP25" s="28">
        <f t="shared" si="1"/>
        <v>148770.27237327001</v>
      </c>
      <c r="DQ25" s="28">
        <f t="shared" si="1"/>
        <v>147714.62924549004</v>
      </c>
      <c r="DR25" s="28">
        <f t="shared" si="1"/>
        <v>160730.64127748</v>
      </c>
      <c r="DS25" s="28">
        <f t="shared" si="1"/>
        <v>163495.53635449</v>
      </c>
      <c r="DT25" s="28">
        <f t="shared" si="1"/>
        <v>149596.33833969003</v>
      </c>
      <c r="DU25" s="28">
        <f t="shared" si="1"/>
        <v>147438.19354959001</v>
      </c>
      <c r="DV25" s="28">
        <f t="shared" si="1"/>
        <v>160055.06740237999</v>
      </c>
      <c r="DW25" s="28">
        <f t="shared" si="1"/>
        <v>165719.37953728999</v>
      </c>
      <c r="DX25" s="28">
        <f t="shared" si="1"/>
        <v>150942.73235329002</v>
      </c>
      <c r="DY25" s="28">
        <f t="shared" si="1"/>
        <v>150881.42313189001</v>
      </c>
      <c r="DZ25" s="28">
        <f t="shared" si="1"/>
        <v>160501.59968448002</v>
      </c>
      <c r="EA25" s="28">
        <f t="shared" si="1"/>
        <v>168543.38550329002</v>
      </c>
      <c r="EB25" s="28">
        <f t="shared" ref="EB25:EP25" si="2">SUM(EB4:EB24)</f>
        <v>152579.94536329</v>
      </c>
      <c r="EC25" s="28">
        <f t="shared" si="2"/>
        <v>150332.41825389003</v>
      </c>
      <c r="ED25" s="28">
        <f t="shared" si="2"/>
        <v>161972.14203078</v>
      </c>
      <c r="EE25" s="28">
        <f t="shared" si="2"/>
        <v>169245.83482329</v>
      </c>
      <c r="EF25" s="28">
        <f t="shared" si="2"/>
        <v>154369.13494329</v>
      </c>
      <c r="EG25" s="28">
        <f t="shared" si="2"/>
        <v>156837.15380889</v>
      </c>
      <c r="EH25" s="28">
        <f t="shared" si="2"/>
        <v>165897.26994688003</v>
      </c>
      <c r="EI25" s="28">
        <f t="shared" si="2"/>
        <v>171743.24867529</v>
      </c>
      <c r="EJ25" s="28">
        <f t="shared" si="2"/>
        <v>156095.23405329001</v>
      </c>
      <c r="EK25" s="28">
        <f t="shared" si="2"/>
        <v>158652.46898439</v>
      </c>
      <c r="EL25" s="28">
        <f t="shared" si="2"/>
        <v>165857.04167048002</v>
      </c>
      <c r="EM25" s="28">
        <f t="shared" si="2"/>
        <v>174462.35138829</v>
      </c>
      <c r="EN25" s="28">
        <f t="shared" si="2"/>
        <v>157812.35453329</v>
      </c>
      <c r="EO25" s="28">
        <f t="shared" si="2"/>
        <v>159825.98491539</v>
      </c>
      <c r="EP25" s="28">
        <f t="shared" si="2"/>
        <v>169832.81384748002</v>
      </c>
    </row>
    <row r="27" spans="2:146" x14ac:dyDescent="0.25">
      <c r="D27" s="1"/>
    </row>
    <row r="28" spans="2:146" x14ac:dyDescent="0.25">
      <c r="B28" s="12" t="s">
        <v>70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0.69872183013349798</v>
      </c>
      <c r="D30" s="47">
        <f>IF(PLANEL_Pot_Trim!D4&lt;&gt;0,D4/PLANEL_Pot_Trim!D4,0)</f>
        <v>0.61987574987887872</v>
      </c>
      <c r="E30" s="47">
        <f>IF(PLANEL_Pot_Trim!E4&lt;&gt;0,E4/PLANEL_Pot_Trim!E4,0)</f>
        <v>0.59995933738974327</v>
      </c>
      <c r="F30" s="47">
        <f>IF(PLANEL_Pot_Trim!F4&lt;&gt;0,F4/PLANEL_Pot_Trim!F4,0)</f>
        <v>0.65041436242014017</v>
      </c>
      <c r="G30" s="47">
        <f>IF(PLANEL_Pot_Trim!G4&lt;&gt;0,G4/PLANEL_Pot_Trim!G4,0)</f>
        <v>0.6881332018193892</v>
      </c>
      <c r="H30" s="47">
        <f>IF(PLANEL_Pot_Trim!H4&lt;&gt;0,H4/PLANEL_Pot_Trim!H4,0)</f>
        <v>0.59916041101762707</v>
      </c>
      <c r="I30" s="47">
        <f>IF(PLANEL_Pot_Trim!I4&lt;&gt;0,I4/PLANEL_Pot_Trim!I4,0)</f>
        <v>0.58339844820321263</v>
      </c>
      <c r="J30" s="47">
        <f>IF(PLANEL_Pot_Trim!J4&lt;&gt;0,J4/PLANEL_Pot_Trim!J4,0)</f>
        <v>0.60966446247976802</v>
      </c>
      <c r="K30" s="47">
        <f>IF(PLANEL_Pot_Trim!K4&lt;&gt;0,K4/PLANEL_Pot_Trim!K4,0)</f>
        <v>0.71216814648827598</v>
      </c>
      <c r="L30" s="47">
        <f>IF(PLANEL_Pot_Trim!L4&lt;&gt;0,L4/PLANEL_Pot_Trim!L4,0)</f>
        <v>0.63148431610185962</v>
      </c>
      <c r="M30" s="47">
        <f>IF(PLANEL_Pot_Trim!M4&lt;&gt;0,M4/PLANEL_Pot_Trim!M4,0)</f>
        <v>0.60507236743776438</v>
      </c>
      <c r="N30" s="47">
        <f>IF(PLANEL_Pot_Trim!N4&lt;&gt;0,N4/PLANEL_Pot_Trim!N4,0)</f>
        <v>0.65003688321134734</v>
      </c>
      <c r="O30" s="47">
        <f>IF(PLANEL_Pot_Trim!O4&lt;&gt;0,O4/PLANEL_Pot_Trim!O4,0)</f>
        <v>0.64727550521791011</v>
      </c>
      <c r="P30" s="47">
        <f>IF(PLANEL_Pot_Trim!P4&lt;&gt;0,P4/PLANEL_Pot_Trim!P4,0)</f>
        <v>0.58974615577370237</v>
      </c>
      <c r="Q30" s="47">
        <f>IF(PLANEL_Pot_Trim!Q4&lt;&gt;0,Q4/PLANEL_Pot_Trim!Q4,0)</f>
        <v>0.5811151476855515</v>
      </c>
      <c r="R30" s="47">
        <f>IF(PLANEL_Pot_Trim!R4&lt;&gt;0,R4/PLANEL_Pot_Trim!R4,0)</f>
        <v>0.62402677467361301</v>
      </c>
      <c r="S30" s="47">
        <f>IF(PLANEL_Pot_Trim!S4&lt;&gt;0,S4/PLANEL_Pot_Trim!S4,0)</f>
        <v>0.64559837585669855</v>
      </c>
      <c r="T30" s="47">
        <f>IF(PLANEL_Pot_Trim!T4&lt;&gt;0,T4/PLANEL_Pot_Trim!T4,0)</f>
        <v>0.59370380391227506</v>
      </c>
      <c r="U30" s="47">
        <f>IF(PLANEL_Pot_Trim!U4&lt;&gt;0,U4/PLANEL_Pot_Trim!U4,0)</f>
        <v>0.57067346238625771</v>
      </c>
      <c r="V30" s="47">
        <f>IF(PLANEL_Pot_Trim!V4&lt;&gt;0,V4/PLANEL_Pot_Trim!V4,0)</f>
        <v>0.59913556022917591</v>
      </c>
      <c r="W30" s="47">
        <f>IF(PLANEL_Pot_Trim!W4&lt;&gt;0,W4/PLANEL_Pot_Trim!W4,0)</f>
        <v>0.65256462179325325</v>
      </c>
      <c r="X30" s="47">
        <f>IF(PLANEL_Pot_Trim!X4&lt;&gt;0,X4/PLANEL_Pot_Trim!X4,0)</f>
        <v>0.59732825478239027</v>
      </c>
      <c r="Y30" s="47">
        <f>IF(PLANEL_Pot_Trim!Y4&lt;&gt;0,Y4/PLANEL_Pot_Trim!Y4,0)</f>
        <v>0.62529341092074642</v>
      </c>
      <c r="Z30" s="47">
        <f>IF(PLANEL_Pot_Trim!Z4&lt;&gt;0,Z4/PLANEL_Pot_Trim!Z4,0)</f>
        <v>0.63286778322498616</v>
      </c>
      <c r="AA30" s="47">
        <f>IF(PLANEL_Pot_Trim!AA4&lt;&gt;0,AA4/PLANEL_Pot_Trim!AA4,0)</f>
        <v>0.67122536380864695</v>
      </c>
      <c r="AB30" s="47">
        <f>IF(PLANEL_Pot_Trim!AB4&lt;&gt;0,AB4/PLANEL_Pot_Trim!AB4,0)</f>
        <v>0.61248637503200554</v>
      </c>
      <c r="AC30" s="47">
        <f>IF(PLANEL_Pot_Trim!AC4&lt;&gt;0,AC4/PLANEL_Pot_Trim!AC4,0)</f>
        <v>0.5487897843974614</v>
      </c>
      <c r="AD30" s="47">
        <f>IF(PLANEL_Pot_Trim!AD4&lt;&gt;0,AD4/PLANEL_Pot_Trim!AD4,0)</f>
        <v>0.6204755600482712</v>
      </c>
      <c r="AE30" s="47">
        <f>IF(PLANEL_Pot_Trim!AE4&lt;&gt;0,AE4/PLANEL_Pot_Trim!AE4,0)</f>
        <v>0.6628389373981024</v>
      </c>
      <c r="AF30" s="47">
        <f>IF(PLANEL_Pot_Trim!AF4&lt;&gt;0,AF4/PLANEL_Pot_Trim!AF4,0)</f>
        <v>0.65700039788661102</v>
      </c>
      <c r="AG30" s="47">
        <f>IF(PLANEL_Pot_Trim!AG4&lt;&gt;0,AG4/PLANEL_Pot_Trim!AG4,0)</f>
        <v>0.58785534705175257</v>
      </c>
      <c r="AH30" s="47">
        <f>IF(PLANEL_Pot_Trim!AH4&lt;&gt;0,AH4/PLANEL_Pot_Trim!AH4,0)</f>
        <v>0.6290953534947461</v>
      </c>
      <c r="AI30" s="47">
        <f>IF(PLANEL_Pot_Trim!AI4&lt;&gt;0,AI4/PLANEL_Pot_Trim!AI4,0)</f>
        <v>0.66430553371592738</v>
      </c>
      <c r="AJ30" s="47">
        <f>IF(PLANEL_Pot_Trim!AJ4&lt;&gt;0,AJ4/PLANEL_Pot_Trim!AJ4,0)</f>
        <v>0.65837047770519097</v>
      </c>
      <c r="AK30" s="47">
        <f>IF(PLANEL_Pot_Trim!AK4&lt;&gt;0,AK4/PLANEL_Pot_Trim!AK4,0)</f>
        <v>0.59901591894085349</v>
      </c>
      <c r="AL30" s="47">
        <f>IF(PLANEL_Pot_Trim!AL4&lt;&gt;0,AL4/PLANEL_Pot_Trim!AL4,0)</f>
        <v>0.64075252008662675</v>
      </c>
      <c r="AM30" s="47">
        <f>IF(PLANEL_Pot_Trim!AM4&lt;&gt;0,AM4/PLANEL_Pot_Trim!AM4,0)</f>
        <v>0.69634237363314322</v>
      </c>
      <c r="AN30" s="47">
        <f>IF(PLANEL_Pot_Trim!AN4&lt;&gt;0,AN4/PLANEL_Pot_Trim!AN4,0)</f>
        <v>0.65631729918074688</v>
      </c>
      <c r="AO30" s="47">
        <f>IF(PLANEL_Pot_Trim!AO4&lt;&gt;0,AO4/PLANEL_Pot_Trim!AO4,0)</f>
        <v>0.56847710469698054</v>
      </c>
      <c r="AP30" s="47">
        <f>IF(PLANEL_Pot_Trim!AP4&lt;&gt;0,AP4/PLANEL_Pot_Trim!AP4,0)</f>
        <v>0.62381436475336716</v>
      </c>
      <c r="AQ30" s="47">
        <f>IF(PLANEL_Pot_Trim!AQ4&lt;&gt;0,AQ4/PLANEL_Pot_Trim!AQ4,0)</f>
        <v>0.71256235373868837</v>
      </c>
      <c r="AR30" s="47">
        <f>IF(PLANEL_Pot_Trim!AR4&lt;&gt;0,AR4/PLANEL_Pot_Trim!AR4,0)</f>
        <v>0.64342913841336757</v>
      </c>
      <c r="AS30" s="47">
        <f>IF(PLANEL_Pot_Trim!AS4&lt;&gt;0,AS4/PLANEL_Pot_Trim!AS4,0)</f>
        <v>0.58906757911521634</v>
      </c>
      <c r="AT30" s="47">
        <f>IF(PLANEL_Pot_Trim!AT4&lt;&gt;0,AT4/PLANEL_Pot_Trim!AT4,0)</f>
        <v>0.65944564417768281</v>
      </c>
      <c r="AU30" s="47">
        <f>IF(PLANEL_Pot_Trim!AU4&lt;&gt;0,AU4/PLANEL_Pot_Trim!AU4,0)</f>
        <v>0.73293756922643816</v>
      </c>
      <c r="AV30" s="47">
        <f>IF(PLANEL_Pot_Trim!AV4&lt;&gt;0,AV4/PLANEL_Pot_Trim!AV4,0)</f>
        <v>0.68618245632100783</v>
      </c>
      <c r="AW30" s="47">
        <f>IF(PLANEL_Pot_Trim!AW4&lt;&gt;0,AW4/PLANEL_Pot_Trim!AW4,0)</f>
        <v>0.61920837813436236</v>
      </c>
      <c r="AX30" s="47">
        <f>IF(PLANEL_Pot_Trim!AX4&lt;&gt;0,AX4/PLANEL_Pot_Trim!AX4,0)</f>
        <v>0.67060942192339856</v>
      </c>
      <c r="AY30" s="47">
        <f>IF(PLANEL_Pot_Trim!AY4&lt;&gt;0,AY4/PLANEL_Pot_Trim!AY4,0)</f>
        <v>0.72790006453317246</v>
      </c>
      <c r="AZ30" s="47">
        <f>IF(PLANEL_Pot_Trim!AZ4&lt;&gt;0,AZ4/PLANEL_Pot_Trim!AZ4,0)</f>
        <v>0.65321488182669885</v>
      </c>
      <c r="BA30" s="47">
        <f>IF(PLANEL_Pot_Trim!BA4&lt;&gt;0,BA4/PLANEL_Pot_Trim!BA4,0)</f>
        <v>0.61138227656051092</v>
      </c>
      <c r="BB30" s="47">
        <f>IF(PLANEL_Pot_Trim!BB4&lt;&gt;0,BB4/PLANEL_Pot_Trim!BB4,0)</f>
        <v>0.66388766806727229</v>
      </c>
      <c r="BC30" s="47">
        <f>IF(PLANEL_Pot_Trim!BC4&lt;&gt;0,BC4/PLANEL_Pot_Trim!BC4,0)</f>
        <v>0.73523809789754924</v>
      </c>
      <c r="BD30" s="47">
        <f>IF(PLANEL_Pot_Trim!BD4&lt;&gt;0,BD4/PLANEL_Pot_Trim!BD4,0)</f>
        <v>0.66613517054072358</v>
      </c>
      <c r="BE30" s="47">
        <f>IF(PLANEL_Pot_Trim!BE4&lt;&gt;0,BE4/PLANEL_Pot_Trim!BE4,0)</f>
        <v>0.64944559160260718</v>
      </c>
      <c r="BF30" s="47">
        <f>IF(PLANEL_Pot_Trim!BF4&lt;&gt;0,BF4/PLANEL_Pot_Trim!BF4,0)</f>
        <v>0.67303191891638292</v>
      </c>
      <c r="BG30" s="47">
        <f>IF(PLANEL_Pot_Trim!BG4&lt;&gt;0,BG4/PLANEL_Pot_Trim!BG4,0)</f>
        <v>0.73709299452923682</v>
      </c>
      <c r="BH30" s="47">
        <f>IF(PLANEL_Pot_Trim!BH4&lt;&gt;0,BH4/PLANEL_Pot_Trim!BH4,0)</f>
        <v>0.66899459100563818</v>
      </c>
      <c r="BI30" s="47">
        <f>IF(PLANEL_Pot_Trim!BI4&lt;&gt;0,BI4/PLANEL_Pot_Trim!BI4,0)</f>
        <v>0.64123684939420544</v>
      </c>
      <c r="BJ30" s="47">
        <f>IF(PLANEL_Pot_Trim!BJ4&lt;&gt;0,BJ4/PLANEL_Pot_Trim!BJ4,0)</f>
        <v>0.67452093143071934</v>
      </c>
      <c r="BK30" s="47">
        <f>IF(PLANEL_Pot_Trim!BK4&lt;&gt;0,BK4/PLANEL_Pot_Trim!BK4,0)</f>
        <v>0.73709299452923682</v>
      </c>
      <c r="BL30" s="47">
        <f>IF(PLANEL_Pot_Trim!BL4&lt;&gt;0,BL4/PLANEL_Pot_Trim!BL4,0)</f>
        <v>0.708823879495175</v>
      </c>
      <c r="BM30" s="47">
        <f>IF(PLANEL_Pot_Trim!BM4&lt;&gt;0,BM4/PLANEL_Pot_Trim!BM4,0)</f>
        <v>0.62385045964190056</v>
      </c>
      <c r="BN30" s="47">
        <f>IF(PLANEL_Pot_Trim!BN4&lt;&gt;0,BN4/PLANEL_Pot_Trim!BN4,0)</f>
        <v>0.67388762988121897</v>
      </c>
      <c r="BO30" s="47">
        <f>IF(PLANEL_Pot_Trim!BO4&lt;&gt;0,BO4/PLANEL_Pot_Trim!BO4,0)</f>
        <v>0.73709299452923682</v>
      </c>
      <c r="BP30" s="47">
        <f>IF(PLANEL_Pot_Trim!BP4&lt;&gt;0,BP4/PLANEL_Pot_Trim!BP4,0)</f>
        <v>0.70807072318097564</v>
      </c>
      <c r="BQ30" s="47">
        <f>IF(PLANEL_Pot_Trim!BQ4&lt;&gt;0,BQ4/PLANEL_Pot_Trim!BQ4,0)</f>
        <v>0.65459164443863549</v>
      </c>
      <c r="BR30" s="47">
        <f>IF(PLANEL_Pot_Trim!BR4&lt;&gt;0,BR4/PLANEL_Pot_Trim!BR4,0)</f>
        <v>0.66997464369371273</v>
      </c>
      <c r="BS30" s="47">
        <f>IF(PLANEL_Pot_Trim!BS4&lt;&gt;0,BS4/PLANEL_Pot_Trim!BS4,0)</f>
        <v>0.73709299452923682</v>
      </c>
      <c r="BT30" s="47">
        <f>IF(PLANEL_Pot_Trim!BT4&lt;&gt;0,BT4/PLANEL_Pot_Trim!BT4,0)</f>
        <v>0.70505626935681787</v>
      </c>
      <c r="BU30" s="47">
        <f>IF(PLANEL_Pot_Trim!BU4&lt;&gt;0,BU4/PLANEL_Pot_Trim!BU4,0)</f>
        <v>0.64673090915145182</v>
      </c>
      <c r="BV30" s="47">
        <f>IF(PLANEL_Pot_Trim!BV4&lt;&gt;0,BV4/PLANEL_Pot_Trim!BV4,0)</f>
        <v>0.66461653627616368</v>
      </c>
      <c r="BW30" s="47">
        <f>IF(PLANEL_Pot_Trim!BW4&lt;&gt;0,BW4/PLANEL_Pot_Trim!BW4,0)</f>
        <v>0.73709299452923682</v>
      </c>
      <c r="BX30" s="47">
        <f>IF(PLANEL_Pot_Trim!BX4&lt;&gt;0,BX4/PLANEL_Pot_Trim!BX4,0)</f>
        <v>0.70313208610495381</v>
      </c>
      <c r="BY30" s="47">
        <f>IF(PLANEL_Pot_Trim!BY4&lt;&gt;0,BY4/PLANEL_Pot_Trim!BY4,0)</f>
        <v>0.64153535279373108</v>
      </c>
      <c r="BZ30" s="47">
        <f>IF(PLANEL_Pot_Trim!BZ4&lt;&gt;0,BZ4/PLANEL_Pot_Trim!BZ4,0)</f>
        <v>0.66193569903051541</v>
      </c>
      <c r="CA30" s="47">
        <f>IF(PLANEL_Pot_Trim!CA4&lt;&gt;0,CA4/PLANEL_Pot_Trim!CA4,0)</f>
        <v>0.73709299452923682</v>
      </c>
      <c r="CB30" s="47">
        <f>IF(PLANEL_Pot_Trim!CB4&lt;&gt;0,CB4/PLANEL_Pot_Trim!CB4,0)</f>
        <v>0.70099084637547915</v>
      </c>
      <c r="CC30" s="47">
        <f>IF(PLANEL_Pot_Trim!CC4&lt;&gt;0,CC4/PLANEL_Pot_Trim!CC4,0)</f>
        <v>0.64868542869838441</v>
      </c>
      <c r="CD30" s="47">
        <f>IF(PLANEL_Pot_Trim!CD4&lt;&gt;0,CD4/PLANEL_Pot_Trim!CD4,0)</f>
        <v>0.6641829677845128</v>
      </c>
      <c r="CE30" s="47">
        <f>IF(PLANEL_Pot_Trim!CE4&lt;&gt;0,CE4/PLANEL_Pot_Trim!CE4,0)</f>
        <v>0.73709299452923682</v>
      </c>
      <c r="CF30" s="47">
        <f>IF(PLANEL_Pot_Trim!CF4&lt;&gt;0,CF4/PLANEL_Pot_Trim!CF4,0)</f>
        <v>0.71069667846311013</v>
      </c>
      <c r="CG30" s="47">
        <f>IF(PLANEL_Pot_Trim!CG4&lt;&gt;0,CG4/PLANEL_Pot_Trim!CG4,0)</f>
        <v>0.6248963856518136</v>
      </c>
      <c r="CH30" s="47">
        <f>IF(PLANEL_Pot_Trim!CH4&lt;&gt;0,CH4/PLANEL_Pot_Trim!CH4,0)</f>
        <v>0.66206478883093567</v>
      </c>
      <c r="CI30" s="47">
        <f>IF(PLANEL_Pot_Trim!CI4&lt;&gt;0,CI4/PLANEL_Pot_Trim!CI4,0)</f>
        <v>0.73709299452923682</v>
      </c>
      <c r="CJ30" s="47">
        <f>IF(PLANEL_Pot_Trim!CJ4&lt;&gt;0,CJ4/PLANEL_Pot_Trim!CJ4,0)</f>
        <v>0.71069667846311013</v>
      </c>
      <c r="CK30" s="47">
        <f>IF(PLANEL_Pot_Trim!CK4&lt;&gt;0,CK4/PLANEL_Pot_Trim!CK4,0)</f>
        <v>0.65549611049282408</v>
      </c>
      <c r="CL30" s="47">
        <f>IF(PLANEL_Pot_Trim!CL4&lt;&gt;0,CL4/PLANEL_Pot_Trim!CL4,0)</f>
        <v>0.665457544085715</v>
      </c>
      <c r="CM30" s="47">
        <f>IF(PLANEL_Pot_Trim!CM4&lt;&gt;0,CM4/PLANEL_Pot_Trim!CM4,0)</f>
        <v>0.73709299452923682</v>
      </c>
      <c r="CN30" s="47">
        <f>IF(PLANEL_Pot_Trim!CN4&lt;&gt;0,CN4/PLANEL_Pot_Trim!CN4,0)</f>
        <v>0.71069667846311013</v>
      </c>
      <c r="CO30" s="47">
        <f>IF(PLANEL_Pot_Trim!CO4&lt;&gt;0,CO4/PLANEL_Pot_Trim!CO4,0)</f>
        <v>0.660157166642937</v>
      </c>
      <c r="CP30" s="47">
        <f>IF(PLANEL_Pot_Trim!CP4&lt;&gt;0,CP4/PLANEL_Pot_Trim!CP4,0)</f>
        <v>0.66159169853757638</v>
      </c>
      <c r="CQ30" s="47">
        <f>IF(PLANEL_Pot_Trim!CQ4&lt;&gt;0,CQ4/PLANEL_Pot_Trim!CQ4,0)</f>
        <v>0.73709299452923682</v>
      </c>
      <c r="CR30" s="47">
        <f>IF(PLANEL_Pot_Trim!CR4&lt;&gt;0,CR4/PLANEL_Pot_Trim!CR4,0)</f>
        <v>0.70702614862015045</v>
      </c>
      <c r="CS30" s="47">
        <f>IF(PLANEL_Pot_Trim!CS4&lt;&gt;0,CS4/PLANEL_Pot_Trim!CS4,0)</f>
        <v>0.64568732615214508</v>
      </c>
      <c r="CT30" s="47">
        <f>IF(PLANEL_Pot_Trim!CT4&lt;&gt;0,CT4/PLANEL_Pot_Trim!CT4,0)</f>
        <v>0.65639223820145787</v>
      </c>
      <c r="CU30" s="47">
        <f>IF(PLANEL_Pot_Trim!CU4&lt;&gt;0,CU4/PLANEL_Pot_Trim!CU4,0)</f>
        <v>0.73709299452923682</v>
      </c>
      <c r="CV30" s="47">
        <f>IF(PLANEL_Pot_Trim!CV4&lt;&gt;0,CV4/PLANEL_Pot_Trim!CV4,0)</f>
        <v>0.70325927215358086</v>
      </c>
      <c r="CW30" s="47">
        <f>IF(PLANEL_Pot_Trim!CW4&lt;&gt;0,CW4/PLANEL_Pot_Trim!CW4,0)</f>
        <v>0.6236505369304286</v>
      </c>
      <c r="CX30" s="47">
        <f>IF(PLANEL_Pot_Trim!CX4&lt;&gt;0,CX4/PLANEL_Pot_Trim!CX4,0)</f>
        <v>0.6693061961833906</v>
      </c>
      <c r="CY30" s="77">
        <f>IF(PLANEL_Pot_Trim!CY4&lt;&gt;0,CY4/PLANEL_Pot_Trim!CY4,0)</f>
        <v>0.73709299452923682</v>
      </c>
      <c r="CZ30" s="77">
        <f>IF(PLANEL_Pot_Trim!CZ4&lt;&gt;0,CZ4/PLANEL_Pot_Trim!CZ4,0)</f>
        <v>0.70897629410781826</v>
      </c>
      <c r="DA30" s="77">
        <f>IF(PLANEL_Pot_Trim!DA4&lt;&gt;0,DA4/PLANEL_Pot_Trim!DA4,0)</f>
        <v>0.62177981622412537</v>
      </c>
      <c r="DB30" s="77">
        <f>IF(PLANEL_Pot_Trim!DB4&lt;&gt;0,DB4/PLANEL_Pot_Trim!DB4,0)</f>
        <v>0.64726529319732939</v>
      </c>
      <c r="DC30" s="47">
        <f>IF(PLANEL_Pot_Trim!DC4&lt;&gt;0,DC4/PLANEL_Pot_Trim!DC4,0)</f>
        <v>0.73709299452923682</v>
      </c>
      <c r="DD30" s="47">
        <f>IF(PLANEL_Pot_Trim!DD4&lt;&gt;0,DD4/PLANEL_Pot_Trim!DD4,0)</f>
        <v>0.71069667846311013</v>
      </c>
      <c r="DE30" s="47">
        <f>IF(PLANEL_Pot_Trim!DE4&lt;&gt;0,DE4/PLANEL_Pot_Trim!DE4,0)</f>
        <v>0.64967021586777962</v>
      </c>
      <c r="DF30" s="47">
        <f>IF(PLANEL_Pot_Trim!DF4&lt;&gt;0,DF4/PLANEL_Pot_Trim!DF4,0)</f>
        <v>0.65790659627681514</v>
      </c>
      <c r="DG30" s="47">
        <f>IF(PLANEL_Pot_Trim!DG4&lt;&gt;0,DG4/PLANEL_Pot_Trim!DG4,0)</f>
        <v>0.73096329822918116</v>
      </c>
      <c r="DH30" s="47">
        <f>IF(PLANEL_Pot_Trim!DH4&lt;&gt;0,DH4/PLANEL_Pot_Trim!DH4,0)</f>
        <v>0.71069667846311013</v>
      </c>
      <c r="DI30" s="47">
        <f>IF(PLANEL_Pot_Trim!DI4&lt;&gt;0,DI4/PLANEL_Pot_Trim!DI4,0)</f>
        <v>0.65122175683196881</v>
      </c>
      <c r="DJ30" s="47">
        <f>IF(PLANEL_Pot_Trim!DJ4&lt;&gt;0,DJ4/PLANEL_Pot_Trim!DJ4,0)</f>
        <v>0.67345213661463976</v>
      </c>
      <c r="DK30" s="47">
        <f>IF(PLANEL_Pot_Trim!DK4&lt;&gt;0,DK4/PLANEL_Pot_Trim!DK4,0)</f>
        <v>0.72486306620948715</v>
      </c>
      <c r="DL30" s="47">
        <f>IF(PLANEL_Pot_Trim!DL4&lt;&gt;0,DL4/PLANEL_Pot_Trim!DL4,0)</f>
        <v>0.71069667846311013</v>
      </c>
      <c r="DM30" s="47">
        <f>IF(PLANEL_Pot_Trim!DM4&lt;&gt;0,DM4/PLANEL_Pot_Trim!DM4,0)</f>
        <v>0.64841063253616493</v>
      </c>
      <c r="DN30" s="47">
        <f>IF(PLANEL_Pot_Trim!DN4&lt;&gt;0,DN4/PLANEL_Pot_Trim!DN4,0)</f>
        <v>0.67168267989672759</v>
      </c>
      <c r="DO30" s="47">
        <f>IF(PLANEL_Pot_Trim!DO4&lt;&gt;0,DO4/PLANEL_Pot_Trim!DO4,0)</f>
        <v>0.72756803747990295</v>
      </c>
      <c r="DP30" s="47">
        <f>IF(PLANEL_Pot_Trim!DP4&lt;&gt;0,DP4/PLANEL_Pot_Trim!DP4,0)</f>
        <v>0.71069667846311013</v>
      </c>
      <c r="DQ30" s="47">
        <f>IF(PLANEL_Pot_Trim!DQ4&lt;&gt;0,DQ4/PLANEL_Pot_Trim!DQ4,0)</f>
        <v>0.64674089015214964</v>
      </c>
      <c r="DR30" s="47">
        <f>IF(PLANEL_Pot_Trim!DR4&lt;&gt;0,DR4/PLANEL_Pot_Trim!DR4,0)</f>
        <v>0.65541633197048488</v>
      </c>
      <c r="DS30" s="47">
        <f>IF(PLANEL_Pot_Trim!DS4&lt;&gt;0,DS4/PLANEL_Pot_Trim!DS4,0)</f>
        <v>0.73709299452923682</v>
      </c>
      <c r="DT30" s="47">
        <f>IF(PLANEL_Pot_Trim!DT4&lt;&gt;0,DT4/PLANEL_Pot_Trim!DT4,0)</f>
        <v>0.71069667846311013</v>
      </c>
      <c r="DU30" s="47">
        <f>IF(PLANEL_Pot_Trim!DU4&lt;&gt;0,DU4/PLANEL_Pot_Trim!DU4,0)</f>
        <v>0.6441359074962808</v>
      </c>
      <c r="DV30" s="47">
        <f>IF(PLANEL_Pot_Trim!DV4&lt;&gt;0,DV4/PLANEL_Pot_Trim!DV4,0)</f>
        <v>0.67208560609979495</v>
      </c>
      <c r="DW30" s="47">
        <f>IF(PLANEL_Pot_Trim!DW4&lt;&gt;0,DW4/PLANEL_Pot_Trim!DW4,0)</f>
        <v>0.71057043943546072</v>
      </c>
      <c r="DX30" s="47">
        <f>IF(PLANEL_Pot_Trim!DX4&lt;&gt;0,DX4/PLANEL_Pot_Trim!DX4,0)</f>
        <v>0.71069667846311013</v>
      </c>
      <c r="DY30" s="47">
        <f>IF(PLANEL_Pot_Trim!DY4&lt;&gt;0,DY4/PLANEL_Pot_Trim!DY4,0)</f>
        <v>0.65601049387611654</v>
      </c>
      <c r="DZ30" s="47">
        <f>IF(PLANEL_Pot_Trim!DZ4&lt;&gt;0,DZ4/PLANEL_Pot_Trim!DZ4,0)</f>
        <v>0.64331106736853882</v>
      </c>
      <c r="EA30" s="47">
        <f>IF(PLANEL_Pot_Trim!EA4&lt;&gt;0,EA4/PLANEL_Pot_Trim!EA4,0)</f>
        <v>0.73221826609180019</v>
      </c>
      <c r="EB30" s="47">
        <f>IF(PLANEL_Pot_Trim!EB4&lt;&gt;0,EB4/PLANEL_Pot_Trim!EB4,0)</f>
        <v>0.71069667846311013</v>
      </c>
      <c r="EC30" s="47">
        <f>IF(PLANEL_Pot_Trim!EC4&lt;&gt;0,EC4/PLANEL_Pot_Trim!EC4,0)</f>
        <v>0.64961781899919702</v>
      </c>
      <c r="ED30" s="47">
        <f>IF(PLANEL_Pot_Trim!ED4&lt;&gt;0,ED4/PLANEL_Pot_Trim!ED4,0)</f>
        <v>0.62215064802789943</v>
      </c>
      <c r="EE30" s="47">
        <f>IF(PLANEL_Pot_Trim!EE4&lt;&gt;0,EE4/PLANEL_Pot_Trim!EE4,0)</f>
        <v>0.73709299452923682</v>
      </c>
      <c r="EF30" s="47">
        <f>IF(PLANEL_Pot_Trim!EF4&lt;&gt;0,EF4/PLANEL_Pot_Trim!EF4,0)</f>
        <v>0.71069667846311013</v>
      </c>
      <c r="EG30" s="47">
        <f>IF(PLANEL_Pot_Trim!EG4&lt;&gt;0,EG4/PLANEL_Pot_Trim!EG4,0)</f>
        <v>0.64035529784477851</v>
      </c>
      <c r="EH30" s="47">
        <f>IF(PLANEL_Pot_Trim!EH4&lt;&gt;0,EH4/PLANEL_Pot_Trim!EH4,0)</f>
        <v>0.66232919956434722</v>
      </c>
      <c r="EI30" s="47">
        <f>IF(PLANEL_Pot_Trim!EI4&lt;&gt;0,EI4/PLANEL_Pot_Trim!EI4,0)</f>
        <v>0.69279668861746257</v>
      </c>
      <c r="EJ30" s="47">
        <f>IF(PLANEL_Pot_Trim!EJ4&lt;&gt;0,EJ4/PLANEL_Pot_Trim!EJ4,0)</f>
        <v>0.71069667846311013</v>
      </c>
      <c r="EK30" s="47">
        <f>IF(PLANEL_Pot_Trim!EK4&lt;&gt;0,EK4/PLANEL_Pot_Trim!EK4,0)</f>
        <v>0.64503618371088112</v>
      </c>
      <c r="EL30" s="47">
        <f>IF(PLANEL_Pot_Trim!EL4&lt;&gt;0,EL4/PLANEL_Pot_Trim!EL4,0)</f>
        <v>0.66259887169367659</v>
      </c>
      <c r="EM30" s="47">
        <f>IF(PLANEL_Pot_Trim!EM4&lt;&gt;0,EM4/PLANEL_Pot_Trim!EM4,0)</f>
        <v>0.7283729408161953</v>
      </c>
      <c r="EN30" s="47">
        <f>IF(PLANEL_Pot_Trim!EN4&lt;&gt;0,EN4/PLANEL_Pot_Trim!EN4,0)</f>
        <v>0.71069667846311013</v>
      </c>
      <c r="EO30" s="47">
        <f>IF(PLANEL_Pot_Trim!EO4&lt;&gt;0,EO4/PLANEL_Pot_Trim!EO4,0)</f>
        <v>0.64670259232450145</v>
      </c>
      <c r="EP30" s="47">
        <f>IF(PLANEL_Pot_Trim!EP4&lt;&gt;0,EP4/PLANEL_Pot_Trim!EP4,0)</f>
        <v>0.67232303123393844</v>
      </c>
    </row>
    <row r="31" spans="2:146" x14ac:dyDescent="0.25">
      <c r="B31" s="16" t="s">
        <v>2</v>
      </c>
      <c r="C31" s="47">
        <f>IF(PLANEL_Pot_Trim!C5&lt;&gt;0,C5/PLANEL_Pot_Trim!C5,0)</f>
        <v>0.82940551699210152</v>
      </c>
      <c r="D31" s="47">
        <f>IF(PLANEL_Pot_Trim!D5&lt;&gt;0,D5/PLANEL_Pot_Trim!D5,0)</f>
        <v>0.86181036416918755</v>
      </c>
      <c r="E31" s="47">
        <f>IF(PLANEL_Pot_Trim!E5&lt;&gt;0,E5/PLANEL_Pot_Trim!E5,0)</f>
        <v>0.81357675000081819</v>
      </c>
      <c r="F31" s="47">
        <f>IF(PLANEL_Pot_Trim!F5&lt;&gt;0,F5/PLANEL_Pot_Trim!F5,0)</f>
        <v>0.83352459170193005</v>
      </c>
      <c r="G31" s="47">
        <f>IF(PLANEL_Pot_Trim!G5&lt;&gt;0,G5/PLANEL_Pot_Trim!G5,0)</f>
        <v>0.83126815672342591</v>
      </c>
      <c r="H31" s="47">
        <f>IF(PLANEL_Pot_Trim!H5&lt;&gt;0,H5/PLANEL_Pot_Trim!H5,0)</f>
        <v>0.8623934854910833</v>
      </c>
      <c r="I31" s="47">
        <f>IF(PLANEL_Pot_Trim!I5&lt;&gt;0,I5/PLANEL_Pot_Trim!I5,0)</f>
        <v>0.81599003679989013</v>
      </c>
      <c r="J31" s="47">
        <f>IF(PLANEL_Pot_Trim!J5&lt;&gt;0,J5/PLANEL_Pot_Trim!J5,0)</f>
        <v>0.83463935486476049</v>
      </c>
      <c r="K31" s="47">
        <f>IF(PLANEL_Pot_Trim!K5&lt;&gt;0,K5/PLANEL_Pot_Trim!K5,0)</f>
        <v>0.82996600721495495</v>
      </c>
      <c r="L31" s="47">
        <f>IF(PLANEL_Pot_Trim!L5&lt;&gt;0,L5/PLANEL_Pot_Trim!L5,0)</f>
        <v>0.83912166003033717</v>
      </c>
      <c r="M31" s="47">
        <f>IF(PLANEL_Pot_Trim!M5&lt;&gt;0,M5/PLANEL_Pot_Trim!M5,0)</f>
        <v>0.79381775352808381</v>
      </c>
      <c r="N31" s="47">
        <f>IF(PLANEL_Pot_Trim!N5&lt;&gt;0,N5/PLANEL_Pot_Trim!N5,0)</f>
        <v>0.81280279963616597</v>
      </c>
      <c r="O31" s="47">
        <f>IF(PLANEL_Pot_Trim!O5&lt;&gt;0,O5/PLANEL_Pot_Trim!O5,0)</f>
        <v>0.77861307469097196</v>
      </c>
      <c r="P31" s="47">
        <f>IF(PLANEL_Pot_Trim!P5&lt;&gt;0,P5/PLANEL_Pot_Trim!P5,0)</f>
        <v>0.81654247740594177</v>
      </c>
      <c r="Q31" s="47">
        <f>IF(PLANEL_Pot_Trim!Q5&lt;&gt;0,Q5/PLANEL_Pot_Trim!Q5,0)</f>
        <v>0.79994074641974533</v>
      </c>
      <c r="R31" s="47">
        <f>IF(PLANEL_Pot_Trim!R5&lt;&gt;0,R5/PLANEL_Pot_Trim!R5,0)</f>
        <v>0.77527985792667875</v>
      </c>
      <c r="S31" s="47">
        <f>IF(PLANEL_Pot_Trim!S5&lt;&gt;0,S5/PLANEL_Pot_Trim!S5,0)</f>
        <v>0.7885528201602745</v>
      </c>
      <c r="T31" s="47">
        <f>IF(PLANEL_Pot_Trim!T5&lt;&gt;0,T5/PLANEL_Pot_Trim!T5,0)</f>
        <v>0.79549382522188716</v>
      </c>
      <c r="U31" s="47">
        <f>IF(PLANEL_Pot_Trim!U5&lt;&gt;0,U5/PLANEL_Pot_Trim!U5,0)</f>
        <v>0.76446125057040115</v>
      </c>
      <c r="V31" s="47">
        <f>IF(PLANEL_Pot_Trim!V5&lt;&gt;0,V5/PLANEL_Pot_Trim!V5,0)</f>
        <v>0.8165671992922473</v>
      </c>
      <c r="W31" s="47">
        <f>IF(PLANEL_Pot_Trim!W5&lt;&gt;0,W5/PLANEL_Pot_Trim!W5,0)</f>
        <v>0.78443614396035721</v>
      </c>
      <c r="X31" s="47">
        <f>IF(PLANEL_Pot_Trim!X5&lt;&gt;0,X5/PLANEL_Pot_Trim!X5,0)</f>
        <v>0.76339906881320263</v>
      </c>
      <c r="Y31" s="47">
        <f>IF(PLANEL_Pot_Trim!Y5&lt;&gt;0,Y5/PLANEL_Pot_Trim!Y5,0)</f>
        <v>0.78429067157799703</v>
      </c>
      <c r="Z31" s="47">
        <f>IF(PLANEL_Pot_Trim!Z5&lt;&gt;0,Z5/PLANEL_Pot_Trim!Z5,0)</f>
        <v>0.77557680934190043</v>
      </c>
      <c r="AA31" s="47">
        <f>IF(PLANEL_Pot_Trim!AA5&lt;&gt;0,AA5/PLANEL_Pot_Trim!AA5,0)</f>
        <v>0.83267472208201077</v>
      </c>
      <c r="AB31" s="47">
        <f>IF(PLANEL_Pot_Trim!AB5&lt;&gt;0,AB5/PLANEL_Pot_Trim!AB5,0)</f>
        <v>0.71100807922204934</v>
      </c>
      <c r="AC31" s="47">
        <f>IF(PLANEL_Pot_Trim!AC5&lt;&gt;0,AC5/PLANEL_Pot_Trim!AC5,0)</f>
        <v>0.81256838859970693</v>
      </c>
      <c r="AD31" s="47">
        <f>IF(PLANEL_Pot_Trim!AD5&lt;&gt;0,AD5/PLANEL_Pot_Trim!AD5,0)</f>
        <v>0.82154101451917394</v>
      </c>
      <c r="AE31" s="47">
        <f>IF(PLANEL_Pot_Trim!AE5&lt;&gt;0,AE5/PLANEL_Pot_Trim!AE5,0)</f>
        <v>0.83438999641649569</v>
      </c>
      <c r="AF31" s="47">
        <f>IF(PLANEL_Pot_Trim!AF5&lt;&gt;0,AF5/PLANEL_Pot_Trim!AF5,0)</f>
        <v>0.85147854745054308</v>
      </c>
      <c r="AG31" s="47">
        <f>IF(PLANEL_Pot_Trim!AG5&lt;&gt;0,AG5/PLANEL_Pot_Trim!AG5,0)</f>
        <v>0.68897477914668326</v>
      </c>
      <c r="AH31" s="47">
        <f>IF(PLANEL_Pot_Trim!AH5&lt;&gt;0,AH5/PLANEL_Pot_Trim!AH5,0)</f>
        <v>0.56419515394873798</v>
      </c>
      <c r="AI31" s="47">
        <f>IF(PLANEL_Pot_Trim!AI5&lt;&gt;0,AI5/PLANEL_Pot_Trim!AI5,0)</f>
        <v>0.84253559328600924</v>
      </c>
      <c r="AJ31" s="47">
        <f>IF(PLANEL_Pot_Trim!AJ5&lt;&gt;0,AJ5/PLANEL_Pot_Trim!AJ5,0)</f>
        <v>0.44587557955192092</v>
      </c>
      <c r="AK31" s="47">
        <f>IF(PLANEL_Pot_Trim!AK5&lt;&gt;0,AK5/PLANEL_Pot_Trim!AK5,0)</f>
        <v>0.45773584466696182</v>
      </c>
      <c r="AL31" s="47">
        <f>IF(PLANEL_Pot_Trim!AL5&lt;&gt;0,AL5/PLANEL_Pot_Trim!AL5,0)</f>
        <v>0.77361528465469187</v>
      </c>
      <c r="AM31" s="47">
        <f>IF(PLANEL_Pot_Trim!AM5&lt;&gt;0,AM5/PLANEL_Pot_Trim!AM5,0)</f>
        <v>0.82313954499672637</v>
      </c>
      <c r="AN31" s="47">
        <f>IF(PLANEL_Pot_Trim!AN5&lt;&gt;0,AN5/PLANEL_Pot_Trim!AN5,0)</f>
        <v>0.82009202231950051</v>
      </c>
      <c r="AO31" s="47">
        <f>IF(PLANEL_Pot_Trim!AO5&lt;&gt;0,AO5/PLANEL_Pot_Trim!AO5,0)</f>
        <v>0.81269243998433771</v>
      </c>
      <c r="AP31" s="47">
        <f>IF(PLANEL_Pot_Trim!AP5&lt;&gt;0,AP5/PLANEL_Pot_Trim!AP5,0)</f>
        <v>0.79243616568252728</v>
      </c>
      <c r="AQ31" s="47">
        <f>IF(PLANEL_Pot_Trim!AQ5&lt;&gt;0,AQ5/PLANEL_Pot_Trim!AQ5,0)</f>
        <v>0.80899065601697517</v>
      </c>
      <c r="AR31" s="47">
        <f>IF(PLANEL_Pot_Trim!AR5&lt;&gt;0,AR5/PLANEL_Pot_Trim!AR5,0)</f>
        <v>0.8384759944492286</v>
      </c>
      <c r="AS31" s="47">
        <f>IF(PLANEL_Pot_Trim!AS5&lt;&gt;0,AS5/PLANEL_Pot_Trim!AS5,0)</f>
        <v>0.82087920465844855</v>
      </c>
      <c r="AT31" s="47">
        <f>IF(PLANEL_Pot_Trim!AT5&lt;&gt;0,AT5/PLANEL_Pot_Trim!AT5,0)</f>
        <v>0.82652047311184418</v>
      </c>
      <c r="AU31" s="47">
        <f>IF(PLANEL_Pot_Trim!AU5&lt;&gt;0,AU5/PLANEL_Pot_Trim!AU5,0)</f>
        <v>0.85094278900551601</v>
      </c>
      <c r="AV31" s="47">
        <f>IF(PLANEL_Pot_Trim!AV5&lt;&gt;0,AV5/PLANEL_Pot_Trim!AV5,0)</f>
        <v>0.61378261359414066</v>
      </c>
      <c r="AW31" s="47">
        <f>IF(PLANEL_Pot_Trim!AW5&lt;&gt;0,AW5/PLANEL_Pot_Trim!AW5,0)</f>
        <v>0.47931914319786789</v>
      </c>
      <c r="AX31" s="47">
        <f>IF(PLANEL_Pot_Trim!AX5&lt;&gt;0,AX5/PLANEL_Pot_Trim!AX5,0)</f>
        <v>0.82652047311184418</v>
      </c>
      <c r="AY31" s="47">
        <f>IF(PLANEL_Pot_Trim!AY5&lt;&gt;0,AY5/PLANEL_Pot_Trim!AY5,0)</f>
        <v>0.84252838583574841</v>
      </c>
      <c r="AZ31" s="47">
        <f>IF(PLANEL_Pot_Trim!AZ5&lt;&gt;0,AZ5/PLANEL_Pot_Trim!AZ5,0)</f>
        <v>0.82625875811488747</v>
      </c>
      <c r="BA31" s="47">
        <f>IF(PLANEL_Pot_Trim!BA5&lt;&gt;0,BA5/PLANEL_Pot_Trim!BA5,0)</f>
        <v>0.81416676150662881</v>
      </c>
      <c r="BB31" s="47">
        <f>IF(PLANEL_Pot_Trim!BB5&lt;&gt;0,BB5/PLANEL_Pot_Trim!BB5,0)</f>
        <v>0.82647313416286605</v>
      </c>
      <c r="BC31" s="47">
        <f>IF(PLANEL_Pot_Trim!BC5&lt;&gt;0,BC5/PLANEL_Pot_Trim!BC5,0)</f>
        <v>0.85087568632499411</v>
      </c>
      <c r="BD31" s="47">
        <f>IF(PLANEL_Pot_Trim!BD5&lt;&gt;0,BD5/PLANEL_Pot_Trim!BD5,0)</f>
        <v>0.85147854745054308</v>
      </c>
      <c r="BE31" s="47">
        <f>IF(PLANEL_Pot_Trim!BE5&lt;&gt;0,BE5/PLANEL_Pot_Trim!BE5,0)</f>
        <v>0.83412783790061995</v>
      </c>
      <c r="BF31" s="47">
        <f>IF(PLANEL_Pot_Trim!BF5&lt;&gt;0,BF5/PLANEL_Pot_Trim!BF5,0)</f>
        <v>0.82652047311184418</v>
      </c>
      <c r="BG31" s="47">
        <f>IF(PLANEL_Pot_Trim!BG5&lt;&gt;0,BG5/PLANEL_Pot_Trim!BG5,0)</f>
        <v>0.85221358380584733</v>
      </c>
      <c r="BH31" s="47">
        <f>IF(PLANEL_Pot_Trim!BH5&lt;&gt;0,BH5/PLANEL_Pot_Trim!BH5,0)</f>
        <v>0.86045014883621107</v>
      </c>
      <c r="BI31" s="47">
        <f>IF(PLANEL_Pot_Trim!BI5&lt;&gt;0,BI5/PLANEL_Pot_Trim!BI5,0)</f>
        <v>0.54966979325432985</v>
      </c>
      <c r="BJ31" s="47">
        <f>IF(PLANEL_Pot_Trim!BJ5&lt;&gt;0,BJ5/PLANEL_Pot_Trim!BJ5,0)</f>
        <v>0.79584442388681742</v>
      </c>
      <c r="BK31" s="47">
        <f>IF(PLANEL_Pot_Trim!BK5&lt;&gt;0,BK5/PLANEL_Pot_Trim!BK5,0)</f>
        <v>0.85238155871545718</v>
      </c>
      <c r="BL31" s="47">
        <f>IF(PLANEL_Pot_Trim!BL5&lt;&gt;0,BL5/PLANEL_Pot_Trim!BL5,0)</f>
        <v>0.86559898943923896</v>
      </c>
      <c r="BM31" s="47">
        <f>IF(PLANEL_Pot_Trim!BM5&lt;&gt;0,BM5/PLANEL_Pot_Trim!BM5,0)</f>
        <v>0.82331698401751052</v>
      </c>
      <c r="BN31" s="47">
        <f>IF(PLANEL_Pot_Trim!BN5&lt;&gt;0,BN5/PLANEL_Pot_Trim!BN5,0)</f>
        <v>0.8320706372134008</v>
      </c>
      <c r="BO31" s="47">
        <f>IF(PLANEL_Pot_Trim!BO5&lt;&gt;0,BO5/PLANEL_Pot_Trim!BO5,0)</f>
        <v>0.85238155871545718</v>
      </c>
      <c r="BP31" s="47">
        <f>IF(PLANEL_Pot_Trim!BP5&lt;&gt;0,BP5/PLANEL_Pot_Trim!BP5,0)</f>
        <v>0.86560856610844372</v>
      </c>
      <c r="BQ31" s="47">
        <f>IF(PLANEL_Pot_Trim!BQ5&lt;&gt;0,BQ5/PLANEL_Pot_Trim!BQ5,0)</f>
        <v>0.68394629027958198</v>
      </c>
      <c r="BR31" s="47">
        <f>IF(PLANEL_Pot_Trim!BR5&lt;&gt;0,BR5/PLANEL_Pot_Trim!BR5,0)</f>
        <v>0.8320706372134008</v>
      </c>
      <c r="BS31" s="47">
        <f>IF(PLANEL_Pot_Trim!BS5&lt;&gt;0,BS5/PLANEL_Pot_Trim!BS5,0)</f>
        <v>0.85238155871545718</v>
      </c>
      <c r="BT31" s="47">
        <f>IF(PLANEL_Pot_Trim!BT5&lt;&gt;0,BT5/PLANEL_Pot_Trim!BT5,0)</f>
        <v>0.57203307768221046</v>
      </c>
      <c r="BU31" s="47">
        <f>IF(PLANEL_Pot_Trim!BU5&lt;&gt;0,BU5/PLANEL_Pot_Trim!BU5,0)</f>
        <v>0.84060751057401017</v>
      </c>
      <c r="BV31" s="47">
        <f>IF(PLANEL_Pot_Trim!BV5&lt;&gt;0,BV5/PLANEL_Pot_Trim!BV5,0)</f>
        <v>0.83206669323314597</v>
      </c>
      <c r="BW31" s="47">
        <f>IF(PLANEL_Pot_Trim!BW5&lt;&gt;0,BW5/PLANEL_Pot_Trim!BW5,0)</f>
        <v>0.85238155871545718</v>
      </c>
      <c r="BX31" s="47">
        <f>IF(PLANEL_Pot_Trim!BX5&lt;&gt;0,BX5/PLANEL_Pot_Trim!BX5,0)</f>
        <v>0.73122438451435834</v>
      </c>
      <c r="BY31" s="47">
        <f>IF(PLANEL_Pot_Trim!BY5&lt;&gt;0,BY5/PLANEL_Pot_Trim!BY5,0)</f>
        <v>0.48558974260624482</v>
      </c>
      <c r="BZ31" s="47">
        <f>IF(PLANEL_Pot_Trim!BZ5&lt;&gt;0,BZ5/PLANEL_Pot_Trim!BZ5,0)</f>
        <v>0.8320706372134008</v>
      </c>
      <c r="CA31" s="47">
        <f>IF(PLANEL_Pot_Trim!CA5&lt;&gt;0,CA5/PLANEL_Pot_Trim!CA5,0)</f>
        <v>0.85238155871545718</v>
      </c>
      <c r="CB31" s="47">
        <f>IF(PLANEL_Pot_Trim!CB5&lt;&gt;0,CB5/PLANEL_Pot_Trim!CB5,0)</f>
        <v>0.86560856610844372</v>
      </c>
      <c r="CC31" s="47">
        <f>IF(PLANEL_Pot_Trim!CC5&lt;&gt;0,CC5/PLANEL_Pot_Trim!CC5,0)</f>
        <v>0.54966979325432985</v>
      </c>
      <c r="CD31" s="47">
        <f>IF(PLANEL_Pot_Trim!CD5&lt;&gt;0,CD5/PLANEL_Pot_Trim!CD5,0)</f>
        <v>0.8320706372134008</v>
      </c>
      <c r="CE31" s="47">
        <f>IF(PLANEL_Pot_Trim!CE5&lt;&gt;0,CE5/PLANEL_Pot_Trim!CE5,0)</f>
        <v>0.85238155871545718</v>
      </c>
      <c r="CF31" s="47">
        <f>IF(PLANEL_Pot_Trim!CF5&lt;&gt;0,CF5/PLANEL_Pot_Trim!CF5,0)</f>
        <v>0.72120481906368394</v>
      </c>
      <c r="CG31" s="47">
        <f>IF(PLANEL_Pot_Trim!CG5&lt;&gt;0,CG5/PLANEL_Pot_Trim!CG5,0)</f>
        <v>0.8143725316268714</v>
      </c>
      <c r="CH31" s="47">
        <f>IF(PLANEL_Pot_Trim!CH5&lt;&gt;0,CH5/PLANEL_Pot_Trim!CH5,0)</f>
        <v>0.83039474572234062</v>
      </c>
      <c r="CI31" s="47">
        <f>IF(PLANEL_Pot_Trim!CI5&lt;&gt;0,CI5/PLANEL_Pot_Trim!CI5,0)</f>
        <v>0.85238155871545718</v>
      </c>
      <c r="CJ31" s="47">
        <f>IF(PLANEL_Pot_Trim!CJ5&lt;&gt;0,CJ5/PLANEL_Pot_Trim!CJ5,0)</f>
        <v>0.86560856610844372</v>
      </c>
      <c r="CK31" s="47">
        <f>IF(PLANEL_Pot_Trim!CK5&lt;&gt;0,CK5/PLANEL_Pot_Trim!CK5,0)</f>
        <v>0.54966979325432985</v>
      </c>
      <c r="CL31" s="47">
        <f>IF(PLANEL_Pot_Trim!CL5&lt;&gt;0,CL5/PLANEL_Pot_Trim!CL5,0)</f>
        <v>0.78187434953239532</v>
      </c>
      <c r="CM31" s="47">
        <f>IF(PLANEL_Pot_Trim!CM5&lt;&gt;0,CM5/PLANEL_Pot_Trim!CM5,0)</f>
        <v>0.85238155871545718</v>
      </c>
      <c r="CN31" s="47">
        <f>IF(PLANEL_Pot_Trim!CN5&lt;&gt;0,CN5/PLANEL_Pot_Trim!CN5,0)</f>
        <v>0.86560856610844372</v>
      </c>
      <c r="CO31" s="47">
        <f>IF(PLANEL_Pot_Trim!CO5&lt;&gt;0,CO5/PLANEL_Pot_Trim!CO5,0)</f>
        <v>0.66648491617870775</v>
      </c>
      <c r="CP31" s="47">
        <f>IF(PLANEL_Pot_Trim!CP5&lt;&gt;0,CP5/PLANEL_Pot_Trim!CP5,0)</f>
        <v>0.82950627999068327</v>
      </c>
      <c r="CQ31" s="47">
        <f>IF(PLANEL_Pot_Trim!CQ5&lt;&gt;0,CQ5/PLANEL_Pot_Trim!CQ5,0)</f>
        <v>0.85238155871545718</v>
      </c>
      <c r="CR31" s="47">
        <f>IF(PLANEL_Pot_Trim!CR5&lt;&gt;0,CR5/PLANEL_Pot_Trim!CR5,0)</f>
        <v>0.86560856610844372</v>
      </c>
      <c r="CS31" s="47">
        <f>IF(PLANEL_Pot_Trim!CS5&lt;&gt;0,CS5/PLANEL_Pot_Trim!CS5,0)</f>
        <v>0.54197061061276197</v>
      </c>
      <c r="CT31" s="47">
        <f>IF(PLANEL_Pot_Trim!CT5&lt;&gt;0,CT5/PLANEL_Pot_Trim!CT5,0)</f>
        <v>0.8320706372134008</v>
      </c>
      <c r="CU31" s="47">
        <f>IF(PLANEL_Pot_Trim!CU5&lt;&gt;0,CU5/PLANEL_Pot_Trim!CU5,0)</f>
        <v>0.85238155871545718</v>
      </c>
      <c r="CV31" s="47">
        <f>IF(PLANEL_Pot_Trim!CV5&lt;&gt;0,CV5/PLANEL_Pot_Trim!CV5,0)</f>
        <v>0.86560856610844372</v>
      </c>
      <c r="CW31" s="47">
        <f>IF(PLANEL_Pot_Trim!CW5&lt;&gt;0,CW5/PLANEL_Pot_Trim!CW5,0)</f>
        <v>0.6839285028407931</v>
      </c>
      <c r="CX31" s="47">
        <f>IF(PLANEL_Pot_Trim!CX5&lt;&gt;0,CX5/PLANEL_Pot_Trim!CX5,0)</f>
        <v>0.73282165581876901</v>
      </c>
      <c r="CY31" s="77">
        <f>IF(PLANEL_Pot_Trim!CY5&lt;&gt;0,CY5/PLANEL_Pot_Trim!CY5,0)</f>
        <v>0.85238155871545718</v>
      </c>
      <c r="CZ31" s="77">
        <f>IF(PLANEL_Pot_Trim!CZ5&lt;&gt;0,CZ5/PLANEL_Pot_Trim!CZ5,0)</f>
        <v>0.86560856610844372</v>
      </c>
      <c r="DA31" s="77">
        <f>IF(PLANEL_Pot_Trim!DA5&lt;&gt;0,DA5/PLANEL_Pot_Trim!DA5,0)</f>
        <v>0.66766831989808306</v>
      </c>
      <c r="DB31" s="77">
        <f>IF(PLANEL_Pot_Trim!DB5&lt;&gt;0,DB5/PLANEL_Pot_Trim!DB5,0)</f>
        <v>0.8147364487166181</v>
      </c>
      <c r="DC31" s="47">
        <f>IF(PLANEL_Pot_Trim!DC5&lt;&gt;0,DC5/PLANEL_Pot_Trim!DC5,0)</f>
        <v>0.85238155871545718</v>
      </c>
      <c r="DD31" s="47">
        <f>IF(PLANEL_Pot_Trim!DD5&lt;&gt;0,DD5/PLANEL_Pot_Trim!DD5,0)</f>
        <v>0.86560856610844372</v>
      </c>
      <c r="DE31" s="47">
        <f>IF(PLANEL_Pot_Trim!DE5&lt;&gt;0,DE5/PLANEL_Pot_Trim!DE5,0)</f>
        <v>0.39298841400900619</v>
      </c>
      <c r="DF31" s="47">
        <f>IF(PLANEL_Pot_Trim!DF5&lt;&gt;0,DF5/PLANEL_Pot_Trim!DF5,0)</f>
        <v>0.83191688566688182</v>
      </c>
      <c r="DG31" s="47">
        <f>IF(PLANEL_Pot_Trim!DG5&lt;&gt;0,DG5/PLANEL_Pot_Trim!DG5,0)</f>
        <v>0.85226697832992215</v>
      </c>
      <c r="DH31" s="47">
        <f>IF(PLANEL_Pot_Trim!DH5&lt;&gt;0,DH5/PLANEL_Pot_Trim!DH5,0)</f>
        <v>0.86560856610844372</v>
      </c>
      <c r="DI31" s="47">
        <f>IF(PLANEL_Pot_Trim!DI5&lt;&gt;0,DI5/PLANEL_Pot_Trim!DI5,0)</f>
        <v>0.84033342297812086</v>
      </c>
      <c r="DJ31" s="47">
        <f>IF(PLANEL_Pot_Trim!DJ5&lt;&gt;0,DJ5/PLANEL_Pot_Trim!DJ5,0)</f>
        <v>0.8320706372134008</v>
      </c>
      <c r="DK31" s="47">
        <f>IF(PLANEL_Pot_Trim!DK5&lt;&gt;0,DK5/PLANEL_Pot_Trim!DK5,0)</f>
        <v>0.8522838646848776</v>
      </c>
      <c r="DL31" s="47">
        <f>IF(PLANEL_Pot_Trim!DL5&lt;&gt;0,DL5/PLANEL_Pot_Trim!DL5,0)</f>
        <v>0.86560856610844372</v>
      </c>
      <c r="DM31" s="47">
        <f>IF(PLANEL_Pot_Trim!DM5&lt;&gt;0,DM5/PLANEL_Pot_Trim!DM5,0)</f>
        <v>0.52031630297088294</v>
      </c>
      <c r="DN31" s="47">
        <f>IF(PLANEL_Pot_Trim!DN5&lt;&gt;0,DN5/PLANEL_Pot_Trim!DN5,0)</f>
        <v>0.67771803718028545</v>
      </c>
      <c r="DO31" s="47">
        <f>IF(PLANEL_Pot_Trim!DO5&lt;&gt;0,DO5/PLANEL_Pot_Trim!DO5,0)</f>
        <v>0.85215856425650049</v>
      </c>
      <c r="DP31" s="47">
        <f>IF(PLANEL_Pot_Trim!DP5&lt;&gt;0,DP5/PLANEL_Pot_Trim!DP5,0)</f>
        <v>0.86560856610844372</v>
      </c>
      <c r="DQ31" s="47">
        <f>IF(PLANEL_Pot_Trim!DQ5&lt;&gt;0,DQ5/PLANEL_Pot_Trim!DQ5,0)</f>
        <v>0.39300857310630022</v>
      </c>
      <c r="DR31" s="47">
        <f>IF(PLANEL_Pot_Trim!DR5&lt;&gt;0,DR5/PLANEL_Pot_Trim!DR5,0)</f>
        <v>0.82895323557903533</v>
      </c>
      <c r="DS31" s="47">
        <f>IF(PLANEL_Pot_Trim!DS5&lt;&gt;0,DS5/PLANEL_Pot_Trim!DS5,0)</f>
        <v>0.85238155871545718</v>
      </c>
      <c r="DT31" s="47">
        <f>IF(PLANEL_Pot_Trim!DT5&lt;&gt;0,DT5/PLANEL_Pot_Trim!DT5,0)</f>
        <v>0.86560856610844372</v>
      </c>
      <c r="DU31" s="47">
        <f>IF(PLANEL_Pot_Trim!DU5&lt;&gt;0,DU5/PLANEL_Pot_Trim!DU5,0)</f>
        <v>0.39299078566751139</v>
      </c>
      <c r="DV31" s="47">
        <f>IF(PLANEL_Pot_Trim!DV5&lt;&gt;0,DV5/PLANEL_Pot_Trim!DV5,0)</f>
        <v>0.43150072906539239</v>
      </c>
      <c r="DW31" s="47">
        <f>IF(PLANEL_Pot_Trim!DW5&lt;&gt;0,DW5/PLANEL_Pot_Trim!DW5,0)</f>
        <v>0.8521532763364259</v>
      </c>
      <c r="DX31" s="47">
        <f>IF(PLANEL_Pot_Trim!DX5&lt;&gt;0,DX5/PLANEL_Pot_Trim!DX5,0)</f>
        <v>0.86560856610844372</v>
      </c>
      <c r="DY31" s="47">
        <f>IF(PLANEL_Pot_Trim!DY5&lt;&gt;0,DY5/PLANEL_Pot_Trim!DY5,0)</f>
        <v>0.84060751057401017</v>
      </c>
      <c r="DZ31" s="47">
        <f>IF(PLANEL_Pot_Trim!DZ5&lt;&gt;0,DZ5/PLANEL_Pot_Trim!DZ5,0)</f>
        <v>0.51318872069958665</v>
      </c>
      <c r="EA31" s="47">
        <f>IF(PLANEL_Pot_Trim!EA5&lt;&gt;0,EA5/PLANEL_Pot_Trim!EA5,0)</f>
        <v>0.69506010192568424</v>
      </c>
      <c r="EB31" s="47">
        <f>IF(PLANEL_Pot_Trim!EB5&lt;&gt;0,EB5/PLANEL_Pot_Trim!EB5,0)</f>
        <v>0.86560856610844372</v>
      </c>
      <c r="EC31" s="47">
        <f>IF(PLANEL_Pot_Trim!EC5&lt;&gt;0,EC5/PLANEL_Pot_Trim!EC5,0)</f>
        <v>0.39300857310630022</v>
      </c>
      <c r="ED31" s="47">
        <f>IF(PLANEL_Pot_Trim!ED5&lt;&gt;0,ED5/PLANEL_Pot_Trim!ED5,0)</f>
        <v>0.82895323557903533</v>
      </c>
      <c r="EE31" s="47">
        <f>IF(PLANEL_Pot_Trim!EE5&lt;&gt;0,EE5/PLANEL_Pot_Trim!EE5,0)</f>
        <v>0.56545677542575301</v>
      </c>
      <c r="EF31" s="47">
        <f>IF(PLANEL_Pot_Trim!EF5&lt;&gt;0,EF5/PLANEL_Pot_Trim!EF5,0)</f>
        <v>0.86560856610844372</v>
      </c>
      <c r="EG31" s="47">
        <f>IF(PLANEL_Pot_Trim!EG5&lt;&gt;0,EG5/PLANEL_Pot_Trim!EG5,0)</f>
        <v>0.54688054761302085</v>
      </c>
      <c r="EH31" s="47">
        <f>IF(PLANEL_Pot_Trim!EH5&lt;&gt;0,EH5/PLANEL_Pot_Trim!EH5,0)</f>
        <v>0.8320706372134008</v>
      </c>
      <c r="EI31" s="47">
        <f>IF(PLANEL_Pot_Trim!EI5&lt;&gt;0,EI5/PLANEL_Pot_Trim!EI5,0)</f>
        <v>0.85227014200524909</v>
      </c>
      <c r="EJ31" s="47">
        <f>IF(PLANEL_Pot_Trim!EJ5&lt;&gt;0,EJ5/PLANEL_Pot_Trim!EJ5,0)</f>
        <v>0.86560856610844372</v>
      </c>
      <c r="EK31" s="47">
        <f>IF(PLANEL_Pot_Trim!EK5&lt;&gt;0,EK5/PLANEL_Pot_Trim!EK5,0)</f>
        <v>0.44392347024000456</v>
      </c>
      <c r="EL31" s="47">
        <f>IF(PLANEL_Pot_Trim!EL5&lt;&gt;0,EL5/PLANEL_Pot_Trim!EL5,0)</f>
        <v>0.62627616989741708</v>
      </c>
      <c r="EM31" s="47">
        <f>IF(PLANEL_Pot_Trim!EM5&lt;&gt;0,EM5/PLANEL_Pot_Trim!EM5,0)</f>
        <v>0.5652645514059178</v>
      </c>
      <c r="EN31" s="47">
        <f>IF(PLANEL_Pot_Trim!EN5&lt;&gt;0,EN5/PLANEL_Pot_Trim!EN5,0)</f>
        <v>0.86560856610844372</v>
      </c>
      <c r="EO31" s="47">
        <f>IF(PLANEL_Pot_Trim!EO5&lt;&gt;0,EO5/PLANEL_Pot_Trim!EO5,0)</f>
        <v>0.48043116919982737</v>
      </c>
      <c r="EP31" s="47">
        <f>IF(PLANEL_Pot_Trim!EP5&lt;&gt;0,EP5/PLANEL_Pot_Trim!EP5,0)</f>
        <v>0.8320706372134008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47</v>
      </c>
      <c r="C33" s="48">
        <f>IF(PLANEL_Pot_Trim!C7&lt;&gt;0,C7/PLANEL_Pot_Trim!C7,0)</f>
        <v>0.38299352057426483</v>
      </c>
      <c r="D33" s="48">
        <f>IF(PLANEL_Pot_Trim!D7&lt;&gt;0,D7/PLANEL_Pot_Trim!D7,0)</f>
        <v>0.38299352057426483</v>
      </c>
      <c r="E33" s="48">
        <f>IF(PLANEL_Pot_Trim!E7&lt;&gt;0,E7/PLANEL_Pot_Trim!E7,0)</f>
        <v>0.38299352057426483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0.34858804036658625</v>
      </c>
      <c r="I33" s="48">
        <f>IF(PLANEL_Pot_Trim!I7&lt;&gt;0,I7/PLANEL_Pot_Trim!I7,0)</f>
        <v>0.34858804036658625</v>
      </c>
      <c r="J33" s="48">
        <f>IF(PLANEL_Pot_Trim!J7&lt;&gt;0,J7/PLANEL_Pot_Trim!J7,0)</f>
        <v>0.34858804036658625</v>
      </c>
      <c r="K33" s="48">
        <f>IF(PLANEL_Pot_Trim!K7&lt;&gt;0,K7/PLANEL_Pot_Trim!K7,0)</f>
        <v>0.34858804036658625</v>
      </c>
      <c r="L33" s="48">
        <f>IF(PLANEL_Pot_Trim!L7&lt;&gt;0,L7/PLANEL_Pot_Trim!L7,0)</f>
        <v>0.34858804036658625</v>
      </c>
      <c r="M33" s="48">
        <f>IF(PLANEL_Pot_Trim!M7&lt;&gt;0,M7/PLANEL_Pot_Trim!M7,0)</f>
        <v>0.34858804036658625</v>
      </c>
      <c r="N33" s="48">
        <f>IF(PLANEL_Pot_Trim!N7&lt;&gt;0,N7/PLANEL_Pot_Trim!N7,0)</f>
        <v>0.34858804036658625</v>
      </c>
      <c r="O33" s="48">
        <f>IF(PLANEL_Pot_Trim!O7&lt;&gt;0,O7/PLANEL_Pot_Trim!O7,0)</f>
        <v>0.28700827281279229</v>
      </c>
      <c r="P33" s="48">
        <f>IF(PLANEL_Pot_Trim!P7&lt;&gt;0,P7/PLANEL_Pot_Trim!P7,0)</f>
        <v>0.26960739178675874</v>
      </c>
      <c r="Q33" s="48">
        <f>IF(PLANEL_Pot_Trim!Q7&lt;&gt;0,Q7/PLANEL_Pot_Trim!Q7,0)</f>
        <v>0.25479671819033028</v>
      </c>
      <c r="R33" s="48">
        <f>IF(PLANEL_Pot_Trim!R7&lt;&gt;0,R7/PLANEL_Pot_Trim!R7,0)</f>
        <v>0.25479671819033028</v>
      </c>
      <c r="S33" s="48">
        <f>IF(PLANEL_Pot_Trim!S7&lt;&gt;0,S7/PLANEL_Pot_Trim!S7,0)</f>
        <v>0.25783294488212177</v>
      </c>
      <c r="T33" s="48">
        <f>IF(PLANEL_Pot_Trim!T7&lt;&gt;0,T7/PLANEL_Pot_Trim!T7,0)</f>
        <v>0.16887359817360534</v>
      </c>
      <c r="U33" s="48">
        <f>IF(PLANEL_Pot_Trim!U7&lt;&gt;0,U7/PLANEL_Pot_Trim!U7,0)</f>
        <v>0.19071070139168095</v>
      </c>
      <c r="V33" s="48">
        <f>IF(PLANEL_Pot_Trim!V7&lt;&gt;0,V7/PLANEL_Pot_Trim!V7,0)</f>
        <v>0.25783294488212177</v>
      </c>
      <c r="W33" s="48">
        <f>IF(PLANEL_Pot_Trim!W7&lt;&gt;0,W7/PLANEL_Pot_Trim!W7,0)</f>
        <v>0.17716976436928336</v>
      </c>
      <c r="X33" s="48">
        <f>IF(PLANEL_Pot_Trim!X7&lt;&gt;0,X7/PLANEL_Pot_Trim!X7,0)</f>
        <v>0.25188658404845832</v>
      </c>
      <c r="Y33" s="48">
        <f>IF(PLANEL_Pot_Trim!Y7&lt;&gt;0,Y7/PLANEL_Pot_Trim!Y7,0)</f>
        <v>9.7098608840372316E-2</v>
      </c>
      <c r="Z33" s="48">
        <f>IF(PLANEL_Pot_Trim!Z7&lt;&gt;0,Z7/PLANEL_Pot_Trim!Z7,0)</f>
        <v>0.23952616060902687</v>
      </c>
      <c r="AA33" s="48">
        <f>IF(PLANEL_Pot_Trim!AA7&lt;&gt;0,AA7/PLANEL_Pot_Trim!AA7,0)</f>
        <v>0.15006804292575021</v>
      </c>
      <c r="AB33" s="48">
        <f>IF(PLANEL_Pot_Trim!AB7&lt;&gt;0,AB7/PLANEL_Pot_Trim!AB7,0)</f>
        <v>0.16734492473959392</v>
      </c>
      <c r="AC33" s="48">
        <f>IF(PLANEL_Pot_Trim!AC7&lt;&gt;0,AC7/PLANEL_Pot_Trim!AC7,0)</f>
        <v>0.16734492473959392</v>
      </c>
      <c r="AD33" s="48">
        <f>IF(PLANEL_Pot_Trim!AD7&lt;&gt;0,AD7/PLANEL_Pot_Trim!AD7,0)</f>
        <v>0.22624338561930676</v>
      </c>
      <c r="AE33" s="48">
        <f>IF(PLANEL_Pot_Trim!AE7&lt;&gt;0,AE7/PLANEL_Pot_Trim!AE7,0)</f>
        <v>0.15092598331906973</v>
      </c>
      <c r="AF33" s="48">
        <f>IF(PLANEL_Pot_Trim!AF7&lt;&gt;0,AF7/PLANEL_Pot_Trim!AF7,0)</f>
        <v>0.20404565897151697</v>
      </c>
      <c r="AG33" s="48">
        <f>IF(PLANEL_Pot_Trim!AG7&lt;&gt;0,AG7/PLANEL_Pot_Trim!AG7,0)</f>
        <v>0.15092598331906973</v>
      </c>
      <c r="AH33" s="48">
        <f>IF(PLANEL_Pot_Trim!AH7&lt;&gt;0,AH7/PLANEL_Pot_Trim!AH7,0)</f>
        <v>0.20148146681256562</v>
      </c>
      <c r="AI33" s="48">
        <f>IF(PLANEL_Pot_Trim!AI7&lt;&gt;0,AI7/PLANEL_Pot_Trim!AI7,0)</f>
        <v>0.20390502270293612</v>
      </c>
      <c r="AJ33" s="48">
        <f>IF(PLANEL_Pot_Trim!AJ7&lt;&gt;0,AJ7/PLANEL_Pot_Trim!AJ7,0)</f>
        <v>0.17047487353307139</v>
      </c>
      <c r="AK33" s="48">
        <f>IF(PLANEL_Pot_Trim!AK7&lt;&gt;0,AK7/PLANEL_Pot_Trim!AK7,0)</f>
        <v>0.15078508232589649</v>
      </c>
      <c r="AL33" s="48">
        <f>IF(PLANEL_Pot_Trim!AL7&lt;&gt;0,AL7/PLANEL_Pot_Trim!AL7,0)</f>
        <v>0.19337547007110711</v>
      </c>
      <c r="AM33" s="48">
        <f>IF(PLANEL_Pot_Trim!AM7&lt;&gt;0,AM7/PLANEL_Pot_Trim!AM7,0)</f>
        <v>0.17255316584308736</v>
      </c>
      <c r="AN33" s="48">
        <f>IF(PLANEL_Pot_Trim!AN7&lt;&gt;0,AN7/PLANEL_Pot_Trim!AN7,0)</f>
        <v>0.11340461719474465</v>
      </c>
      <c r="AO33" s="48">
        <f>IF(PLANEL_Pot_Trim!AO7&lt;&gt;0,AO7/PLANEL_Pot_Trim!AO7,0)</f>
        <v>0.16276820563920572</v>
      </c>
      <c r="AP33" s="48">
        <f>IF(PLANEL_Pot_Trim!AP7&lt;&gt;0,AP7/PLANEL_Pot_Trim!AP7,0)</f>
        <v>0.11750583288522719</v>
      </c>
      <c r="AQ33" s="48">
        <f>IF(PLANEL_Pot_Trim!AQ7&lt;&gt;0,AQ7/PLANEL_Pot_Trim!AQ7,0)</f>
        <v>0.13055220551168426</v>
      </c>
      <c r="AR33" s="48">
        <f>IF(PLANEL_Pot_Trim!AR7&lt;&gt;0,AR7/PLANEL_Pot_Trim!AR7,0)</f>
        <v>0.13055220551168426</v>
      </c>
      <c r="AS33" s="48">
        <f>IF(PLANEL_Pot_Trim!AS7&lt;&gt;0,AS7/PLANEL_Pot_Trim!AS7,0)</f>
        <v>8.5811220590366014E-2</v>
      </c>
      <c r="AT33" s="48">
        <f>IF(PLANEL_Pot_Trim!AT7&lt;&gt;0,AT7/PLANEL_Pot_Trim!AT7,0)</f>
        <v>0.13055220551168426</v>
      </c>
      <c r="AU33" s="48">
        <f>IF(PLANEL_Pot_Trim!AU7&lt;&gt;0,AU7/PLANEL_Pot_Trim!AU7,0)</f>
        <v>9.3055774703170738E-2</v>
      </c>
      <c r="AV33" s="48">
        <f>IF(PLANEL_Pot_Trim!AV7&lt;&gt;0,AV7/PLANEL_Pot_Trim!AV7,0)</f>
        <v>7.3883280787722397E-2</v>
      </c>
      <c r="AW33" s="48">
        <f>IF(PLANEL_Pot_Trim!AW7&lt;&gt;0,AW7/PLANEL_Pot_Trim!AW7,0)</f>
        <v>9.3055774703170738E-2</v>
      </c>
      <c r="AX33" s="48">
        <f>IF(PLANEL_Pot_Trim!AX7&lt;&gt;0,AX7/PLANEL_Pot_Trim!AX7,0)</f>
        <v>9.3055774703170738E-2</v>
      </c>
      <c r="AY33" s="48">
        <f>IF(PLANEL_Pot_Trim!AY7&lt;&gt;0,AY7/PLANEL_Pot_Trim!AY7,0)</f>
        <v>9.3055774703170738E-2</v>
      </c>
      <c r="AZ33" s="48">
        <f>IF(PLANEL_Pot_Trim!AZ7&lt;&gt;0,AZ7/PLANEL_Pot_Trim!AZ7,0)</f>
        <v>7.3883280787722397E-2</v>
      </c>
      <c r="BA33" s="48">
        <f>IF(PLANEL_Pot_Trim!BA7&lt;&gt;0,BA7/PLANEL_Pot_Trim!BA7,0)</f>
        <v>7.3883280787722397E-2</v>
      </c>
      <c r="BB33" s="48">
        <f>IF(PLANEL_Pot_Trim!BB7&lt;&gt;0,BB7/PLANEL_Pot_Trim!BB7,0)</f>
        <v>9.3055774703170738E-2</v>
      </c>
      <c r="BC33" s="48">
        <f>IF(PLANEL_Pot_Trim!BC7&lt;&gt;0,BC7/PLANEL_Pot_Trim!BC7,0)</f>
        <v>9.3056551214214078E-2</v>
      </c>
      <c r="BD33" s="48">
        <f>IF(PLANEL_Pot_Trim!BD7&lt;&gt;0,BD7/PLANEL_Pot_Trim!BD7,0)</f>
        <v>9.3056551214214078E-2</v>
      </c>
      <c r="BE33" s="48">
        <f>IF(PLANEL_Pot_Trim!BE7&lt;&gt;0,BE7/PLANEL_Pot_Trim!BE7,0)</f>
        <v>9.3056551214214078E-2</v>
      </c>
      <c r="BF33" s="48">
        <f>IF(PLANEL_Pot_Trim!BF7&lt;&gt;0,BF7/PLANEL_Pot_Trim!BF7,0)</f>
        <v>9.3056551214214078E-2</v>
      </c>
      <c r="BG33" s="48">
        <f>IF(PLANEL_Pot_Trim!BG7&lt;&gt;0,BG7/PLANEL_Pot_Trim!BG7,0)</f>
        <v>9.3056551214214078E-2</v>
      </c>
      <c r="BH33" s="48">
        <f>IF(PLANEL_Pot_Trim!BH7&lt;&gt;0,BH7/PLANEL_Pot_Trim!BH7,0)</f>
        <v>9.3056551214214078E-2</v>
      </c>
      <c r="BI33" s="48">
        <f>IF(PLANEL_Pot_Trim!BI7&lt;&gt;0,BI7/PLANEL_Pot_Trim!BI7,0)</f>
        <v>9.3056551214214078E-2</v>
      </c>
      <c r="BJ33" s="48">
        <f>IF(PLANEL_Pot_Trim!BJ7&lt;&gt;0,BJ7/PLANEL_Pot_Trim!BJ7,0)</f>
        <v>9.3056551214214078E-2</v>
      </c>
      <c r="BK33" s="48">
        <f>IF(PLANEL_Pot_Trim!BK7&lt;&gt;0,BK7/PLANEL_Pot_Trim!BK7,0)</f>
        <v>9.3056551214214078E-2</v>
      </c>
      <c r="BL33" s="48">
        <f>IF(PLANEL_Pot_Trim!BL7&lt;&gt;0,BL7/PLANEL_Pot_Trim!BL7,0)</f>
        <v>9.3056551214214078E-2</v>
      </c>
      <c r="BM33" s="48">
        <f>IF(PLANEL_Pot_Trim!BM7&lt;&gt;0,BM7/PLANEL_Pot_Trim!BM7,0)</f>
        <v>6.7756554296533794E-2</v>
      </c>
      <c r="BN33" s="48">
        <f>IF(PLANEL_Pot_Trim!BN7&lt;&gt;0,BN7/PLANEL_Pot_Trim!BN7,0)</f>
        <v>9.3056551214214078E-2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48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49</v>
      </c>
      <c r="C36" s="49">
        <f>IF(PLANEL_Pot_Trim!C9&lt;&gt;0,C10/PLANEL_Pot_Trim!C9,0)</f>
        <v>0.75</v>
      </c>
      <c r="D36" s="49">
        <f>IF(PLANEL_Pot_Trim!D9&lt;&gt;0,D10/PLANEL_Pot_Trim!D9,0)</f>
        <v>0.75</v>
      </c>
      <c r="E36" s="49">
        <f>IF(PLANEL_Pot_Trim!E9&lt;&gt;0,E10/PLANEL_Pot_Trim!E9,0)</f>
        <v>0.44391793376379923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0.75</v>
      </c>
      <c r="I36" s="49">
        <f>IF(PLANEL_Pot_Trim!I9&lt;&gt;0,I10/PLANEL_Pot_Trim!I9,0)</f>
        <v>0.38663820037492191</v>
      </c>
      <c r="J36" s="49">
        <f>IF(PLANEL_Pot_Trim!J9&lt;&gt;0,J10/PLANEL_Pot_Trim!J9,0)</f>
        <v>0.75</v>
      </c>
      <c r="K36" s="49">
        <f>IF(PLANEL_Pot_Trim!K9&lt;&gt;0,K10/PLANEL_Pot_Trim!K9,0)</f>
        <v>0.75</v>
      </c>
      <c r="L36" s="49">
        <f>IF(PLANEL_Pot_Trim!L9&lt;&gt;0,L10/PLANEL_Pot_Trim!L9,0)</f>
        <v>0.75</v>
      </c>
      <c r="M36" s="49">
        <f>IF(PLANEL_Pot_Trim!M9&lt;&gt;0,M10/PLANEL_Pot_Trim!M9,0)</f>
        <v>0.52549816010553363</v>
      </c>
      <c r="N36" s="49">
        <f>IF(PLANEL_Pot_Trim!N9&lt;&gt;0,N10/PLANEL_Pot_Trim!N9,0)</f>
        <v>0.75</v>
      </c>
      <c r="O36" s="49">
        <f>IF(PLANEL_Pot_Trim!O9&lt;&gt;0,O10/PLANEL_Pot_Trim!O9,0)</f>
        <v>0.66771631025943667</v>
      </c>
      <c r="P36" s="49">
        <f>IF(PLANEL_Pot_Trim!P9&lt;&gt;0,P10/PLANEL_Pot_Trim!P9,0)</f>
        <v>0</v>
      </c>
      <c r="Q36" s="49">
        <f>IF(PLANEL_Pot_Trim!Q9&lt;&gt;0,Q10/PLANEL_Pot_Trim!Q9,0)</f>
        <v>0.38663820037492191</v>
      </c>
      <c r="R36" s="49">
        <f>IF(PLANEL_Pot_Trim!R9&lt;&gt;0,R10/PLANEL_Pot_Trim!R9,0)</f>
        <v>0.75</v>
      </c>
      <c r="S36" s="49">
        <f>IF(PLANEL_Pot_Trim!S9&lt;&gt;0,S10/PLANEL_Pot_Trim!S9,0)</f>
        <v>0.75</v>
      </c>
      <c r="T36" s="49">
        <f>IF(PLANEL_Pot_Trim!T9&lt;&gt;0,T10/PLANEL_Pot_Trim!T9,0)</f>
        <v>0.75</v>
      </c>
      <c r="U36" s="49">
        <f>IF(PLANEL_Pot_Trim!U9&lt;&gt;0,U10/PLANEL_Pot_Trim!U9,0)</f>
        <v>0.49423214527451698</v>
      </c>
      <c r="V36" s="49">
        <f>IF(PLANEL_Pot_Trim!V9&lt;&gt;0,V10/PLANEL_Pot_Trim!V9,0)</f>
        <v>0.75</v>
      </c>
      <c r="W36" s="49">
        <f>IF(PLANEL_Pot_Trim!W9&lt;&gt;0,W10/PLANEL_Pot_Trim!W9,0)</f>
        <v>0.75</v>
      </c>
      <c r="X36" s="49">
        <f>IF(PLANEL_Pot_Trim!X9&lt;&gt;0,X10/PLANEL_Pot_Trim!X9,0)</f>
        <v>0.25382428590767564</v>
      </c>
      <c r="Y36" s="49">
        <f>IF(PLANEL_Pot_Trim!Y9&lt;&gt;0,Y10/PLANEL_Pot_Trim!Y9,0)</f>
        <v>0.75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0.41750617934015349</v>
      </c>
      <c r="AC36" s="49">
        <f>IF(PLANEL_Pot_Trim!AC9&lt;&gt;0,AC10/PLANEL_Pot_Trim!AC9,0)</f>
        <v>0.41821539770639538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0.75</v>
      </c>
      <c r="AG36" s="49">
        <f>IF(PLANEL_Pot_Trim!AG9&lt;&gt;0,AG10/PLANEL_Pot_Trim!AG9,0)</f>
        <v>0.15118829695991026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0.55215516931288555</v>
      </c>
      <c r="AL36" s="49">
        <f>IF(PLANEL_Pot_Trim!AL9&lt;&gt;0,AL10/PLANEL_Pot_Trim!AL9,0)</f>
        <v>0.75</v>
      </c>
      <c r="AM36" s="49">
        <f>IF(PLANEL_Pot_Trim!AM9&lt;&gt;0,AM10/PLANEL_Pot_Trim!AM9,0)</f>
        <v>0.46025649006942698</v>
      </c>
      <c r="AN36" s="49">
        <f>IF(PLANEL_Pot_Trim!AN9&lt;&gt;0,AN10/PLANEL_Pot_Trim!AN9,0)</f>
        <v>0.75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0.75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0.6670034317043454</v>
      </c>
      <c r="BA36" s="49">
        <f>IF(PLANEL_Pot_Trim!BA9&lt;&gt;0,BA10/PLANEL_Pot_Trim!BA9,0)</f>
        <v>0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0.75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50</v>
      </c>
      <c r="C37" s="49">
        <f>IF(PLANEL_Pot_Trim!C10&lt;&gt;0,C11/PLANEL_Pot_Trim!C10,0)</f>
        <v>0.56060606060606055</v>
      </c>
      <c r="D37" s="49">
        <f>IF(PLANEL_Pot_Trim!D10&lt;&gt;0,D11/PLANEL_Pot_Trim!D10,0)</f>
        <v>0.56314860938148603</v>
      </c>
      <c r="E37" s="49">
        <f>IF(PLANEL_Pot_Trim!E10&lt;&gt;0,E11/PLANEL_Pot_Trim!E10,0)</f>
        <v>0.74999999999999989</v>
      </c>
      <c r="F37" s="49">
        <f>IF(PLANEL_Pot_Trim!F10&lt;&gt;0,F11/PLANEL_Pot_Trim!F10,0)</f>
        <v>0.74999999999999989</v>
      </c>
      <c r="G37" s="49">
        <f>IF(PLANEL_Pot_Trim!G10&lt;&gt;0,G11/PLANEL_Pot_Trim!G10,0)</f>
        <v>0.37375466998754669</v>
      </c>
      <c r="H37" s="49">
        <f>IF(PLANEL_Pot_Trim!H10&lt;&gt;0,H11/PLANEL_Pot_Trim!H10,0)</f>
        <v>0.18939393939393939</v>
      </c>
      <c r="I37" s="49">
        <f>IF(PLANEL_Pot_Trim!I10&lt;&gt;0,I11/PLANEL_Pot_Trim!I10,0)</f>
        <v>0.37624533001245331</v>
      </c>
      <c r="J37" s="49">
        <f>IF(PLANEL_Pot_Trim!J10&lt;&gt;0,J11/PLANEL_Pot_Trim!J10,0)</f>
        <v>0.74999999999999989</v>
      </c>
      <c r="K37" s="49">
        <f>IF(PLANEL_Pot_Trim!K10&lt;&gt;0,K11/PLANEL_Pot_Trim!K10,0)</f>
        <v>0.56314860938148603</v>
      </c>
      <c r="L37" s="49">
        <f>IF(PLANEL_Pot_Trim!L10&lt;&gt;0,L11/PLANEL_Pot_Trim!L10,0)</f>
        <v>0.56314860938148603</v>
      </c>
      <c r="M37" s="49">
        <f>IF(PLANEL_Pot_Trim!M10&lt;&gt;0,M11/PLANEL_Pot_Trim!M10,0)</f>
        <v>0.74999999999999989</v>
      </c>
      <c r="N37" s="49">
        <f>IF(PLANEL_Pot_Trim!N10&lt;&gt;0,N11/PLANEL_Pot_Trim!N10,0)</f>
        <v>0.74999999999999989</v>
      </c>
      <c r="O37" s="49">
        <f>IF(PLANEL_Pot_Trim!O10&lt;&gt;0,O11/PLANEL_Pot_Trim!O10,0)</f>
        <v>0.56314860938148603</v>
      </c>
      <c r="P37" s="49">
        <f>IF(PLANEL_Pot_Trim!P10&lt;&gt;0,P11/PLANEL_Pot_Trim!P10,0)</f>
        <v>0.60274730282274802</v>
      </c>
      <c r="Q37" s="49">
        <f>IF(PLANEL_Pot_Trim!Q10&lt;&gt;0,Q11/PLANEL_Pot_Trim!Q10,0)</f>
        <v>0.37624533001245331</v>
      </c>
      <c r="R37" s="49">
        <f>IF(PLANEL_Pot_Trim!R10&lt;&gt;0,R11/PLANEL_Pot_Trim!R10,0)</f>
        <v>0.74999999999999989</v>
      </c>
      <c r="S37" s="49">
        <f>IF(PLANEL_Pot_Trim!S10&lt;&gt;0,S11/PLANEL_Pot_Trim!S10,0)</f>
        <v>0.18685139061851389</v>
      </c>
      <c r="T37" s="49">
        <f>IF(PLANEL_Pot_Trim!T10&lt;&gt;0,T11/PLANEL_Pot_Trim!T10,0)</f>
        <v>0.37624533001245331</v>
      </c>
      <c r="U37" s="49">
        <f>IF(PLANEL_Pot_Trim!U10&lt;&gt;0,U11/PLANEL_Pot_Trim!U10,0)</f>
        <v>0.18685139061851389</v>
      </c>
      <c r="V37" s="49">
        <f>IF(PLANEL_Pot_Trim!V10&lt;&gt;0,V11/PLANEL_Pot_Trim!V10,0)</f>
        <v>0.74999999999999989</v>
      </c>
      <c r="W37" s="49">
        <f>IF(PLANEL_Pot_Trim!W10&lt;&gt;0,W11/PLANEL_Pot_Trim!W10,0)</f>
        <v>0.74999999999999989</v>
      </c>
      <c r="X37" s="49">
        <f>IF(PLANEL_Pot_Trim!X10&lt;&gt;0,X11/PLANEL_Pot_Trim!X10,0)</f>
        <v>0.56314860938148603</v>
      </c>
      <c r="Y37" s="49">
        <f>IF(PLANEL_Pot_Trim!Y10&lt;&gt;0,Y11/PLANEL_Pot_Trim!Y10,0)</f>
        <v>0.74999999999999989</v>
      </c>
      <c r="Z37" s="49">
        <f>IF(PLANEL_Pot_Trim!Z10&lt;&gt;0,Z11/PLANEL_Pot_Trim!Z10,0)</f>
        <v>0.71280672339836715</v>
      </c>
      <c r="AA37" s="49">
        <f>IF(PLANEL_Pot_Trim!AA10&lt;&gt;0,AA11/PLANEL_Pot_Trim!AA10,0)</f>
        <v>0.56314860938148603</v>
      </c>
      <c r="AB37" s="49">
        <f>IF(PLANEL_Pot_Trim!AB10&lt;&gt;0,AB11/PLANEL_Pot_Trim!AB10,0)</f>
        <v>0</v>
      </c>
      <c r="AC37" s="49">
        <f>IF(PLANEL_Pot_Trim!AC10&lt;&gt;0,AC11/PLANEL_Pot_Trim!AC10,0)</f>
        <v>0.74999999999999989</v>
      </c>
      <c r="AD37" s="49">
        <f>IF(PLANEL_Pot_Trim!AD10&lt;&gt;0,AD11/PLANEL_Pot_Trim!AD10,0)</f>
        <v>0.74999999999999989</v>
      </c>
      <c r="AE37" s="49">
        <f>IF(PLANEL_Pot_Trim!AE10&lt;&gt;0,AE11/PLANEL_Pot_Trim!AE10,0)</f>
        <v>0.74999999999999989</v>
      </c>
      <c r="AF37" s="49">
        <f>IF(PLANEL_Pot_Trim!AF10&lt;&gt;0,AF11/PLANEL_Pot_Trim!AF10,0)</f>
        <v>0</v>
      </c>
      <c r="AG37" s="49">
        <f>IF(PLANEL_Pot_Trim!AG10&lt;&gt;0,AG11/PLANEL_Pot_Trim!AG10,0)</f>
        <v>0.74999999999999989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0.18685139061851389</v>
      </c>
      <c r="AK37" s="49">
        <f>IF(PLANEL_Pot_Trim!AK10&lt;&gt;0,AK11/PLANEL_Pot_Trim!AK10,0)</f>
        <v>0.74999999999999989</v>
      </c>
      <c r="AL37" s="49">
        <f>IF(PLANEL_Pot_Trim!AL10&lt;&gt;0,AL11/PLANEL_Pot_Trim!AL10,0)</f>
        <v>0.56060606060606055</v>
      </c>
      <c r="AM37" s="49">
        <f>IF(PLANEL_Pot_Trim!AM10&lt;&gt;0,AM11/PLANEL_Pot_Trim!AM10,0)</f>
        <v>0.73476443406669423</v>
      </c>
      <c r="AN37" s="49">
        <f>IF(PLANEL_Pot_Trim!AN10&lt;&gt;0,AN11/PLANEL_Pot_Trim!AN10,0)</f>
        <v>0</v>
      </c>
      <c r="AO37" s="49">
        <f>IF(PLANEL_Pot_Trim!AO10&lt;&gt;0,AO11/PLANEL_Pot_Trim!AO10,0)</f>
        <v>0.74999999999999989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0.56314860938148603</v>
      </c>
      <c r="AR37" s="49">
        <f>IF(PLANEL_Pot_Trim!AR10&lt;&gt;0,AR11/PLANEL_Pot_Trim!AR10,0)</f>
        <v>0</v>
      </c>
      <c r="AS37" s="49">
        <f>IF(PLANEL_Pot_Trim!AS10&lt;&gt;0,AS11/PLANEL_Pot_Trim!AS10,0)</f>
        <v>0.74999999999999989</v>
      </c>
      <c r="AT37" s="49">
        <f>IF(PLANEL_Pot_Trim!AT10&lt;&gt;0,AT11/PLANEL_Pot_Trim!AT10,0)</f>
        <v>0.56060606060606055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0.74999999999999989</v>
      </c>
      <c r="AW37" s="49">
        <f>IF(PLANEL_Pot_Trim!AW10&lt;&gt;0,AW11/PLANEL_Pot_Trim!AW10,0)</f>
        <v>0.56060606060606055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0.74999999999999989</v>
      </c>
      <c r="BA37" s="49">
        <f>IF(PLANEL_Pot_Trim!BA10&lt;&gt;0,BA11/PLANEL_Pot_Trim!BA10,0)</f>
        <v>0.74999999999999989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0.56314860938148603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0.56314860938148603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0.74999999999999989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0.83014876582914576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0.83014876582914576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0.83014876582914576</v>
      </c>
      <c r="Q38" s="47">
        <f>IF(PLANEL_Pot_Trim!Q11&lt;&gt;0,Q12/PLANEL_Pot_Trim!Q11,0)</f>
        <v>0.83014876582914576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0.83014876582914576</v>
      </c>
      <c r="Y38" s="47">
        <f>IF(PLANEL_Pot_Trim!Y11&lt;&gt;0,Y12/PLANEL_Pot_Trim!Y11,0)</f>
        <v>0.83014876582914576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0.48659677290132547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25">
      <c r="B39" s="16" t="s">
        <v>57</v>
      </c>
      <c r="C39" s="47">
        <f>IF(PLANEL_Pot_Trim!C12&lt;&gt;0,C13/PLANEL_Pot_Trim!C12,0)</f>
        <v>0.86762643446892229</v>
      </c>
      <c r="D39" s="47">
        <f>IF(PLANEL_Pot_Trim!D12&lt;&gt;0,D13/PLANEL_Pot_Trim!D12,0)</f>
        <v>0.73747675566186965</v>
      </c>
      <c r="E39" s="47">
        <f>IF(PLANEL_Pot_Trim!E12&lt;&gt;0,E13/PLANEL_Pot_Trim!E12,0)</f>
        <v>0.64747582121223812</v>
      </c>
      <c r="F39" s="47">
        <f>IF(PLANEL_Pot_Trim!F12&lt;&gt;0,F13/PLANEL_Pot_Trim!F12,0)</f>
        <v>0.79961515104749403</v>
      </c>
      <c r="G39" s="47">
        <f>IF(PLANEL_Pot_Trim!G12&lt;&gt;0,G13/PLANEL_Pot_Trim!G12,0)</f>
        <v>0.67642215189629229</v>
      </c>
      <c r="H39" s="47">
        <f>IF(PLANEL_Pot_Trim!H12&lt;&gt;0,H13/PLANEL_Pot_Trim!H12,0)</f>
        <v>0.68558333307612174</v>
      </c>
      <c r="I39" s="47">
        <f>IF(PLANEL_Pot_Trim!I12&lt;&gt;0,I13/PLANEL_Pot_Trim!I12,0)</f>
        <v>0.72151910258883445</v>
      </c>
      <c r="J39" s="47">
        <f>IF(PLANEL_Pot_Trim!J12&lt;&gt;0,J13/PLANEL_Pot_Trim!J12,0)</f>
        <v>0.90646823565723977</v>
      </c>
      <c r="K39" s="47">
        <f>IF(PLANEL_Pot_Trim!K12&lt;&gt;0,K13/PLANEL_Pot_Trim!K12,0)</f>
        <v>0.75998519387322039</v>
      </c>
      <c r="L39" s="47">
        <f>IF(PLANEL_Pot_Trim!L12&lt;&gt;0,L13/PLANEL_Pot_Trim!L12,0)</f>
        <v>0.8370683840040124</v>
      </c>
      <c r="M39" s="47">
        <f>IF(PLANEL_Pot_Trim!M12&lt;&gt;0,M13/PLANEL_Pot_Trim!M12,0)</f>
        <v>0.76231602376634899</v>
      </c>
      <c r="N39" s="47">
        <f>IF(PLANEL_Pot_Trim!N12&lt;&gt;0,N13/PLANEL_Pot_Trim!N12,0)</f>
        <v>0.84935089644662209</v>
      </c>
      <c r="O39" s="47">
        <f>IF(PLANEL_Pot_Trim!O12&lt;&gt;0,O13/PLANEL_Pot_Trim!O12,0)</f>
        <v>0.84491848759597199</v>
      </c>
      <c r="P39" s="47">
        <f>IF(PLANEL_Pot_Trim!P12&lt;&gt;0,P13/PLANEL_Pot_Trim!P12,0)</f>
        <v>0.63872089700605728</v>
      </c>
      <c r="Q39" s="47">
        <f>IF(PLANEL_Pot_Trim!Q12&lt;&gt;0,Q13/PLANEL_Pot_Trim!Q12,0)</f>
        <v>0.67027453960415129</v>
      </c>
      <c r="R39" s="47">
        <f>IF(PLANEL_Pot_Trim!R12&lt;&gt;0,R13/PLANEL_Pot_Trim!R12,0)</f>
        <v>0.65477053154056863</v>
      </c>
      <c r="S39" s="47">
        <f>IF(PLANEL_Pot_Trim!S12&lt;&gt;0,S13/PLANEL_Pot_Trim!S12,0)</f>
        <v>0.69257512066437743</v>
      </c>
      <c r="T39" s="47">
        <f>IF(PLANEL_Pot_Trim!T12&lt;&gt;0,T13/PLANEL_Pot_Trim!T12,0)</f>
        <v>0.71226928257263011</v>
      </c>
      <c r="U39" s="47">
        <f>IF(PLANEL_Pot_Trim!U12&lt;&gt;0,U13/PLANEL_Pot_Trim!U12,0)</f>
        <v>0.68665757702843466</v>
      </c>
      <c r="V39" s="47">
        <f>IF(PLANEL_Pot_Trim!V12&lt;&gt;0,V13/PLANEL_Pot_Trim!V12,0)</f>
        <v>0.78816047725606697</v>
      </c>
      <c r="W39" s="47">
        <f>IF(PLANEL_Pot_Trim!W12&lt;&gt;0,W13/PLANEL_Pot_Trim!W12,0)</f>
        <v>0.94000110826034944</v>
      </c>
      <c r="X39" s="47">
        <f>IF(PLANEL_Pot_Trim!X12&lt;&gt;0,X13/PLANEL_Pot_Trim!X12,0)</f>
        <v>0.6691624221806397</v>
      </c>
      <c r="Y39" s="47">
        <f>IF(PLANEL_Pot_Trim!Y12&lt;&gt;0,Y13/PLANEL_Pot_Trim!Y12,0)</f>
        <v>0.79938007889964879</v>
      </c>
      <c r="Z39" s="47">
        <f>IF(PLANEL_Pot_Trim!Z12&lt;&gt;0,Z13/PLANEL_Pot_Trim!Z12,0)</f>
        <v>0.61138002802963076</v>
      </c>
      <c r="AA39" s="47">
        <f>IF(PLANEL_Pot_Trim!AA12&lt;&gt;0,AA13/PLANEL_Pot_Trim!AA12,0)</f>
        <v>0.82995198850264285</v>
      </c>
      <c r="AB39" s="47">
        <f>IF(PLANEL_Pot_Trim!AB12&lt;&gt;0,AB13/PLANEL_Pot_Trim!AB12,0)</f>
        <v>0.55451954105096646</v>
      </c>
      <c r="AC39" s="47">
        <f>IF(PLANEL_Pot_Trim!AC12&lt;&gt;0,AC13/PLANEL_Pot_Trim!AC12,0)</f>
        <v>0.86240387939349505</v>
      </c>
      <c r="AD39" s="47">
        <f>IF(PLANEL_Pot_Trim!AD12&lt;&gt;0,AD13/PLANEL_Pot_Trim!AD12,0)</f>
        <v>0.74754249546664608</v>
      </c>
      <c r="AE39" s="47">
        <f>IF(PLANEL_Pot_Trim!AE12&lt;&gt;0,AE13/PLANEL_Pot_Trim!AE12,0)</f>
        <v>0.90690046761063314</v>
      </c>
      <c r="AF39" s="47">
        <f>IF(PLANEL_Pot_Trim!AF12&lt;&gt;0,AF13/PLANEL_Pot_Trim!AF12,0)</f>
        <v>0.60974001691809099</v>
      </c>
      <c r="AG39" s="47">
        <f>IF(PLANEL_Pot_Trim!AG12&lt;&gt;0,AG13/PLANEL_Pot_Trim!AG12,0)</f>
        <v>0.90731181604228539</v>
      </c>
      <c r="AH39" s="47">
        <f>IF(PLANEL_Pot_Trim!AH12&lt;&gt;0,AH13/PLANEL_Pot_Trim!AH12,0)</f>
        <v>0.901530945445426</v>
      </c>
      <c r="AI39" s="47">
        <f>IF(PLANEL_Pot_Trim!AI12&lt;&gt;0,AI13/PLANEL_Pot_Trim!AI12,0)</f>
        <v>0.91635315563835962</v>
      </c>
      <c r="AJ39" s="47">
        <f>IF(PLANEL_Pot_Trim!AJ12&lt;&gt;0,AJ13/PLANEL_Pot_Trim!AJ12,0)</f>
        <v>0.54634765548811026</v>
      </c>
      <c r="AK39" s="47">
        <f>IF(PLANEL_Pot_Trim!AK12&lt;&gt;0,AK13/PLANEL_Pot_Trim!AK12,0)</f>
        <v>0.93979621631908972</v>
      </c>
      <c r="AL39" s="47">
        <f>IF(PLANEL_Pot_Trim!AL12&lt;&gt;0,AL13/PLANEL_Pot_Trim!AL12,0)</f>
        <v>0.543948721878318</v>
      </c>
      <c r="AM39" s="47">
        <f>IF(PLANEL_Pot_Trim!AM12&lt;&gt;0,AM13/PLANEL_Pot_Trim!AM12,0)</f>
        <v>0.86010502405129619</v>
      </c>
      <c r="AN39" s="47">
        <f>IF(PLANEL_Pot_Trim!AN12&lt;&gt;0,AN13/PLANEL_Pot_Trim!AN12,0)</f>
        <v>0.43129246149048184</v>
      </c>
      <c r="AO39" s="47">
        <f>IF(PLANEL_Pot_Trim!AO12&lt;&gt;0,AO13/PLANEL_Pot_Trim!AO12,0)</f>
        <v>0.72182929415433739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0.80364278351848106</v>
      </c>
      <c r="AR39" s="47">
        <f>IF(PLANEL_Pot_Trim!AR12&lt;&gt;0,AR13/PLANEL_Pot_Trim!AR12,0)</f>
        <v>0.56607226455261561</v>
      </c>
      <c r="AS39" s="47">
        <f>IF(PLANEL_Pot_Trim!AS12&lt;&gt;0,AS13/PLANEL_Pot_Trim!AS12,0)</f>
        <v>0.71201082443950725</v>
      </c>
      <c r="AT39" s="47">
        <f>IF(PLANEL_Pot_Trim!AT12&lt;&gt;0,AT13/PLANEL_Pot_Trim!AT12,0)</f>
        <v>0.56607226455261561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0.8063259004804092</v>
      </c>
      <c r="AW39" s="47">
        <f>IF(PLANEL_Pot_Trim!AW12&lt;&gt;0,AW13/PLANEL_Pot_Trim!AW12,0)</f>
        <v>0.94747156018334888</v>
      </c>
      <c r="AX39" s="47">
        <f>IF(PLANEL_Pot_Trim!AX12&lt;&gt;0,AX13/PLANEL_Pot_Trim!AX12,0)</f>
        <v>0.87149225047379797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0.94747155976095621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51</v>
      </c>
      <c r="C41" s="50">
        <f>IF(PLANEL_Pot_Trim!C14&lt;&gt;0,C15/PLANEL_Pot_Trim!C14,0)</f>
        <v>3.988619873965079E-2</v>
      </c>
      <c r="D41" s="50">
        <f>IF(PLANEL_Pot_Trim!D14&lt;&gt;0,D15/PLANEL_Pot_Trim!D14,0)</f>
        <v>0.38641731714950872</v>
      </c>
      <c r="E41" s="50">
        <f>IF(PLANEL_Pot_Trim!E14&lt;&gt;0,E15/PLANEL_Pot_Trim!E14,0)</f>
        <v>0.52530234391793695</v>
      </c>
      <c r="F41" s="50">
        <f>IF(PLANEL_Pot_Trim!F14&lt;&gt;0,F15/PLANEL_Pot_Trim!F14,0)</f>
        <v>0.32600948561541121</v>
      </c>
      <c r="G41" s="50">
        <f>IF(PLANEL_Pot_Trim!G14&lt;&gt;0,G15/PLANEL_Pot_Trim!G14,0)</f>
        <v>3.7293482191299895E-2</v>
      </c>
      <c r="H41" s="50">
        <f>IF(PLANEL_Pot_Trim!H14&lt;&gt;0,H15/PLANEL_Pot_Trim!H14,0)</f>
        <v>0.37755092394825662</v>
      </c>
      <c r="I41" s="50">
        <f>IF(PLANEL_Pot_Trim!I14&lt;&gt;0,I15/PLANEL_Pot_Trim!I14,0)</f>
        <v>0.52058641582565779</v>
      </c>
      <c r="J41" s="50">
        <f>IF(PLANEL_Pot_Trim!J14&lt;&gt;0,J15/PLANEL_Pot_Trim!J14,0)</f>
        <v>0.33788818078353311</v>
      </c>
      <c r="K41" s="50">
        <f>IF(PLANEL_Pot_Trim!K14&lt;&gt;0,K15/PLANEL_Pot_Trim!K14,0)</f>
        <v>3.9789689720040725E-2</v>
      </c>
      <c r="L41" s="50">
        <f>IF(PLANEL_Pot_Trim!L14&lt;&gt;0,L15/PLANEL_Pot_Trim!L14,0)</f>
        <v>0.38205546755469916</v>
      </c>
      <c r="M41" s="50">
        <f>IF(PLANEL_Pot_Trim!M14&lt;&gt;0,M15/PLANEL_Pot_Trim!M14,0)</f>
        <v>0.52137072912514204</v>
      </c>
      <c r="N41" s="50">
        <f>IF(PLANEL_Pot_Trim!N14&lt;&gt;0,N15/PLANEL_Pot_Trim!N14,0)</f>
        <v>0.33883865582927153</v>
      </c>
      <c r="O41" s="50">
        <f>IF(PLANEL_Pot_Trim!O14&lt;&gt;0,O15/PLANEL_Pot_Trim!O14,0)</f>
        <v>3.9078252272441452E-2</v>
      </c>
      <c r="P41" s="50">
        <f>IF(PLANEL_Pot_Trim!P14&lt;&gt;0,P15/PLANEL_Pot_Trim!P14,0)</f>
        <v>0.36592486572377697</v>
      </c>
      <c r="Q41" s="50">
        <f>IF(PLANEL_Pot_Trim!Q14&lt;&gt;0,Q15/PLANEL_Pot_Trim!Q14,0)</f>
        <v>0.51558459750600949</v>
      </c>
      <c r="R41" s="50">
        <f>IF(PLANEL_Pot_Trim!R14&lt;&gt;0,R15/PLANEL_Pot_Trim!R14,0)</f>
        <v>0.32243750658500175</v>
      </c>
      <c r="S41" s="50">
        <f>IF(PLANEL_Pot_Trim!S14&lt;&gt;0,S15/PLANEL_Pot_Trim!S14,0)</f>
        <v>3.9478291830891583E-2</v>
      </c>
      <c r="T41" s="50">
        <f>IF(PLANEL_Pot_Trim!T14&lt;&gt;0,T15/PLANEL_Pot_Trim!T14,0)</f>
        <v>0.35768941091156181</v>
      </c>
      <c r="U41" s="50">
        <f>IF(PLANEL_Pot_Trim!U14&lt;&gt;0,U15/PLANEL_Pot_Trim!U14,0)</f>
        <v>0.52442765320662688</v>
      </c>
      <c r="V41" s="50">
        <f>IF(PLANEL_Pot_Trim!V14&lt;&gt;0,V15/PLANEL_Pot_Trim!V14,0)</f>
        <v>0.32083010868601697</v>
      </c>
      <c r="W41" s="50">
        <f>IF(PLANEL_Pot_Trim!W14&lt;&gt;0,W15/PLANEL_Pot_Trim!W14,0)</f>
        <v>3.9797953720346474E-2</v>
      </c>
      <c r="X41" s="50">
        <f>IF(PLANEL_Pot_Trim!X14&lt;&gt;0,X15/PLANEL_Pot_Trim!X14,0)</f>
        <v>0.38573973411870827</v>
      </c>
      <c r="Y41" s="50">
        <f>IF(PLANEL_Pot_Trim!Y14&lt;&gt;0,Y15/PLANEL_Pot_Trim!Y14,0)</f>
        <v>0.49068736342910158</v>
      </c>
      <c r="Z41" s="50">
        <f>IF(PLANEL_Pot_Trim!Z14&lt;&gt;0,Z15/PLANEL_Pot_Trim!Z14,0)</f>
        <v>0.29203745319111746</v>
      </c>
      <c r="AA41" s="50">
        <f>IF(PLANEL_Pot_Trim!AA14&lt;&gt;0,AA15/PLANEL_Pot_Trim!AA14,0)</f>
        <v>3.8440411039620453E-2</v>
      </c>
      <c r="AB41" s="50">
        <f>IF(PLANEL_Pot_Trim!AB14&lt;&gt;0,AB15/PLANEL_Pot_Trim!AB14,0)</f>
        <v>0.38366537571595366</v>
      </c>
      <c r="AC41" s="50">
        <f>IF(PLANEL_Pot_Trim!AC14&lt;&gt;0,AC15/PLANEL_Pot_Trim!AC14,0)</f>
        <v>0.51235655441795303</v>
      </c>
      <c r="AD41" s="50">
        <f>IF(PLANEL_Pot_Trim!AD14&lt;&gt;0,AD15/PLANEL_Pot_Trim!AD14,0)</f>
        <v>0.30301485412225637</v>
      </c>
      <c r="AE41" s="50">
        <f>IF(PLANEL_Pot_Trim!AE14&lt;&gt;0,AE15/PLANEL_Pot_Trim!AE14,0)</f>
        <v>3.8941491886545859E-2</v>
      </c>
      <c r="AF41" s="50">
        <f>IF(PLANEL_Pot_Trim!AF14&lt;&gt;0,AF15/PLANEL_Pot_Trim!AF14,0)</f>
        <v>0.38803004873194286</v>
      </c>
      <c r="AG41" s="50">
        <f>IF(PLANEL_Pot_Trim!AG14&lt;&gt;0,AG15/PLANEL_Pot_Trim!AG14,0)</f>
        <v>0.53102440991646416</v>
      </c>
      <c r="AH41" s="50">
        <f>IF(PLANEL_Pot_Trim!AH14&lt;&gt;0,AH15/PLANEL_Pot_Trim!AH14,0)</f>
        <v>0.33999999992107571</v>
      </c>
      <c r="AI41" s="50">
        <f>IF(PLANEL_Pot_Trim!AI14&lt;&gt;0,AI15/PLANEL_Pot_Trim!AI14,0)</f>
        <v>3.9999999992107571E-2</v>
      </c>
      <c r="AJ41" s="50">
        <f>IF(PLANEL_Pot_Trim!AJ14&lt;&gt;0,AJ15/PLANEL_Pot_Trim!AJ14,0)</f>
        <v>0.38206540601658051</v>
      </c>
      <c r="AK41" s="50">
        <f>IF(PLANEL_Pot_Trim!AK14&lt;&gt;0,AK15/PLANEL_Pot_Trim!AK14,0)</f>
        <v>0.53727237517337656</v>
      </c>
      <c r="AL41" s="50">
        <f>IF(PLANEL_Pot_Trim!AL14&lt;&gt;0,AL15/PLANEL_Pot_Trim!AL14,0)</f>
        <v>0.335108114624591</v>
      </c>
      <c r="AM41" s="50">
        <f>IF(PLANEL_Pot_Trim!AM14&lt;&gt;0,AM15/PLANEL_Pot_Trim!AM14,0)</f>
        <v>1.5258143104580919E-2</v>
      </c>
      <c r="AN41" s="50">
        <f>IF(PLANEL_Pot_Trim!AN14&lt;&gt;0,AN15/PLANEL_Pot_Trim!AN14,0)</f>
        <v>0.1448179928533592</v>
      </c>
      <c r="AO41" s="50">
        <f>IF(PLANEL_Pot_Trim!AO14&lt;&gt;0,AO15/PLANEL_Pot_Trim!AO14,0)</f>
        <v>0.19275706364600048</v>
      </c>
      <c r="AP41" s="50">
        <f>IF(PLANEL_Pot_Trim!AP14&lt;&gt;0,AP15/PLANEL_Pot_Trim!AP14,0)</f>
        <v>0.12969421638500103</v>
      </c>
      <c r="AQ41" s="50">
        <f>IF(PLANEL_Pot_Trim!AQ14&lt;&gt;0,AQ15/PLANEL_Pot_Trim!AQ14,0)</f>
        <v>1.5258143104580919E-2</v>
      </c>
      <c r="AR41" s="50">
        <f>IF(PLANEL_Pot_Trim!AR14&lt;&gt;0,AR15/PLANEL_Pot_Trim!AR14,0)</f>
        <v>0.14405032131321027</v>
      </c>
      <c r="AS41" s="50">
        <f>IF(PLANEL_Pot_Trim!AS14&lt;&gt;0,AS15/PLANEL_Pot_Trim!AS14,0)</f>
        <v>0.19398768899606908</v>
      </c>
      <c r="AT41" s="50">
        <f>IF(PLANEL_Pot_Trim!AT14&lt;&gt;0,AT15/PLANEL_Pot_Trim!AT14,0)</f>
        <v>0.12561734179822792</v>
      </c>
      <c r="AU41" s="50">
        <f>IF(PLANEL_Pot_Trim!AU14&lt;&gt;0,AU15/PLANEL_Pot_Trim!AU14,0)</f>
        <v>1.5258143104580919E-2</v>
      </c>
      <c r="AV41" s="50">
        <f>IF(PLANEL_Pot_Trim!AV14&lt;&gt;0,AV15/PLANEL_Pot_Trim!AV14,0)</f>
        <v>0.14876689525588524</v>
      </c>
      <c r="AW41" s="50">
        <f>IF(PLANEL_Pot_Trim!AW14&lt;&gt;0,AW15/PLANEL_Pot_Trim!AW14,0)</f>
        <v>0.20513458800868059</v>
      </c>
      <c r="AX41" s="50">
        <f>IF(PLANEL_Pot_Trim!AX14&lt;&gt;0,AX15/PLANEL_Pot_Trim!AX14,0)</f>
        <v>0.12969421638500103</v>
      </c>
      <c r="AY41" s="50">
        <f>IF(PLANEL_Pot_Trim!AY14&lt;&gt;0,AY15/PLANEL_Pot_Trim!AY14,0)</f>
        <v>1.5258143104580919E-2</v>
      </c>
      <c r="AZ41" s="50">
        <f>IF(PLANEL_Pot_Trim!AZ14&lt;&gt;0,AZ15/PLANEL_Pot_Trim!AZ14,0)</f>
        <v>0.14876689525588524</v>
      </c>
      <c r="BA41" s="50">
        <f>IF(PLANEL_Pot_Trim!BA14&lt;&gt;0,BA15/PLANEL_Pot_Trim!BA14,0)</f>
        <v>0.20513458800868059</v>
      </c>
      <c r="BB41" s="50">
        <f>IF(PLANEL_Pot_Trim!BB14&lt;&gt;0,BB15/PLANEL_Pot_Trim!BB14,0)</f>
        <v>0.12969421638500103</v>
      </c>
      <c r="BC41" s="50">
        <f>IF(PLANEL_Pot_Trim!BC14&lt;&gt;0,BC15/PLANEL_Pot_Trim!BC14,0)</f>
        <v>1.5258143104580919E-2</v>
      </c>
      <c r="BD41" s="50">
        <f>IF(PLANEL_Pot_Trim!BD14&lt;&gt;0,BD15/PLANEL_Pot_Trim!BD14,0)</f>
        <v>0.14615988270553951</v>
      </c>
      <c r="BE41" s="50">
        <f>IF(PLANEL_Pot_Trim!BE14&lt;&gt;0,BE15/PLANEL_Pot_Trim!BE14,0)</f>
        <v>0.20598493186853786</v>
      </c>
      <c r="BF41" s="50">
        <f>IF(PLANEL_Pot_Trim!BF14&lt;&gt;0,BF15/PLANEL_Pot_Trim!BF14,0)</f>
        <v>0.12969421638500103</v>
      </c>
      <c r="BG41" s="50">
        <f>IF(PLANEL_Pot_Trim!BG14&lt;&gt;0,BG15/PLANEL_Pot_Trim!BG14,0)</f>
        <v>1.5258143104580919E-2</v>
      </c>
      <c r="BH41" s="50">
        <f>IF(PLANEL_Pot_Trim!BH14&lt;&gt;0,BH15/PLANEL_Pot_Trim!BH14,0)</f>
        <v>0.14615988270553951</v>
      </c>
      <c r="BI41" s="50">
        <f>IF(PLANEL_Pot_Trim!BI14&lt;&gt;0,BI15/PLANEL_Pot_Trim!BI14,0)</f>
        <v>0.20322904828014271</v>
      </c>
      <c r="BJ41" s="50">
        <f>IF(PLANEL_Pot_Trim!BJ14&lt;&gt;0,BJ15/PLANEL_Pot_Trim!BJ14,0)</f>
        <v>0.12969421638500103</v>
      </c>
      <c r="BK41" s="50">
        <f>IF(PLANEL_Pot_Trim!BK14&lt;&gt;0,BK15/PLANEL_Pot_Trim!BK14,0)</f>
        <v>1.5258143104580919E-2</v>
      </c>
      <c r="BL41" s="50">
        <f>IF(PLANEL_Pot_Trim!BL14&lt;&gt;0,BL15/PLANEL_Pot_Trim!BL14,0)</f>
        <v>0.14876689525588524</v>
      </c>
      <c r="BM41" s="50">
        <f>IF(PLANEL_Pot_Trim!BM14&lt;&gt;0,BM15/PLANEL_Pot_Trim!BM14,0)</f>
        <v>0.20598493186853786</v>
      </c>
      <c r="BN41" s="50">
        <f>IF(PLANEL_Pot_Trim!BN14&lt;&gt;0,BN15/PLANEL_Pot_Trim!BN14,0)</f>
        <v>0.12969421638500103</v>
      </c>
      <c r="BO41" s="50">
        <f>IF(PLANEL_Pot_Trim!BO14&lt;&gt;0,BO15/PLANEL_Pot_Trim!BO14,0)</f>
        <v>3.719262857942105E-3</v>
      </c>
      <c r="BP41" s="50">
        <f>IF(PLANEL_Pot_Trim!BP14&lt;&gt;0,BP15/PLANEL_Pot_Trim!BP14,0)</f>
        <v>3.6262812867243067E-2</v>
      </c>
      <c r="BQ41" s="50">
        <f>IF(PLANEL_Pot_Trim!BQ14&lt;&gt;0,BQ15/PLANEL_Pot_Trim!BQ14,0)</f>
        <v>5.0210048588371865E-2</v>
      </c>
      <c r="BR41" s="50">
        <f>IF(PLANEL_Pot_Trim!BR14&lt;&gt;0,BR15/PLANEL_Pot_Trim!BR14,0)</f>
        <v>3.1613734290969538E-2</v>
      </c>
      <c r="BS41" s="50">
        <f>IF(PLANEL_Pot_Trim!BS14&lt;&gt;0,BS15/PLANEL_Pot_Trim!BS14,0)</f>
        <v>3.719262857942105E-3</v>
      </c>
      <c r="BT41" s="50">
        <f>IF(PLANEL_Pot_Trim!BT14&lt;&gt;0,BT15/PLANEL_Pot_Trim!BT14,0)</f>
        <v>3.6262812867243067E-2</v>
      </c>
      <c r="BU41" s="50">
        <f>IF(PLANEL_Pot_Trim!BU14&lt;&gt;0,BU15/PLANEL_Pot_Trim!BU14,0)</f>
        <v>5.0210048588371865E-2</v>
      </c>
      <c r="BV41" s="50">
        <f>IF(PLANEL_Pot_Trim!BV14&lt;&gt;0,BV15/PLANEL_Pot_Trim!BV14,0)</f>
        <v>3.1613734290969538E-2</v>
      </c>
      <c r="BW41" s="50">
        <f>IF(PLANEL_Pot_Trim!BW14&lt;&gt;0,BW15/PLANEL_Pot_Trim!BW14,0)</f>
        <v>3.719262857942105E-3</v>
      </c>
      <c r="BX41" s="50">
        <f>IF(PLANEL_Pot_Trim!BX14&lt;&gt;0,BX15/PLANEL_Pot_Trim!BX14,0)</f>
        <v>3.6262812867243067E-2</v>
      </c>
      <c r="BY41" s="50">
        <f>IF(PLANEL_Pot_Trim!BY14&lt;&gt;0,BY15/PLANEL_Pot_Trim!BY14,0)</f>
        <v>5.0210048588371865E-2</v>
      </c>
      <c r="BZ41" s="50">
        <f>IF(PLANEL_Pot_Trim!BZ14&lt;&gt;0,BZ15/PLANEL_Pot_Trim!BZ14,0)</f>
        <v>3.1613734290969538E-2</v>
      </c>
      <c r="CA41" s="50">
        <f>IF(PLANEL_Pot_Trim!CA14&lt;&gt;0,CA15/PLANEL_Pot_Trim!CA14,0)</f>
        <v>3.719262857942105E-3</v>
      </c>
      <c r="CB41" s="50">
        <f>IF(PLANEL_Pot_Trim!CB14&lt;&gt;0,CB15/PLANEL_Pot_Trim!CB14,0)</f>
        <v>3.6262812867243067E-2</v>
      </c>
      <c r="CC41" s="50">
        <f>IF(PLANEL_Pot_Trim!CC14&lt;&gt;0,CC15/PLANEL_Pot_Trim!CC14,0)</f>
        <v>5.0210048588371865E-2</v>
      </c>
      <c r="CD41" s="50">
        <f>IF(PLANEL_Pot_Trim!CD14&lt;&gt;0,CD15/PLANEL_Pot_Trim!CD14,0)</f>
        <v>3.1613734290969538E-2</v>
      </c>
      <c r="CE41" s="50">
        <f>IF(PLANEL_Pot_Trim!CE14&lt;&gt;0,CE15/PLANEL_Pot_Trim!CE14,0)</f>
        <v>3.719262857942105E-3</v>
      </c>
      <c r="CF41" s="50">
        <f>IF(PLANEL_Pot_Trim!CF14&lt;&gt;0,CF15/PLANEL_Pot_Trim!CF14,0)</f>
        <v>3.6262812867243067E-2</v>
      </c>
      <c r="CG41" s="50">
        <f>IF(PLANEL_Pot_Trim!CG14&lt;&gt;0,CG15/PLANEL_Pot_Trim!CG14,0)</f>
        <v>5.0210048588371865E-2</v>
      </c>
      <c r="CH41" s="50">
        <f>IF(PLANEL_Pot_Trim!CH14&lt;&gt;0,CH15/PLANEL_Pot_Trim!CH14,0)</f>
        <v>3.1613734290969538E-2</v>
      </c>
      <c r="CI41" s="50">
        <f>IF(PLANEL_Pot_Trim!CI14&lt;&gt;0,CI15/PLANEL_Pot_Trim!CI14,0)</f>
        <v>0</v>
      </c>
      <c r="CJ41" s="50">
        <f>IF(PLANEL_Pot_Trim!CJ14&lt;&gt;0,CJ15/PLANEL_Pot_Trim!CJ14,0)</f>
        <v>0</v>
      </c>
      <c r="CK41" s="50">
        <f>IF(PLANEL_Pot_Trim!CK14&lt;&gt;0,CK15/PLANEL_Pot_Trim!CK14,0)</f>
        <v>0</v>
      </c>
      <c r="CL41" s="50">
        <f>IF(PLANEL_Pot_Trim!CL14&lt;&gt;0,CL15/PLANEL_Pot_Trim!CL14,0)</f>
        <v>0</v>
      </c>
      <c r="CM41" s="50">
        <f>IF(PLANEL_Pot_Trim!CM14&lt;&gt;0,CM15/PLANEL_Pot_Trim!CM14,0)</f>
        <v>0</v>
      </c>
      <c r="CN41" s="50">
        <f>IF(PLANEL_Pot_Trim!CN14&lt;&gt;0,CN15/PLANEL_Pot_Trim!CN14,0)</f>
        <v>0</v>
      </c>
      <c r="CO41" s="50">
        <f>IF(PLANEL_Pot_Trim!CO14&lt;&gt;0,CO15/PLANEL_Pot_Trim!CO14,0)</f>
        <v>0</v>
      </c>
      <c r="CP41" s="50">
        <f>IF(PLANEL_Pot_Trim!CP14&lt;&gt;0,CP15/PLANEL_Pot_Trim!CP14,0)</f>
        <v>0</v>
      </c>
      <c r="CQ41" s="50">
        <f>IF(PLANEL_Pot_Trim!CQ14&lt;&gt;0,CQ15/PLANEL_Pot_Trim!CQ14,0)</f>
        <v>0</v>
      </c>
      <c r="CR41" s="50">
        <f>IF(PLANEL_Pot_Trim!CR14&lt;&gt;0,CR15/PLANEL_Pot_Trim!CR14,0)</f>
        <v>0</v>
      </c>
      <c r="CS41" s="50">
        <f>IF(PLANEL_Pot_Trim!CS14&lt;&gt;0,CS15/PLANEL_Pot_Trim!CS14,0)</f>
        <v>0</v>
      </c>
      <c r="CT41" s="50">
        <f>IF(PLANEL_Pot_Trim!CT14&lt;&gt;0,CT15/PLANEL_Pot_Trim!CT14,0)</f>
        <v>0</v>
      </c>
      <c r="CU41" s="50">
        <f>IF(PLANEL_Pot_Trim!CU14&lt;&gt;0,CU15/PLANEL_Pot_Trim!CU14,0)</f>
        <v>0</v>
      </c>
      <c r="CV41" s="50">
        <f>IF(PLANEL_Pot_Trim!CV14&lt;&gt;0,CV15/PLANEL_Pot_Trim!CV14,0)</f>
        <v>0</v>
      </c>
      <c r="CW41" s="50">
        <f>IF(PLANEL_Pot_Trim!CW14&lt;&gt;0,CW15/PLANEL_Pot_Trim!CW14,0)</f>
        <v>0</v>
      </c>
      <c r="CX41" s="50">
        <f>IF(PLANEL_Pot_Trim!CX14&lt;&gt;0,CX15/PLANEL_Pot_Trim!CX14,0)</f>
        <v>0</v>
      </c>
      <c r="CY41" s="80">
        <f>IF(PLANEL_Pot_Trim!CY14&lt;&gt;0,CY15/PLANEL_Pot_Trim!CY14,0)</f>
        <v>0</v>
      </c>
      <c r="CZ41" s="80">
        <f>IF(PLANEL_Pot_Trim!CZ14&lt;&gt;0,CZ15/PLANEL_Pot_Trim!CZ14,0)</f>
        <v>0</v>
      </c>
      <c r="DA41" s="80">
        <f>IF(PLANEL_Pot_Trim!DA14&lt;&gt;0,DA15/PLANEL_Pot_Trim!DA14,0)</f>
        <v>0</v>
      </c>
      <c r="DB41" s="80">
        <f>IF(PLANEL_Pot_Trim!DB14&lt;&gt;0,DB15/PLANEL_Pot_Trim!DB14,0)</f>
        <v>0</v>
      </c>
      <c r="DC41" s="50">
        <f>IF(PLANEL_Pot_Trim!DC14&lt;&gt;0,DC15/PLANEL_Pot_Trim!DC14,0)</f>
        <v>0</v>
      </c>
      <c r="DD41" s="50">
        <f>IF(PLANEL_Pot_Trim!DD14&lt;&gt;0,DD15/PLANEL_Pot_Trim!DD14,0)</f>
        <v>0</v>
      </c>
      <c r="DE41" s="50">
        <f>IF(PLANEL_Pot_Trim!DE14&lt;&gt;0,DE15/PLANEL_Pot_Trim!DE14,0)</f>
        <v>0</v>
      </c>
      <c r="DF41" s="50">
        <f>IF(PLANEL_Pot_Trim!DF14&lt;&gt;0,DF15/PLANEL_Pot_Trim!DF14,0)</f>
        <v>0</v>
      </c>
      <c r="DG41" s="50">
        <f>IF(PLANEL_Pot_Trim!DG14&lt;&gt;0,DG15/PLANEL_Pot_Trim!DG14,0)</f>
        <v>0</v>
      </c>
      <c r="DH41" s="50">
        <f>IF(PLANEL_Pot_Trim!DH14&lt;&gt;0,DH15/PLANEL_Pot_Trim!DH14,0)</f>
        <v>0</v>
      </c>
      <c r="DI41" s="50">
        <f>IF(PLANEL_Pot_Trim!DI14&lt;&gt;0,DI15/PLANEL_Pot_Trim!DI14,0)</f>
        <v>0</v>
      </c>
      <c r="DJ41" s="50">
        <f>IF(PLANEL_Pot_Trim!DJ14&lt;&gt;0,DJ15/PLANEL_Pot_Trim!DJ14,0)</f>
        <v>0</v>
      </c>
      <c r="DK41" s="50">
        <f>IF(PLANEL_Pot_Trim!DK14&lt;&gt;0,DK15/PLANEL_Pot_Trim!DK14,0)</f>
        <v>0</v>
      </c>
      <c r="DL41" s="50">
        <f>IF(PLANEL_Pot_Trim!DL14&lt;&gt;0,DL15/PLANEL_Pot_Trim!DL14,0)</f>
        <v>0</v>
      </c>
      <c r="DM41" s="50">
        <f>IF(PLANEL_Pot_Trim!DM14&lt;&gt;0,DM15/PLANEL_Pot_Trim!DM14,0)</f>
        <v>0</v>
      </c>
      <c r="DN41" s="50">
        <f>IF(PLANEL_Pot_Trim!DN14&lt;&gt;0,DN15/PLANEL_Pot_Trim!DN14,0)</f>
        <v>0</v>
      </c>
      <c r="DO41" s="50">
        <f>IF(PLANEL_Pot_Trim!DO14&lt;&gt;0,DO15/PLANEL_Pot_Trim!DO14,0)</f>
        <v>0</v>
      </c>
      <c r="DP41" s="50">
        <f>IF(PLANEL_Pot_Trim!DP14&lt;&gt;0,DP15/PLANEL_Pot_Trim!DP14,0)</f>
        <v>0</v>
      </c>
      <c r="DQ41" s="50">
        <f>IF(PLANEL_Pot_Trim!DQ14&lt;&gt;0,DQ15/PLANEL_Pot_Trim!DQ14,0)</f>
        <v>0</v>
      </c>
      <c r="DR41" s="50">
        <f>IF(PLANEL_Pot_Trim!DR14&lt;&gt;0,DR15/PLANEL_Pot_Trim!DR14,0)</f>
        <v>0</v>
      </c>
      <c r="DS41" s="50">
        <f>IF(PLANEL_Pot_Trim!DS14&lt;&gt;0,DS15/PLANEL_Pot_Trim!DS14,0)</f>
        <v>0</v>
      </c>
      <c r="DT41" s="50">
        <f>IF(PLANEL_Pot_Trim!DT14&lt;&gt;0,DT15/PLANEL_Pot_Trim!DT14,0)</f>
        <v>0</v>
      </c>
      <c r="DU41" s="50">
        <f>IF(PLANEL_Pot_Trim!DU14&lt;&gt;0,DU15/PLANEL_Pot_Trim!DU14,0)</f>
        <v>0</v>
      </c>
      <c r="DV41" s="50">
        <f>IF(PLANEL_Pot_Trim!DV14&lt;&gt;0,DV15/PLANEL_Pot_Trim!DV14,0)</f>
        <v>0</v>
      </c>
      <c r="DW41" s="50">
        <f>IF(PLANEL_Pot_Trim!DW14&lt;&gt;0,DW15/PLANEL_Pot_Trim!DW14,0)</f>
        <v>0</v>
      </c>
      <c r="DX41" s="50">
        <f>IF(PLANEL_Pot_Trim!DX14&lt;&gt;0,DX15/PLANEL_Pot_Trim!DX14,0)</f>
        <v>0</v>
      </c>
      <c r="DY41" s="50">
        <f>IF(PLANEL_Pot_Trim!DY14&lt;&gt;0,DY15/PLANEL_Pot_Trim!DY14,0)</f>
        <v>0</v>
      </c>
      <c r="DZ41" s="50">
        <f>IF(PLANEL_Pot_Trim!DZ14&lt;&gt;0,DZ15/PLANEL_Pot_Trim!DZ14,0)</f>
        <v>0</v>
      </c>
      <c r="EA41" s="50">
        <f>IF(PLANEL_Pot_Trim!EA14&lt;&gt;0,EA15/PLANEL_Pot_Trim!EA14,0)</f>
        <v>0</v>
      </c>
      <c r="EB41" s="50">
        <f>IF(PLANEL_Pot_Trim!EB14&lt;&gt;0,EB15/PLANEL_Pot_Trim!EB14,0)</f>
        <v>0</v>
      </c>
      <c r="EC41" s="50">
        <f>IF(PLANEL_Pot_Trim!EC14&lt;&gt;0,EC15/PLANEL_Pot_Trim!EC14,0)</f>
        <v>0</v>
      </c>
      <c r="ED41" s="50">
        <f>IF(PLANEL_Pot_Trim!ED14&lt;&gt;0,ED15/PLANEL_Pot_Trim!ED14,0)</f>
        <v>0</v>
      </c>
      <c r="EE41" s="50">
        <f>IF(PLANEL_Pot_Trim!EE14&lt;&gt;0,EE15/PLANEL_Pot_Trim!EE14,0)</f>
        <v>0</v>
      </c>
      <c r="EF41" s="50">
        <f>IF(PLANEL_Pot_Trim!EF14&lt;&gt;0,EF15/PLANEL_Pot_Trim!EF14,0)</f>
        <v>0</v>
      </c>
      <c r="EG41" s="50">
        <f>IF(PLANEL_Pot_Trim!EG14&lt;&gt;0,EG15/PLANEL_Pot_Trim!EG14,0)</f>
        <v>0</v>
      </c>
      <c r="EH41" s="50">
        <f>IF(PLANEL_Pot_Trim!EH14&lt;&gt;0,EH15/PLANEL_Pot_Trim!EH14,0)</f>
        <v>0</v>
      </c>
      <c r="EI41" s="50">
        <f>IF(PLANEL_Pot_Trim!EI14&lt;&gt;0,EI15/PLANEL_Pot_Trim!EI14,0)</f>
        <v>0</v>
      </c>
      <c r="EJ41" s="50">
        <f>IF(PLANEL_Pot_Trim!EJ14&lt;&gt;0,EJ15/PLANEL_Pot_Trim!EJ14,0)</f>
        <v>0</v>
      </c>
      <c r="EK41" s="50">
        <f>IF(PLANEL_Pot_Trim!EK14&lt;&gt;0,EK15/PLANEL_Pot_Trim!EK14,0)</f>
        <v>0</v>
      </c>
      <c r="EL41" s="50">
        <f>IF(PLANEL_Pot_Trim!EL14&lt;&gt;0,EL15/PLANEL_Pot_Trim!EL14,0)</f>
        <v>0</v>
      </c>
      <c r="EM41" s="50">
        <f>IF(PLANEL_Pot_Trim!EM14&lt;&gt;0,EM15/PLANEL_Pot_Trim!EM14,0)</f>
        <v>0</v>
      </c>
      <c r="EN41" s="50">
        <f>IF(PLANEL_Pot_Trim!EN14&lt;&gt;0,EN15/PLANEL_Pot_Trim!EN14,0)</f>
        <v>0</v>
      </c>
      <c r="EO41" s="50">
        <f>IF(PLANEL_Pot_Trim!EO14&lt;&gt;0,EO15/PLANEL_Pot_Trim!EO14,0)</f>
        <v>0</v>
      </c>
      <c r="EP41" s="50">
        <f>IF(PLANEL_Pot_Trim!EP14&lt;&gt;0,EP15/PLANEL_Pot_Trim!EP14,0)</f>
        <v>0</v>
      </c>
    </row>
    <row r="42" spans="2:146" x14ac:dyDescent="0.25">
      <c r="B42" s="21" t="s">
        <v>52</v>
      </c>
      <c r="C42" s="50">
        <f>IF(PLANEL_Pot_Trim!C15&lt;&gt;0,C16/PLANEL_Pot_Trim!C15,0)</f>
        <v>0.90249999999999997</v>
      </c>
      <c r="D42" s="50">
        <f>IF(PLANEL_Pot_Trim!D15&lt;&gt;0,D16/PLANEL_Pot_Trim!D15,0)</f>
        <v>0.90249999999999997</v>
      </c>
      <c r="E42" s="50">
        <f>IF(PLANEL_Pot_Trim!E15&lt;&gt;0,E16/PLANEL_Pot_Trim!E15,0)</f>
        <v>0.82050423985463361</v>
      </c>
      <c r="F42" s="50">
        <f>IF(PLANEL_Pot_Trim!F15&lt;&gt;0,F16/PLANEL_Pot_Trim!F15,0)</f>
        <v>0.90249999999999997</v>
      </c>
      <c r="G42" s="50">
        <f>IF(PLANEL_Pot_Trim!G15&lt;&gt;0,G16/PLANEL_Pot_Trim!G15,0)</f>
        <v>0.90249999999999997</v>
      </c>
      <c r="H42" s="50">
        <f>IF(PLANEL_Pot_Trim!H15&lt;&gt;0,H16/PLANEL_Pot_Trim!H15,0)</f>
        <v>0.90249999999999997</v>
      </c>
      <c r="I42" s="50">
        <f>IF(PLANEL_Pot_Trim!I15&lt;&gt;0,I16/PLANEL_Pot_Trim!I15,0)</f>
        <v>0.82050423985463361</v>
      </c>
      <c r="J42" s="50">
        <f>IF(PLANEL_Pot_Trim!J15&lt;&gt;0,J16/PLANEL_Pot_Trim!J15,0)</f>
        <v>0.90249999999999997</v>
      </c>
      <c r="K42" s="50">
        <f>IF(PLANEL_Pot_Trim!K15&lt;&gt;0,K16/PLANEL_Pot_Trim!K15,0)</f>
        <v>0.90249999999999997</v>
      </c>
      <c r="L42" s="50">
        <f>IF(PLANEL_Pot_Trim!L15&lt;&gt;0,L16/PLANEL_Pot_Trim!L15,0)</f>
        <v>0.90249999999999997</v>
      </c>
      <c r="M42" s="50">
        <f>IF(PLANEL_Pot_Trim!M15&lt;&gt;0,M16/PLANEL_Pot_Trim!M15,0)</f>
        <v>0.90249999999999997</v>
      </c>
      <c r="N42" s="50">
        <f>IF(PLANEL_Pot_Trim!N15&lt;&gt;0,N16/PLANEL_Pot_Trim!N15,0)</f>
        <v>0.90249999999999997</v>
      </c>
      <c r="O42" s="50">
        <f>IF(PLANEL_Pot_Trim!O15&lt;&gt;0,O16/PLANEL_Pot_Trim!O15,0)</f>
        <v>0.87247623762376236</v>
      </c>
      <c r="P42" s="50">
        <f>IF(PLANEL_Pot_Trim!P15&lt;&gt;0,P16/PLANEL_Pot_Trim!P15,0)</f>
        <v>0.88105445544554462</v>
      </c>
      <c r="Q42" s="50">
        <f>IF(PLANEL_Pot_Trim!Q15&lt;&gt;0,Q16/PLANEL_Pot_Trim!Q15,0)</f>
        <v>0.60440693069306928</v>
      </c>
      <c r="R42" s="50">
        <f>IF(PLANEL_Pot_Trim!R15&lt;&gt;0,R16/PLANEL_Pot_Trim!R15,0)</f>
        <v>0.90249999999999997</v>
      </c>
      <c r="S42" s="50">
        <f>IF(PLANEL_Pot_Trim!S15&lt;&gt;0,S16/PLANEL_Pot_Trim!S15,0)</f>
        <v>0.87983632286995517</v>
      </c>
      <c r="T42" s="50">
        <f>IF(PLANEL_Pot_Trim!T15&lt;&gt;0,T16/PLANEL_Pot_Trim!T15,0)</f>
        <v>0.46811285500747385</v>
      </c>
      <c r="U42" s="50">
        <f>IF(PLANEL_Pot_Trim!U15&lt;&gt;0,U16/PLANEL_Pot_Trim!U15,0)</f>
        <v>0.67748206278026901</v>
      </c>
      <c r="V42" s="50">
        <f>IF(PLANEL_Pot_Trim!V15&lt;&gt;0,V16/PLANEL_Pot_Trim!V15,0)</f>
        <v>0.90250000000000008</v>
      </c>
      <c r="W42" s="50">
        <f>IF(PLANEL_Pot_Trim!W15&lt;&gt;0,W16/PLANEL_Pot_Trim!W15,0)</f>
        <v>0.90250000000000008</v>
      </c>
      <c r="X42" s="50">
        <f>IF(PLANEL_Pot_Trim!X15&lt;&gt;0,X16/PLANEL_Pot_Trim!X15,0)</f>
        <v>0.90250000000000008</v>
      </c>
      <c r="Y42" s="50">
        <f>IF(PLANEL_Pot_Trim!Y15&lt;&gt;0,Y16/PLANEL_Pot_Trim!Y15,0)</f>
        <v>0.71421766342141868</v>
      </c>
      <c r="Z42" s="50">
        <f>IF(PLANEL_Pot_Trim!Z15&lt;&gt;0,Z16/PLANEL_Pot_Trim!Z15,0)</f>
        <v>0.90250000000000008</v>
      </c>
      <c r="AA42" s="50">
        <f>IF(PLANEL_Pot_Trim!AA15&lt;&gt;0,AA16/PLANEL_Pot_Trim!AA15,0)</f>
        <v>0.88155801104972387</v>
      </c>
      <c r="AB42" s="50">
        <f>IF(PLANEL_Pot_Trim!AB15&lt;&gt;0,AB16/PLANEL_Pot_Trim!AB15,0)</f>
        <v>0.90249999999999997</v>
      </c>
      <c r="AC42" s="50">
        <f>IF(PLANEL_Pot_Trim!AC15&lt;&gt;0,AC16/PLANEL_Pot_Trim!AC15,0)</f>
        <v>0.90249999999999997</v>
      </c>
      <c r="AD42" s="50">
        <f>IF(PLANEL_Pot_Trim!AD15&lt;&gt;0,AD16/PLANEL_Pot_Trim!AD15,0)</f>
        <v>0.69806629834254141</v>
      </c>
      <c r="AE42" s="50">
        <f>IF(PLANEL_Pot_Trim!AE15&lt;&gt;0,AE16/PLANEL_Pot_Trim!AE15,0)</f>
        <v>0.90249999999999997</v>
      </c>
      <c r="AF42" s="50">
        <f>IF(PLANEL_Pot_Trim!AF15&lt;&gt;0,AF16/PLANEL_Pot_Trim!AF15,0)</f>
        <v>0.88155801104972387</v>
      </c>
      <c r="AG42" s="50">
        <f>IF(PLANEL_Pot_Trim!AG15&lt;&gt;0,AG16/PLANEL_Pot_Trim!AG15,0)</f>
        <v>0.90249999999999997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0.88155801104972387</v>
      </c>
      <c r="AK42" s="50">
        <f>IF(PLANEL_Pot_Trim!AK15&lt;&gt;0,AK16/PLANEL_Pot_Trim!AK15,0)</f>
        <v>0.90249999999999997</v>
      </c>
      <c r="AL42" s="50">
        <f>IF(PLANEL_Pot_Trim!AL15&lt;&gt;0,AL16/PLANEL_Pot_Trim!AL15,0)</f>
        <v>0.88155801104972387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0.88065273775216135</v>
      </c>
      <c r="AO42" s="50">
        <f>IF(PLANEL_Pot_Trim!AO15&lt;&gt;0,AO16/PLANEL_Pot_Trim!AO15,0)</f>
        <v>0.90250000000000008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0.88065273775216135</v>
      </c>
      <c r="AS42" s="50">
        <f>IF(PLANEL_Pot_Trim!AS15&lt;&gt;0,AS16/PLANEL_Pot_Trim!AS15,0)</f>
        <v>0.88065273775216135</v>
      </c>
      <c r="AT42" s="50">
        <f>IF(PLANEL_Pot_Trim!AT15&lt;&gt;0,AT16/PLANEL_Pot_Trim!AT15,0)</f>
        <v>0.88065273775216135</v>
      </c>
      <c r="AU42" s="50">
        <f>IF(PLANEL_Pot_Trim!AU15&lt;&gt;0,AU16/PLANEL_Pot_Trim!AU15,0)</f>
        <v>0.9024999997235631</v>
      </c>
      <c r="AV42" s="50">
        <f>IF(PLANEL_Pot_Trim!AV15&lt;&gt;0,AV16/PLANEL_Pot_Trim!AV15,0)</f>
        <v>0.9024999997235631</v>
      </c>
      <c r="AW42" s="50">
        <f>IF(PLANEL_Pot_Trim!AW15&lt;&gt;0,AW16/PLANEL_Pot_Trim!AW15,0)</f>
        <v>0.9024999997235631</v>
      </c>
      <c r="AX42" s="50">
        <f>IF(PLANEL_Pot_Trim!AX15&lt;&gt;0,AX16/PLANEL_Pot_Trim!AX15,0)</f>
        <v>0.9024999997235631</v>
      </c>
      <c r="AY42" s="50">
        <f>IF(PLANEL_Pot_Trim!AY15&lt;&gt;0,AY16/PLANEL_Pot_Trim!AY15,0)</f>
        <v>0.90250000005413544</v>
      </c>
      <c r="AZ42" s="50">
        <f>IF(PLANEL_Pot_Trim!AZ15&lt;&gt;0,AZ16/PLANEL_Pot_Trim!AZ15,0)</f>
        <v>0.90250000005413544</v>
      </c>
      <c r="BA42" s="50">
        <f>IF(PLANEL_Pot_Trim!BA15&lt;&gt;0,BA16/PLANEL_Pot_Trim!BA15,0)</f>
        <v>0.90250000005413544</v>
      </c>
      <c r="BB42" s="50">
        <f>IF(PLANEL_Pot_Trim!BB15&lt;&gt;0,BB16/PLANEL_Pot_Trim!BB15,0)</f>
        <v>0.89988901614384009</v>
      </c>
      <c r="BC42" s="50">
        <f>IF(PLANEL_Pot_Trim!BC15&lt;&gt;0,BC16/PLANEL_Pot_Trim!BC15,0)</f>
        <v>0.90250000000732822</v>
      </c>
      <c r="BD42" s="50">
        <f>IF(PLANEL_Pot_Trim!BD15&lt;&gt;0,BD16/PLANEL_Pot_Trim!BD15,0)</f>
        <v>0.87657439365566914</v>
      </c>
      <c r="BE42" s="50">
        <f>IF(PLANEL_Pot_Trim!BE15&lt;&gt;0,BE16/PLANEL_Pot_Trim!BE15,0)</f>
        <v>0.37340599283061232</v>
      </c>
      <c r="BF42" s="50">
        <f>IF(PLANEL_Pot_Trim!BF15&lt;&gt;0,BF16/PLANEL_Pot_Trim!BF15,0)</f>
        <v>0.90250000000732822</v>
      </c>
      <c r="BG42" s="50">
        <f>IF(PLANEL_Pot_Trim!BG15&lt;&gt;0,BG16/PLANEL_Pot_Trim!BG15,0)</f>
        <v>0.90249999999999997</v>
      </c>
      <c r="BH42" s="50">
        <f>IF(PLANEL_Pot_Trim!BH15&lt;&gt;0,BH16/PLANEL_Pot_Trim!BH15,0)</f>
        <v>0.882139011864707</v>
      </c>
      <c r="BI42" s="50">
        <f>IF(PLANEL_Pot_Trim!BI15&lt;&gt;0,BI16/PLANEL_Pot_Trim!BI15,0)</f>
        <v>0.90115751726580495</v>
      </c>
      <c r="BJ42" s="50">
        <f>IF(PLANEL_Pot_Trim!BJ15&lt;&gt;0,BJ16/PLANEL_Pot_Trim!BJ15,0)</f>
        <v>0.90249999999999997</v>
      </c>
      <c r="BK42" s="50">
        <f>IF(PLANEL_Pot_Trim!BK15&lt;&gt;0,BK16/PLANEL_Pot_Trim!BK15,0)</f>
        <v>0.90249999999999997</v>
      </c>
      <c r="BL42" s="50">
        <f>IF(PLANEL_Pot_Trim!BL15&lt;&gt;0,BL16/PLANEL_Pot_Trim!BL15,0)</f>
        <v>0.90249999999999997</v>
      </c>
      <c r="BM42" s="50">
        <f>IF(PLANEL_Pot_Trim!BM15&lt;&gt;0,BM16/PLANEL_Pot_Trim!BM15,0)</f>
        <v>0.90249999999999997</v>
      </c>
      <c r="BN42" s="50">
        <f>IF(PLANEL_Pot_Trim!BN15&lt;&gt;0,BN16/PLANEL_Pot_Trim!BN15,0)</f>
        <v>0.90249999999999997</v>
      </c>
      <c r="BO42" s="50">
        <f>IF(PLANEL_Pot_Trim!BO15&lt;&gt;0,BO16/PLANEL_Pot_Trim!BO15,0)</f>
        <v>0.90250000000000008</v>
      </c>
      <c r="BP42" s="50">
        <f>IF(PLANEL_Pot_Trim!BP15&lt;&gt;0,BP16/PLANEL_Pot_Trim!BP15,0)</f>
        <v>0.90250000000000008</v>
      </c>
      <c r="BQ42" s="50">
        <f>IF(PLANEL_Pot_Trim!BQ15&lt;&gt;0,BQ16/PLANEL_Pot_Trim!BQ15,0)</f>
        <v>0.90250000000000008</v>
      </c>
      <c r="BR42" s="50">
        <f>IF(PLANEL_Pot_Trim!BR15&lt;&gt;0,BR16/PLANEL_Pot_Trim!BR15,0)</f>
        <v>0.90250000000000008</v>
      </c>
      <c r="BS42" s="50">
        <f>IF(PLANEL_Pot_Trim!BS15&lt;&gt;0,BS16/PLANEL_Pot_Trim!BS15,0)</f>
        <v>0.90250000000000008</v>
      </c>
      <c r="BT42" s="50">
        <f>IF(PLANEL_Pot_Trim!BT15&lt;&gt;0,BT16/PLANEL_Pot_Trim!BT15,0)</f>
        <v>0.90250000000000008</v>
      </c>
      <c r="BU42" s="50">
        <f>IF(PLANEL_Pot_Trim!BU15&lt;&gt;0,BU16/PLANEL_Pot_Trim!BU15,0)</f>
        <v>0.90250000000000008</v>
      </c>
      <c r="BV42" s="50">
        <f>IF(PLANEL_Pot_Trim!BV15&lt;&gt;0,BV16/PLANEL_Pot_Trim!BV15,0)</f>
        <v>0.88351977614655541</v>
      </c>
      <c r="BW42" s="50">
        <f>IF(PLANEL_Pot_Trim!BW15&lt;&gt;0,BW16/PLANEL_Pot_Trim!BW15,0)</f>
        <v>0.90250000000000008</v>
      </c>
      <c r="BX42" s="50">
        <f>IF(PLANEL_Pot_Trim!BX15&lt;&gt;0,BX16/PLANEL_Pot_Trim!BX15,0)</f>
        <v>0.8450357929014537</v>
      </c>
      <c r="BY42" s="50">
        <f>IF(PLANEL_Pot_Trim!BY15&lt;&gt;0,BY16/PLANEL_Pot_Trim!BY15,0)</f>
        <v>0.90250000000000008</v>
      </c>
      <c r="BZ42" s="50">
        <f>IF(PLANEL_Pot_Trim!BZ15&lt;&gt;0,BZ16/PLANEL_Pot_Trim!BZ15,0)</f>
        <v>0.90250000000000008</v>
      </c>
      <c r="CA42" s="50">
        <f>IF(PLANEL_Pot_Trim!CA15&lt;&gt;0,CA16/PLANEL_Pot_Trim!CA15,0)</f>
        <v>0.90250000000000008</v>
      </c>
      <c r="CB42" s="50">
        <f>IF(PLANEL_Pot_Trim!CB15&lt;&gt;0,CB16/PLANEL_Pot_Trim!CB15,0)</f>
        <v>0.73755293965689761</v>
      </c>
      <c r="CC42" s="50">
        <f>IF(PLANEL_Pot_Trim!CC15&lt;&gt;0,CC16/PLANEL_Pot_Trim!CC15,0)</f>
        <v>0.90250000000000008</v>
      </c>
      <c r="CD42" s="50">
        <f>IF(PLANEL_Pot_Trim!CD15&lt;&gt;0,CD16/PLANEL_Pot_Trim!CD15,0)</f>
        <v>0.90250000000000008</v>
      </c>
      <c r="CE42" s="50">
        <f>IF(PLANEL_Pot_Trim!CE15&lt;&gt;0,CE16/PLANEL_Pot_Trim!CE15,0)</f>
        <v>0.90250000000000008</v>
      </c>
      <c r="CF42" s="50">
        <f>IF(PLANEL_Pot_Trim!CF15&lt;&gt;0,CF16/PLANEL_Pot_Trim!CF15,0)</f>
        <v>0.90250000000000008</v>
      </c>
      <c r="CG42" s="50">
        <f>IF(PLANEL_Pot_Trim!CG15&lt;&gt;0,CG16/PLANEL_Pot_Trim!CG15,0)</f>
        <v>0.90250000000000008</v>
      </c>
      <c r="CH42" s="50">
        <f>IF(PLANEL_Pot_Trim!CH15&lt;&gt;0,CH16/PLANEL_Pot_Trim!CH15,0)</f>
        <v>0.90250000000000008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0.81809494620328072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0.85369548544484697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0.89839242476651682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0.90111985472154965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0.90249999999999997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0.63508840703453551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0.79496809281071923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0.90249999999999997</v>
      </c>
      <c r="DX42" s="50">
        <f>IF(PLANEL_Pot_Trim!DX15&lt;&gt;0,DX16/PLANEL_Pot_Trim!DX15,0)</f>
        <v>0.90249999999999997</v>
      </c>
      <c r="DY42" s="50">
        <f>IF(PLANEL_Pot_Trim!DY15&lt;&gt;0,DY16/PLANEL_Pot_Trim!DY15,0)</f>
        <v>0.90249999999999997</v>
      </c>
      <c r="DZ42" s="50">
        <f>IF(PLANEL_Pot_Trim!DZ15&lt;&gt;0,DZ16/PLANEL_Pot_Trim!DZ15,0)</f>
        <v>0.90249999999999997</v>
      </c>
      <c r="EA42" s="50">
        <f>IF(PLANEL_Pot_Trim!EA15&lt;&gt;0,EA16/PLANEL_Pot_Trim!EA15,0)</f>
        <v>0.90249999999999997</v>
      </c>
      <c r="EB42" s="50">
        <f>IF(PLANEL_Pot_Trim!EB15&lt;&gt;0,EB16/PLANEL_Pot_Trim!EB15,0)</f>
        <v>0.90249999999999997</v>
      </c>
      <c r="EC42" s="50">
        <f>IF(PLANEL_Pot_Trim!EC15&lt;&gt;0,EC16/PLANEL_Pot_Trim!EC15,0)</f>
        <v>0.84290094339622645</v>
      </c>
      <c r="ED42" s="50">
        <f>IF(PLANEL_Pot_Trim!ED15&lt;&gt;0,ED16/PLANEL_Pot_Trim!ED15,0)</f>
        <v>0.60886092264150937</v>
      </c>
      <c r="EE42" s="50">
        <f>IF(PLANEL_Pot_Trim!EE15&lt;&gt;0,EE16/PLANEL_Pot_Trim!EE15,0)</f>
        <v>0.90249999999999997</v>
      </c>
      <c r="EF42" s="50">
        <f>IF(PLANEL_Pot_Trim!EF15&lt;&gt;0,EF16/PLANEL_Pot_Trim!EF15,0)</f>
        <v>0.90249999999999997</v>
      </c>
      <c r="EG42" s="50">
        <f>IF(PLANEL_Pot_Trim!EG15&lt;&gt;0,EG16/PLANEL_Pot_Trim!EG15,0)</f>
        <v>0.90249999999999997</v>
      </c>
      <c r="EH42" s="50">
        <f>IF(PLANEL_Pot_Trim!EH15&lt;&gt;0,EH16/PLANEL_Pot_Trim!EH15,0)</f>
        <v>0.90249999999999997</v>
      </c>
      <c r="EI42" s="50">
        <f>IF(PLANEL_Pot_Trim!EI15&lt;&gt;0,EI16/PLANEL_Pot_Trim!EI15,0)</f>
        <v>0.90249999999999997</v>
      </c>
      <c r="EJ42" s="50">
        <f>IF(PLANEL_Pot_Trim!EJ15&lt;&gt;0,EJ16/PLANEL_Pot_Trim!EJ15,0)</f>
        <v>0.90249999999999997</v>
      </c>
      <c r="EK42" s="50">
        <f>IF(PLANEL_Pot_Trim!EK15&lt;&gt;0,EK16/PLANEL_Pot_Trim!EK15,0)</f>
        <v>0.90249999999999997</v>
      </c>
      <c r="EL42" s="50">
        <f>IF(PLANEL_Pot_Trim!EL15&lt;&gt;0,EL16/PLANEL_Pot_Trim!EL15,0)</f>
        <v>0.90249999999999997</v>
      </c>
      <c r="EM42" s="50">
        <f>IF(PLANEL_Pot_Trim!EM15&lt;&gt;0,EM16/PLANEL_Pot_Trim!EM15,0)</f>
        <v>0.90249999999999997</v>
      </c>
      <c r="EN42" s="50">
        <f>IF(PLANEL_Pot_Trim!EN15&lt;&gt;0,EN16/PLANEL_Pot_Trim!EN15,0)</f>
        <v>0.90249999999999997</v>
      </c>
      <c r="EO42" s="50">
        <f>IF(PLANEL_Pot_Trim!EO15&lt;&gt;0,EO16/PLANEL_Pot_Trim!EO15,0)</f>
        <v>0.84290094339622645</v>
      </c>
      <c r="EP42" s="50">
        <f>IF(PLANEL_Pot_Trim!EP15&lt;&gt;0,EP16/PLANEL_Pot_Trim!EP15,0)</f>
        <v>0.90249999999999997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58</v>
      </c>
      <c r="C44" s="51">
        <f>IF(PLANEL_Pot_Trim!C17&lt;&gt;0,C18/PLANEL_Pot_Trim!C17,0)</f>
        <v>0.16951927365256492</v>
      </c>
      <c r="D44" s="51">
        <f>IF(PLANEL_Pot_Trim!D17&lt;&gt;0,D18/PLANEL_Pot_Trim!D17,0)</f>
        <v>0.18497996956450116</v>
      </c>
      <c r="E44" s="51">
        <f>IF(PLANEL_Pot_Trim!E17&lt;&gt;0,E18/PLANEL_Pot_Trim!E17,0)</f>
        <v>0.18469342315471252</v>
      </c>
      <c r="F44" s="51">
        <f>IF(PLANEL_Pot_Trim!F17&lt;&gt;0,F18/PLANEL_Pot_Trim!F17,0)</f>
        <v>0.19529893756863773</v>
      </c>
      <c r="G44" s="51">
        <f>IF(PLANEL_Pot_Trim!G17&lt;&gt;0,G18/PLANEL_Pot_Trim!G17,0)</f>
        <v>0.10630808459739632</v>
      </c>
      <c r="H44" s="51">
        <f>IF(PLANEL_Pot_Trim!H17&lt;&gt;0,H18/PLANEL_Pot_Trim!H17,0)</f>
        <v>0.17174211893584507</v>
      </c>
      <c r="I44" s="51">
        <f>IF(PLANEL_Pot_Trim!I17&lt;&gt;0,I18/PLANEL_Pot_Trim!I17,0)</f>
        <v>0.1647027694115393</v>
      </c>
      <c r="J44" s="51">
        <f>IF(PLANEL_Pot_Trim!J17&lt;&gt;0,J18/PLANEL_Pot_Trim!J17,0)</f>
        <v>0.23652411847647453</v>
      </c>
      <c r="K44" s="51">
        <f>IF(PLANEL_Pot_Trim!K17&lt;&gt;0,K18/PLANEL_Pot_Trim!K17,0)</f>
        <v>0.15518577827336169</v>
      </c>
      <c r="L44" s="51">
        <f>IF(PLANEL_Pot_Trim!L17&lt;&gt;0,L18/PLANEL_Pot_Trim!L17,0)</f>
        <v>0.14802879357465559</v>
      </c>
      <c r="M44" s="51">
        <f>IF(PLANEL_Pot_Trim!M17&lt;&gt;0,M18/PLANEL_Pot_Trim!M17,0)</f>
        <v>0.19828028988079244</v>
      </c>
      <c r="N44" s="51">
        <f>IF(PLANEL_Pot_Trim!N17&lt;&gt;0,N18/PLANEL_Pot_Trim!N17,0)</f>
        <v>0.21203457938418016</v>
      </c>
      <c r="O44" s="51">
        <f>IF(PLANEL_Pot_Trim!O17&lt;&gt;0,O18/PLANEL_Pot_Trim!O17,0)</f>
        <v>0.16128571160168442</v>
      </c>
      <c r="P44" s="51">
        <f>IF(PLANEL_Pot_Trim!P17&lt;&gt;0,P18/PLANEL_Pot_Trim!P17,0)</f>
        <v>0.14160493566850493</v>
      </c>
      <c r="Q44" s="51">
        <f>IF(PLANEL_Pot_Trim!Q17&lt;&gt;0,Q18/PLANEL_Pot_Trim!Q17,0)</f>
        <v>0.13565752220477162</v>
      </c>
      <c r="R44" s="51">
        <f>IF(PLANEL_Pot_Trim!R17&lt;&gt;0,R18/PLANEL_Pot_Trim!R17,0)</f>
        <v>0.20300324939591427</v>
      </c>
      <c r="S44" s="51">
        <f>IF(PLANEL_Pot_Trim!S17&lt;&gt;0,S18/PLANEL_Pot_Trim!S17,0)</f>
        <v>0.15812148889584382</v>
      </c>
      <c r="T44" s="51">
        <f>IF(PLANEL_Pot_Trim!T17&lt;&gt;0,T18/PLANEL_Pot_Trim!T17,0)</f>
        <v>0.18658262569542422</v>
      </c>
      <c r="U44" s="51">
        <f>IF(PLANEL_Pot_Trim!U17&lt;&gt;0,U18/PLANEL_Pot_Trim!U17,0)</f>
        <v>0.19203905390382089</v>
      </c>
      <c r="V44" s="51">
        <f>IF(PLANEL_Pot_Trim!V17&lt;&gt;0,V18/PLANEL_Pot_Trim!V17,0)</f>
        <v>0.21120432433615413</v>
      </c>
      <c r="W44" s="51">
        <f>IF(PLANEL_Pot_Trim!W17&lt;&gt;0,W18/PLANEL_Pot_Trim!W17,0)</f>
        <v>0.18745442721293915</v>
      </c>
      <c r="X44" s="51">
        <f>IF(PLANEL_Pot_Trim!X17&lt;&gt;0,X18/PLANEL_Pot_Trim!X17,0)</f>
        <v>0.17724593158270013</v>
      </c>
      <c r="Y44" s="51">
        <f>IF(PLANEL_Pot_Trim!Y17&lt;&gt;0,Y18/PLANEL_Pot_Trim!Y17,0)</f>
        <v>0.22837280857572972</v>
      </c>
      <c r="Z44" s="51">
        <f>IF(PLANEL_Pot_Trim!Z17&lt;&gt;0,Z18/PLANEL_Pot_Trim!Z17,0)</f>
        <v>0.24686318650049363</v>
      </c>
      <c r="AA44" s="51">
        <f>IF(PLANEL_Pot_Trim!AA17&lt;&gt;0,AA18/PLANEL_Pot_Trim!AA17,0)</f>
        <v>0.17824475906792792</v>
      </c>
      <c r="AB44" s="51">
        <f>IF(PLANEL_Pot_Trim!AB17&lt;&gt;0,AB18/PLANEL_Pot_Trim!AB17,0)</f>
        <v>0.20372021524895689</v>
      </c>
      <c r="AC44" s="51">
        <f>IF(PLANEL_Pot_Trim!AC17&lt;&gt;0,AC18/PLANEL_Pot_Trim!AC17,0)</f>
        <v>0.263686343215977</v>
      </c>
      <c r="AD44" s="51">
        <f>IF(PLANEL_Pot_Trim!AD17&lt;&gt;0,AD18/PLANEL_Pot_Trim!AD17,0)</f>
        <v>0.21193254291128363</v>
      </c>
      <c r="AE44" s="51">
        <f>IF(PLANEL_Pot_Trim!AE17&lt;&gt;0,AE18/PLANEL_Pot_Trim!AE17,0)</f>
        <v>0.18007771265735467</v>
      </c>
      <c r="AF44" s="51">
        <f>IF(PLANEL_Pot_Trim!AF17&lt;&gt;0,AF18/PLANEL_Pot_Trim!AF17,0)</f>
        <v>0.20533364988622368</v>
      </c>
      <c r="AG44" s="51">
        <f>IF(PLANEL_Pot_Trim!AG17&lt;&gt;0,AG18/PLANEL_Pot_Trim!AG17,0)</f>
        <v>0.19314385454958877</v>
      </c>
      <c r="AH44" s="51">
        <f>IF(PLANEL_Pot_Trim!AH17&lt;&gt;0,AH18/PLANEL_Pot_Trim!AH17,0)</f>
        <v>0.17874974778346756</v>
      </c>
      <c r="AI44" s="51">
        <f>IF(PLANEL_Pot_Trim!AI17&lt;&gt;0,AI18/PLANEL_Pot_Trim!AI17,0)</f>
        <v>0.2039009356080406</v>
      </c>
      <c r="AJ44" s="51">
        <f>IF(PLANEL_Pot_Trim!AJ17&lt;&gt;0,AJ18/PLANEL_Pot_Trim!AJ17,0)</f>
        <v>0.19963626881601335</v>
      </c>
      <c r="AK44" s="51">
        <f>IF(PLANEL_Pot_Trim!AK17&lt;&gt;0,AK18/PLANEL_Pot_Trim!AK17,0)</f>
        <v>0.22009444752804563</v>
      </c>
      <c r="AL44" s="51">
        <f>IF(PLANEL_Pot_Trim!AL17&lt;&gt;0,AL18/PLANEL_Pot_Trim!AL17,0)</f>
        <v>0.25120394850620126</v>
      </c>
      <c r="AM44" s="51">
        <f>IF(PLANEL_Pot_Trim!AM17&lt;&gt;0,AM18/PLANEL_Pot_Trim!AM17,0)</f>
        <v>0.20358024701473729</v>
      </c>
      <c r="AN44" s="51">
        <f>IF(PLANEL_Pot_Trim!AN17&lt;&gt;0,AN18/PLANEL_Pot_Trim!AN17,0)</f>
        <v>0.22103208658399415</v>
      </c>
      <c r="AO44" s="51">
        <f>IF(PLANEL_Pot_Trim!AO17&lt;&gt;0,AO18/PLANEL_Pot_Trim!AO17,0)</f>
        <v>0.28295002510402067</v>
      </c>
      <c r="AP44" s="51">
        <f>IF(PLANEL_Pot_Trim!AP17&lt;&gt;0,AP18/PLANEL_Pot_Trim!AP17,0)</f>
        <v>0.28035689135405523</v>
      </c>
      <c r="AQ44" s="51">
        <f>IF(PLANEL_Pot_Trim!AQ17&lt;&gt;0,AQ18/PLANEL_Pot_Trim!AQ17,0)</f>
        <v>0.208681161037166</v>
      </c>
      <c r="AR44" s="51">
        <f>IF(PLANEL_Pot_Trim!AR17&lt;&gt;0,AR18/PLANEL_Pot_Trim!AR17,0)</f>
        <v>0.21486510141306808</v>
      </c>
      <c r="AS44" s="51">
        <f>IF(PLANEL_Pot_Trim!AS17&lt;&gt;0,AS18/PLANEL_Pot_Trim!AS17,0)</f>
        <v>0.29405120471596785</v>
      </c>
      <c r="AT44" s="51">
        <f>IF(PLANEL_Pot_Trim!AT17&lt;&gt;0,AT18/PLANEL_Pot_Trim!AT17,0)</f>
        <v>0.27049370866027206</v>
      </c>
      <c r="AU44" s="51">
        <f>IF(PLANEL_Pot_Trim!AU17&lt;&gt;0,AU18/PLANEL_Pot_Trim!AU17,0)</f>
        <v>0.15317869086425817</v>
      </c>
      <c r="AV44" s="51">
        <f>IF(PLANEL_Pot_Trim!AV17&lt;&gt;0,AV18/PLANEL_Pot_Trim!AV17,0)</f>
        <v>0.23580220758399817</v>
      </c>
      <c r="AW44" s="51">
        <f>IF(PLANEL_Pot_Trim!AW17&lt;&gt;0,AW18/PLANEL_Pot_Trim!AW17,0)</f>
        <v>0.3234769487446546</v>
      </c>
      <c r="AX44" s="51">
        <f>IF(PLANEL_Pot_Trim!AX17&lt;&gt;0,AX18/PLANEL_Pot_Trim!AX17,0)</f>
        <v>0.22834326898726653</v>
      </c>
      <c r="AY44" s="51">
        <f>IF(PLANEL_Pot_Trim!AY17&lt;&gt;0,AY18/PLANEL_Pot_Trim!AY17,0)</f>
        <v>0.20921425022791085</v>
      </c>
      <c r="AZ44" s="51">
        <f>IF(PLANEL_Pot_Trim!AZ17&lt;&gt;0,AZ18/PLANEL_Pot_Trim!AZ17,0)</f>
        <v>0.23590909431608417</v>
      </c>
      <c r="BA44" s="51">
        <f>IF(PLANEL_Pot_Trim!BA17&lt;&gt;0,BA18/PLANEL_Pot_Trim!BA17,0)</f>
        <v>0.32635374765646041</v>
      </c>
      <c r="BB44" s="51">
        <f>IF(PLANEL_Pot_Trim!BB17&lt;&gt;0,BB18/PLANEL_Pot_Trim!BB17,0)</f>
        <v>0.28227274245729822</v>
      </c>
      <c r="BC44" s="51">
        <f>IF(PLANEL_Pot_Trim!BC17&lt;&gt;0,BC18/PLANEL_Pot_Trim!BC17,0)</f>
        <v>0.20921831908160909</v>
      </c>
      <c r="BD44" s="51">
        <f>IF(PLANEL_Pot_Trim!BD17&lt;&gt;0,BD18/PLANEL_Pot_Trim!BD17,0)</f>
        <v>0.23564628767920193</v>
      </c>
      <c r="BE44" s="51">
        <f>IF(PLANEL_Pot_Trim!BE17&lt;&gt;0,BE18/PLANEL_Pot_Trim!BE17,0)</f>
        <v>0.30802709263581385</v>
      </c>
      <c r="BF44" s="51">
        <f>IF(PLANEL_Pot_Trim!BF17&lt;&gt;0,BF18/PLANEL_Pot_Trim!BF17,0)</f>
        <v>0.27343514707097877</v>
      </c>
      <c r="BG44" s="51">
        <f>IF(PLANEL_Pot_Trim!BG17&lt;&gt;0,BG18/PLANEL_Pot_Trim!BG17,0)</f>
        <v>0.20919693217970761</v>
      </c>
      <c r="BH44" s="51">
        <f>IF(PLANEL_Pot_Trim!BH17&lt;&gt;0,BH18/PLANEL_Pot_Trim!BH17,0)</f>
        <v>0.23561781517666261</v>
      </c>
      <c r="BI44" s="51">
        <f>IF(PLANEL_Pot_Trim!BI17&lt;&gt;0,BI18/PLANEL_Pot_Trim!BI17,0)</f>
        <v>0.32084016097584478</v>
      </c>
      <c r="BJ44" s="51">
        <f>IF(PLANEL_Pot_Trim!BJ17&lt;&gt;0,BJ18/PLANEL_Pot_Trim!BJ17,0)</f>
        <v>0.28558406462228614</v>
      </c>
      <c r="BK44" s="51">
        <f>IF(PLANEL_Pot_Trim!BK17&lt;&gt;0,BK18/PLANEL_Pot_Trim!BK17,0)</f>
        <v>0.21036175326976184</v>
      </c>
      <c r="BL44" s="51">
        <f>IF(PLANEL_Pot_Trim!BL17&lt;&gt;0,BL18/PLANEL_Pot_Trim!BL17,0)</f>
        <v>0.2117353621144839</v>
      </c>
      <c r="BM44" s="51">
        <f>IF(PLANEL_Pot_Trim!BM17&lt;&gt;0,BM18/PLANEL_Pot_Trim!BM17,0)</f>
        <v>0.29020864251667972</v>
      </c>
      <c r="BN44" s="51">
        <f>IF(PLANEL_Pot_Trim!BN17&lt;&gt;0,BN18/PLANEL_Pot_Trim!BN17,0)</f>
        <v>0.28713843656453836</v>
      </c>
      <c r="BO44" s="51">
        <f>IF(PLANEL_Pot_Trim!BO17&lt;&gt;0,BO18/PLANEL_Pot_Trim!BO17,0)</f>
        <v>0.21164397534843399</v>
      </c>
      <c r="BP44" s="51">
        <f>IF(PLANEL_Pot_Trim!BP17&lt;&gt;0,BP18/PLANEL_Pot_Trim!BP17,0)</f>
        <v>0.23981303969539636</v>
      </c>
      <c r="BQ44" s="51">
        <f>IF(PLANEL_Pot_Trim!BQ17&lt;&gt;0,BQ18/PLANEL_Pot_Trim!BQ17,0)</f>
        <v>0.29315564505393754</v>
      </c>
      <c r="BR44" s="51">
        <f>IF(PLANEL_Pot_Trim!BR17&lt;&gt;0,BR18/PLANEL_Pot_Trim!BR17,0)</f>
        <v>0.28884947187488952</v>
      </c>
      <c r="BS44" s="51">
        <f>IF(PLANEL_Pot_Trim!BS17&lt;&gt;0,BS18/PLANEL_Pot_Trim!BS17,0)</f>
        <v>0.20790153907670347</v>
      </c>
      <c r="BT44" s="51">
        <f>IF(PLANEL_Pot_Trim!BT17&lt;&gt;0,BT18/PLANEL_Pot_Trim!BT17,0)</f>
        <v>0.23525057713070083</v>
      </c>
      <c r="BU44" s="51">
        <f>IF(PLANEL_Pot_Trim!BU17&lt;&gt;0,BU18/PLANEL_Pot_Trim!BU17,0)</f>
        <v>0.32922124451996337</v>
      </c>
      <c r="BV44" s="51">
        <f>IF(PLANEL_Pot_Trim!BV17&lt;&gt;0,BV18/PLANEL_Pot_Trim!BV17,0)</f>
        <v>0.28385545349193675</v>
      </c>
      <c r="BW44" s="51">
        <f>IF(PLANEL_Pot_Trim!BW17&lt;&gt;0,BW18/PLANEL_Pot_Trim!BW17,0)</f>
        <v>0.20469592492320024</v>
      </c>
      <c r="BX44" s="51">
        <f>IF(PLANEL_Pot_Trim!BX17&lt;&gt;0,BX18/PLANEL_Pot_Trim!BX17,0)</f>
        <v>0.23134256280949111</v>
      </c>
      <c r="BY44" s="51">
        <f>IF(PLANEL_Pot_Trim!BY17&lt;&gt;0,BY18/PLANEL_Pot_Trim!BY17,0)</f>
        <v>0.32371569528094735</v>
      </c>
      <c r="BZ44" s="51">
        <f>IF(PLANEL_Pot_Trim!BZ17&lt;&gt;0,BZ18/PLANEL_Pot_Trim!BZ17,0)</f>
        <v>0.27957778651750431</v>
      </c>
      <c r="CA44" s="51">
        <f>IF(PLANEL_Pot_Trim!CA17&lt;&gt;0,CA18/PLANEL_Pot_Trim!CA17,0)</f>
        <v>0.2041700958325017</v>
      </c>
      <c r="CB44" s="51">
        <f>IF(PLANEL_Pot_Trim!CB17&lt;&gt;0,CB18/PLANEL_Pot_Trim!CB17,0)</f>
        <v>0.23070151633189023</v>
      </c>
      <c r="CC44" s="51">
        <f>IF(PLANEL_Pot_Trim!CC17&lt;&gt;0,CC18/PLANEL_Pot_Trim!CC17,0)</f>
        <v>0.32042059118597987</v>
      </c>
      <c r="CD44" s="51">
        <f>IF(PLANEL_Pot_Trim!CD17&lt;&gt;0,CD18/PLANEL_Pot_Trim!CD17,0)</f>
        <v>0.27887610451088612</v>
      </c>
      <c r="CE44" s="51">
        <f>IF(PLANEL_Pot_Trim!CE17&lt;&gt;0,CE18/PLANEL_Pot_Trim!CE17,0)</f>
        <v>0.20137360157225137</v>
      </c>
      <c r="CF44" s="51">
        <f>IF(PLANEL_Pot_Trim!CF17&lt;&gt;0,CF18/PLANEL_Pot_Trim!CF17,0)</f>
        <v>0.2272922664601926</v>
      </c>
      <c r="CG44" s="51">
        <f>IF(PLANEL_Pot_Trim!CG17&lt;&gt;0,CG18/PLANEL_Pot_Trim!CG17,0)</f>
        <v>0.31067367058517636</v>
      </c>
      <c r="CH44" s="51">
        <f>IF(PLANEL_Pot_Trim!CH17&lt;&gt;0,CH18/PLANEL_Pot_Trim!CH17,0)</f>
        <v>0.27514437927646518</v>
      </c>
      <c r="CI44" s="51">
        <f>IF(PLANEL_Pot_Trim!CI17&lt;&gt;0,CI18/PLANEL_Pot_Trim!CI17,0)</f>
        <v>0.1982450568910881</v>
      </c>
      <c r="CJ44" s="51">
        <f>IF(PLANEL_Pot_Trim!CJ17&lt;&gt;0,CJ18/PLANEL_Pot_Trim!CJ17,0)</f>
        <v>0.22347820872684238</v>
      </c>
      <c r="CK44" s="51">
        <f>IF(PLANEL_Pot_Trim!CK17&lt;&gt;0,CK18/PLANEL_Pot_Trim!CK17,0)</f>
        <v>0.30615904322639853</v>
      </c>
      <c r="CL44" s="51">
        <f>IF(PLANEL_Pot_Trim!CL17&lt;&gt;0,CL18/PLANEL_Pot_Trim!CL17,0)</f>
        <v>0.27096955611038948</v>
      </c>
      <c r="CM44" s="51">
        <f>IF(PLANEL_Pot_Trim!CM17&lt;&gt;0,CM18/PLANEL_Pot_Trim!CM17,0)</f>
        <v>0.19567641295991947</v>
      </c>
      <c r="CN44" s="51">
        <f>IF(PLANEL_Pot_Trim!CN17&lt;&gt;0,CN18/PLANEL_Pot_Trim!CN17,0)</f>
        <v>0.22034673478672895</v>
      </c>
      <c r="CO44" s="51">
        <f>IF(PLANEL_Pot_Trim!CO17&lt;&gt;0,CO18/PLANEL_Pot_Trim!CO17,0)</f>
        <v>0.27533976164400348</v>
      </c>
      <c r="CP44" s="51">
        <f>IF(PLANEL_Pot_Trim!CP17&lt;&gt;0,CP18/PLANEL_Pot_Trim!CP17,0)</f>
        <v>0.26754188126264639</v>
      </c>
      <c r="CQ44" s="51">
        <f>IF(PLANEL_Pot_Trim!CQ17&lt;&gt;0,CQ18/PLANEL_Pot_Trim!CQ17,0)</f>
        <v>0.19425671509354647</v>
      </c>
      <c r="CR44" s="51">
        <f>IF(PLANEL_Pot_Trim!CR17&lt;&gt;0,CR18/PLANEL_Pot_Trim!CR17,0)</f>
        <v>0.21861595878822629</v>
      </c>
      <c r="CS44" s="51">
        <f>IF(PLANEL_Pot_Trim!CS17&lt;&gt;0,CS18/PLANEL_Pot_Trim!CS17,0)</f>
        <v>0.29893999708167651</v>
      </c>
      <c r="CT44" s="51">
        <f>IF(PLANEL_Pot_Trim!CT17&lt;&gt;0,CT18/PLANEL_Pot_Trim!CT17,0)</f>
        <v>0.26509619811570806</v>
      </c>
      <c r="CU44" s="51">
        <f>IF(PLANEL_Pot_Trim!CU17&lt;&gt;0,CU18/PLANEL_Pot_Trim!CU17,0)</f>
        <v>0.18304428796180242</v>
      </c>
      <c r="CV44" s="51">
        <f>IF(PLANEL_Pot_Trim!CV17&lt;&gt;0,CV18/PLANEL_Pot_Trim!CV17,0)</f>
        <v>0.20494671367725478</v>
      </c>
      <c r="CW44" s="51">
        <f>IF(PLANEL_Pot_Trim!CW17&lt;&gt;0,CW18/PLANEL_Pot_Trim!CW17,0)</f>
        <v>0.28652963735977044</v>
      </c>
      <c r="CX44" s="51">
        <f>IF(PLANEL_Pot_Trim!CX17&lt;&gt;0,CX18/PLANEL_Pot_Trim!CX17,0)</f>
        <v>0.24449790979052621</v>
      </c>
      <c r="CY44" s="81">
        <f>IF(PLANEL_Pot_Trim!CY17&lt;&gt;0,CY18/PLANEL_Pot_Trim!CY17,0)</f>
        <v>0.18519559057720125</v>
      </c>
      <c r="CZ44" s="81">
        <f>IF(PLANEL_Pot_Trim!CZ17&lt;&gt;0,CZ18/PLANEL_Pot_Trim!CZ17,0)</f>
        <v>0.20756940033251842</v>
      </c>
      <c r="DA44" s="81">
        <f>IF(PLANEL_Pot_Trim!DA17&lt;&gt;0,DA18/PLANEL_Pot_Trim!DA17,0)</f>
        <v>0.29022443715224655</v>
      </c>
      <c r="DB44" s="81">
        <f>IF(PLANEL_Pot_Trim!DB17&lt;&gt;0,DB18/PLANEL_Pot_Trim!DB17,0)</f>
        <v>0.2535559597253258</v>
      </c>
      <c r="DC44" s="51">
        <f>IF(PLANEL_Pot_Trim!DC17&lt;&gt;0,DC18/PLANEL_Pot_Trim!DC17,0)</f>
        <v>0.18686197975634417</v>
      </c>
      <c r="DD44" s="51">
        <f>IF(PLANEL_Pot_Trim!DD17&lt;&gt;0,DD18/PLANEL_Pot_Trim!DD17,0)</f>
        <v>0.20960092143463929</v>
      </c>
      <c r="DE44" s="51">
        <f>IF(PLANEL_Pot_Trim!DE17&lt;&gt;0,DE18/PLANEL_Pot_Trim!DE17,0)</f>
        <v>0.29308641219849785</v>
      </c>
      <c r="DF44" s="51">
        <f>IF(PLANEL_Pot_Trim!DF17&lt;&gt;0,DF18/PLANEL_Pot_Trim!DF17,0)</f>
        <v>0.25577963906735474</v>
      </c>
      <c r="DG44" s="51">
        <f>IF(PLANEL_Pot_Trim!DG17&lt;&gt;0,DG18/PLANEL_Pot_Trim!DG17,0)</f>
        <v>0.18835981012693784</v>
      </c>
      <c r="DH44" s="51">
        <f>IF(PLANEL_Pot_Trim!DH17&lt;&gt;0,DH18/PLANEL_Pot_Trim!DH17,0)</f>
        <v>0.21142694985138769</v>
      </c>
      <c r="DI44" s="51">
        <f>IF(PLANEL_Pot_Trim!DI17&lt;&gt;0,DI18/PLANEL_Pot_Trim!DI17,0)</f>
        <v>0.26004280575233463</v>
      </c>
      <c r="DJ44" s="51">
        <f>IF(PLANEL_Pot_Trim!DJ17&lt;&gt;0,DJ18/PLANEL_Pot_Trim!DJ17,0)</f>
        <v>0.23739537672144162</v>
      </c>
      <c r="DK44" s="51">
        <f>IF(PLANEL_Pot_Trim!DK17&lt;&gt;0,DK18/PLANEL_Pot_Trim!DK17,0)</f>
        <v>0.18973820991443288</v>
      </c>
      <c r="DL44" s="51">
        <f>IF(PLANEL_Pot_Trim!DL17&lt;&gt;0,DL18/PLANEL_Pot_Trim!DL17,0)</f>
        <v>0.21310737857916343</v>
      </c>
      <c r="DM44" s="51">
        <f>IF(PLANEL_Pot_Trim!DM17&lt;&gt;0,DM18/PLANEL_Pot_Trim!DM17,0)</f>
        <v>0.27454082006421937</v>
      </c>
      <c r="DN44" s="51">
        <f>IF(PLANEL_Pot_Trim!DN17&lt;&gt;0,DN18/PLANEL_Pot_Trim!DN17,0)</f>
        <v>0.24502342223066309</v>
      </c>
      <c r="DO44" s="51">
        <f>IF(PLANEL_Pot_Trim!DO17&lt;&gt;0,DO18/PLANEL_Pot_Trim!DO17,0)</f>
        <v>0.18769605874540982</v>
      </c>
      <c r="DP44" s="51">
        <f>IF(PLANEL_Pot_Trim!DP17&lt;&gt;0,DP18/PLANEL_Pot_Trim!DP17,0)</f>
        <v>0.2106177601625342</v>
      </c>
      <c r="DQ44" s="51">
        <f>IF(PLANEL_Pot_Trim!DQ17&lt;&gt;0,DQ18/PLANEL_Pot_Trim!DQ17,0)</f>
        <v>0.2945189186120914</v>
      </c>
      <c r="DR44" s="51">
        <f>IF(PLANEL_Pot_Trim!DR17&lt;&gt;0,DR18/PLANEL_Pot_Trim!DR17,0)</f>
        <v>0.2568926588969157</v>
      </c>
      <c r="DS44" s="51">
        <f>IF(PLANEL_Pot_Trim!DS17&lt;&gt;0,DS18/PLANEL_Pot_Trim!DS17,0)</f>
        <v>0.18609911363123582</v>
      </c>
      <c r="DT44" s="51">
        <f>IF(PLANEL_Pot_Trim!DT17&lt;&gt;0,DT18/PLANEL_Pot_Trim!DT17,0)</f>
        <v>0.20867089941600037</v>
      </c>
      <c r="DU44" s="51">
        <f>IF(PLANEL_Pot_Trim!DU17&lt;&gt;0,DU18/PLANEL_Pot_Trim!DU17,0)</f>
        <v>0.2905558137967269</v>
      </c>
      <c r="DV44" s="51">
        <f>IF(PLANEL_Pot_Trim!DV17&lt;&gt;0,DV18/PLANEL_Pot_Trim!DV17,0)</f>
        <v>0.25476164776830001</v>
      </c>
      <c r="DW44" s="51">
        <f>IF(PLANEL_Pot_Trim!DW17&lt;&gt;0,DW18/PLANEL_Pot_Trim!DW17,0)</f>
        <v>0.18671121827637727</v>
      </c>
      <c r="DX44" s="51">
        <f>IF(PLANEL_Pot_Trim!DX17&lt;&gt;0,DX18/PLANEL_Pot_Trim!DX17,0)</f>
        <v>0.20941712576625368</v>
      </c>
      <c r="DY44" s="51">
        <f>IF(PLANEL_Pot_Trim!DY17&lt;&gt;0,DY18/PLANEL_Pot_Trim!DY17,0)</f>
        <v>0.24815730197184918</v>
      </c>
      <c r="DZ44" s="51">
        <f>IF(PLANEL_Pot_Trim!DZ17&lt;&gt;0,DZ18/PLANEL_Pot_Trim!DZ17,0)</f>
        <v>0.25557845845832727</v>
      </c>
      <c r="EA44" s="51">
        <f>IF(PLANEL_Pot_Trim!EA17&lt;&gt;0,EA18/PLANEL_Pot_Trim!EA17,0)</f>
        <v>0.18797686462800028</v>
      </c>
      <c r="EB44" s="51">
        <f>IF(PLANEL_Pot_Trim!EB17&lt;&gt;0,EB18/PLANEL_Pot_Trim!EB17,0)</f>
        <v>0.21096009499293095</v>
      </c>
      <c r="EC44" s="51">
        <f>IF(PLANEL_Pot_Trim!EC17&lt;&gt;0,EC18/PLANEL_Pot_Trim!EC17,0)</f>
        <v>0.27886919028918195</v>
      </c>
      <c r="ED44" s="51">
        <f>IF(PLANEL_Pot_Trim!ED17&lt;&gt;0,ED18/PLANEL_Pot_Trim!ED17,0)</f>
        <v>0.25630680973113024</v>
      </c>
      <c r="EE44" s="51">
        <f>IF(PLANEL_Pot_Trim!EE17&lt;&gt;0,EE18/PLANEL_Pot_Trim!EE17,0)</f>
        <v>0.18925433130657027</v>
      </c>
      <c r="EF44" s="51">
        <f>IF(PLANEL_Pot_Trim!EF17&lt;&gt;0,EF18/PLANEL_Pot_Trim!EF17,0)</f>
        <v>0.2125174745974345</v>
      </c>
      <c r="EG44" s="51">
        <f>IF(PLANEL_Pot_Trim!EG17&lt;&gt;0,EG18/PLANEL_Pot_Trim!EG17,0)</f>
        <v>0.29719520657980514</v>
      </c>
      <c r="EH44" s="51">
        <f>IF(PLANEL_Pot_Trim!EH17&lt;&gt;0,EH18/PLANEL_Pot_Trim!EH17,0)</f>
        <v>0.25897206424732133</v>
      </c>
      <c r="EI44" s="51">
        <f>IF(PLANEL_Pot_Trim!EI17&lt;&gt;0,EI18/PLANEL_Pot_Trim!EI17,0)</f>
        <v>0.19039373777686494</v>
      </c>
      <c r="EJ44" s="51">
        <f>IF(PLANEL_Pot_Trim!EJ17&lt;&gt;0,EJ18/PLANEL_Pot_Trim!EJ17,0)</f>
        <v>0.21390654288118033</v>
      </c>
      <c r="EK44" s="51">
        <f>IF(PLANEL_Pot_Trim!EK17&lt;&gt;0,EK18/PLANEL_Pot_Trim!EK17,0)</f>
        <v>0.29811602421654515</v>
      </c>
      <c r="EL44" s="51">
        <f>IF(PLANEL_Pot_Trim!EL17&lt;&gt;0,EL18/PLANEL_Pot_Trim!EL17,0)</f>
        <v>0.26049252215228763</v>
      </c>
      <c r="EM44" s="51">
        <f>IF(PLANEL_Pot_Trim!EM17&lt;&gt;0,EM18/PLANEL_Pot_Trim!EM17,0)</f>
        <v>0.19144640375971159</v>
      </c>
      <c r="EN44" s="51">
        <f>IF(PLANEL_Pot_Trim!EN17&lt;&gt;0,EN18/PLANEL_Pot_Trim!EN17,0)</f>
        <v>0.21518986445262298</v>
      </c>
      <c r="EO44" s="51">
        <f>IF(PLANEL_Pot_Trim!EO17&lt;&gt;0,EO18/PLANEL_Pot_Trim!EO17,0)</f>
        <v>0.29838324891805862</v>
      </c>
      <c r="EP44" s="51">
        <f>IF(PLANEL_Pot_Trim!EP17&lt;&gt;0,EP18/PLANEL_Pot_Trim!EP17,0)</f>
        <v>0.21235025071108729</v>
      </c>
    </row>
    <row r="45" spans="2:146" x14ac:dyDescent="0.25">
      <c r="B45" s="29" t="s">
        <v>59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53</v>
      </c>
      <c r="C47" s="52">
        <f>IF(PLANEL_Pot_Trim!C20&lt;&gt;0,C21/PLANEL_Pot_Trim!C20,0)</f>
        <v>0.26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0.12172148963918274</v>
      </c>
      <c r="G47" s="52">
        <f>IF(PLANEL_Pot_Trim!G20&lt;&gt;0,G21/PLANEL_Pot_Trim!G20,0)</f>
        <v>0.19720716804327873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0.2</v>
      </c>
      <c r="K47" s="52">
        <f>IF(PLANEL_Pot_Trim!K20&lt;&gt;0,K21/PLANEL_Pot_Trim!K20,0)</f>
        <v>0.23425294130509708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0.19416893227943727</v>
      </c>
      <c r="O47" s="52">
        <f>IF(PLANEL_Pot_Trim!O20&lt;&gt;0,O21/PLANEL_Pot_Trim!O20,0)</f>
        <v>0.22435674950191792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0.16711984520940337</v>
      </c>
      <c r="S47" s="52">
        <f>IF(PLANEL_Pot_Trim!S20&lt;&gt;0,S21/PLANEL_Pot_Trim!S20,0)</f>
        <v>0.22202555558881709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0.17011640250628068</v>
      </c>
      <c r="W47" s="52">
        <f>IF(PLANEL_Pot_Trim!W20&lt;&gt;0,W21/PLANEL_Pot_Trim!W20,0)</f>
        <v>0.26000000000000006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0.18309803370721836</v>
      </c>
      <c r="AA47" s="52">
        <f>IF(PLANEL_Pot_Trim!AA20&lt;&gt;0,AA21/PLANEL_Pot_Trim!AA20,0)</f>
        <v>0.2355005399878877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0.19769727979662377</v>
      </c>
      <c r="AE47" s="52">
        <f>IF(PLANEL_Pot_Trim!AE20&lt;&gt;0,AE21/PLANEL_Pot_Trim!AE20,0)</f>
        <v>0.22783708715105155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0.2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0.18046344546813153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0.26000000002197227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0.19356746439395453</v>
      </c>
      <c r="AU47" s="52">
        <f>IF(PLANEL_Pot_Trim!AU20&lt;&gt;0,AU21/PLANEL_Pot_Trim!AU20,0)</f>
        <v>0.26000000001050161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0.19999999994749207</v>
      </c>
      <c r="AY47" s="52">
        <f>IF(PLANEL_Pot_Trim!AY20&lt;&gt;0,AY21/PLANEL_Pot_Trim!AY20,0)</f>
        <v>0.26000000001050161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0.19999999994749207</v>
      </c>
      <c r="BC47" s="52">
        <f>IF(PLANEL_Pot_Trim!BC20&lt;&gt;0,BC21/PLANEL_Pot_Trim!BC20,0)</f>
        <v>0.26000000001050161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0.19999999994749207</v>
      </c>
      <c r="BG47" s="52">
        <f>IF(PLANEL_Pot_Trim!BG20&lt;&gt;0,BG21/PLANEL_Pot_Trim!BG20,0)</f>
        <v>0.26000000001050311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0.1999999999474846</v>
      </c>
      <c r="BK47" s="52">
        <f>IF(PLANEL_Pot_Trim!BK20&lt;&gt;0,BK21/PLANEL_Pot_Trim!BK20,0)</f>
        <v>0.25999999995593059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0.19999999995762557</v>
      </c>
      <c r="BO47" s="52">
        <f>IF(PLANEL_Pot_Trim!BO20&lt;&gt;0,BO21/PLANEL_Pot_Trim!BO20,0)</f>
        <v>0.25999999998768675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</v>
      </c>
      <c r="BS47" s="52">
        <f>IF(PLANEL_Pot_Trim!BS20&lt;&gt;0,BS21/PLANEL_Pot_Trim!BS20,0)</f>
        <v>0.2600000000038451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0.19999999998077453</v>
      </c>
      <c r="BW47" s="52">
        <f>IF(PLANEL_Pot_Trim!BW20&lt;&gt;0,BW21/PLANEL_Pot_Trim!BW20,0)</f>
        <v>0.25999999997949441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0.19999999994479276</v>
      </c>
      <c r="CA47" s="52">
        <f>IF(PLANEL_Pot_Trim!CA20&lt;&gt;0,CA21/PLANEL_Pot_Trim!CA20,0)</f>
        <v>0.26000000004261581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0.2000000000199762</v>
      </c>
      <c r="CE47" s="52">
        <f>IF(PLANEL_Pot_Trim!CE20&lt;&gt;0,CE21/PLANEL_Pot_Trim!CE20,0)</f>
        <v>0.26000000000803475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0.19999999998852172</v>
      </c>
      <c r="CI47" s="52">
        <f>IF(PLANEL_Pot_Trim!CI20&lt;&gt;0,CI21/PLANEL_Pot_Trim!CI20,0)</f>
        <v>0.25999999997697693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0.19999999996496484</v>
      </c>
      <c r="CM47" s="52">
        <f>IF(PLANEL_Pot_Trim!CM20&lt;&gt;0,CM21/PLANEL_Pot_Trim!CM20,0)</f>
        <v>0.26000000002014517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0.19999999999084309</v>
      </c>
      <c r="CQ47" s="52">
        <f>IF(PLANEL_Pot_Trim!CQ20&lt;&gt;0,CQ21/PLANEL_Pot_Trim!CQ20,0)</f>
        <v>0.2600000000205881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0.19999999999064183</v>
      </c>
      <c r="CU47" s="52">
        <f>IF(PLANEL_Pot_Trim!CU20&lt;&gt;0,CU21/PLANEL_Pot_Trim!CU20,0)</f>
        <v>0.26000000002105828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0.19999999999042806</v>
      </c>
      <c r="CY47" s="82">
        <f>IF(PLANEL_Pot_Trim!CY20&lt;&gt;0,CY21/PLANEL_Pot_Trim!CY20,0)</f>
        <v>0.26000000001297274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0.19999999999135151</v>
      </c>
      <c r="DC47" s="52">
        <f>IF(PLANEL_Pot_Trim!DC20&lt;&gt;0,DC21/PLANEL_Pot_Trim!DC20,0)</f>
        <v>0.26000000001151091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0.19999999999206142</v>
      </c>
      <c r="DG47" s="52">
        <f>IF(PLANEL_Pot_Trim!DG20&lt;&gt;0,DG21/PLANEL_Pot_Trim!DG20,0)</f>
        <v>0.26000000003080109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0.20000000001100038</v>
      </c>
      <c r="DK47" s="52">
        <f>IF(PLANEL_Pot_Trim!DK20&lt;&gt;0,DK21/PLANEL_Pot_Trim!DK20,0)</f>
        <v>0.26000000003544238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0.20000000001022375</v>
      </c>
      <c r="DO47" s="52">
        <f>IF(PLANEL_Pot_Trim!DO20&lt;&gt;0,DO21/PLANEL_Pot_Trim!DO20,0)</f>
        <v>0.26000000002353074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0.20000000000953949</v>
      </c>
      <c r="DS47" s="52">
        <f>IF(PLANEL_Pot_Trim!DS20&lt;&gt;0,DS21/PLANEL_Pot_Trim!DS20,0)</f>
        <v>0.25999999999523576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0.19999999997915652</v>
      </c>
      <c r="DW47" s="52">
        <f>IF(PLANEL_Pot_Trim!DW20&lt;&gt;0,DW21/PLANEL_Pot_Trim!DW20,0)</f>
        <v>0.2600000000123171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0.19999999999440132</v>
      </c>
      <c r="EA47" s="52">
        <f>IF(PLANEL_Pot_Trim!EA20&lt;&gt;0,EA21/PLANEL_Pot_Trim!EA20,0)</f>
        <v>0.26000000001162893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0.1999999999947141</v>
      </c>
      <c r="EE47" s="52">
        <f>IF(PLANEL_Pot_Trim!EE20&lt;&gt;0,EE21/PLANEL_Pot_Trim!EE20,0)</f>
        <v>0.24918793105027343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0.11300492658478356</v>
      </c>
      <c r="EI47" s="52">
        <f>IF(PLANEL_Pot_Trim!EI20&lt;&gt;0,EI21/PLANEL_Pot_Trim!EI20,0)</f>
        <v>0.2600000000103721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0.11493503378764859</v>
      </c>
      <c r="EM47" s="52">
        <f>IF(PLANEL_Pot_Trim!EM20&lt;&gt;0,EM21/PLANEL_Pot_Trim!EM20,0)</f>
        <v>0.25999999996502593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0.19999999999551613</v>
      </c>
    </row>
    <row r="48" spans="2:146" x14ac:dyDescent="0.25">
      <c r="B48" s="23" t="s">
        <v>54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55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56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54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260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261</v>
      </c>
      <c r="B2" s="107" t="s">
        <v>262</v>
      </c>
      <c r="C2" s="107" t="s">
        <v>263</v>
      </c>
      <c r="D2" s="108"/>
      <c r="E2" s="106" t="s">
        <v>263</v>
      </c>
      <c r="F2" s="109" t="s">
        <v>264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265</v>
      </c>
      <c r="B3" s="110">
        <v>0.08</v>
      </c>
      <c r="C3" s="111"/>
      <c r="D3" s="112"/>
      <c r="E3" s="111"/>
      <c r="F3" s="113"/>
      <c r="G3" s="104"/>
      <c r="H3" s="104"/>
      <c r="J3" s="114" t="s">
        <v>266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267</v>
      </c>
      <c r="B4" s="116">
        <v>3.9</v>
      </c>
      <c r="C4" s="117"/>
      <c r="D4" s="118"/>
      <c r="E4" s="117"/>
      <c r="F4" s="119"/>
      <c r="G4" s="104"/>
      <c r="H4" s="104"/>
      <c r="J4" s="120" t="s">
        <v>268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269</v>
      </c>
      <c r="B5" s="121">
        <v>2012</v>
      </c>
      <c r="C5" s="122"/>
      <c r="D5" s="123"/>
      <c r="E5" s="122"/>
      <c r="F5" s="124"/>
      <c r="G5" s="104"/>
      <c r="H5" s="104"/>
      <c r="J5" s="114" t="s">
        <v>270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271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272</v>
      </c>
      <c r="B7" s="130">
        <v>4650</v>
      </c>
      <c r="C7" s="122" t="s">
        <v>273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274</v>
      </c>
      <c r="B8" s="132">
        <f>B7*5</f>
        <v>23250</v>
      </c>
      <c r="C8" s="133" t="s">
        <v>273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275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276</v>
      </c>
      <c r="B10" s="138">
        <v>50</v>
      </c>
      <c r="C10" s="139" t="s">
        <v>277</v>
      </c>
      <c r="D10" s="140">
        <f>B10/B4</f>
        <v>12.820512820512821</v>
      </c>
      <c r="E10" s="115" t="s">
        <v>278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279</v>
      </c>
      <c r="B11" s="142">
        <f>D11*B4</f>
        <v>5.85</v>
      </c>
      <c r="C11" s="143" t="s">
        <v>277</v>
      </c>
      <c r="D11" s="144">
        <v>1.5</v>
      </c>
      <c r="E11" s="143" t="s">
        <v>278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280</v>
      </c>
      <c r="B12" s="147">
        <v>0</v>
      </c>
      <c r="C12" s="148" t="s">
        <v>273</v>
      </c>
      <c r="D12" s="149"/>
      <c r="E12" s="148" t="s">
        <v>281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282</v>
      </c>
      <c r="B13" s="151">
        <v>11.87</v>
      </c>
      <c r="C13" s="103" t="s">
        <v>283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284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285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286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287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288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289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37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38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39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42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290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291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292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293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294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295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289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37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38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39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42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296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290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297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289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37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38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39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42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296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290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298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299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289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37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38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39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42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296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290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300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295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289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37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38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39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42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296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290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301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295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289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37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38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39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42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296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290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302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303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304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305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306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307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255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308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256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257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258</v>
      </c>
      <c r="B108" s="201" t="s">
        <v>309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310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51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311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309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75</v>
      </c>
      <c r="E4" s="40" t="s">
        <v>76</v>
      </c>
      <c r="F4" s="40" t="s">
        <v>77</v>
      </c>
      <c r="G4" s="40" t="s">
        <v>78</v>
      </c>
      <c r="H4" s="40" t="s">
        <v>79</v>
      </c>
      <c r="I4" s="40" t="s">
        <v>76</v>
      </c>
      <c r="J4" s="40" t="s">
        <v>77</v>
      </c>
      <c r="K4" s="40" t="s">
        <v>78</v>
      </c>
      <c r="L4" s="40" t="s">
        <v>79</v>
      </c>
      <c r="M4" s="40" t="s">
        <v>76</v>
      </c>
      <c r="N4" s="40" t="s">
        <v>77</v>
      </c>
      <c r="O4" s="40" t="s">
        <v>78</v>
      </c>
      <c r="P4" s="40" t="s">
        <v>79</v>
      </c>
      <c r="Q4" s="40" t="s">
        <v>76</v>
      </c>
      <c r="R4" s="40" t="s">
        <v>77</v>
      </c>
      <c r="S4" s="40" t="s">
        <v>78</v>
      </c>
      <c r="T4" s="40" t="s">
        <v>79</v>
      </c>
      <c r="U4" s="40" t="s">
        <v>76</v>
      </c>
      <c r="V4" s="40" t="s">
        <v>77</v>
      </c>
      <c r="W4" s="40" t="s">
        <v>78</v>
      </c>
      <c r="X4" s="40" t="s">
        <v>79</v>
      </c>
      <c r="Y4" s="40" t="s">
        <v>76</v>
      </c>
      <c r="Z4" s="40" t="s">
        <v>77</v>
      </c>
      <c r="AA4" s="40" t="s">
        <v>78</v>
      </c>
      <c r="AB4" s="40" t="s">
        <v>79</v>
      </c>
      <c r="AC4" s="40" t="s">
        <v>76</v>
      </c>
      <c r="AD4" s="40" t="s">
        <v>77</v>
      </c>
      <c r="AE4" s="40" t="s">
        <v>78</v>
      </c>
      <c r="AF4" s="40" t="s">
        <v>79</v>
      </c>
      <c r="AG4" s="40" t="s">
        <v>76</v>
      </c>
      <c r="AH4" s="40" t="s">
        <v>77</v>
      </c>
      <c r="AI4" s="40" t="s">
        <v>78</v>
      </c>
      <c r="AJ4" s="40" t="s">
        <v>79</v>
      </c>
      <c r="AK4" s="40" t="s">
        <v>76</v>
      </c>
      <c r="AL4" s="40" t="s">
        <v>77</v>
      </c>
      <c r="AM4" s="40" t="s">
        <v>78</v>
      </c>
      <c r="AN4" s="40" t="s">
        <v>79</v>
      </c>
      <c r="AO4" s="40" t="s">
        <v>76</v>
      </c>
      <c r="AP4" s="40" t="s">
        <v>77</v>
      </c>
      <c r="AQ4" s="40" t="s">
        <v>78</v>
      </c>
      <c r="AR4" s="40" t="s">
        <v>79</v>
      </c>
      <c r="AS4" s="40" t="s">
        <v>76</v>
      </c>
      <c r="AT4" s="40" t="s">
        <v>77</v>
      </c>
      <c r="AU4" s="40" t="s">
        <v>78</v>
      </c>
      <c r="AV4" s="40" t="s">
        <v>79</v>
      </c>
      <c r="AW4" s="40" t="s">
        <v>76</v>
      </c>
      <c r="AX4" s="40" t="s">
        <v>77</v>
      </c>
      <c r="AY4" s="40" t="s">
        <v>78</v>
      </c>
      <c r="AZ4" s="40" t="s">
        <v>79</v>
      </c>
      <c r="BA4" s="40" t="s">
        <v>76</v>
      </c>
      <c r="BB4" s="40" t="s">
        <v>77</v>
      </c>
      <c r="BC4" s="40" t="s">
        <v>78</v>
      </c>
      <c r="BD4" s="40" t="s">
        <v>79</v>
      </c>
      <c r="BE4" s="40" t="s">
        <v>76</v>
      </c>
      <c r="BF4" s="40" t="s">
        <v>77</v>
      </c>
      <c r="BG4" s="40" t="s">
        <v>78</v>
      </c>
      <c r="BH4" s="40" t="s">
        <v>79</v>
      </c>
      <c r="BI4" s="40" t="s">
        <v>76</v>
      </c>
      <c r="BJ4" s="40" t="s">
        <v>77</v>
      </c>
      <c r="BK4" s="40" t="s">
        <v>78</v>
      </c>
      <c r="BL4" s="40" t="s">
        <v>79</v>
      </c>
      <c r="BM4" s="40" t="s">
        <v>76</v>
      </c>
      <c r="BN4" s="40" t="s">
        <v>77</v>
      </c>
      <c r="BO4" s="40" t="s">
        <v>78</v>
      </c>
      <c r="BP4" s="40" t="s">
        <v>79</v>
      </c>
      <c r="BQ4" s="40" t="s">
        <v>76</v>
      </c>
      <c r="BR4" s="40" t="s">
        <v>77</v>
      </c>
      <c r="BS4" s="40" t="s">
        <v>78</v>
      </c>
      <c r="BT4" s="40" t="s">
        <v>79</v>
      </c>
      <c r="BU4" s="40" t="s">
        <v>76</v>
      </c>
      <c r="BV4" s="40" t="s">
        <v>77</v>
      </c>
      <c r="BW4" s="40" t="s">
        <v>78</v>
      </c>
      <c r="BX4" s="40" t="s">
        <v>79</v>
      </c>
      <c r="BY4" s="40" t="s">
        <v>76</v>
      </c>
      <c r="BZ4" s="40" t="s">
        <v>77</v>
      </c>
      <c r="CA4" s="40" t="s">
        <v>78</v>
      </c>
      <c r="CB4" s="40" t="s">
        <v>79</v>
      </c>
      <c r="CC4" s="40" t="s">
        <v>76</v>
      </c>
      <c r="CD4" s="40" t="s">
        <v>77</v>
      </c>
      <c r="CE4" s="40" t="s">
        <v>78</v>
      </c>
      <c r="CF4" s="40" t="s">
        <v>79</v>
      </c>
      <c r="CG4" s="40" t="s">
        <v>76</v>
      </c>
      <c r="CH4" s="40" t="s">
        <v>77</v>
      </c>
      <c r="CI4" s="40" t="s">
        <v>78</v>
      </c>
      <c r="CJ4" s="40" t="s">
        <v>79</v>
      </c>
      <c r="CK4" s="40" t="s">
        <v>76</v>
      </c>
      <c r="CL4" s="40" t="s">
        <v>77</v>
      </c>
      <c r="CM4" s="40" t="s">
        <v>78</v>
      </c>
      <c r="CN4" s="40" t="s">
        <v>79</v>
      </c>
      <c r="CO4" s="40" t="s">
        <v>76</v>
      </c>
      <c r="CP4" s="40" t="s">
        <v>77</v>
      </c>
      <c r="CQ4" s="40" t="s">
        <v>78</v>
      </c>
      <c r="CR4" s="40" t="s">
        <v>79</v>
      </c>
      <c r="CS4" s="40" t="s">
        <v>76</v>
      </c>
      <c r="CT4" s="40" t="s">
        <v>77</v>
      </c>
      <c r="CU4" s="40" t="s">
        <v>78</v>
      </c>
      <c r="CV4" s="40" t="s">
        <v>79</v>
      </c>
      <c r="CW4" s="40" t="s">
        <v>76</v>
      </c>
      <c r="CX4" s="40" t="s">
        <v>77</v>
      </c>
      <c r="CY4" s="40" t="s">
        <v>78</v>
      </c>
      <c r="CZ4" s="40" t="s">
        <v>79</v>
      </c>
      <c r="DA4" s="40" t="s">
        <v>76</v>
      </c>
      <c r="DB4" s="40" t="s">
        <v>77</v>
      </c>
      <c r="DC4" s="40" t="s">
        <v>78</v>
      </c>
      <c r="DD4" s="40" t="s">
        <v>79</v>
      </c>
      <c r="DE4" s="40" t="s">
        <v>76</v>
      </c>
      <c r="DF4" s="40" t="s">
        <v>77</v>
      </c>
      <c r="DG4" s="40" t="s">
        <v>78</v>
      </c>
      <c r="DH4" s="40" t="s">
        <v>79</v>
      </c>
      <c r="DI4" s="40" t="s">
        <v>76</v>
      </c>
      <c r="DJ4" s="40" t="s">
        <v>77</v>
      </c>
      <c r="DK4" s="40" t="s">
        <v>78</v>
      </c>
      <c r="DL4" s="40" t="s">
        <v>79</v>
      </c>
      <c r="DM4" s="40" t="s">
        <v>76</v>
      </c>
      <c r="DN4" s="40" t="s">
        <v>77</v>
      </c>
      <c r="DO4" s="40" t="s">
        <v>78</v>
      </c>
      <c r="DP4" s="40" t="s">
        <v>79</v>
      </c>
      <c r="DQ4" s="40" t="s">
        <v>76</v>
      </c>
      <c r="DR4" s="40" t="s">
        <v>77</v>
      </c>
      <c r="DS4" s="40" t="s">
        <v>78</v>
      </c>
      <c r="DT4" s="40" t="s">
        <v>79</v>
      </c>
      <c r="DU4" s="40" t="s">
        <v>76</v>
      </c>
      <c r="DV4" s="40" t="s">
        <v>77</v>
      </c>
      <c r="DW4" s="40" t="s">
        <v>78</v>
      </c>
      <c r="DX4" s="40" t="s">
        <v>79</v>
      </c>
      <c r="DY4" s="40" t="s">
        <v>76</v>
      </c>
      <c r="DZ4" s="40" t="s">
        <v>77</v>
      </c>
      <c r="EA4" s="40" t="s">
        <v>78</v>
      </c>
      <c r="EB4" s="40" t="s">
        <v>79</v>
      </c>
      <c r="EC4" s="40" t="s">
        <v>76</v>
      </c>
      <c r="ED4" s="40" t="s">
        <v>77</v>
      </c>
      <c r="EE4" s="40" t="s">
        <v>78</v>
      </c>
      <c r="EF4" s="40" t="s">
        <v>79</v>
      </c>
      <c r="EG4" s="40" t="s">
        <v>76</v>
      </c>
      <c r="EH4" s="40" t="s">
        <v>77</v>
      </c>
      <c r="EI4" s="40" t="s">
        <v>78</v>
      </c>
      <c r="EJ4" s="40" t="s">
        <v>79</v>
      </c>
      <c r="EK4" s="40" t="s">
        <v>76</v>
      </c>
      <c r="EL4" s="40" t="s">
        <v>77</v>
      </c>
      <c r="EM4" s="40" t="s">
        <v>78</v>
      </c>
      <c r="EN4" s="40" t="s">
        <v>79</v>
      </c>
      <c r="EO4" s="40" t="s">
        <v>76</v>
      </c>
      <c r="EP4" s="40" t="s">
        <v>77</v>
      </c>
      <c r="EQ4" s="40" t="s">
        <v>78</v>
      </c>
      <c r="ER4" s="40" t="s">
        <v>79</v>
      </c>
      <c r="ES4" s="40" t="s">
        <v>76</v>
      </c>
      <c r="ET4" s="40" t="s">
        <v>77</v>
      </c>
      <c r="EU4" s="40" t="s">
        <v>78</v>
      </c>
      <c r="EV4" s="40" t="s">
        <v>79</v>
      </c>
      <c r="EW4" s="40" t="s">
        <v>76</v>
      </c>
      <c r="EX4" s="40" t="s">
        <v>77</v>
      </c>
      <c r="EY4" s="40" t="s">
        <v>78</v>
      </c>
      <c r="EZ4" s="40" t="s">
        <v>79</v>
      </c>
      <c r="FA4" s="40" t="s">
        <v>76</v>
      </c>
      <c r="FB4" s="40" t="s">
        <v>77</v>
      </c>
      <c r="FC4" s="40" t="s">
        <v>78</v>
      </c>
      <c r="FD4" s="40" t="s">
        <v>79</v>
      </c>
    </row>
    <row r="5" spans="2:160" x14ac:dyDescent="0.2">
      <c r="B5" s="40" t="s">
        <v>249</v>
      </c>
      <c r="C5" s="40" t="s">
        <v>250</v>
      </c>
      <c r="D5" s="40" t="s">
        <v>13</v>
      </c>
    </row>
    <row r="6" spans="2:160" x14ac:dyDescent="0.2">
      <c r="B6" s="40" t="s">
        <v>251</v>
      </c>
      <c r="C6" s="40" t="s">
        <v>3</v>
      </c>
      <c r="D6" s="40" t="s">
        <v>36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251</v>
      </c>
      <c r="C7" s="40" t="s">
        <v>3</v>
      </c>
      <c r="D7" s="40" t="s">
        <v>37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251</v>
      </c>
      <c r="C8" s="40" t="s">
        <v>3</v>
      </c>
      <c r="D8" s="40" t="s">
        <v>38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251</v>
      </c>
      <c r="C9" s="40" t="s">
        <v>3</v>
      </c>
      <c r="D9" s="40" t="s">
        <v>39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251</v>
      </c>
      <c r="C10" s="40" t="s">
        <v>3</v>
      </c>
      <c r="D10" s="40" t="s">
        <v>40</v>
      </c>
    </row>
    <row r="11" spans="2:160" x14ac:dyDescent="0.2">
      <c r="B11" s="40" t="s">
        <v>251</v>
      </c>
      <c r="C11" s="40" t="s">
        <v>3</v>
      </c>
      <c r="D11" s="40" t="s">
        <v>41</v>
      </c>
    </row>
    <row r="12" spans="2:160" x14ac:dyDescent="0.2">
      <c r="B12" s="40" t="s">
        <v>251</v>
      </c>
      <c r="C12" s="40" t="s">
        <v>3</v>
      </c>
      <c r="D12" s="40" t="s">
        <v>42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251</v>
      </c>
      <c r="C13" s="40" t="s">
        <v>3</v>
      </c>
      <c r="D13" s="40" t="s">
        <v>43</v>
      </c>
    </row>
    <row r="14" spans="2:160" x14ac:dyDescent="0.2">
      <c r="B14" s="40" t="s">
        <v>251</v>
      </c>
      <c r="C14" s="40" t="s">
        <v>3</v>
      </c>
      <c r="D14" s="40" t="s">
        <v>44</v>
      </c>
    </row>
    <row r="15" spans="2:160" x14ac:dyDescent="0.2">
      <c r="B15" s="40" t="s">
        <v>251</v>
      </c>
      <c r="C15" s="40" t="s">
        <v>3</v>
      </c>
      <c r="D15" s="40" t="s">
        <v>45</v>
      </c>
    </row>
    <row r="16" spans="2:160" x14ac:dyDescent="0.2">
      <c r="B16" s="40" t="s">
        <v>251</v>
      </c>
      <c r="C16" s="40" t="s">
        <v>3</v>
      </c>
      <c r="D16" s="40" t="s">
        <v>46</v>
      </c>
    </row>
    <row r="17" spans="2:160" x14ac:dyDescent="0.2">
      <c r="B17" s="40" t="s">
        <v>251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249</v>
      </c>
      <c r="C18" s="40" t="s">
        <v>250</v>
      </c>
      <c r="D18" s="40" t="s">
        <v>13</v>
      </c>
    </row>
    <row r="19" spans="2:160" x14ac:dyDescent="0.2">
      <c r="B19" s="40" t="s">
        <v>252</v>
      </c>
      <c r="C19" s="40" t="s">
        <v>3</v>
      </c>
      <c r="D19" s="40" t="s">
        <v>36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252</v>
      </c>
      <c r="C20" s="40" t="s">
        <v>3</v>
      </c>
      <c r="D20" s="40" t="s">
        <v>37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252</v>
      </c>
      <c r="C21" s="40" t="s">
        <v>3</v>
      </c>
      <c r="D21" s="40" t="s">
        <v>38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252</v>
      </c>
      <c r="C22" s="40" t="s">
        <v>3</v>
      </c>
      <c r="D22" s="40" t="s">
        <v>39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252</v>
      </c>
      <c r="C23" s="40" t="s">
        <v>3</v>
      </c>
      <c r="D23" s="40" t="s">
        <v>40</v>
      </c>
    </row>
    <row r="24" spans="2:160" x14ac:dyDescent="0.2">
      <c r="B24" s="40" t="s">
        <v>252</v>
      </c>
      <c r="C24" s="40" t="s">
        <v>3</v>
      </c>
      <c r="D24" s="40" t="s">
        <v>41</v>
      </c>
    </row>
    <row r="25" spans="2:160" x14ac:dyDescent="0.2">
      <c r="B25" s="40" t="s">
        <v>252</v>
      </c>
      <c r="C25" s="40" t="s">
        <v>3</v>
      </c>
      <c r="D25" s="40" t="s">
        <v>42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252</v>
      </c>
      <c r="C26" s="40" t="s">
        <v>3</v>
      </c>
      <c r="D26" s="40" t="s">
        <v>43</v>
      </c>
    </row>
    <row r="27" spans="2:160" x14ac:dyDescent="0.2">
      <c r="B27" s="40" t="s">
        <v>252</v>
      </c>
      <c r="C27" s="40" t="s">
        <v>3</v>
      </c>
      <c r="D27" s="40" t="s">
        <v>44</v>
      </c>
    </row>
    <row r="28" spans="2:160" x14ac:dyDescent="0.2">
      <c r="B28" s="40" t="s">
        <v>252</v>
      </c>
      <c r="C28" s="40" t="s">
        <v>3</v>
      </c>
      <c r="D28" s="40" t="s">
        <v>45</v>
      </c>
    </row>
    <row r="29" spans="2:160" x14ac:dyDescent="0.2">
      <c r="B29" s="40" t="s">
        <v>252</v>
      </c>
      <c r="C29" s="40" t="s">
        <v>3</v>
      </c>
      <c r="D29" s="40" t="s">
        <v>46</v>
      </c>
    </row>
    <row r="30" spans="2:160" x14ac:dyDescent="0.2">
      <c r="B30" s="40" t="s">
        <v>252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249</v>
      </c>
      <c r="C31" s="40" t="s">
        <v>250</v>
      </c>
      <c r="D31" s="40" t="s">
        <v>13</v>
      </c>
    </row>
    <row r="32" spans="2:160" x14ac:dyDescent="0.2">
      <c r="B32" s="40" t="s">
        <v>253</v>
      </c>
      <c r="C32" s="40" t="s">
        <v>3</v>
      </c>
      <c r="D32" s="40" t="s">
        <v>36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253</v>
      </c>
      <c r="C33" s="40" t="s">
        <v>3</v>
      </c>
      <c r="D33" s="40" t="s">
        <v>37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253</v>
      </c>
      <c r="C34" s="40" t="s">
        <v>3</v>
      </c>
      <c r="D34" s="40" t="s">
        <v>38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253</v>
      </c>
      <c r="C35" s="40" t="s">
        <v>3</v>
      </c>
      <c r="D35" s="40" t="s">
        <v>39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253</v>
      </c>
      <c r="C36" s="40" t="s">
        <v>3</v>
      </c>
      <c r="D36" s="40" t="s">
        <v>40</v>
      </c>
    </row>
    <row r="37" spans="2:160" x14ac:dyDescent="0.2">
      <c r="B37" s="40" t="s">
        <v>253</v>
      </c>
      <c r="C37" s="40" t="s">
        <v>3</v>
      </c>
      <c r="D37" s="40" t="s">
        <v>41</v>
      </c>
    </row>
    <row r="38" spans="2:160" x14ac:dyDescent="0.2">
      <c r="B38" s="40" t="s">
        <v>253</v>
      </c>
      <c r="C38" s="40" t="s">
        <v>3</v>
      </c>
      <c r="D38" s="40" t="s">
        <v>42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253</v>
      </c>
      <c r="C39" s="40" t="s">
        <v>3</v>
      </c>
      <c r="D39" s="40" t="s">
        <v>43</v>
      </c>
    </row>
    <row r="40" spans="2:160" x14ac:dyDescent="0.2">
      <c r="B40" s="40" t="s">
        <v>253</v>
      </c>
      <c r="C40" s="40" t="s">
        <v>3</v>
      </c>
      <c r="D40" s="40" t="s">
        <v>44</v>
      </c>
    </row>
    <row r="41" spans="2:160" x14ac:dyDescent="0.2">
      <c r="B41" s="40" t="s">
        <v>253</v>
      </c>
      <c r="C41" s="40" t="s">
        <v>3</v>
      </c>
      <c r="D41" s="40" t="s">
        <v>45</v>
      </c>
    </row>
    <row r="42" spans="2:160" x14ac:dyDescent="0.2">
      <c r="B42" s="40" t="s">
        <v>253</v>
      </c>
      <c r="C42" s="40" t="s">
        <v>3</v>
      </c>
      <c r="D42" s="40" t="s">
        <v>46</v>
      </c>
    </row>
    <row r="43" spans="2:160" x14ac:dyDescent="0.2">
      <c r="B43" s="40" t="s">
        <v>253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I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V16" sqref="V16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35" s="223" customFormat="1" x14ac:dyDescent="0.25">
      <c r="B1" s="222"/>
    </row>
    <row r="3" spans="2:35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</row>
    <row r="4" spans="2:35" x14ac:dyDescent="0.25">
      <c r="C4" s="33">
        <v>43.56365563</v>
      </c>
      <c r="D4" s="33">
        <v>49.197579089999998</v>
      </c>
      <c r="E4" s="33">
        <v>39.267894679999998</v>
      </c>
      <c r="F4" s="33">
        <v>49.590269970000001</v>
      </c>
      <c r="G4" s="33">
        <v>24.523617009999999</v>
      </c>
      <c r="H4" s="33">
        <v>25.451555920000001</v>
      </c>
      <c r="I4" s="33">
        <v>20.803168629999998</v>
      </c>
      <c r="J4" s="33">
        <v>23.38516095</v>
      </c>
      <c r="K4" s="33">
        <v>28.118355690000001</v>
      </c>
      <c r="L4" s="33">
        <v>28.891812770000001</v>
      </c>
      <c r="M4" s="33">
        <v>28.4410308</v>
      </c>
      <c r="N4" s="33">
        <v>28.135058910000001</v>
      </c>
      <c r="O4" s="33">
        <v>27.257957659999999</v>
      </c>
      <c r="P4" s="33">
        <v>21.170054650000001</v>
      </c>
      <c r="Q4" s="33">
        <v>20.822690300000001</v>
      </c>
      <c r="R4" s="33">
        <v>20.849149709999999</v>
      </c>
      <c r="S4" s="33">
        <v>20.881796250000001</v>
      </c>
      <c r="T4" s="33">
        <v>15.040718549999999</v>
      </c>
      <c r="U4" s="33">
        <v>14.16375311</v>
      </c>
      <c r="V4" s="33">
        <v>8.3041411210000007</v>
      </c>
      <c r="W4" s="33">
        <v>8.2762700890000005</v>
      </c>
      <c r="X4" s="33">
        <v>8.446303575</v>
      </c>
      <c r="Y4" s="33">
        <v>6.810131868</v>
      </c>
      <c r="Z4" s="33">
        <v>6.7449204600000003</v>
      </c>
      <c r="AA4" s="33">
        <v>6.7449204600000003</v>
      </c>
      <c r="AB4" s="33">
        <v>5.4543049269999999</v>
      </c>
      <c r="AC4" s="33">
        <v>5.4543049269999999</v>
      </c>
      <c r="AD4" s="33">
        <v>5.4011822680000003</v>
      </c>
      <c r="AE4" s="33">
        <v>5.4011822680000003</v>
      </c>
      <c r="AF4" s="33">
        <v>2.5286936199999999</v>
      </c>
      <c r="AG4" s="33">
        <v>2.5286936199999999</v>
      </c>
      <c r="AH4" s="33">
        <v>2.5286936199999999</v>
      </c>
      <c r="AI4" s="33">
        <v>2.5286936199999999</v>
      </c>
    </row>
    <row r="11" spans="2:35" x14ac:dyDescent="0.25">
      <c r="P11" s="276"/>
    </row>
    <row r="15" spans="2:35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</row>
    <row r="16" spans="2:35" x14ac:dyDescent="0.25">
      <c r="C16" s="33">
        <v>63.159535720000001</v>
      </c>
      <c r="D16" s="33">
        <v>65.946439380000001</v>
      </c>
      <c r="E16" s="33">
        <v>63.025859760000003</v>
      </c>
      <c r="F16" s="33">
        <v>65.933082159999998</v>
      </c>
      <c r="G16" s="33">
        <v>65.632741600000003</v>
      </c>
      <c r="H16" s="33">
        <v>67.809593919999998</v>
      </c>
      <c r="I16" s="33">
        <v>50.931024970000003</v>
      </c>
      <c r="J16" s="33">
        <v>57.179095969999999</v>
      </c>
      <c r="K16" s="33">
        <v>64.128103839999994</v>
      </c>
      <c r="L16" s="33">
        <v>62.248663129999997</v>
      </c>
      <c r="M16" s="33">
        <v>58.72848999</v>
      </c>
      <c r="N16" s="33">
        <v>58.313971260000002</v>
      </c>
      <c r="O16" s="33">
        <v>49.868008979999999</v>
      </c>
      <c r="P16" s="33">
        <v>36.918686700000002</v>
      </c>
      <c r="Q16" s="33">
        <v>35.338608010000002</v>
      </c>
      <c r="R16" s="33">
        <v>34.012637069999997</v>
      </c>
      <c r="S16" s="33">
        <v>34.566153550000003</v>
      </c>
      <c r="T16" s="33">
        <v>27.871830809999999</v>
      </c>
      <c r="U16" s="33">
        <v>26.229581039999999</v>
      </c>
      <c r="V16" s="33">
        <v>11.579924589999999</v>
      </c>
      <c r="W16" s="33">
        <v>11.57845625</v>
      </c>
      <c r="X16" s="33">
        <v>11.604830850000001</v>
      </c>
      <c r="Y16" s="33">
        <v>8.4167247869999997</v>
      </c>
      <c r="Z16" s="33">
        <v>8.4167247869999997</v>
      </c>
      <c r="AA16" s="33">
        <v>8.4167247869999997</v>
      </c>
      <c r="AB16" s="33">
        <v>6.7136597650000001</v>
      </c>
      <c r="AC16" s="33">
        <v>6.7136597650000001</v>
      </c>
      <c r="AD16" s="33">
        <v>6.6392880419999996</v>
      </c>
      <c r="AE16" s="33">
        <v>6.6392880419999996</v>
      </c>
      <c r="AF16" s="33">
        <v>3.2876472109999999</v>
      </c>
      <c r="AG16" s="33">
        <v>3.2876472109999999</v>
      </c>
      <c r="AH16" s="33">
        <v>3.2876472109999999</v>
      </c>
      <c r="AI16" s="33">
        <v>2.9664515090000001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12"/>
  <sheetViews>
    <sheetView zoomScale="80" zoomScaleNormal="80" workbookViewId="0">
      <pane xSplit="2" topLeftCell="C1" activePane="topRight" state="frozen"/>
      <selection activeCell="F28" sqref="F28"/>
      <selection pane="topRight" activeCell="F5" sqref="F5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259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312</v>
      </c>
      <c r="C4" s="1">
        <f>Planel_CO2_total_Resultado!F4</f>
        <v>49.590269970000001</v>
      </c>
      <c r="D4" s="1">
        <f>Planel_CO2_total_Resultado!G4</f>
        <v>24.523617009999999</v>
      </c>
      <c r="E4" s="1">
        <f>Planel_CO2_total_Resultado!H4</f>
        <v>25.451555920000001</v>
      </c>
      <c r="F4" s="1">
        <f>Planel_CO2_total_Resultado!I4</f>
        <v>20.803168629999998</v>
      </c>
      <c r="G4" s="1">
        <f>Planel_CO2_total_Resultado!J4</f>
        <v>23.38516095</v>
      </c>
      <c r="H4" s="1">
        <f>Planel_CO2_total_Resultado!K4</f>
        <v>28.118355690000001</v>
      </c>
      <c r="I4" s="1">
        <f>Planel_CO2_total_Resultado!L4</f>
        <v>28.891812770000001</v>
      </c>
      <c r="J4" s="1">
        <f>Planel_CO2_total_Resultado!M4</f>
        <v>28.4410308</v>
      </c>
      <c r="K4" s="1">
        <f>Planel_CO2_total_Resultado!N4</f>
        <v>28.135058910000001</v>
      </c>
      <c r="L4" s="1">
        <f>Planel_CO2_total_Resultado!O4</f>
        <v>27.257957659999999</v>
      </c>
      <c r="M4" s="1">
        <f>Planel_CO2_total_Resultado!P4</f>
        <v>21.170054650000001</v>
      </c>
      <c r="N4" s="1">
        <f>Planel_CO2_total_Resultado!Q4</f>
        <v>20.822690300000001</v>
      </c>
      <c r="O4" s="1">
        <f>Planel_CO2_total_Resultado!R4</f>
        <v>20.849149709999999</v>
      </c>
      <c r="P4" s="1">
        <f>Planel_CO2_total_Resultado!S4</f>
        <v>20.881796250000001</v>
      </c>
      <c r="Q4" s="1">
        <f>Planel_CO2_total_Resultado!T4</f>
        <v>15.040718549999999</v>
      </c>
      <c r="R4" s="1">
        <f>Planel_CO2_total_Resultado!U4</f>
        <v>14.16375311</v>
      </c>
      <c r="S4" s="1">
        <f>Planel_CO2_total_Resultado!V4</f>
        <v>8.3041411210000007</v>
      </c>
      <c r="T4" s="1">
        <f>Planel_CO2_total_Resultado!W4</f>
        <v>8.2762700890000005</v>
      </c>
      <c r="U4" s="1">
        <f>Planel_CO2_total_Resultado!X4</f>
        <v>8.446303575</v>
      </c>
      <c r="V4" s="1">
        <f>Planel_CO2_total_Resultado!Y4</f>
        <v>6.810131868</v>
      </c>
      <c r="W4" s="1">
        <f>Planel_CO2_total_Resultado!Z4</f>
        <v>6.7449204600000003</v>
      </c>
      <c r="X4" s="1">
        <f>Planel_CO2_total_Resultado!AA4</f>
        <v>6.7449204600000003</v>
      </c>
      <c r="Y4" s="1">
        <f>Planel_CO2_total_Resultado!AB4</f>
        <v>5.4543049269999999</v>
      </c>
      <c r="Z4" s="1">
        <f>Planel_CO2_total_Resultado!AC4</f>
        <v>5.4543049269999999</v>
      </c>
      <c r="AA4" s="1">
        <f>Planel_CO2_total_Resultado!AD4</f>
        <v>5.4011822680000003</v>
      </c>
      <c r="AB4" s="1">
        <f>Planel_CO2_total_Resultado!AE4</f>
        <v>5.4011822680000003</v>
      </c>
      <c r="AC4" s="1">
        <f>Planel_CO2_total_Resultado!AF4</f>
        <v>2.5286936199999999</v>
      </c>
      <c r="AD4" s="1">
        <f>Planel_CO2_total_Resultado!AG4</f>
        <v>2.5286936199999999</v>
      </c>
      <c r="AE4" s="1">
        <f>Planel_CO2_total_Resultado!AH4</f>
        <v>2.5286936199999999</v>
      </c>
      <c r="AF4" s="1">
        <f>Planel_CO2_total_Resultado!AI4</f>
        <v>2.5286936199999999</v>
      </c>
      <c r="AG4" s="1">
        <f>Planel_CO2_total_Resultado!AJ4</f>
        <v>0</v>
      </c>
      <c r="AH4" s="1">
        <f>Planel_CO2_total_Resultado!AK4</f>
        <v>0</v>
      </c>
      <c r="AI4" s="1">
        <f>Planel_CO2_total_Resultado!AL4</f>
        <v>0</v>
      </c>
      <c r="AJ4" s="1">
        <f>Planel_CO2_total_Resultado!AM4</f>
        <v>0</v>
      </c>
      <c r="AK4" s="1">
        <f>Planel_CO2_total_Resultado!AN4</f>
        <v>0</v>
      </c>
      <c r="AL4" s="1">
        <f>Planel_CO2_total_Resultado!AO4</f>
        <v>0</v>
      </c>
    </row>
    <row r="5" spans="2:38" x14ac:dyDescent="0.25">
      <c r="B5" s="16" t="s">
        <v>313</v>
      </c>
      <c r="C5" s="1">
        <f>Planel_CO2_total_Resultado!F16</f>
        <v>65.933082159999998</v>
      </c>
      <c r="D5" s="1">
        <f>Planel_CO2_total_Resultado!G16</f>
        <v>65.632741600000003</v>
      </c>
      <c r="E5" s="1">
        <f>Planel_CO2_total_Resultado!H16</f>
        <v>67.809593919999998</v>
      </c>
      <c r="F5" s="1">
        <f>Planel_CO2_total_Resultado!I16</f>
        <v>50.931024970000003</v>
      </c>
      <c r="G5" s="1">
        <f>Planel_CO2_total_Resultado!J16</f>
        <v>57.179095969999999</v>
      </c>
      <c r="H5" s="1">
        <f>Planel_CO2_total_Resultado!K16</f>
        <v>64.128103839999994</v>
      </c>
      <c r="I5" s="1">
        <f>Planel_CO2_total_Resultado!L16</f>
        <v>62.248663129999997</v>
      </c>
      <c r="J5" s="1">
        <f>Planel_CO2_total_Resultado!M16</f>
        <v>58.72848999</v>
      </c>
      <c r="K5" s="1">
        <f>Planel_CO2_total_Resultado!N16</f>
        <v>58.313971260000002</v>
      </c>
      <c r="L5" s="1">
        <f>Planel_CO2_total_Resultado!O16</f>
        <v>49.868008979999999</v>
      </c>
      <c r="M5" s="1">
        <f>Planel_CO2_total_Resultado!P16</f>
        <v>36.918686700000002</v>
      </c>
      <c r="N5" s="1">
        <f>Planel_CO2_total_Resultado!Q16</f>
        <v>35.338608010000002</v>
      </c>
      <c r="O5" s="1">
        <f>Planel_CO2_total_Resultado!R16</f>
        <v>34.012637069999997</v>
      </c>
      <c r="P5" s="1">
        <f>Planel_CO2_total_Resultado!S16</f>
        <v>34.566153550000003</v>
      </c>
      <c r="Q5" s="1">
        <f>Planel_CO2_total_Resultado!T16</f>
        <v>27.871830809999999</v>
      </c>
      <c r="R5" s="1">
        <f>Planel_CO2_total_Resultado!U16</f>
        <v>26.229581039999999</v>
      </c>
      <c r="S5" s="1">
        <f>Planel_CO2_total_Resultado!V16</f>
        <v>11.579924589999999</v>
      </c>
      <c r="T5" s="1">
        <f>Planel_CO2_total_Resultado!W16</f>
        <v>11.57845625</v>
      </c>
      <c r="U5" s="1">
        <f>Planel_CO2_total_Resultado!X16</f>
        <v>11.604830850000001</v>
      </c>
      <c r="V5" s="1">
        <f>Planel_CO2_total_Resultado!Y16</f>
        <v>8.4167247869999997</v>
      </c>
      <c r="W5" s="1">
        <f>Planel_CO2_total_Resultado!Z16</f>
        <v>8.4167247869999997</v>
      </c>
      <c r="X5" s="1">
        <f>Planel_CO2_total_Resultado!AA16</f>
        <v>8.4167247869999997</v>
      </c>
      <c r="Y5" s="1">
        <f>Planel_CO2_total_Resultado!AB16</f>
        <v>6.7136597650000001</v>
      </c>
      <c r="Z5" s="1">
        <f>Planel_CO2_total_Resultado!AC16</f>
        <v>6.7136597650000001</v>
      </c>
      <c r="AA5" s="1">
        <f>Planel_CO2_total_Resultado!AD16</f>
        <v>6.6392880419999996</v>
      </c>
      <c r="AB5" s="1">
        <f>Planel_CO2_total_Resultado!AE16</f>
        <v>6.6392880419999996</v>
      </c>
      <c r="AC5" s="1">
        <f>Planel_CO2_total_Resultado!AF16</f>
        <v>3.2876472109999999</v>
      </c>
      <c r="AD5" s="1">
        <f>Planel_CO2_total_Resultado!AG16</f>
        <v>3.2876472109999999</v>
      </c>
      <c r="AE5" s="1">
        <f>Planel_CO2_total_Resultado!AH16</f>
        <v>3.2876472109999999</v>
      </c>
      <c r="AF5" s="1">
        <f>Planel_CO2_total_Resultado!AI16</f>
        <v>2.9664515090000001</v>
      </c>
      <c r="AG5" s="1">
        <f>Planel_CO2_total_Resultado!AJ16</f>
        <v>0</v>
      </c>
      <c r="AH5" s="1">
        <f>Planel_CO2_total_Resultado!AK16</f>
        <v>0</v>
      </c>
      <c r="AI5" s="1">
        <f>Planel_CO2_total_Resultado!AL16</f>
        <v>0</v>
      </c>
      <c r="AJ5" s="1">
        <f>Planel_CO2_total_Resultado!AM16</f>
        <v>0</v>
      </c>
      <c r="AK5" s="1">
        <f>Planel_CO2_total_Resultado!AN16</f>
        <v>0</v>
      </c>
      <c r="AL5" s="1">
        <f>Planel_CO2_total_Resultado!AO16</f>
        <v>0</v>
      </c>
    </row>
    <row r="6" spans="2:38" x14ac:dyDescent="0.25">
      <c r="B6" s="33" t="s">
        <v>254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  <row r="11" spans="2:38" x14ac:dyDescent="0.25">
      <c r="V11" s="33" t="s">
        <v>773</v>
      </c>
    </row>
    <row r="12" spans="2:38" x14ac:dyDescent="0.25">
      <c r="V12" s="33" t="s">
        <v>774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U19"/>
  <sheetViews>
    <sheetView workbookViewId="0">
      <selection activeCell="I31" sqref="I31"/>
    </sheetView>
  </sheetViews>
  <sheetFormatPr defaultRowHeight="15" x14ac:dyDescent="0.25"/>
  <cols>
    <col min="1" max="1" width="28" bestFit="1" customWidth="1"/>
    <col min="2" max="2" width="19.5703125" bestFit="1" customWidth="1"/>
    <col min="3" max="3" width="5" customWidth="1"/>
    <col min="4" max="4" width="6" customWidth="1"/>
    <col min="5" max="5" width="6" bestFit="1" customWidth="1"/>
    <col min="6" max="10" width="5" customWidth="1"/>
    <col min="11" max="11" width="5" bestFit="1" customWidth="1"/>
    <col min="12" max="19" width="5" customWidth="1"/>
    <col min="20" max="20" width="5" bestFit="1" customWidth="1"/>
    <col min="21" max="21" width="10.7109375" customWidth="1"/>
    <col min="22" max="22" width="5" customWidth="1"/>
    <col min="23" max="23" width="10.7109375" customWidth="1"/>
    <col min="24" max="24" width="10.7109375" bestFit="1" customWidth="1"/>
  </cols>
  <sheetData>
    <row r="3" spans="1:21" x14ac:dyDescent="0.25">
      <c r="A3" s="227" t="s">
        <v>645</v>
      </c>
      <c r="B3" s="227" t="s">
        <v>643</v>
      </c>
    </row>
    <row r="4" spans="1:21" x14ac:dyDescent="0.25">
      <c r="A4" s="227" t="s">
        <v>646</v>
      </c>
      <c r="B4" s="33">
        <v>2018</v>
      </c>
      <c r="C4" s="33">
        <v>2027</v>
      </c>
      <c r="D4" s="33">
        <v>2030</v>
      </c>
      <c r="E4" s="33">
        <v>2031</v>
      </c>
      <c r="F4" s="33">
        <v>2032</v>
      </c>
      <c r="G4" s="33">
        <v>2033</v>
      </c>
      <c r="H4" s="33">
        <v>2034</v>
      </c>
      <c r="I4" s="33">
        <v>2035</v>
      </c>
      <c r="J4" s="33">
        <v>2036</v>
      </c>
      <c r="K4" s="33">
        <v>2038</v>
      </c>
      <c r="L4" s="33">
        <v>2040</v>
      </c>
      <c r="M4" s="33">
        <v>2041</v>
      </c>
      <c r="N4" s="33">
        <v>2042</v>
      </c>
      <c r="O4" s="33">
        <v>2043</v>
      </c>
      <c r="P4" s="33">
        <v>2044</v>
      </c>
      <c r="Q4" s="33">
        <v>2045</v>
      </c>
      <c r="R4" s="33">
        <v>2046</v>
      </c>
      <c r="S4" s="33">
        <v>2047</v>
      </c>
      <c r="T4" s="33">
        <v>2050</v>
      </c>
      <c r="U4" s="33" t="s">
        <v>644</v>
      </c>
    </row>
    <row r="5" spans="1:21" x14ac:dyDescent="0.25">
      <c r="A5" s="229" t="s">
        <v>42</v>
      </c>
      <c r="B5" s="228"/>
      <c r="C5" s="228"/>
      <c r="D5" s="228"/>
      <c r="E5" s="228">
        <v>3000</v>
      </c>
      <c r="F5" s="228">
        <v>1500</v>
      </c>
      <c r="G5" s="228"/>
      <c r="H5" s="228"/>
      <c r="I5" s="228"/>
      <c r="J5" s="228"/>
      <c r="K5" s="228"/>
      <c r="L5" s="228"/>
      <c r="M5" s="228"/>
      <c r="N5" s="228"/>
      <c r="O5" s="228"/>
      <c r="P5" s="228"/>
      <c r="Q5" s="228"/>
      <c r="R5" s="228"/>
      <c r="S5" s="228"/>
      <c r="T5" s="228"/>
      <c r="U5" s="228">
        <v>4500</v>
      </c>
    </row>
    <row r="6" spans="1:21" x14ac:dyDescent="0.25">
      <c r="A6" s="230" t="s">
        <v>41</v>
      </c>
      <c r="B6" s="228"/>
      <c r="C6" s="228"/>
      <c r="D6" s="228"/>
      <c r="E6" s="228">
        <v>3000</v>
      </c>
      <c r="F6" s="228">
        <v>1500</v>
      </c>
      <c r="G6" s="228"/>
      <c r="H6" s="228"/>
      <c r="I6" s="228"/>
      <c r="J6" s="228"/>
      <c r="K6" s="228"/>
      <c r="L6" s="228"/>
      <c r="M6" s="228"/>
      <c r="N6" s="228"/>
      <c r="O6" s="228"/>
      <c r="P6" s="228"/>
      <c r="Q6" s="228"/>
      <c r="R6" s="228"/>
      <c r="S6" s="228"/>
      <c r="T6" s="228"/>
      <c r="U6" s="228">
        <v>4500</v>
      </c>
    </row>
    <row r="7" spans="1:21" x14ac:dyDescent="0.25">
      <c r="A7" s="229" t="s">
        <v>38</v>
      </c>
      <c r="B7" s="228"/>
      <c r="C7" s="228"/>
      <c r="D7" s="228"/>
      <c r="E7" s="228"/>
      <c r="F7" s="228"/>
      <c r="G7" s="228"/>
      <c r="H7" s="228"/>
      <c r="I7" s="228"/>
      <c r="J7" s="228"/>
      <c r="K7" s="228"/>
      <c r="L7" s="228"/>
      <c r="M7" s="228"/>
      <c r="N7" s="228"/>
      <c r="O7" s="228"/>
      <c r="P7" s="228"/>
      <c r="Q7" s="228"/>
      <c r="R7" s="228"/>
      <c r="S7" s="228"/>
      <c r="T7" s="228">
        <v>4500</v>
      </c>
      <c r="U7" s="228">
        <v>4500</v>
      </c>
    </row>
    <row r="8" spans="1:21" x14ac:dyDescent="0.25">
      <c r="A8" s="230" t="s">
        <v>46</v>
      </c>
      <c r="B8" s="228"/>
      <c r="C8" s="228"/>
      <c r="D8" s="228"/>
      <c r="E8" s="228"/>
      <c r="F8" s="228"/>
      <c r="G8" s="228"/>
      <c r="H8" s="228"/>
      <c r="I8" s="228"/>
      <c r="J8" s="228"/>
      <c r="K8" s="228"/>
      <c r="L8" s="228"/>
      <c r="M8" s="228"/>
      <c r="N8" s="228"/>
      <c r="O8" s="228"/>
      <c r="P8" s="228"/>
      <c r="Q8" s="228"/>
      <c r="R8" s="228"/>
      <c r="S8" s="228"/>
      <c r="T8" s="228">
        <v>4500</v>
      </c>
      <c r="U8" s="228">
        <v>4500</v>
      </c>
    </row>
    <row r="9" spans="1:21" x14ac:dyDescent="0.25">
      <c r="A9" s="229" t="s">
        <v>39</v>
      </c>
      <c r="B9" s="228"/>
      <c r="C9" s="228"/>
      <c r="D9" s="228"/>
      <c r="E9" s="228"/>
      <c r="F9" s="228">
        <v>3000</v>
      </c>
      <c r="G9" s="228">
        <v>3000</v>
      </c>
      <c r="H9" s="228"/>
      <c r="I9" s="228">
        <v>4500</v>
      </c>
      <c r="J9" s="228"/>
      <c r="K9" s="228">
        <v>1500</v>
      </c>
      <c r="L9" s="228"/>
      <c r="M9" s="228">
        <v>1500</v>
      </c>
      <c r="N9" s="228">
        <v>1500</v>
      </c>
      <c r="O9" s="228"/>
      <c r="P9" s="228">
        <v>1500</v>
      </c>
      <c r="Q9" s="228"/>
      <c r="R9" s="228"/>
      <c r="S9" s="228"/>
      <c r="T9" s="228"/>
      <c r="U9" s="228">
        <v>16500</v>
      </c>
    </row>
    <row r="10" spans="1:21" x14ac:dyDescent="0.25">
      <c r="A10" s="230" t="s">
        <v>42</v>
      </c>
      <c r="B10" s="228"/>
      <c r="C10" s="228"/>
      <c r="D10" s="228"/>
      <c r="E10" s="228"/>
      <c r="F10" s="228">
        <v>3000</v>
      </c>
      <c r="G10" s="228">
        <v>3000</v>
      </c>
      <c r="H10" s="228"/>
      <c r="I10" s="228">
        <v>4500</v>
      </c>
      <c r="J10" s="228"/>
      <c r="K10" s="228">
        <v>1500</v>
      </c>
      <c r="L10" s="228"/>
      <c r="M10" s="228">
        <v>1500</v>
      </c>
      <c r="N10" s="228">
        <v>1500</v>
      </c>
      <c r="O10" s="228"/>
      <c r="P10" s="228">
        <v>1500</v>
      </c>
      <c r="Q10" s="228"/>
      <c r="R10" s="228"/>
      <c r="S10" s="228"/>
      <c r="T10" s="228"/>
      <c r="U10" s="228">
        <v>16500</v>
      </c>
    </row>
    <row r="11" spans="1:21" x14ac:dyDescent="0.25">
      <c r="A11" s="229" t="s">
        <v>36</v>
      </c>
      <c r="B11" s="228">
        <v>7500</v>
      </c>
      <c r="C11" s="228">
        <v>4500</v>
      </c>
      <c r="D11" s="228">
        <v>3000</v>
      </c>
      <c r="E11" s="228">
        <v>10500</v>
      </c>
      <c r="F11" s="228">
        <v>1500</v>
      </c>
      <c r="G11" s="228"/>
      <c r="H11" s="228">
        <v>1500</v>
      </c>
      <c r="I11" s="228">
        <v>3000</v>
      </c>
      <c r="J11" s="228">
        <v>1500</v>
      </c>
      <c r="K11" s="228">
        <v>4500</v>
      </c>
      <c r="L11" s="228">
        <v>3000</v>
      </c>
      <c r="M11" s="228">
        <v>3000</v>
      </c>
      <c r="N11" s="228">
        <v>1500</v>
      </c>
      <c r="O11" s="228">
        <v>3000</v>
      </c>
      <c r="P11" s="228">
        <v>1500</v>
      </c>
      <c r="Q11" s="228">
        <v>7500</v>
      </c>
      <c r="R11" s="228">
        <v>3000</v>
      </c>
      <c r="S11" s="228">
        <v>4500</v>
      </c>
      <c r="T11" s="228">
        <v>3000</v>
      </c>
      <c r="U11" s="228">
        <v>67500</v>
      </c>
    </row>
    <row r="12" spans="1:21" x14ac:dyDescent="0.25">
      <c r="A12" s="230" t="s">
        <v>38</v>
      </c>
      <c r="B12" s="228">
        <v>7500</v>
      </c>
      <c r="C12" s="228">
        <v>4500</v>
      </c>
      <c r="D12" s="228">
        <v>3000</v>
      </c>
      <c r="E12" s="228">
        <v>3000</v>
      </c>
      <c r="F12" s="228">
        <v>1500</v>
      </c>
      <c r="G12" s="228"/>
      <c r="H12" s="228">
        <v>1500</v>
      </c>
      <c r="I12" s="228">
        <v>3000</v>
      </c>
      <c r="J12" s="228">
        <v>1500</v>
      </c>
      <c r="K12" s="228">
        <v>4500</v>
      </c>
      <c r="L12" s="228">
        <v>3000</v>
      </c>
      <c r="M12" s="228">
        <v>3000</v>
      </c>
      <c r="N12" s="228">
        <v>1500</v>
      </c>
      <c r="O12" s="228">
        <v>3000</v>
      </c>
      <c r="P12" s="228">
        <v>1500</v>
      </c>
      <c r="Q12" s="228">
        <v>7500</v>
      </c>
      <c r="R12" s="228">
        <v>3000</v>
      </c>
      <c r="S12" s="228">
        <v>4500</v>
      </c>
      <c r="T12" s="228">
        <v>3000</v>
      </c>
      <c r="U12" s="228">
        <v>60000</v>
      </c>
    </row>
    <row r="13" spans="1:21" x14ac:dyDescent="0.25">
      <c r="A13" s="230" t="s">
        <v>37</v>
      </c>
      <c r="B13" s="228"/>
      <c r="C13" s="228"/>
      <c r="D13" s="228"/>
      <c r="E13" s="228">
        <v>7500</v>
      </c>
      <c r="F13" s="228"/>
      <c r="G13" s="228"/>
      <c r="H13" s="228"/>
      <c r="I13" s="228"/>
      <c r="J13" s="228"/>
      <c r="K13" s="228"/>
      <c r="L13" s="228"/>
      <c r="M13" s="228"/>
      <c r="N13" s="228"/>
      <c r="O13" s="228"/>
      <c r="P13" s="228"/>
      <c r="Q13" s="228"/>
      <c r="R13" s="228"/>
      <c r="S13" s="228"/>
      <c r="T13" s="228"/>
      <c r="U13" s="228">
        <v>7500</v>
      </c>
    </row>
    <row r="14" spans="1:21" x14ac:dyDescent="0.25">
      <c r="A14" s="229" t="s">
        <v>43</v>
      </c>
      <c r="B14" s="228">
        <v>12000</v>
      </c>
      <c r="C14" s="228"/>
      <c r="D14" s="228">
        <v>10500</v>
      </c>
      <c r="E14" s="228"/>
      <c r="F14" s="228"/>
      <c r="G14" s="228"/>
      <c r="H14" s="228"/>
      <c r="I14" s="228"/>
      <c r="J14" s="228"/>
      <c r="K14" s="228"/>
      <c r="L14" s="228"/>
      <c r="M14" s="228"/>
      <c r="N14" s="228"/>
      <c r="O14" s="228"/>
      <c r="P14" s="228"/>
      <c r="Q14" s="228"/>
      <c r="R14" s="228"/>
      <c r="S14" s="228"/>
      <c r="T14" s="228"/>
      <c r="U14" s="228">
        <v>22500</v>
      </c>
    </row>
    <row r="15" spans="1:21" x14ac:dyDescent="0.25">
      <c r="A15" s="230" t="s">
        <v>39</v>
      </c>
      <c r="B15" s="228"/>
      <c r="C15" s="228"/>
      <c r="D15" s="228">
        <v>6000</v>
      </c>
      <c r="E15" s="228"/>
      <c r="F15" s="228"/>
      <c r="G15" s="228"/>
      <c r="H15" s="228"/>
      <c r="I15" s="228"/>
      <c r="J15" s="228"/>
      <c r="K15" s="228"/>
      <c r="L15" s="228"/>
      <c r="M15" s="228"/>
      <c r="N15" s="228"/>
      <c r="O15" s="228"/>
      <c r="P15" s="228"/>
      <c r="Q15" s="228"/>
      <c r="R15" s="228"/>
      <c r="S15" s="228"/>
      <c r="T15" s="228"/>
      <c r="U15" s="228">
        <v>6000</v>
      </c>
    </row>
    <row r="16" spans="1:21" x14ac:dyDescent="0.25">
      <c r="A16" s="230" t="s">
        <v>36</v>
      </c>
      <c r="B16" s="228">
        <v>12000</v>
      </c>
      <c r="C16" s="228"/>
      <c r="D16" s="228">
        <v>4500</v>
      </c>
      <c r="E16" s="228"/>
      <c r="F16" s="228"/>
      <c r="G16" s="228"/>
      <c r="H16" s="228"/>
      <c r="I16" s="228"/>
      <c r="J16" s="228"/>
      <c r="K16" s="228"/>
      <c r="L16" s="228"/>
      <c r="M16" s="228"/>
      <c r="N16" s="228"/>
      <c r="O16" s="228"/>
      <c r="P16" s="228"/>
      <c r="Q16" s="228"/>
      <c r="R16" s="228"/>
      <c r="S16" s="228"/>
      <c r="T16" s="228"/>
      <c r="U16" s="228">
        <v>16500</v>
      </c>
    </row>
    <row r="17" spans="1:21" x14ac:dyDescent="0.25">
      <c r="A17" s="229" t="s">
        <v>44</v>
      </c>
      <c r="B17" s="228">
        <v>6000</v>
      </c>
      <c r="C17" s="228"/>
      <c r="D17" s="228"/>
      <c r="E17" s="228"/>
      <c r="F17" s="228"/>
      <c r="G17" s="228"/>
      <c r="H17" s="228"/>
      <c r="I17" s="228"/>
      <c r="J17" s="228"/>
      <c r="K17" s="228"/>
      <c r="L17" s="228"/>
      <c r="M17" s="228"/>
      <c r="N17" s="228"/>
      <c r="O17" s="228"/>
      <c r="P17" s="228"/>
      <c r="Q17" s="228"/>
      <c r="R17" s="228"/>
      <c r="S17" s="228"/>
      <c r="T17" s="228"/>
      <c r="U17" s="228">
        <v>6000</v>
      </c>
    </row>
    <row r="18" spans="1:21" x14ac:dyDescent="0.25">
      <c r="A18" s="230" t="s">
        <v>36</v>
      </c>
      <c r="B18" s="228">
        <v>6000</v>
      </c>
      <c r="C18" s="228"/>
      <c r="D18" s="228"/>
      <c r="E18" s="228"/>
      <c r="F18" s="228"/>
      <c r="G18" s="228"/>
      <c r="H18" s="228"/>
      <c r="I18" s="228"/>
      <c r="J18" s="228"/>
      <c r="K18" s="228"/>
      <c r="L18" s="228"/>
      <c r="M18" s="228"/>
      <c r="N18" s="228"/>
      <c r="O18" s="228"/>
      <c r="P18" s="228"/>
      <c r="Q18" s="228"/>
      <c r="R18" s="228"/>
      <c r="S18" s="228"/>
      <c r="T18" s="228"/>
      <c r="U18" s="228">
        <v>6000</v>
      </c>
    </row>
    <row r="19" spans="1:21" x14ac:dyDescent="0.25">
      <c r="A19" s="229" t="s">
        <v>644</v>
      </c>
      <c r="B19" s="228">
        <v>25500</v>
      </c>
      <c r="C19" s="228">
        <v>4500</v>
      </c>
      <c r="D19" s="228">
        <v>13500</v>
      </c>
      <c r="E19" s="228">
        <v>13500</v>
      </c>
      <c r="F19" s="228">
        <v>6000</v>
      </c>
      <c r="G19" s="228">
        <v>3000</v>
      </c>
      <c r="H19" s="228">
        <v>1500</v>
      </c>
      <c r="I19" s="228">
        <v>7500</v>
      </c>
      <c r="J19" s="228">
        <v>1500</v>
      </c>
      <c r="K19" s="228">
        <v>6000</v>
      </c>
      <c r="L19" s="228">
        <v>3000</v>
      </c>
      <c r="M19" s="228">
        <v>4500</v>
      </c>
      <c r="N19" s="228">
        <v>3000</v>
      </c>
      <c r="O19" s="228">
        <v>3000</v>
      </c>
      <c r="P19" s="228">
        <v>3000</v>
      </c>
      <c r="Q19" s="228">
        <v>7500</v>
      </c>
      <c r="R19" s="228">
        <v>3000</v>
      </c>
      <c r="S19" s="228">
        <v>4500</v>
      </c>
      <c r="T19" s="228">
        <v>7500</v>
      </c>
      <c r="U19" s="228">
        <v>121500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21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249</v>
      </c>
      <c r="C3" s="40" t="s">
        <v>314</v>
      </c>
      <c r="D3" s="40" t="s">
        <v>315</v>
      </c>
      <c r="E3" s="40" t="s">
        <v>316</v>
      </c>
      <c r="F3" s="40" t="s">
        <v>317</v>
      </c>
      <c r="G3" s="40" t="s">
        <v>318</v>
      </c>
      <c r="H3" s="40" t="s">
        <v>319</v>
      </c>
      <c r="I3" s="40" t="s">
        <v>320</v>
      </c>
      <c r="J3" s="40" t="s">
        <v>321</v>
      </c>
      <c r="K3" s="40" t="s">
        <v>322</v>
      </c>
      <c r="L3" s="40" t="s">
        <v>323</v>
      </c>
      <c r="M3" s="40" t="s">
        <v>324</v>
      </c>
    </row>
    <row r="4" spans="2:13" x14ac:dyDescent="0.2">
      <c r="B4" s="40" t="s">
        <v>325</v>
      </c>
    </row>
    <row r="5" spans="2:13" x14ac:dyDescent="0.2">
      <c r="B5" s="40" t="s">
        <v>479</v>
      </c>
      <c r="C5" s="40" t="s">
        <v>36</v>
      </c>
      <c r="D5" s="40" t="s">
        <v>38</v>
      </c>
      <c r="E5" s="40">
        <v>1500</v>
      </c>
      <c r="F5" s="40">
        <v>2050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2555.5383769999999</v>
      </c>
      <c r="L5" s="40">
        <v>2015</v>
      </c>
      <c r="M5" s="40">
        <v>2100</v>
      </c>
    </row>
    <row r="6" spans="2:13" x14ac:dyDescent="0.2">
      <c r="B6" s="40" t="s">
        <v>505</v>
      </c>
      <c r="C6" s="40" t="s">
        <v>36</v>
      </c>
      <c r="D6" s="40" t="s">
        <v>38</v>
      </c>
      <c r="E6" s="40">
        <v>1500</v>
      </c>
      <c r="F6" s="40">
        <v>2050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2555.5383769999999</v>
      </c>
      <c r="L6" s="40">
        <v>2015</v>
      </c>
      <c r="M6" s="40">
        <v>2100</v>
      </c>
    </row>
    <row r="7" spans="2:13" x14ac:dyDescent="0.2">
      <c r="B7" s="40" t="s">
        <v>576</v>
      </c>
      <c r="C7" s="40" t="s">
        <v>38</v>
      </c>
      <c r="D7" s="40" t="s">
        <v>46</v>
      </c>
      <c r="E7" s="40">
        <v>1500</v>
      </c>
      <c r="F7" s="40">
        <v>2050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2555.5383769999999</v>
      </c>
      <c r="L7" s="40">
        <v>2015</v>
      </c>
      <c r="M7" s="40">
        <v>2100</v>
      </c>
    </row>
    <row r="8" spans="2:13" x14ac:dyDescent="0.2">
      <c r="B8" s="40" t="s">
        <v>612</v>
      </c>
      <c r="C8" s="40" t="s">
        <v>38</v>
      </c>
      <c r="D8" s="40" t="s">
        <v>46</v>
      </c>
      <c r="E8" s="40">
        <v>1500</v>
      </c>
      <c r="F8" s="40">
        <v>2050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2555.5383769999999</v>
      </c>
      <c r="L8" s="40">
        <v>2015</v>
      </c>
      <c r="M8" s="40">
        <v>2100</v>
      </c>
    </row>
    <row r="9" spans="2:13" x14ac:dyDescent="0.2">
      <c r="B9" s="40" t="s">
        <v>638</v>
      </c>
      <c r="C9" s="40" t="s">
        <v>38</v>
      </c>
      <c r="D9" s="40" t="s">
        <v>46</v>
      </c>
      <c r="E9" s="40">
        <v>1500</v>
      </c>
      <c r="F9" s="40">
        <v>2050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2555.5383769999999</v>
      </c>
      <c r="L9" s="40">
        <v>2015</v>
      </c>
      <c r="M9" s="40">
        <v>2100</v>
      </c>
    </row>
    <row r="10" spans="2:13" x14ac:dyDescent="0.2">
      <c r="B10" s="40" t="s">
        <v>484</v>
      </c>
      <c r="C10" s="40" t="s">
        <v>36</v>
      </c>
      <c r="D10" s="40" t="s">
        <v>38</v>
      </c>
      <c r="E10" s="40">
        <v>1500</v>
      </c>
      <c r="F10" s="40">
        <v>2049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2555.5383769999999</v>
      </c>
      <c r="L10" s="40">
        <v>2015</v>
      </c>
      <c r="M10" s="40">
        <v>2100</v>
      </c>
    </row>
    <row r="11" spans="2:13" x14ac:dyDescent="0.2">
      <c r="B11" s="40" t="s">
        <v>363</v>
      </c>
      <c r="C11" s="40" t="s">
        <v>36</v>
      </c>
      <c r="D11" s="40" t="s">
        <v>38</v>
      </c>
      <c r="E11" s="40">
        <v>1500</v>
      </c>
      <c r="F11" s="40">
        <v>2049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2555.5383769999999</v>
      </c>
      <c r="L11" s="40">
        <v>2015</v>
      </c>
      <c r="M11" s="40">
        <v>2100</v>
      </c>
    </row>
    <row r="12" spans="2:13" x14ac:dyDescent="0.2">
      <c r="B12" s="40" t="s">
        <v>626</v>
      </c>
      <c r="C12" s="40" t="s">
        <v>38</v>
      </c>
      <c r="D12" s="40" t="s">
        <v>46</v>
      </c>
      <c r="E12" s="40">
        <v>1500</v>
      </c>
      <c r="F12" s="40">
        <v>2049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2555.5383769999999</v>
      </c>
      <c r="L12" s="40">
        <v>2015</v>
      </c>
      <c r="M12" s="40">
        <v>2100</v>
      </c>
    </row>
    <row r="13" spans="2:13" x14ac:dyDescent="0.2">
      <c r="B13" s="40" t="s">
        <v>633</v>
      </c>
      <c r="C13" s="40" t="s">
        <v>38</v>
      </c>
      <c r="D13" s="40" t="s">
        <v>46</v>
      </c>
      <c r="E13" s="40">
        <v>1500</v>
      </c>
      <c r="F13" s="40">
        <v>2049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2555.5383769999999</v>
      </c>
      <c r="L13" s="40">
        <v>2015</v>
      </c>
      <c r="M13" s="40">
        <v>2100</v>
      </c>
    </row>
    <row r="14" spans="2:13" x14ac:dyDescent="0.2">
      <c r="B14" s="40" t="s">
        <v>640</v>
      </c>
      <c r="C14" s="40" t="s">
        <v>38</v>
      </c>
      <c r="D14" s="40" t="s">
        <v>46</v>
      </c>
      <c r="E14" s="40">
        <v>1500</v>
      </c>
      <c r="F14" s="40">
        <v>2049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">
      <c r="B15" s="40" t="s">
        <v>337</v>
      </c>
      <c r="C15" s="40" t="s">
        <v>36</v>
      </c>
      <c r="D15" s="40" t="s">
        <v>38</v>
      </c>
      <c r="E15" s="40">
        <v>1500</v>
      </c>
      <c r="F15" s="40">
        <v>2048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2555.5383769999999</v>
      </c>
      <c r="L15" s="40">
        <v>2015</v>
      </c>
      <c r="M15" s="40">
        <v>2100</v>
      </c>
    </row>
    <row r="16" spans="2:13" x14ac:dyDescent="0.2">
      <c r="B16" s="40" t="s">
        <v>355</v>
      </c>
      <c r="C16" s="40" t="s">
        <v>36</v>
      </c>
      <c r="D16" s="40" t="s">
        <v>38</v>
      </c>
      <c r="E16" s="40">
        <v>1500</v>
      </c>
      <c r="F16" s="40">
        <v>2048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2555.5383769999999</v>
      </c>
      <c r="L16" s="40">
        <v>2015</v>
      </c>
      <c r="M16" s="40">
        <v>2100</v>
      </c>
    </row>
    <row r="17" spans="2:13" x14ac:dyDescent="0.2">
      <c r="B17" s="40" t="s">
        <v>335</v>
      </c>
      <c r="C17" s="40" t="s">
        <v>36</v>
      </c>
      <c r="D17" s="40" t="s">
        <v>38</v>
      </c>
      <c r="E17" s="40">
        <v>1500</v>
      </c>
      <c r="F17" s="40">
        <v>2047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2555.5383769999999</v>
      </c>
      <c r="L17" s="40">
        <v>2015</v>
      </c>
      <c r="M17" s="40">
        <v>2100</v>
      </c>
    </row>
    <row r="18" spans="2:13" x14ac:dyDescent="0.2">
      <c r="B18" s="40" t="s">
        <v>458</v>
      </c>
      <c r="C18" s="40" t="s">
        <v>36</v>
      </c>
      <c r="D18" s="40" t="s">
        <v>38</v>
      </c>
      <c r="E18" s="40">
        <v>1500</v>
      </c>
      <c r="F18" s="40">
        <v>2047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2555.5383769999999</v>
      </c>
      <c r="L18" s="40">
        <v>2015</v>
      </c>
      <c r="M18" s="40">
        <v>2100</v>
      </c>
    </row>
    <row r="19" spans="2:13" x14ac:dyDescent="0.2">
      <c r="B19" s="40" t="s">
        <v>500</v>
      </c>
      <c r="C19" s="40" t="s">
        <v>36</v>
      </c>
      <c r="D19" s="40" t="s">
        <v>38</v>
      </c>
      <c r="E19" s="40">
        <v>1500</v>
      </c>
      <c r="F19" s="40">
        <v>2047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2555.5383769999999</v>
      </c>
      <c r="L19" s="40">
        <v>2015</v>
      </c>
      <c r="M19" s="40">
        <v>2100</v>
      </c>
    </row>
    <row r="20" spans="2:13" x14ac:dyDescent="0.2">
      <c r="B20" s="40" t="s">
        <v>339</v>
      </c>
      <c r="C20" s="40" t="s">
        <v>36</v>
      </c>
      <c r="D20" s="40" t="s">
        <v>38</v>
      </c>
      <c r="E20" s="40">
        <v>1500</v>
      </c>
      <c r="F20" s="40">
        <v>2046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2555.5383769999999</v>
      </c>
      <c r="L20" s="40">
        <v>2015</v>
      </c>
      <c r="M20" s="40">
        <v>2100</v>
      </c>
    </row>
    <row r="21" spans="2:13" x14ac:dyDescent="0.2">
      <c r="B21" s="40" t="s">
        <v>390</v>
      </c>
      <c r="C21" s="40" t="s">
        <v>36</v>
      </c>
      <c r="D21" s="40" t="s">
        <v>38</v>
      </c>
      <c r="E21" s="40">
        <v>1500</v>
      </c>
      <c r="F21" s="40">
        <v>2046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2555.5383769999999</v>
      </c>
      <c r="L21" s="40">
        <v>2015</v>
      </c>
      <c r="M21" s="40">
        <v>2100</v>
      </c>
    </row>
    <row r="22" spans="2:13" x14ac:dyDescent="0.2">
      <c r="B22" s="40" t="s">
        <v>475</v>
      </c>
      <c r="C22" s="40" t="s">
        <v>36</v>
      </c>
      <c r="D22" s="40" t="s">
        <v>38</v>
      </c>
      <c r="E22" s="40">
        <v>1500</v>
      </c>
      <c r="F22" s="40">
        <v>2045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2555.5383769999999</v>
      </c>
      <c r="L22" s="40">
        <v>2015</v>
      </c>
      <c r="M22" s="40">
        <v>2100</v>
      </c>
    </row>
    <row r="23" spans="2:13" x14ac:dyDescent="0.2">
      <c r="B23" s="40" t="s">
        <v>480</v>
      </c>
      <c r="C23" s="40" t="s">
        <v>36</v>
      </c>
      <c r="D23" s="40" t="s">
        <v>38</v>
      </c>
      <c r="E23" s="40">
        <v>1500</v>
      </c>
      <c r="F23" s="40">
        <v>2045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2555.5383769999999</v>
      </c>
      <c r="L23" s="40">
        <v>2015</v>
      </c>
      <c r="M23" s="40">
        <v>2100</v>
      </c>
    </row>
    <row r="24" spans="2:13" x14ac:dyDescent="0.2">
      <c r="B24" s="40" t="s">
        <v>385</v>
      </c>
      <c r="C24" s="40" t="s">
        <v>36</v>
      </c>
      <c r="D24" s="40" t="s">
        <v>38</v>
      </c>
      <c r="E24" s="40">
        <v>1500</v>
      </c>
      <c r="F24" s="40">
        <v>2045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2555.5383769999999</v>
      </c>
      <c r="L24" s="40">
        <v>2015</v>
      </c>
      <c r="M24" s="40">
        <v>2100</v>
      </c>
    </row>
    <row r="25" spans="2:13" x14ac:dyDescent="0.2">
      <c r="B25" s="40" t="s">
        <v>389</v>
      </c>
      <c r="C25" s="40" t="s">
        <v>36</v>
      </c>
      <c r="D25" s="40" t="s">
        <v>38</v>
      </c>
      <c r="E25" s="40">
        <v>1500</v>
      </c>
      <c r="F25" s="40">
        <v>2045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2555.5383769999999</v>
      </c>
      <c r="L25" s="40">
        <v>2015</v>
      </c>
      <c r="M25" s="40">
        <v>2100</v>
      </c>
    </row>
    <row r="26" spans="2:13" x14ac:dyDescent="0.2">
      <c r="B26" s="40" t="s">
        <v>348</v>
      </c>
      <c r="C26" s="40" t="s">
        <v>36</v>
      </c>
      <c r="D26" s="40" t="s">
        <v>38</v>
      </c>
      <c r="E26" s="40">
        <v>1500</v>
      </c>
      <c r="F26" s="40">
        <v>2045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2555.5383769999999</v>
      </c>
      <c r="L26" s="40">
        <v>2015</v>
      </c>
      <c r="M26" s="40">
        <v>2100</v>
      </c>
    </row>
    <row r="27" spans="2:13" x14ac:dyDescent="0.2">
      <c r="B27" s="40" t="s">
        <v>456</v>
      </c>
      <c r="C27" s="40" t="s">
        <v>36</v>
      </c>
      <c r="D27" s="40" t="s">
        <v>38</v>
      </c>
      <c r="E27" s="40">
        <v>1500</v>
      </c>
      <c r="F27" s="40">
        <v>2044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2555.5383769999999</v>
      </c>
      <c r="L27" s="40">
        <v>2015</v>
      </c>
      <c r="M27" s="40">
        <v>2100</v>
      </c>
    </row>
    <row r="28" spans="2:13" x14ac:dyDescent="0.2">
      <c r="B28" s="40" t="s">
        <v>326</v>
      </c>
      <c r="C28" s="40" t="s">
        <v>39</v>
      </c>
      <c r="D28" s="40" t="s">
        <v>42</v>
      </c>
      <c r="E28" s="40">
        <v>1500</v>
      </c>
      <c r="F28" s="40">
        <v>2044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2555.5383769999999</v>
      </c>
      <c r="L28" s="40">
        <v>2015</v>
      </c>
      <c r="M28" s="40">
        <v>2100</v>
      </c>
    </row>
    <row r="29" spans="2:13" x14ac:dyDescent="0.2">
      <c r="B29" s="40" t="s">
        <v>461</v>
      </c>
      <c r="C29" s="40" t="s">
        <v>36</v>
      </c>
      <c r="D29" s="40" t="s">
        <v>38</v>
      </c>
      <c r="E29" s="40">
        <v>1500</v>
      </c>
      <c r="F29" s="40">
        <v>2043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2555.5383769999999</v>
      </c>
      <c r="L29" s="40">
        <v>2015</v>
      </c>
      <c r="M29" s="40">
        <v>2100</v>
      </c>
    </row>
    <row r="30" spans="2:13" x14ac:dyDescent="0.2">
      <c r="B30" s="40" t="s">
        <v>463</v>
      </c>
      <c r="C30" s="40" t="s">
        <v>36</v>
      </c>
      <c r="D30" s="40" t="s">
        <v>38</v>
      </c>
      <c r="E30" s="40">
        <v>1500</v>
      </c>
      <c r="F30" s="40">
        <v>2043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2555.5383769999999</v>
      </c>
      <c r="L30" s="40">
        <v>2015</v>
      </c>
      <c r="M30" s="40">
        <v>2100</v>
      </c>
    </row>
    <row r="31" spans="2:13" x14ac:dyDescent="0.2">
      <c r="B31" s="40" t="s">
        <v>343</v>
      </c>
      <c r="C31" s="40" t="s">
        <v>36</v>
      </c>
      <c r="D31" s="40" t="s">
        <v>38</v>
      </c>
      <c r="E31" s="40">
        <v>1500</v>
      </c>
      <c r="F31" s="40">
        <v>2042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2555.5383769999999</v>
      </c>
      <c r="L31" s="40">
        <v>2015</v>
      </c>
      <c r="M31" s="40">
        <v>2100</v>
      </c>
    </row>
    <row r="32" spans="2:13" x14ac:dyDescent="0.2">
      <c r="B32" s="40" t="s">
        <v>524</v>
      </c>
      <c r="C32" s="40" t="s">
        <v>39</v>
      </c>
      <c r="D32" s="40" t="s">
        <v>42</v>
      </c>
      <c r="E32" s="40">
        <v>1500</v>
      </c>
      <c r="F32" s="40">
        <v>2042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2555.5383769999999</v>
      </c>
      <c r="L32" s="40">
        <v>2015</v>
      </c>
      <c r="M32" s="40">
        <v>2100</v>
      </c>
    </row>
    <row r="33" spans="2:13" x14ac:dyDescent="0.2">
      <c r="B33" s="40" t="s">
        <v>467</v>
      </c>
      <c r="C33" s="40" t="s">
        <v>36</v>
      </c>
      <c r="D33" s="40" t="s">
        <v>38</v>
      </c>
      <c r="E33" s="40">
        <v>1500</v>
      </c>
      <c r="F33" s="40">
        <v>2041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2555.5383769999999</v>
      </c>
      <c r="L33" s="40">
        <v>2015</v>
      </c>
      <c r="M33" s="40">
        <v>2100</v>
      </c>
    </row>
    <row r="34" spans="2:13" x14ac:dyDescent="0.2">
      <c r="B34" s="40" t="s">
        <v>496</v>
      </c>
      <c r="C34" s="40" t="s">
        <v>36</v>
      </c>
      <c r="D34" s="40" t="s">
        <v>38</v>
      </c>
      <c r="E34" s="40">
        <v>1500</v>
      </c>
      <c r="F34" s="40">
        <v>2041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2555.5383769999999</v>
      </c>
      <c r="L34" s="40">
        <v>2015</v>
      </c>
      <c r="M34" s="40">
        <v>2100</v>
      </c>
    </row>
    <row r="35" spans="2:13" x14ac:dyDescent="0.2">
      <c r="B35" s="40" t="s">
        <v>522</v>
      </c>
      <c r="C35" s="40" t="s">
        <v>39</v>
      </c>
      <c r="D35" s="40" t="s">
        <v>42</v>
      </c>
      <c r="E35" s="40">
        <v>1500</v>
      </c>
      <c r="F35" s="40">
        <v>2041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2555.5383769999999</v>
      </c>
      <c r="L35" s="40">
        <v>2015</v>
      </c>
      <c r="M35" s="40">
        <v>2100</v>
      </c>
    </row>
    <row r="36" spans="2:13" x14ac:dyDescent="0.2">
      <c r="B36" s="40" t="s">
        <v>464</v>
      </c>
      <c r="C36" s="40" t="s">
        <v>36</v>
      </c>
      <c r="D36" s="40" t="s">
        <v>38</v>
      </c>
      <c r="E36" s="40">
        <v>1500</v>
      </c>
      <c r="F36" s="40">
        <v>2040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2555.5383769999999</v>
      </c>
      <c r="L36" s="40">
        <v>2015</v>
      </c>
      <c r="M36" s="40">
        <v>2100</v>
      </c>
    </row>
    <row r="37" spans="2:13" x14ac:dyDescent="0.2">
      <c r="B37" s="40" t="s">
        <v>469</v>
      </c>
      <c r="C37" s="40" t="s">
        <v>36</v>
      </c>
      <c r="D37" s="40" t="s">
        <v>38</v>
      </c>
      <c r="E37" s="40">
        <v>1500</v>
      </c>
      <c r="F37" s="40">
        <v>2040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2555.5383769999999</v>
      </c>
      <c r="L37" s="40">
        <v>2015</v>
      </c>
      <c r="M37" s="40">
        <v>2100</v>
      </c>
    </row>
    <row r="38" spans="2:13" x14ac:dyDescent="0.2">
      <c r="B38" s="40" t="s">
        <v>376</v>
      </c>
      <c r="C38" s="40" t="s">
        <v>36</v>
      </c>
      <c r="D38" s="40" t="s">
        <v>38</v>
      </c>
      <c r="E38" s="40">
        <v>1500</v>
      </c>
      <c r="F38" s="40">
        <v>2039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2555.5383769999999</v>
      </c>
      <c r="L38" s="40">
        <v>2015</v>
      </c>
      <c r="M38" s="40">
        <v>2100</v>
      </c>
    </row>
    <row r="39" spans="2:13" x14ac:dyDescent="0.2">
      <c r="B39" s="40" t="s">
        <v>521</v>
      </c>
      <c r="C39" s="40" t="s">
        <v>39</v>
      </c>
      <c r="D39" s="40" t="s">
        <v>42</v>
      </c>
      <c r="E39" s="40">
        <v>1500</v>
      </c>
      <c r="F39" s="40">
        <v>2039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2555.5383769999999</v>
      </c>
      <c r="L39" s="40">
        <v>2015</v>
      </c>
      <c r="M39" s="40">
        <v>2100</v>
      </c>
    </row>
    <row r="40" spans="2:13" x14ac:dyDescent="0.2">
      <c r="B40" s="40" t="s">
        <v>345</v>
      </c>
      <c r="C40" s="40" t="s">
        <v>36</v>
      </c>
      <c r="D40" s="40" t="s">
        <v>38</v>
      </c>
      <c r="E40" s="40">
        <v>1500</v>
      </c>
      <c r="F40" s="40">
        <v>2038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2555.5383769999999</v>
      </c>
      <c r="L40" s="40">
        <v>2015</v>
      </c>
      <c r="M40" s="40">
        <v>2100</v>
      </c>
    </row>
    <row r="41" spans="2:13" x14ac:dyDescent="0.2">
      <c r="B41" s="40" t="s">
        <v>481</v>
      </c>
      <c r="C41" s="40" t="s">
        <v>36</v>
      </c>
      <c r="D41" s="40" t="s">
        <v>38</v>
      </c>
      <c r="E41" s="40">
        <v>1500</v>
      </c>
      <c r="F41" s="40">
        <v>2038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2555.5383769999999</v>
      </c>
      <c r="L41" s="40">
        <v>2015</v>
      </c>
      <c r="M41" s="40">
        <v>2100</v>
      </c>
    </row>
    <row r="42" spans="2:13" x14ac:dyDescent="0.2">
      <c r="B42" s="40" t="s">
        <v>342</v>
      </c>
      <c r="C42" s="40" t="s">
        <v>36</v>
      </c>
      <c r="D42" s="40" t="s">
        <v>38</v>
      </c>
      <c r="E42" s="40">
        <v>1500</v>
      </c>
      <c r="F42" s="40">
        <v>2038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2555.5383769999999</v>
      </c>
      <c r="L42" s="40">
        <v>2015</v>
      </c>
      <c r="M42" s="40">
        <v>2100</v>
      </c>
    </row>
    <row r="43" spans="2:13" x14ac:dyDescent="0.2">
      <c r="B43" s="40" t="s">
        <v>531</v>
      </c>
      <c r="C43" s="40" t="s">
        <v>39</v>
      </c>
      <c r="D43" s="40" t="s">
        <v>42</v>
      </c>
      <c r="E43" s="40">
        <v>1500</v>
      </c>
      <c r="F43" s="40">
        <v>2038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2555.5383769999999</v>
      </c>
      <c r="L43" s="40">
        <v>2015</v>
      </c>
      <c r="M43" s="40">
        <v>2100</v>
      </c>
    </row>
    <row r="44" spans="2:13" x14ac:dyDescent="0.2">
      <c r="B44" s="40" t="s">
        <v>473</v>
      </c>
      <c r="C44" s="40" t="s">
        <v>36</v>
      </c>
      <c r="D44" s="40" t="s">
        <v>38</v>
      </c>
      <c r="E44" s="40">
        <v>1500</v>
      </c>
      <c r="F44" s="40">
        <v>2037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2555.5383769999999</v>
      </c>
      <c r="L44" s="40">
        <v>2015</v>
      </c>
      <c r="M44" s="40">
        <v>2100</v>
      </c>
    </row>
    <row r="45" spans="2:13" x14ac:dyDescent="0.2">
      <c r="B45" s="40" t="s">
        <v>362</v>
      </c>
      <c r="C45" s="40" t="s">
        <v>36</v>
      </c>
      <c r="D45" s="40" t="s">
        <v>38</v>
      </c>
      <c r="E45" s="40">
        <v>1500</v>
      </c>
      <c r="F45" s="40">
        <v>2037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2555.5383769999999</v>
      </c>
      <c r="L45" s="40">
        <v>2015</v>
      </c>
      <c r="M45" s="40">
        <v>2100</v>
      </c>
    </row>
    <row r="46" spans="2:13" x14ac:dyDescent="0.2">
      <c r="B46" s="40" t="s">
        <v>383</v>
      </c>
      <c r="C46" s="40" t="s">
        <v>36</v>
      </c>
      <c r="D46" s="40" t="s">
        <v>38</v>
      </c>
      <c r="E46" s="40">
        <v>1500</v>
      </c>
      <c r="F46" s="40">
        <v>2036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2555.5383769999999</v>
      </c>
      <c r="L46" s="40">
        <v>2015</v>
      </c>
      <c r="M46" s="40">
        <v>2100</v>
      </c>
    </row>
    <row r="47" spans="2:13" x14ac:dyDescent="0.2">
      <c r="B47" s="40" t="s">
        <v>352</v>
      </c>
      <c r="C47" s="40" t="s">
        <v>36</v>
      </c>
      <c r="D47" s="40" t="s">
        <v>38</v>
      </c>
      <c r="E47" s="40">
        <v>1500</v>
      </c>
      <c r="F47" s="40">
        <v>2035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2555.5383769999999</v>
      </c>
      <c r="L47" s="40">
        <v>2015</v>
      </c>
      <c r="M47" s="40">
        <v>2100</v>
      </c>
    </row>
    <row r="48" spans="2:13" x14ac:dyDescent="0.2">
      <c r="B48" s="40" t="s">
        <v>498</v>
      </c>
      <c r="C48" s="40" t="s">
        <v>36</v>
      </c>
      <c r="D48" s="40" t="s">
        <v>38</v>
      </c>
      <c r="E48" s="40">
        <v>1500</v>
      </c>
      <c r="F48" s="40">
        <v>2035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2555.5383769999999</v>
      </c>
      <c r="L48" s="40">
        <v>2015</v>
      </c>
      <c r="M48" s="40">
        <v>2100</v>
      </c>
    </row>
    <row r="49" spans="2:13" x14ac:dyDescent="0.2">
      <c r="B49" s="40" t="s">
        <v>520</v>
      </c>
      <c r="C49" s="40" t="s">
        <v>39</v>
      </c>
      <c r="D49" s="40" t="s">
        <v>42</v>
      </c>
      <c r="E49" s="40">
        <v>1500</v>
      </c>
      <c r="F49" s="40">
        <v>2035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2555.5383769999999</v>
      </c>
      <c r="L49" s="40">
        <v>2015</v>
      </c>
      <c r="M49" s="40">
        <v>2100</v>
      </c>
    </row>
    <row r="50" spans="2:13" x14ac:dyDescent="0.2">
      <c r="B50" s="40" t="s">
        <v>525</v>
      </c>
      <c r="C50" s="40" t="s">
        <v>39</v>
      </c>
      <c r="D50" s="40" t="s">
        <v>42</v>
      </c>
      <c r="E50" s="40">
        <v>1500</v>
      </c>
      <c r="F50" s="40">
        <v>2035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2555.5383769999999</v>
      </c>
      <c r="L50" s="40">
        <v>2015</v>
      </c>
      <c r="M50" s="40">
        <v>2100</v>
      </c>
    </row>
    <row r="51" spans="2:13" x14ac:dyDescent="0.2">
      <c r="B51" s="40" t="s">
        <v>532</v>
      </c>
      <c r="C51" s="40" t="s">
        <v>39</v>
      </c>
      <c r="D51" s="40" t="s">
        <v>42</v>
      </c>
      <c r="E51" s="40">
        <v>1500</v>
      </c>
      <c r="F51" s="40">
        <v>2035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2555.5383769999999</v>
      </c>
      <c r="L51" s="40">
        <v>2015</v>
      </c>
      <c r="M51" s="40">
        <v>2100</v>
      </c>
    </row>
    <row r="52" spans="2:13" x14ac:dyDescent="0.2">
      <c r="B52" s="40" t="s">
        <v>474</v>
      </c>
      <c r="C52" s="40" t="s">
        <v>36</v>
      </c>
      <c r="D52" s="40" t="s">
        <v>38</v>
      </c>
      <c r="E52" s="40">
        <v>1500</v>
      </c>
      <c r="F52" s="40">
        <v>2034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2555.5383769999999</v>
      </c>
      <c r="L52" s="40">
        <v>2015</v>
      </c>
      <c r="M52" s="40">
        <v>2100</v>
      </c>
    </row>
    <row r="53" spans="2:13" x14ac:dyDescent="0.2">
      <c r="B53" s="40" t="s">
        <v>340</v>
      </c>
      <c r="C53" s="40" t="s">
        <v>39</v>
      </c>
      <c r="D53" s="40" t="s">
        <v>42</v>
      </c>
      <c r="E53" s="40">
        <v>1500</v>
      </c>
      <c r="F53" s="40">
        <v>2033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2555.5383769999999</v>
      </c>
      <c r="L53" s="40">
        <v>2015</v>
      </c>
      <c r="M53" s="40">
        <v>2100</v>
      </c>
    </row>
    <row r="54" spans="2:13" x14ac:dyDescent="0.2">
      <c r="B54" s="40" t="s">
        <v>530</v>
      </c>
      <c r="C54" s="40" t="s">
        <v>39</v>
      </c>
      <c r="D54" s="40" t="s">
        <v>42</v>
      </c>
      <c r="E54" s="40">
        <v>1500</v>
      </c>
      <c r="F54" s="40">
        <v>2033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2555.5383769999999</v>
      </c>
      <c r="L54" s="40">
        <v>2015</v>
      </c>
      <c r="M54" s="40">
        <v>2100</v>
      </c>
    </row>
    <row r="55" spans="2:13" x14ac:dyDescent="0.2">
      <c r="B55" s="40" t="s">
        <v>359</v>
      </c>
      <c r="C55" s="40" t="s">
        <v>36</v>
      </c>
      <c r="D55" s="40" t="s">
        <v>38</v>
      </c>
      <c r="E55" s="40">
        <v>1500</v>
      </c>
      <c r="F55" s="40">
        <v>2032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2555.5383769999999</v>
      </c>
      <c r="L55" s="40">
        <v>2015</v>
      </c>
      <c r="M55" s="40">
        <v>2100</v>
      </c>
    </row>
    <row r="56" spans="2:13" x14ac:dyDescent="0.2">
      <c r="B56" s="40" t="s">
        <v>516</v>
      </c>
      <c r="C56" s="40" t="s">
        <v>42</v>
      </c>
      <c r="D56" s="40" t="s">
        <v>41</v>
      </c>
      <c r="E56" s="40">
        <v>1500</v>
      </c>
      <c r="F56" s="40">
        <v>2032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3285.6921990000001</v>
      </c>
      <c r="L56" s="40">
        <v>2015</v>
      </c>
      <c r="M56" s="40">
        <v>2100</v>
      </c>
    </row>
    <row r="57" spans="2:13" x14ac:dyDescent="0.2">
      <c r="B57" s="40" t="s">
        <v>523</v>
      </c>
      <c r="C57" s="40" t="s">
        <v>39</v>
      </c>
      <c r="D57" s="40" t="s">
        <v>42</v>
      </c>
      <c r="E57" s="40">
        <v>1500</v>
      </c>
      <c r="F57" s="40">
        <v>2032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2555.5383769999999</v>
      </c>
      <c r="L57" s="40">
        <v>2015</v>
      </c>
      <c r="M57" s="40">
        <v>2100</v>
      </c>
    </row>
    <row r="58" spans="2:13" x14ac:dyDescent="0.2">
      <c r="B58" s="40" t="s">
        <v>528</v>
      </c>
      <c r="C58" s="40" t="s">
        <v>39</v>
      </c>
      <c r="D58" s="40" t="s">
        <v>42</v>
      </c>
      <c r="E58" s="40">
        <v>1500</v>
      </c>
      <c r="F58" s="40">
        <v>2032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2555.5383769999999</v>
      </c>
      <c r="L58" s="40">
        <v>2015</v>
      </c>
      <c r="M58" s="40">
        <v>2100</v>
      </c>
    </row>
    <row r="59" spans="2:13" x14ac:dyDescent="0.2">
      <c r="B59" s="40" t="s">
        <v>367</v>
      </c>
      <c r="C59" s="40" t="s">
        <v>36</v>
      </c>
      <c r="D59" s="40" t="s">
        <v>37</v>
      </c>
      <c r="E59" s="40">
        <v>1500</v>
      </c>
      <c r="F59" s="40">
        <v>2031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1460.307644</v>
      </c>
      <c r="L59" s="40">
        <v>2015</v>
      </c>
      <c r="M59" s="40">
        <v>2100</v>
      </c>
    </row>
    <row r="60" spans="2:13" x14ac:dyDescent="0.2">
      <c r="B60" s="40" t="s">
        <v>378</v>
      </c>
      <c r="C60" s="40" t="s">
        <v>36</v>
      </c>
      <c r="D60" s="40" t="s">
        <v>37</v>
      </c>
      <c r="E60" s="40">
        <v>1500</v>
      </c>
      <c r="F60" s="40">
        <v>2031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1460.307644</v>
      </c>
      <c r="L60" s="40">
        <v>2015</v>
      </c>
      <c r="M60" s="40">
        <v>2100</v>
      </c>
    </row>
    <row r="61" spans="2:13" x14ac:dyDescent="0.2">
      <c r="B61" s="40" t="s">
        <v>442</v>
      </c>
      <c r="C61" s="40" t="s">
        <v>36</v>
      </c>
      <c r="D61" s="40" t="s">
        <v>37</v>
      </c>
      <c r="E61" s="40">
        <v>1500</v>
      </c>
      <c r="F61" s="40">
        <v>2031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1460.307644</v>
      </c>
      <c r="L61" s="40">
        <v>2015</v>
      </c>
      <c r="M61" s="40">
        <v>2100</v>
      </c>
    </row>
    <row r="62" spans="2:13" x14ac:dyDescent="0.2">
      <c r="B62" s="40" t="s">
        <v>379</v>
      </c>
      <c r="C62" s="40" t="s">
        <v>36</v>
      </c>
      <c r="D62" s="40" t="s">
        <v>37</v>
      </c>
      <c r="E62" s="40">
        <v>1500</v>
      </c>
      <c r="F62" s="40">
        <v>2031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1460.307644</v>
      </c>
      <c r="L62" s="40">
        <v>2015</v>
      </c>
      <c r="M62" s="40">
        <v>2100</v>
      </c>
    </row>
    <row r="63" spans="2:13" x14ac:dyDescent="0.2">
      <c r="B63" s="40" t="s">
        <v>329</v>
      </c>
      <c r="C63" s="40" t="s">
        <v>36</v>
      </c>
      <c r="D63" s="40" t="s">
        <v>37</v>
      </c>
      <c r="E63" s="40">
        <v>1500</v>
      </c>
      <c r="F63" s="40">
        <v>2031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1460.307644</v>
      </c>
      <c r="L63" s="40">
        <v>2015</v>
      </c>
      <c r="M63" s="40">
        <v>2100</v>
      </c>
    </row>
    <row r="64" spans="2:13" x14ac:dyDescent="0.2">
      <c r="B64" s="40" t="s">
        <v>353</v>
      </c>
      <c r="C64" s="40" t="s">
        <v>36</v>
      </c>
      <c r="D64" s="40" t="s">
        <v>38</v>
      </c>
      <c r="E64" s="40">
        <v>1500</v>
      </c>
      <c r="F64" s="40">
        <v>2031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2555.5383769999999</v>
      </c>
      <c r="L64" s="40">
        <v>2015</v>
      </c>
      <c r="M64" s="40">
        <v>2100</v>
      </c>
    </row>
    <row r="65" spans="2:13" x14ac:dyDescent="0.2">
      <c r="B65" s="40" t="s">
        <v>491</v>
      </c>
      <c r="C65" s="40" t="s">
        <v>36</v>
      </c>
      <c r="D65" s="40" t="s">
        <v>38</v>
      </c>
      <c r="E65" s="40">
        <v>1500</v>
      </c>
      <c r="F65" s="40">
        <v>2031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2555.5383769999999</v>
      </c>
      <c r="L65" s="40">
        <v>2015</v>
      </c>
      <c r="M65" s="40">
        <v>2100</v>
      </c>
    </row>
    <row r="66" spans="2:13" x14ac:dyDescent="0.2">
      <c r="B66" s="40" t="s">
        <v>395</v>
      </c>
      <c r="C66" s="40" t="s">
        <v>42</v>
      </c>
      <c r="D66" s="40" t="s">
        <v>41</v>
      </c>
      <c r="E66" s="40">
        <v>1500</v>
      </c>
      <c r="F66" s="40">
        <v>2031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3285.6921990000001</v>
      </c>
      <c r="L66" s="40">
        <v>2015</v>
      </c>
      <c r="M66" s="40">
        <v>2100</v>
      </c>
    </row>
    <row r="67" spans="2:13" x14ac:dyDescent="0.2">
      <c r="B67" s="40" t="s">
        <v>328</v>
      </c>
      <c r="C67" s="40" t="s">
        <v>42</v>
      </c>
      <c r="D67" s="40" t="s">
        <v>41</v>
      </c>
      <c r="E67" s="40">
        <v>1500</v>
      </c>
      <c r="F67" s="40">
        <v>2031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3285.6921990000001</v>
      </c>
      <c r="L67" s="40">
        <v>2015</v>
      </c>
      <c r="M67" s="40">
        <v>2100</v>
      </c>
    </row>
    <row r="68" spans="2:13" x14ac:dyDescent="0.2">
      <c r="B68" s="40" t="s">
        <v>398</v>
      </c>
      <c r="C68" s="40" t="s">
        <v>43</v>
      </c>
      <c r="D68" s="40" t="s">
        <v>36</v>
      </c>
      <c r="E68" s="40">
        <v>1500</v>
      </c>
      <c r="F68" s="40">
        <v>2030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3285.6921990000001</v>
      </c>
      <c r="L68" s="40">
        <v>2015</v>
      </c>
      <c r="M68" s="40">
        <v>2100</v>
      </c>
    </row>
    <row r="69" spans="2:13" x14ac:dyDescent="0.2">
      <c r="B69" s="40" t="s">
        <v>400</v>
      </c>
      <c r="C69" s="40" t="s">
        <v>43</v>
      </c>
      <c r="D69" s="40" t="s">
        <v>36</v>
      </c>
      <c r="E69" s="40">
        <v>1500</v>
      </c>
      <c r="F69" s="40">
        <v>2030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3285.6921990000001</v>
      </c>
      <c r="L69" s="40">
        <v>2015</v>
      </c>
      <c r="M69" s="40">
        <v>2100</v>
      </c>
    </row>
    <row r="70" spans="2:13" x14ac:dyDescent="0.2">
      <c r="B70" s="40" t="s">
        <v>408</v>
      </c>
      <c r="C70" s="40" t="s">
        <v>43</v>
      </c>
      <c r="D70" s="40" t="s">
        <v>36</v>
      </c>
      <c r="E70" s="40">
        <v>1500</v>
      </c>
      <c r="F70" s="40">
        <v>2030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3285.6921990000001</v>
      </c>
      <c r="L70" s="40">
        <v>2015</v>
      </c>
      <c r="M70" s="40">
        <v>2100</v>
      </c>
    </row>
    <row r="71" spans="2:13" x14ac:dyDescent="0.2">
      <c r="B71" s="40" t="s">
        <v>371</v>
      </c>
      <c r="C71" s="40" t="s">
        <v>36</v>
      </c>
      <c r="D71" s="40" t="s">
        <v>38</v>
      </c>
      <c r="E71" s="40">
        <v>1500</v>
      </c>
      <c r="F71" s="40">
        <v>2030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2555.5383769999999</v>
      </c>
      <c r="L71" s="40">
        <v>2015</v>
      </c>
      <c r="M71" s="40">
        <v>2100</v>
      </c>
    </row>
    <row r="72" spans="2:13" x14ac:dyDescent="0.2">
      <c r="B72" s="40" t="s">
        <v>391</v>
      </c>
      <c r="C72" s="40" t="s">
        <v>36</v>
      </c>
      <c r="D72" s="40" t="s">
        <v>38</v>
      </c>
      <c r="E72" s="40">
        <v>1500</v>
      </c>
      <c r="F72" s="40">
        <v>2030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2555.5383769999999</v>
      </c>
      <c r="L72" s="40">
        <v>2015</v>
      </c>
      <c r="M72" s="40">
        <v>2100</v>
      </c>
    </row>
    <row r="73" spans="2:13" x14ac:dyDescent="0.2">
      <c r="B73" s="40" t="s">
        <v>506</v>
      </c>
      <c r="C73" s="40" t="s">
        <v>43</v>
      </c>
      <c r="D73" s="40" t="s">
        <v>39</v>
      </c>
      <c r="E73" s="40">
        <v>1500</v>
      </c>
      <c r="F73" s="40">
        <v>2030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3285.6921990000001</v>
      </c>
      <c r="L73" s="40">
        <v>2015</v>
      </c>
      <c r="M73" s="40">
        <v>2100</v>
      </c>
    </row>
    <row r="74" spans="2:13" x14ac:dyDescent="0.2">
      <c r="B74" s="40" t="s">
        <v>507</v>
      </c>
      <c r="C74" s="40" t="s">
        <v>43</v>
      </c>
      <c r="D74" s="40" t="s">
        <v>39</v>
      </c>
      <c r="E74" s="40">
        <v>1500</v>
      </c>
      <c r="F74" s="40">
        <v>2030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3285.6921990000001</v>
      </c>
      <c r="L74" s="40">
        <v>2015</v>
      </c>
      <c r="M74" s="40">
        <v>2100</v>
      </c>
    </row>
    <row r="75" spans="2:13" x14ac:dyDescent="0.2">
      <c r="B75" s="40" t="s">
        <v>406</v>
      </c>
      <c r="C75" s="40" t="s">
        <v>43</v>
      </c>
      <c r="D75" s="40" t="s">
        <v>39</v>
      </c>
      <c r="E75" s="40">
        <v>1500</v>
      </c>
      <c r="F75" s="40">
        <v>2030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3285.6921990000001</v>
      </c>
      <c r="L75" s="40">
        <v>2015</v>
      </c>
      <c r="M75" s="40">
        <v>2100</v>
      </c>
    </row>
    <row r="76" spans="2:13" x14ac:dyDescent="0.2">
      <c r="B76" s="40" t="s">
        <v>515</v>
      </c>
      <c r="C76" s="40" t="s">
        <v>43</v>
      </c>
      <c r="D76" s="40" t="s">
        <v>39</v>
      </c>
      <c r="E76" s="40">
        <v>1500</v>
      </c>
      <c r="F76" s="40">
        <v>2030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3285.6921990000001</v>
      </c>
      <c r="L76" s="40">
        <v>2015</v>
      </c>
      <c r="M76" s="40">
        <v>2100</v>
      </c>
    </row>
    <row r="77" spans="2:13" x14ac:dyDescent="0.2">
      <c r="B77" s="40" t="s">
        <v>336</v>
      </c>
      <c r="C77" s="40" t="s">
        <v>36</v>
      </c>
      <c r="D77" s="40" t="s">
        <v>38</v>
      </c>
      <c r="E77" s="40">
        <v>1500</v>
      </c>
      <c r="F77" s="40">
        <v>2028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2555.5383769999999</v>
      </c>
      <c r="L77" s="40">
        <v>2015</v>
      </c>
      <c r="M77" s="40">
        <v>2100</v>
      </c>
    </row>
    <row r="78" spans="2:13" x14ac:dyDescent="0.2">
      <c r="B78" s="40" t="s">
        <v>356</v>
      </c>
      <c r="C78" s="40" t="s">
        <v>36</v>
      </c>
      <c r="D78" s="40" t="s">
        <v>38</v>
      </c>
      <c r="E78" s="40">
        <v>1500</v>
      </c>
      <c r="F78" s="40">
        <v>2028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2555.5383769999999</v>
      </c>
      <c r="L78" s="40">
        <v>2015</v>
      </c>
      <c r="M78" s="40">
        <v>2100</v>
      </c>
    </row>
    <row r="79" spans="2:13" x14ac:dyDescent="0.2">
      <c r="B79" s="40" t="s">
        <v>470</v>
      </c>
      <c r="C79" s="40" t="s">
        <v>36</v>
      </c>
      <c r="D79" s="40" t="s">
        <v>38</v>
      </c>
      <c r="E79" s="40">
        <v>1500</v>
      </c>
      <c r="F79" s="40">
        <v>2027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2555.5383769999999</v>
      </c>
      <c r="L79" s="40">
        <v>2015</v>
      </c>
      <c r="M79" s="40">
        <v>2100</v>
      </c>
    </row>
    <row r="80" spans="2:13" x14ac:dyDescent="0.2">
      <c r="B80" s="40" t="s">
        <v>387</v>
      </c>
      <c r="C80" s="40" t="s">
        <v>36</v>
      </c>
      <c r="D80" s="40" t="s">
        <v>38</v>
      </c>
      <c r="E80" s="40">
        <v>1500</v>
      </c>
      <c r="F80" s="40">
        <v>2027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2555.5383769999999</v>
      </c>
      <c r="L80" s="40">
        <v>2015</v>
      </c>
      <c r="M80" s="40">
        <v>2100</v>
      </c>
    </row>
    <row r="81" spans="2:13" x14ac:dyDescent="0.2">
      <c r="B81" s="40" t="s">
        <v>351</v>
      </c>
      <c r="C81" s="40" t="s">
        <v>36</v>
      </c>
      <c r="D81" s="40" t="s">
        <v>38</v>
      </c>
      <c r="E81" s="40">
        <v>1500</v>
      </c>
      <c r="F81" s="40">
        <v>2027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2555.5383769999999</v>
      </c>
      <c r="L81" s="40">
        <v>2015</v>
      </c>
      <c r="M81" s="40">
        <v>2100</v>
      </c>
    </row>
    <row r="82" spans="2:13" x14ac:dyDescent="0.2">
      <c r="B82" s="40" t="s">
        <v>407</v>
      </c>
      <c r="C82" s="40" t="s">
        <v>43</v>
      </c>
      <c r="D82" s="40" t="s">
        <v>36</v>
      </c>
      <c r="E82" s="40">
        <v>1500</v>
      </c>
      <c r="F82" s="40">
        <v>2018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3285.6921990000001</v>
      </c>
      <c r="L82" s="40">
        <v>2015</v>
      </c>
      <c r="M82" s="40">
        <v>2100</v>
      </c>
    </row>
    <row r="83" spans="2:13" x14ac:dyDescent="0.2">
      <c r="B83" s="40" t="s">
        <v>397</v>
      </c>
      <c r="C83" s="40" t="s">
        <v>43</v>
      </c>
      <c r="D83" s="40" t="s">
        <v>36</v>
      </c>
      <c r="E83" s="40">
        <v>1500</v>
      </c>
      <c r="F83" s="40">
        <v>2018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3285.6921990000001</v>
      </c>
      <c r="L83" s="40">
        <v>2015</v>
      </c>
      <c r="M83" s="40">
        <v>2100</v>
      </c>
    </row>
    <row r="84" spans="2:13" x14ac:dyDescent="0.2">
      <c r="B84" s="40" t="s">
        <v>399</v>
      </c>
      <c r="C84" s="40" t="s">
        <v>43</v>
      </c>
      <c r="D84" s="40" t="s">
        <v>36</v>
      </c>
      <c r="E84" s="40">
        <v>1500</v>
      </c>
      <c r="F84" s="40">
        <v>2018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3285.6921990000001</v>
      </c>
      <c r="L84" s="40">
        <v>2015</v>
      </c>
      <c r="M84" s="40">
        <v>2100</v>
      </c>
    </row>
    <row r="85" spans="2:13" x14ac:dyDescent="0.2">
      <c r="B85" s="40" t="s">
        <v>401</v>
      </c>
      <c r="C85" s="40" t="s">
        <v>43</v>
      </c>
      <c r="D85" s="40" t="s">
        <v>36</v>
      </c>
      <c r="E85" s="40">
        <v>1500</v>
      </c>
      <c r="F85" s="40">
        <v>2018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3285.6921990000001</v>
      </c>
      <c r="L85" s="40">
        <v>2015</v>
      </c>
      <c r="M85" s="40">
        <v>2100</v>
      </c>
    </row>
    <row r="86" spans="2:13" x14ac:dyDescent="0.2">
      <c r="B86" s="40" t="s">
        <v>409</v>
      </c>
      <c r="C86" s="40" t="s">
        <v>43</v>
      </c>
      <c r="D86" s="40" t="s">
        <v>36</v>
      </c>
      <c r="E86" s="40">
        <v>1500</v>
      </c>
      <c r="F86" s="40">
        <v>2018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3285.6921990000001</v>
      </c>
      <c r="L86" s="40">
        <v>2015</v>
      </c>
      <c r="M86" s="40">
        <v>2100</v>
      </c>
    </row>
    <row r="87" spans="2:13" x14ac:dyDescent="0.2">
      <c r="B87" s="40" t="s">
        <v>402</v>
      </c>
      <c r="C87" s="40" t="s">
        <v>43</v>
      </c>
      <c r="D87" s="40" t="s">
        <v>36</v>
      </c>
      <c r="E87" s="40">
        <v>1500</v>
      </c>
      <c r="F87" s="40">
        <v>2018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3285.6921990000001</v>
      </c>
      <c r="L87" s="40">
        <v>2015</v>
      </c>
      <c r="M87" s="40">
        <v>2100</v>
      </c>
    </row>
    <row r="88" spans="2:13" x14ac:dyDescent="0.2">
      <c r="B88" s="40" t="s">
        <v>403</v>
      </c>
      <c r="C88" s="40" t="s">
        <v>43</v>
      </c>
      <c r="D88" s="40" t="s">
        <v>36</v>
      </c>
      <c r="E88" s="40">
        <v>1500</v>
      </c>
      <c r="F88" s="40">
        <v>2018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3285.6921990000001</v>
      </c>
      <c r="L88" s="40">
        <v>2015</v>
      </c>
      <c r="M88" s="40">
        <v>2100</v>
      </c>
    </row>
    <row r="89" spans="2:13" x14ac:dyDescent="0.2">
      <c r="B89" s="40" t="s">
        <v>414</v>
      </c>
      <c r="C89" s="40" t="s">
        <v>44</v>
      </c>
      <c r="D89" s="40" t="s">
        <v>36</v>
      </c>
      <c r="E89" s="40">
        <v>1500</v>
      </c>
      <c r="F89" s="40">
        <v>2018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3285.6921990000001</v>
      </c>
      <c r="L89" s="40">
        <v>2015</v>
      </c>
      <c r="M89" s="40">
        <v>2100</v>
      </c>
    </row>
    <row r="90" spans="2:13" x14ac:dyDescent="0.2">
      <c r="B90" s="40" t="s">
        <v>404</v>
      </c>
      <c r="C90" s="40" t="s">
        <v>43</v>
      </c>
      <c r="D90" s="40" t="s">
        <v>36</v>
      </c>
      <c r="E90" s="40">
        <v>1500</v>
      </c>
      <c r="F90" s="40">
        <v>2018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3285.6921990000001</v>
      </c>
      <c r="L90" s="40">
        <v>2015</v>
      </c>
      <c r="M90" s="40">
        <v>2100</v>
      </c>
    </row>
    <row r="91" spans="2:13" x14ac:dyDescent="0.2">
      <c r="B91" s="40" t="s">
        <v>415</v>
      </c>
      <c r="C91" s="40" t="s">
        <v>44</v>
      </c>
      <c r="D91" s="40" t="s">
        <v>36</v>
      </c>
      <c r="E91" s="40">
        <v>1500</v>
      </c>
      <c r="F91" s="40">
        <v>2018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3285.6921990000001</v>
      </c>
      <c r="L91" s="40">
        <v>2015</v>
      </c>
      <c r="M91" s="40">
        <v>2100</v>
      </c>
    </row>
    <row r="92" spans="2:13" x14ac:dyDescent="0.2">
      <c r="B92" s="40" t="s">
        <v>437</v>
      </c>
      <c r="C92" s="40" t="s">
        <v>44</v>
      </c>
      <c r="D92" s="40" t="s">
        <v>36</v>
      </c>
      <c r="E92" s="40">
        <v>1500</v>
      </c>
      <c r="F92" s="40">
        <v>2018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3285.6921990000001</v>
      </c>
      <c r="L92" s="40">
        <v>2015</v>
      </c>
      <c r="M92" s="40">
        <v>2100</v>
      </c>
    </row>
    <row r="93" spans="2:13" x14ac:dyDescent="0.2">
      <c r="B93" s="40" t="s">
        <v>438</v>
      </c>
      <c r="C93" s="40" t="s">
        <v>44</v>
      </c>
      <c r="D93" s="40" t="s">
        <v>36</v>
      </c>
      <c r="E93" s="40">
        <v>1500</v>
      </c>
      <c r="F93" s="40">
        <v>2018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3285.6921990000001</v>
      </c>
      <c r="L93" s="40">
        <v>2015</v>
      </c>
      <c r="M93" s="40">
        <v>2100</v>
      </c>
    </row>
    <row r="94" spans="2:13" x14ac:dyDescent="0.2">
      <c r="B94" s="40" t="s">
        <v>468</v>
      </c>
      <c r="C94" s="40" t="s">
        <v>36</v>
      </c>
      <c r="D94" s="40" t="s">
        <v>38</v>
      </c>
      <c r="E94" s="40">
        <v>1500</v>
      </c>
      <c r="F94" s="40">
        <v>2018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2555.5383769999999</v>
      </c>
      <c r="L94" s="40">
        <v>2015</v>
      </c>
      <c r="M94" s="40">
        <v>2100</v>
      </c>
    </row>
    <row r="95" spans="2:13" x14ac:dyDescent="0.2">
      <c r="B95" s="40" t="s">
        <v>373</v>
      </c>
      <c r="C95" s="40" t="s">
        <v>36</v>
      </c>
      <c r="D95" s="40" t="s">
        <v>38</v>
      </c>
      <c r="E95" s="40">
        <v>1500</v>
      </c>
      <c r="F95" s="40">
        <v>2018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2555.5383769999999</v>
      </c>
      <c r="L95" s="40">
        <v>2015</v>
      </c>
      <c r="M95" s="40">
        <v>2100</v>
      </c>
    </row>
    <row r="96" spans="2:13" x14ac:dyDescent="0.2">
      <c r="B96" s="40" t="s">
        <v>485</v>
      </c>
      <c r="C96" s="40" t="s">
        <v>36</v>
      </c>
      <c r="D96" s="40" t="s">
        <v>38</v>
      </c>
      <c r="E96" s="40">
        <v>1500</v>
      </c>
      <c r="F96" s="40">
        <v>2018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2555.5383769999999</v>
      </c>
      <c r="L96" s="40">
        <v>2015</v>
      </c>
      <c r="M96" s="40">
        <v>2100</v>
      </c>
    </row>
    <row r="97" spans="2:13" x14ac:dyDescent="0.2">
      <c r="B97" s="40" t="s">
        <v>489</v>
      </c>
      <c r="C97" s="40" t="s">
        <v>36</v>
      </c>
      <c r="D97" s="40" t="s">
        <v>38</v>
      </c>
      <c r="E97" s="40">
        <v>1500</v>
      </c>
      <c r="F97" s="40">
        <v>2018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2555.5383769999999</v>
      </c>
      <c r="L97" s="40">
        <v>2015</v>
      </c>
      <c r="M97" s="40">
        <v>2100</v>
      </c>
    </row>
    <row r="98" spans="2:13" x14ac:dyDescent="0.2">
      <c r="B98" s="40" t="s">
        <v>382</v>
      </c>
      <c r="C98" s="40" t="s">
        <v>36</v>
      </c>
      <c r="D98" s="40" t="s">
        <v>38</v>
      </c>
      <c r="E98" s="40">
        <v>1500</v>
      </c>
      <c r="F98" s="40">
        <v>2018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2555.5383769999999</v>
      </c>
      <c r="L98" s="40">
        <v>2015</v>
      </c>
      <c r="M98" s="40">
        <v>2100</v>
      </c>
    </row>
    <row r="99" spans="2:13" x14ac:dyDescent="0.2">
      <c r="B99" s="40" t="s">
        <v>417</v>
      </c>
      <c r="C99" s="40" t="s">
        <v>41</v>
      </c>
      <c r="D99" s="40" t="s">
        <v>36</v>
      </c>
      <c r="E99" s="40">
        <v>1500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418</v>
      </c>
      <c r="C100" s="40" t="s">
        <v>41</v>
      </c>
      <c r="D100" s="40" t="s">
        <v>36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">
      <c r="B101" s="40" t="s">
        <v>419</v>
      </c>
      <c r="C101" s="40" t="s">
        <v>41</v>
      </c>
      <c r="D101" s="40" t="s">
        <v>36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">
      <c r="B102" s="40" t="s">
        <v>420</v>
      </c>
      <c r="C102" s="40" t="s">
        <v>41</v>
      </c>
      <c r="D102" s="40" t="s">
        <v>36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">
      <c r="B103" s="40" t="s">
        <v>421</v>
      </c>
      <c r="C103" s="40" t="s">
        <v>41</v>
      </c>
      <c r="D103" s="40" t="s">
        <v>36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">
      <c r="B104" s="40" t="s">
        <v>422</v>
      </c>
      <c r="C104" s="40" t="s">
        <v>41</v>
      </c>
      <c r="D104" s="40" t="s">
        <v>36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">
      <c r="B105" s="40" t="s">
        <v>423</v>
      </c>
      <c r="C105" s="40" t="s">
        <v>41</v>
      </c>
      <c r="D105" s="40" t="s">
        <v>36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3285.6921990000001</v>
      </c>
      <c r="L105" s="40">
        <v>2015</v>
      </c>
      <c r="M105" s="40">
        <v>2100</v>
      </c>
    </row>
    <row r="106" spans="2:13" x14ac:dyDescent="0.2">
      <c r="B106" s="40" t="s">
        <v>424</v>
      </c>
      <c r="C106" s="40" t="s">
        <v>41</v>
      </c>
      <c r="D106" s="40" t="s">
        <v>36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3285.6921990000001</v>
      </c>
      <c r="L106" s="40">
        <v>2015</v>
      </c>
      <c r="M106" s="40">
        <v>2100</v>
      </c>
    </row>
    <row r="107" spans="2:13" x14ac:dyDescent="0.2">
      <c r="B107" s="40" t="s">
        <v>425</v>
      </c>
      <c r="C107" s="40" t="s">
        <v>41</v>
      </c>
      <c r="D107" s="40" t="s">
        <v>36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3285.6921990000001</v>
      </c>
      <c r="L107" s="40">
        <v>2015</v>
      </c>
      <c r="M107" s="40">
        <v>2100</v>
      </c>
    </row>
    <row r="108" spans="2:13" x14ac:dyDescent="0.2">
      <c r="B108" s="40" t="s">
        <v>426</v>
      </c>
      <c r="C108" s="40" t="s">
        <v>41</v>
      </c>
      <c r="D108" s="40" t="s">
        <v>36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3285.6921990000001</v>
      </c>
      <c r="L108" s="40">
        <v>2015</v>
      </c>
      <c r="M108" s="40">
        <v>2100</v>
      </c>
    </row>
    <row r="109" spans="2:13" x14ac:dyDescent="0.2">
      <c r="B109" s="40" t="s">
        <v>427</v>
      </c>
      <c r="C109" s="40" t="s">
        <v>41</v>
      </c>
      <c r="D109" s="40" t="s">
        <v>36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3285.6921990000001</v>
      </c>
      <c r="L109" s="40">
        <v>2015</v>
      </c>
      <c r="M109" s="40">
        <v>2100</v>
      </c>
    </row>
    <row r="110" spans="2:13" x14ac:dyDescent="0.2">
      <c r="B110" s="40" t="s">
        <v>428</v>
      </c>
      <c r="C110" s="40" t="s">
        <v>41</v>
      </c>
      <c r="D110" s="40" t="s">
        <v>36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3285.6921990000001</v>
      </c>
      <c r="L110" s="40">
        <v>2015</v>
      </c>
      <c r="M110" s="40">
        <v>2100</v>
      </c>
    </row>
    <row r="111" spans="2:13" x14ac:dyDescent="0.2">
      <c r="B111" s="40" t="s">
        <v>429</v>
      </c>
      <c r="C111" s="40" t="s">
        <v>41</v>
      </c>
      <c r="D111" s="40" t="s">
        <v>36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3285.6921990000001</v>
      </c>
      <c r="L111" s="40">
        <v>2015</v>
      </c>
      <c r="M111" s="40">
        <v>2100</v>
      </c>
    </row>
    <row r="112" spans="2:13" x14ac:dyDescent="0.2">
      <c r="B112" s="40" t="s">
        <v>410</v>
      </c>
      <c r="C112" s="40" t="s">
        <v>44</v>
      </c>
      <c r="D112" s="40" t="s">
        <v>36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3285.6921990000001</v>
      </c>
      <c r="L112" s="40">
        <v>2015</v>
      </c>
      <c r="M112" s="40">
        <v>2100</v>
      </c>
    </row>
    <row r="113" spans="2:13" x14ac:dyDescent="0.2">
      <c r="B113" s="40" t="s">
        <v>430</v>
      </c>
      <c r="C113" s="40" t="s">
        <v>41</v>
      </c>
      <c r="D113" s="40" t="s">
        <v>36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3285.6921990000001</v>
      </c>
      <c r="L113" s="40">
        <v>2015</v>
      </c>
      <c r="M113" s="40">
        <v>2100</v>
      </c>
    </row>
    <row r="114" spans="2:13" x14ac:dyDescent="0.2">
      <c r="B114" s="40" t="s">
        <v>431</v>
      </c>
      <c r="C114" s="40" t="s">
        <v>44</v>
      </c>
      <c r="D114" s="40" t="s">
        <v>36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3285.6921990000001</v>
      </c>
      <c r="L114" s="40">
        <v>2015</v>
      </c>
      <c r="M114" s="40">
        <v>2100</v>
      </c>
    </row>
    <row r="115" spans="2:13" x14ac:dyDescent="0.2">
      <c r="B115" s="40" t="s">
        <v>411</v>
      </c>
      <c r="C115" s="40" t="s">
        <v>44</v>
      </c>
      <c r="D115" s="40" t="s">
        <v>36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3285.6921990000001</v>
      </c>
      <c r="L115" s="40">
        <v>2015</v>
      </c>
      <c r="M115" s="40">
        <v>2100</v>
      </c>
    </row>
    <row r="116" spans="2:13" x14ac:dyDescent="0.2">
      <c r="B116" s="40" t="s">
        <v>412</v>
      </c>
      <c r="C116" s="40" t="s">
        <v>44</v>
      </c>
      <c r="D116" s="40" t="s">
        <v>36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3285.6921990000001</v>
      </c>
      <c r="L116" s="40">
        <v>2015</v>
      </c>
      <c r="M116" s="40">
        <v>2100</v>
      </c>
    </row>
    <row r="117" spans="2:13" x14ac:dyDescent="0.2">
      <c r="B117" s="40" t="s">
        <v>413</v>
      </c>
      <c r="C117" s="40" t="s">
        <v>44</v>
      </c>
      <c r="D117" s="40" t="s">
        <v>36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3285.6921990000001</v>
      </c>
      <c r="L117" s="40">
        <v>2015</v>
      </c>
      <c r="M117" s="40">
        <v>2100</v>
      </c>
    </row>
    <row r="118" spans="2:13" x14ac:dyDescent="0.2">
      <c r="B118" s="40" t="s">
        <v>432</v>
      </c>
      <c r="C118" s="40" t="s">
        <v>44</v>
      </c>
      <c r="D118" s="40" t="s">
        <v>36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3285.6921990000001</v>
      </c>
      <c r="L118" s="40">
        <v>2015</v>
      </c>
      <c r="M118" s="40">
        <v>2100</v>
      </c>
    </row>
    <row r="119" spans="2:13" x14ac:dyDescent="0.2">
      <c r="B119" s="40" t="s">
        <v>433</v>
      </c>
      <c r="C119" s="40" t="s">
        <v>44</v>
      </c>
      <c r="D119" s="40" t="s">
        <v>36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3285.6921990000001</v>
      </c>
      <c r="L119" s="40">
        <v>2015</v>
      </c>
      <c r="M119" s="40">
        <v>2100</v>
      </c>
    </row>
    <row r="120" spans="2:13" x14ac:dyDescent="0.2">
      <c r="B120" s="40" t="s">
        <v>434</v>
      </c>
      <c r="C120" s="40" t="s">
        <v>44</v>
      </c>
      <c r="D120" s="40" t="s">
        <v>36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3285.6921990000001</v>
      </c>
      <c r="L120" s="40">
        <v>2015</v>
      </c>
      <c r="M120" s="40">
        <v>2100</v>
      </c>
    </row>
    <row r="121" spans="2:13" x14ac:dyDescent="0.2">
      <c r="B121" s="40" t="s">
        <v>435</v>
      </c>
      <c r="C121" s="40" t="s">
        <v>44</v>
      </c>
      <c r="D121" s="40" t="s">
        <v>36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3285.6921990000001</v>
      </c>
      <c r="L121" s="40">
        <v>2015</v>
      </c>
      <c r="M121" s="40">
        <v>2100</v>
      </c>
    </row>
    <row r="122" spans="2:13" x14ac:dyDescent="0.2">
      <c r="B122" s="40" t="s">
        <v>436</v>
      </c>
      <c r="C122" s="40" t="s">
        <v>41</v>
      </c>
      <c r="D122" s="40" t="s">
        <v>36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3285.6921990000001</v>
      </c>
      <c r="L122" s="40">
        <v>2015</v>
      </c>
      <c r="M122" s="40">
        <v>2100</v>
      </c>
    </row>
    <row r="123" spans="2:13" x14ac:dyDescent="0.2">
      <c r="B123" s="40" t="s">
        <v>416</v>
      </c>
      <c r="C123" s="40" t="s">
        <v>44</v>
      </c>
      <c r="D123" s="40" t="s">
        <v>36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3285.6921990000001</v>
      </c>
      <c r="L123" s="40">
        <v>2015</v>
      </c>
      <c r="M123" s="40">
        <v>2100</v>
      </c>
    </row>
    <row r="124" spans="2:13" x14ac:dyDescent="0.2">
      <c r="B124" s="40" t="s">
        <v>439</v>
      </c>
      <c r="C124" s="40" t="s">
        <v>44</v>
      </c>
      <c r="D124" s="40" t="s">
        <v>36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3285.6921990000001</v>
      </c>
      <c r="L124" s="40">
        <v>2015</v>
      </c>
      <c r="M124" s="40">
        <v>2100</v>
      </c>
    </row>
    <row r="125" spans="2:13" x14ac:dyDescent="0.2">
      <c r="B125" s="40" t="s">
        <v>440</v>
      </c>
      <c r="C125" s="40" t="s">
        <v>36</v>
      </c>
      <c r="D125" s="40" t="s">
        <v>37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1460.307644</v>
      </c>
      <c r="L125" s="40">
        <v>2015</v>
      </c>
      <c r="M125" s="40">
        <v>2100</v>
      </c>
    </row>
    <row r="126" spans="2:13" x14ac:dyDescent="0.2">
      <c r="B126" s="40" t="s">
        <v>366</v>
      </c>
      <c r="C126" s="40" t="s">
        <v>36</v>
      </c>
      <c r="D126" s="40" t="s">
        <v>37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1460.307644</v>
      </c>
      <c r="L126" s="40">
        <v>2015</v>
      </c>
      <c r="M126" s="40">
        <v>2100</v>
      </c>
    </row>
    <row r="127" spans="2:13" x14ac:dyDescent="0.2">
      <c r="B127" s="40" t="s">
        <v>441</v>
      </c>
      <c r="C127" s="40" t="s">
        <v>36</v>
      </c>
      <c r="D127" s="40" t="s">
        <v>37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1460.307644</v>
      </c>
      <c r="L127" s="40">
        <v>2015</v>
      </c>
      <c r="M127" s="40">
        <v>2100</v>
      </c>
    </row>
    <row r="128" spans="2:13" x14ac:dyDescent="0.2">
      <c r="B128" s="40" t="s">
        <v>443</v>
      </c>
      <c r="C128" s="40" t="s">
        <v>36</v>
      </c>
      <c r="D128" s="40" t="s">
        <v>37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1460.307644</v>
      </c>
      <c r="L128" s="40">
        <v>2015</v>
      </c>
      <c r="M128" s="40">
        <v>2100</v>
      </c>
    </row>
    <row r="129" spans="2:13" x14ac:dyDescent="0.2">
      <c r="B129" s="40" t="s">
        <v>334</v>
      </c>
      <c r="C129" s="40" t="s">
        <v>36</v>
      </c>
      <c r="D129" s="40" t="s">
        <v>37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1460.307644</v>
      </c>
      <c r="L129" s="40">
        <v>2015</v>
      </c>
      <c r="M129" s="40">
        <v>2100</v>
      </c>
    </row>
    <row r="130" spans="2:13" x14ac:dyDescent="0.2">
      <c r="B130" s="40" t="s">
        <v>365</v>
      </c>
      <c r="C130" s="40" t="s">
        <v>36</v>
      </c>
      <c r="D130" s="40" t="s">
        <v>37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1460.307644</v>
      </c>
      <c r="L130" s="40">
        <v>2015</v>
      </c>
      <c r="M130" s="40">
        <v>2100</v>
      </c>
    </row>
    <row r="131" spans="2:13" x14ac:dyDescent="0.2">
      <c r="B131" s="40" t="s">
        <v>368</v>
      </c>
      <c r="C131" s="40" t="s">
        <v>36</v>
      </c>
      <c r="D131" s="40" t="s">
        <v>37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1460.307644</v>
      </c>
      <c r="L131" s="40">
        <v>2015</v>
      </c>
      <c r="M131" s="40">
        <v>2100</v>
      </c>
    </row>
    <row r="132" spans="2:13" x14ac:dyDescent="0.2">
      <c r="B132" s="40" t="s">
        <v>444</v>
      </c>
      <c r="C132" s="40" t="s">
        <v>36</v>
      </c>
      <c r="D132" s="40" t="s">
        <v>37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1460.307644</v>
      </c>
      <c r="L132" s="40">
        <v>2015</v>
      </c>
      <c r="M132" s="40">
        <v>2100</v>
      </c>
    </row>
    <row r="133" spans="2:13" x14ac:dyDescent="0.2">
      <c r="B133" s="40" t="s">
        <v>445</v>
      </c>
      <c r="C133" s="40" t="s">
        <v>36</v>
      </c>
      <c r="D133" s="40" t="s">
        <v>37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1460.307644</v>
      </c>
      <c r="L133" s="40">
        <v>2015</v>
      </c>
      <c r="M133" s="40">
        <v>2100</v>
      </c>
    </row>
    <row r="134" spans="2:13" x14ac:dyDescent="0.2">
      <c r="B134" s="40" t="s">
        <v>446</v>
      </c>
      <c r="C134" s="40" t="s">
        <v>36</v>
      </c>
      <c r="D134" s="40" t="s">
        <v>37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1460.307644</v>
      </c>
      <c r="L134" s="40">
        <v>2015</v>
      </c>
      <c r="M134" s="40">
        <v>2100</v>
      </c>
    </row>
    <row r="135" spans="2:13" x14ac:dyDescent="0.2">
      <c r="B135" s="40" t="s">
        <v>447</v>
      </c>
      <c r="C135" s="40" t="s">
        <v>36</v>
      </c>
      <c r="D135" s="40" t="s">
        <v>37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1460.307644</v>
      </c>
      <c r="L135" s="40">
        <v>2015</v>
      </c>
      <c r="M135" s="40">
        <v>2100</v>
      </c>
    </row>
    <row r="136" spans="2:13" x14ac:dyDescent="0.2">
      <c r="B136" s="40" t="s">
        <v>330</v>
      </c>
      <c r="C136" s="40" t="s">
        <v>36</v>
      </c>
      <c r="D136" s="40" t="s">
        <v>37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1460.307644</v>
      </c>
      <c r="L136" s="40">
        <v>2015</v>
      </c>
      <c r="M136" s="40">
        <v>2100</v>
      </c>
    </row>
    <row r="137" spans="2:13" x14ac:dyDescent="0.2">
      <c r="B137" s="40" t="s">
        <v>369</v>
      </c>
      <c r="C137" s="40" t="s">
        <v>36</v>
      </c>
      <c r="D137" s="40" t="s">
        <v>37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1460.307644</v>
      </c>
      <c r="L137" s="40">
        <v>2015</v>
      </c>
      <c r="M137" s="40">
        <v>2100</v>
      </c>
    </row>
    <row r="138" spans="2:13" x14ac:dyDescent="0.2">
      <c r="B138" s="40" t="s">
        <v>341</v>
      </c>
      <c r="C138" s="40" t="s">
        <v>36</v>
      </c>
      <c r="D138" s="40" t="s">
        <v>37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1460.307644</v>
      </c>
      <c r="L138" s="40">
        <v>2015</v>
      </c>
      <c r="M138" s="40">
        <v>2100</v>
      </c>
    </row>
    <row r="139" spans="2:13" x14ac:dyDescent="0.2">
      <c r="B139" s="40" t="s">
        <v>448</v>
      </c>
      <c r="C139" s="40" t="s">
        <v>36</v>
      </c>
      <c r="D139" s="40" t="s">
        <v>37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1460.307644</v>
      </c>
      <c r="L139" s="40">
        <v>2015</v>
      </c>
      <c r="M139" s="40">
        <v>2100</v>
      </c>
    </row>
    <row r="140" spans="2:13" x14ac:dyDescent="0.2">
      <c r="B140" s="40" t="s">
        <v>449</v>
      </c>
      <c r="C140" s="40" t="s">
        <v>36</v>
      </c>
      <c r="D140" s="40" t="s">
        <v>37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1460.307644</v>
      </c>
      <c r="L140" s="40">
        <v>2015</v>
      </c>
      <c r="M140" s="40">
        <v>2100</v>
      </c>
    </row>
    <row r="141" spans="2:13" x14ac:dyDescent="0.2">
      <c r="B141" s="40" t="s">
        <v>370</v>
      </c>
      <c r="C141" s="40" t="s">
        <v>36</v>
      </c>
      <c r="D141" s="40" t="s">
        <v>37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1460.307644</v>
      </c>
      <c r="L141" s="40">
        <v>2015</v>
      </c>
      <c r="M141" s="40">
        <v>2100</v>
      </c>
    </row>
    <row r="142" spans="2:13" x14ac:dyDescent="0.2">
      <c r="B142" s="40" t="s">
        <v>450</v>
      </c>
      <c r="C142" s="40" t="s">
        <v>36</v>
      </c>
      <c r="D142" s="40" t="s">
        <v>37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1460.307644</v>
      </c>
      <c r="L142" s="40">
        <v>2015</v>
      </c>
      <c r="M142" s="40">
        <v>2100</v>
      </c>
    </row>
    <row r="143" spans="2:13" x14ac:dyDescent="0.2">
      <c r="B143" s="40" t="s">
        <v>451</v>
      </c>
      <c r="C143" s="40" t="s">
        <v>36</v>
      </c>
      <c r="D143" s="40" t="s">
        <v>37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1460.307644</v>
      </c>
      <c r="L143" s="40">
        <v>2015</v>
      </c>
      <c r="M143" s="40">
        <v>2100</v>
      </c>
    </row>
    <row r="144" spans="2:13" x14ac:dyDescent="0.2">
      <c r="B144" s="40" t="s">
        <v>331</v>
      </c>
      <c r="C144" s="40" t="s">
        <v>36</v>
      </c>
      <c r="D144" s="40" t="s">
        <v>37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1460.307644</v>
      </c>
      <c r="L144" s="40">
        <v>2015</v>
      </c>
      <c r="M144" s="40">
        <v>2100</v>
      </c>
    </row>
    <row r="145" spans="2:13" x14ac:dyDescent="0.2">
      <c r="B145" s="40" t="s">
        <v>452</v>
      </c>
      <c r="C145" s="40" t="s">
        <v>36</v>
      </c>
      <c r="D145" s="40" t="s">
        <v>38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453</v>
      </c>
      <c r="C146" s="40" t="s">
        <v>36</v>
      </c>
      <c r="D146" s="40" t="s">
        <v>38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372</v>
      </c>
      <c r="C147" s="40" t="s">
        <v>36</v>
      </c>
      <c r="D147" s="40" t="s">
        <v>38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454</v>
      </c>
      <c r="C148" s="40" t="s">
        <v>36</v>
      </c>
      <c r="D148" s="40" t="s">
        <v>38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455</v>
      </c>
      <c r="C149" s="40" t="s">
        <v>36</v>
      </c>
      <c r="D149" s="40" t="s">
        <v>38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388</v>
      </c>
      <c r="C150" s="40" t="s">
        <v>36</v>
      </c>
      <c r="D150" s="40" t="s">
        <v>38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457</v>
      </c>
      <c r="C151" s="40" t="s">
        <v>36</v>
      </c>
      <c r="D151" s="40" t="s">
        <v>38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459</v>
      </c>
      <c r="C152" s="40" t="s">
        <v>36</v>
      </c>
      <c r="D152" s="40" t="s">
        <v>38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460</v>
      </c>
      <c r="C153" s="40" t="s">
        <v>36</v>
      </c>
      <c r="D153" s="40" t="s">
        <v>38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354</v>
      </c>
      <c r="C154" s="40" t="s">
        <v>36</v>
      </c>
      <c r="D154" s="40" t="s">
        <v>38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462</v>
      </c>
      <c r="C155" s="40" t="s">
        <v>36</v>
      </c>
      <c r="D155" s="40" t="s">
        <v>38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465</v>
      </c>
      <c r="C156" s="40" t="s">
        <v>36</v>
      </c>
      <c r="D156" s="40" t="s">
        <v>38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466</v>
      </c>
      <c r="C157" s="40" t="s">
        <v>36</v>
      </c>
      <c r="D157" s="40" t="s">
        <v>38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344</v>
      </c>
      <c r="C158" s="40" t="s">
        <v>36</v>
      </c>
      <c r="D158" s="40" t="s">
        <v>38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471</v>
      </c>
      <c r="C159" s="40" t="s">
        <v>36</v>
      </c>
      <c r="D159" s="40" t="s">
        <v>38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472</v>
      </c>
      <c r="C160" s="40" t="s">
        <v>36</v>
      </c>
      <c r="D160" s="40" t="s">
        <v>38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476</v>
      </c>
      <c r="C161" s="40" t="s">
        <v>36</v>
      </c>
      <c r="D161" s="40" t="s">
        <v>38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338</v>
      </c>
      <c r="C162" s="40" t="s">
        <v>36</v>
      </c>
      <c r="D162" s="40" t="s">
        <v>38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477</v>
      </c>
      <c r="C163" s="40" t="s">
        <v>36</v>
      </c>
      <c r="D163" s="40" t="s">
        <v>38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478</v>
      </c>
      <c r="C164" s="40" t="s">
        <v>36</v>
      </c>
      <c r="D164" s="40" t="s">
        <v>38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384</v>
      </c>
      <c r="C165" s="40" t="s">
        <v>36</v>
      </c>
      <c r="D165" s="40" t="s">
        <v>38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482</v>
      </c>
      <c r="C166" s="40" t="s">
        <v>36</v>
      </c>
      <c r="D166" s="40" t="s">
        <v>38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374</v>
      </c>
      <c r="C167" s="40" t="s">
        <v>36</v>
      </c>
      <c r="D167" s="40" t="s">
        <v>38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483</v>
      </c>
      <c r="C168" s="40" t="s">
        <v>36</v>
      </c>
      <c r="D168" s="40" t="s">
        <v>38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486</v>
      </c>
      <c r="C169" s="40" t="s">
        <v>36</v>
      </c>
      <c r="D169" s="40" t="s">
        <v>38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487</v>
      </c>
      <c r="C170" s="40" t="s">
        <v>36</v>
      </c>
      <c r="D170" s="40" t="s">
        <v>38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346</v>
      </c>
      <c r="C171" s="40" t="s">
        <v>36</v>
      </c>
      <c r="D171" s="40" t="s">
        <v>38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380</v>
      </c>
      <c r="C172" s="40" t="s">
        <v>36</v>
      </c>
      <c r="D172" s="40" t="s">
        <v>38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349</v>
      </c>
      <c r="C173" s="40" t="s">
        <v>36</v>
      </c>
      <c r="D173" s="40" t="s">
        <v>38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375</v>
      </c>
      <c r="C174" s="40" t="s">
        <v>36</v>
      </c>
      <c r="D174" s="40" t="s">
        <v>38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347</v>
      </c>
      <c r="C175" s="40" t="s">
        <v>36</v>
      </c>
      <c r="D175" s="40" t="s">
        <v>38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386</v>
      </c>
      <c r="C176" s="40" t="s">
        <v>36</v>
      </c>
      <c r="D176" s="40" t="s">
        <v>38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488</v>
      </c>
      <c r="C177" s="40" t="s">
        <v>36</v>
      </c>
      <c r="D177" s="40" t="s">
        <v>38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490</v>
      </c>
      <c r="C178" s="40" t="s">
        <v>36</v>
      </c>
      <c r="D178" s="40" t="s">
        <v>38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492</v>
      </c>
      <c r="C179" s="40" t="s">
        <v>36</v>
      </c>
      <c r="D179" s="40" t="s">
        <v>38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493</v>
      </c>
      <c r="C180" s="40" t="s">
        <v>36</v>
      </c>
      <c r="D180" s="40" t="s">
        <v>38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357</v>
      </c>
      <c r="C181" s="40" t="s">
        <v>36</v>
      </c>
      <c r="D181" s="40" t="s">
        <v>38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494</v>
      </c>
      <c r="C182" s="40" t="s">
        <v>36</v>
      </c>
      <c r="D182" s="40" t="s">
        <v>38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495</v>
      </c>
      <c r="C183" s="40" t="s">
        <v>36</v>
      </c>
      <c r="D183" s="40" t="s">
        <v>38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">
      <c r="B184" s="40" t="s">
        <v>350</v>
      </c>
      <c r="C184" s="40" t="s">
        <v>36</v>
      </c>
      <c r="D184" s="40" t="s">
        <v>38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">
      <c r="B185" s="40" t="s">
        <v>358</v>
      </c>
      <c r="C185" s="40" t="s">
        <v>36</v>
      </c>
      <c r="D185" s="40" t="s">
        <v>38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2555.5383769999999</v>
      </c>
      <c r="L185" s="40">
        <v>2015</v>
      </c>
      <c r="M185" s="40">
        <v>2100</v>
      </c>
    </row>
    <row r="186" spans="2:13" x14ac:dyDescent="0.2">
      <c r="B186" s="40" t="s">
        <v>497</v>
      </c>
      <c r="C186" s="40" t="s">
        <v>36</v>
      </c>
      <c r="D186" s="40" t="s">
        <v>38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2555.5383769999999</v>
      </c>
      <c r="L186" s="40">
        <v>2015</v>
      </c>
      <c r="M186" s="40">
        <v>2100</v>
      </c>
    </row>
    <row r="187" spans="2:13" x14ac:dyDescent="0.2">
      <c r="B187" s="40" t="s">
        <v>360</v>
      </c>
      <c r="C187" s="40" t="s">
        <v>36</v>
      </c>
      <c r="D187" s="40" t="s">
        <v>38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2555.5383769999999</v>
      </c>
      <c r="L187" s="40">
        <v>2015</v>
      </c>
      <c r="M187" s="40">
        <v>2100</v>
      </c>
    </row>
    <row r="188" spans="2:13" x14ac:dyDescent="0.2">
      <c r="B188" s="40" t="s">
        <v>361</v>
      </c>
      <c r="C188" s="40" t="s">
        <v>36</v>
      </c>
      <c r="D188" s="40" t="s">
        <v>38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2555.5383769999999</v>
      </c>
      <c r="L188" s="40">
        <v>2015</v>
      </c>
      <c r="M188" s="40">
        <v>2100</v>
      </c>
    </row>
    <row r="189" spans="2:13" x14ac:dyDescent="0.2">
      <c r="B189" s="40" t="s">
        <v>381</v>
      </c>
      <c r="C189" s="40" t="s">
        <v>36</v>
      </c>
      <c r="D189" s="40" t="s">
        <v>38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2555.5383769999999</v>
      </c>
      <c r="L189" s="40">
        <v>2015</v>
      </c>
      <c r="M189" s="40">
        <v>2100</v>
      </c>
    </row>
    <row r="190" spans="2:13" x14ac:dyDescent="0.2">
      <c r="B190" s="40" t="s">
        <v>499</v>
      </c>
      <c r="C190" s="40" t="s">
        <v>36</v>
      </c>
      <c r="D190" s="40" t="s">
        <v>38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2555.5383769999999</v>
      </c>
      <c r="L190" s="40">
        <v>2015</v>
      </c>
      <c r="M190" s="40">
        <v>2100</v>
      </c>
    </row>
    <row r="191" spans="2:13" x14ac:dyDescent="0.2">
      <c r="B191" s="40" t="s">
        <v>501</v>
      </c>
      <c r="C191" s="40" t="s">
        <v>36</v>
      </c>
      <c r="D191" s="40" t="s">
        <v>38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2555.5383769999999</v>
      </c>
      <c r="L191" s="40">
        <v>2015</v>
      </c>
      <c r="M191" s="40">
        <v>2100</v>
      </c>
    </row>
    <row r="192" spans="2:13" x14ac:dyDescent="0.2">
      <c r="B192" s="40" t="s">
        <v>502</v>
      </c>
      <c r="C192" s="40" t="s">
        <v>36</v>
      </c>
      <c r="D192" s="40" t="s">
        <v>38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2555.5383769999999</v>
      </c>
      <c r="L192" s="40">
        <v>2015</v>
      </c>
      <c r="M192" s="40">
        <v>2100</v>
      </c>
    </row>
    <row r="193" spans="2:13" x14ac:dyDescent="0.2">
      <c r="B193" s="40" t="s">
        <v>503</v>
      </c>
      <c r="C193" s="40" t="s">
        <v>36</v>
      </c>
      <c r="D193" s="40" t="s">
        <v>38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2555.5383769999999</v>
      </c>
      <c r="L193" s="40">
        <v>2015</v>
      </c>
      <c r="M193" s="40">
        <v>2100</v>
      </c>
    </row>
    <row r="194" spans="2:13" x14ac:dyDescent="0.2">
      <c r="B194" s="40" t="s">
        <v>504</v>
      </c>
      <c r="C194" s="40" t="s">
        <v>36</v>
      </c>
      <c r="D194" s="40" t="s">
        <v>38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2555.5383769999999</v>
      </c>
      <c r="L194" s="40">
        <v>2015</v>
      </c>
      <c r="M194" s="40">
        <v>2100</v>
      </c>
    </row>
    <row r="195" spans="2:13" x14ac:dyDescent="0.2">
      <c r="B195" s="40" t="s">
        <v>508</v>
      </c>
      <c r="C195" s="40" t="s">
        <v>43</v>
      </c>
      <c r="D195" s="40" t="s">
        <v>39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3285.6921990000001</v>
      </c>
      <c r="L195" s="40">
        <v>2015</v>
      </c>
      <c r="M195" s="40">
        <v>2100</v>
      </c>
    </row>
    <row r="196" spans="2:13" x14ac:dyDescent="0.2">
      <c r="B196" s="40" t="s">
        <v>509</v>
      </c>
      <c r="C196" s="40" t="s">
        <v>43</v>
      </c>
      <c r="D196" s="40" t="s">
        <v>39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3285.6921990000001</v>
      </c>
      <c r="L196" s="40">
        <v>2015</v>
      </c>
      <c r="M196" s="40">
        <v>2100</v>
      </c>
    </row>
    <row r="197" spans="2:13" x14ac:dyDescent="0.2">
      <c r="B197" s="40" t="s">
        <v>510</v>
      </c>
      <c r="C197" s="40" t="s">
        <v>43</v>
      </c>
      <c r="D197" s="40" t="s">
        <v>39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">
      <c r="B198" s="40" t="s">
        <v>511</v>
      </c>
      <c r="C198" s="40" t="s">
        <v>43</v>
      </c>
      <c r="D198" s="40" t="s">
        <v>39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">
      <c r="B199" s="40" t="s">
        <v>512</v>
      </c>
      <c r="C199" s="40" t="s">
        <v>43</v>
      </c>
      <c r="D199" s="40" t="s">
        <v>39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">
      <c r="B200" s="40" t="s">
        <v>513</v>
      </c>
      <c r="C200" s="40" t="s">
        <v>43</v>
      </c>
      <c r="D200" s="40" t="s">
        <v>39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3285.6921990000001</v>
      </c>
      <c r="L200" s="40">
        <v>2015</v>
      </c>
      <c r="M200" s="40">
        <v>2100</v>
      </c>
    </row>
    <row r="201" spans="2:13" x14ac:dyDescent="0.2">
      <c r="B201" s="40" t="s">
        <v>405</v>
      </c>
      <c r="C201" s="40" t="s">
        <v>43</v>
      </c>
      <c r="D201" s="40" t="s">
        <v>39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3285.6921990000001</v>
      </c>
      <c r="L201" s="40">
        <v>2015</v>
      </c>
      <c r="M201" s="40">
        <v>2100</v>
      </c>
    </row>
    <row r="202" spans="2:13" x14ac:dyDescent="0.2">
      <c r="B202" s="40" t="s">
        <v>514</v>
      </c>
      <c r="C202" s="40" t="s">
        <v>43</v>
      </c>
      <c r="D202" s="40" t="s">
        <v>39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3285.6921990000001</v>
      </c>
      <c r="L202" s="40">
        <v>2015</v>
      </c>
      <c r="M202" s="40">
        <v>2100</v>
      </c>
    </row>
    <row r="203" spans="2:13" x14ac:dyDescent="0.2">
      <c r="B203" s="40" t="s">
        <v>364</v>
      </c>
      <c r="C203" s="40" t="s">
        <v>42</v>
      </c>
      <c r="D203" s="40" t="s">
        <v>41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3285.6921990000001</v>
      </c>
      <c r="L203" s="40">
        <v>2015</v>
      </c>
      <c r="M203" s="40">
        <v>2100</v>
      </c>
    </row>
    <row r="204" spans="2:13" x14ac:dyDescent="0.2">
      <c r="B204" s="40" t="s">
        <v>393</v>
      </c>
      <c r="C204" s="40" t="s">
        <v>42</v>
      </c>
      <c r="D204" s="40" t="s">
        <v>41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3285.6921990000001</v>
      </c>
      <c r="L204" s="40">
        <v>2015</v>
      </c>
      <c r="M204" s="40">
        <v>2100</v>
      </c>
    </row>
    <row r="205" spans="2:13" x14ac:dyDescent="0.2">
      <c r="B205" s="40" t="s">
        <v>377</v>
      </c>
      <c r="C205" s="40" t="s">
        <v>42</v>
      </c>
      <c r="D205" s="40" t="s">
        <v>41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3285.6921990000001</v>
      </c>
      <c r="L205" s="40">
        <v>2015</v>
      </c>
      <c r="M205" s="40">
        <v>2100</v>
      </c>
    </row>
    <row r="206" spans="2:13" x14ac:dyDescent="0.2">
      <c r="B206" s="40" t="s">
        <v>517</v>
      </c>
      <c r="C206" s="40" t="s">
        <v>42</v>
      </c>
      <c r="D206" s="40" t="s">
        <v>41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3285.6921990000001</v>
      </c>
      <c r="L206" s="40">
        <v>2015</v>
      </c>
      <c r="M206" s="40">
        <v>2100</v>
      </c>
    </row>
    <row r="207" spans="2:13" x14ac:dyDescent="0.2">
      <c r="B207" s="40" t="s">
        <v>394</v>
      </c>
      <c r="C207" s="40" t="s">
        <v>42</v>
      </c>
      <c r="D207" s="40" t="s">
        <v>41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3285.6921990000001</v>
      </c>
      <c r="L207" s="40">
        <v>2015</v>
      </c>
      <c r="M207" s="40">
        <v>2100</v>
      </c>
    </row>
    <row r="208" spans="2:13" x14ac:dyDescent="0.2">
      <c r="B208" s="40" t="s">
        <v>392</v>
      </c>
      <c r="C208" s="40" t="s">
        <v>42</v>
      </c>
      <c r="D208" s="40" t="s">
        <v>41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3285.6921990000001</v>
      </c>
      <c r="L208" s="40">
        <v>2015</v>
      </c>
      <c r="M208" s="40">
        <v>2100</v>
      </c>
    </row>
    <row r="209" spans="2:13" x14ac:dyDescent="0.2">
      <c r="B209" s="40" t="s">
        <v>518</v>
      </c>
      <c r="C209" s="40" t="s">
        <v>42</v>
      </c>
      <c r="D209" s="40" t="s">
        <v>41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3285.6921990000001</v>
      </c>
      <c r="L209" s="40">
        <v>2015</v>
      </c>
      <c r="M209" s="40">
        <v>2100</v>
      </c>
    </row>
    <row r="210" spans="2:13" x14ac:dyDescent="0.2">
      <c r="B210" s="40" t="s">
        <v>396</v>
      </c>
      <c r="C210" s="40" t="s">
        <v>42</v>
      </c>
      <c r="D210" s="40" t="s">
        <v>41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3285.6921990000001</v>
      </c>
      <c r="L210" s="40">
        <v>2015</v>
      </c>
      <c r="M210" s="40">
        <v>2100</v>
      </c>
    </row>
    <row r="211" spans="2:13" x14ac:dyDescent="0.2">
      <c r="B211" s="40" t="s">
        <v>519</v>
      </c>
      <c r="C211" s="40" t="s">
        <v>42</v>
      </c>
      <c r="D211" s="40" t="s">
        <v>41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3285.6921990000001</v>
      </c>
      <c r="L211" s="40">
        <v>2015</v>
      </c>
      <c r="M211" s="40">
        <v>2100</v>
      </c>
    </row>
    <row r="212" spans="2:13" x14ac:dyDescent="0.2">
      <c r="B212" s="40" t="s">
        <v>332</v>
      </c>
      <c r="C212" s="40" t="s">
        <v>39</v>
      </c>
      <c r="D212" s="40" t="s">
        <v>42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2555.5383769999999</v>
      </c>
      <c r="L212" s="40">
        <v>2015</v>
      </c>
      <c r="M212" s="40">
        <v>2100</v>
      </c>
    </row>
    <row r="213" spans="2:13" x14ac:dyDescent="0.2">
      <c r="B213" s="40" t="s">
        <v>327</v>
      </c>
      <c r="C213" s="40" t="s">
        <v>39</v>
      </c>
      <c r="D213" s="40" t="s">
        <v>42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2555.5383769999999</v>
      </c>
      <c r="L213" s="40">
        <v>2015</v>
      </c>
      <c r="M213" s="40">
        <v>2100</v>
      </c>
    </row>
    <row r="214" spans="2:13" x14ac:dyDescent="0.2">
      <c r="B214" s="40" t="s">
        <v>526</v>
      </c>
      <c r="C214" s="40" t="s">
        <v>39</v>
      </c>
      <c r="D214" s="40" t="s">
        <v>42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2555.5383769999999</v>
      </c>
      <c r="L214" s="40">
        <v>2015</v>
      </c>
      <c r="M214" s="40">
        <v>2100</v>
      </c>
    </row>
    <row r="215" spans="2:13" x14ac:dyDescent="0.2">
      <c r="B215" s="40" t="s">
        <v>527</v>
      </c>
      <c r="C215" s="40" t="s">
        <v>39</v>
      </c>
      <c r="D215" s="40" t="s">
        <v>42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2555.5383769999999</v>
      </c>
      <c r="L215" s="40">
        <v>2015</v>
      </c>
      <c r="M215" s="40">
        <v>2100</v>
      </c>
    </row>
    <row r="216" spans="2:13" x14ac:dyDescent="0.2">
      <c r="B216" s="40" t="s">
        <v>529</v>
      </c>
      <c r="C216" s="40" t="s">
        <v>39</v>
      </c>
      <c r="D216" s="40" t="s">
        <v>42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2555.5383769999999</v>
      </c>
      <c r="L216" s="40">
        <v>2015</v>
      </c>
      <c r="M216" s="40">
        <v>2100</v>
      </c>
    </row>
    <row r="217" spans="2:13" x14ac:dyDescent="0.2">
      <c r="B217" s="40" t="s">
        <v>333</v>
      </c>
      <c r="C217" s="40" t="s">
        <v>39</v>
      </c>
      <c r="D217" s="40" t="s">
        <v>42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2555.5383769999999</v>
      </c>
      <c r="L217" s="40">
        <v>2015</v>
      </c>
      <c r="M217" s="40">
        <v>2100</v>
      </c>
    </row>
    <row r="218" spans="2:13" x14ac:dyDescent="0.2">
      <c r="B218" s="40" t="s">
        <v>533</v>
      </c>
      <c r="C218" s="40" t="s">
        <v>36</v>
      </c>
      <c r="D218" s="40" t="s">
        <v>46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">
      <c r="B219" s="40" t="s">
        <v>534</v>
      </c>
      <c r="C219" s="40" t="s">
        <v>36</v>
      </c>
      <c r="D219" s="40" t="s">
        <v>46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">
      <c r="B220" s="40" t="s">
        <v>535</v>
      </c>
      <c r="C220" s="40" t="s">
        <v>36</v>
      </c>
      <c r="D220" s="40" t="s">
        <v>46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">
      <c r="B221" s="40" t="s">
        <v>536</v>
      </c>
      <c r="C221" s="40" t="s">
        <v>36</v>
      </c>
      <c r="D221" s="40" t="s">
        <v>46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">
      <c r="B222" s="40" t="s">
        <v>537</v>
      </c>
      <c r="C222" s="40" t="s">
        <v>36</v>
      </c>
      <c r="D222" s="40" t="s">
        <v>46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">
      <c r="B223" s="40" t="s">
        <v>538</v>
      </c>
      <c r="C223" s="40" t="s">
        <v>36</v>
      </c>
      <c r="D223" s="40" t="s">
        <v>46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">
      <c r="B224" s="40" t="s">
        <v>539</v>
      </c>
      <c r="C224" s="40" t="s">
        <v>36</v>
      </c>
      <c r="D224" s="40" t="s">
        <v>46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540</v>
      </c>
      <c r="C225" s="40" t="s">
        <v>36</v>
      </c>
      <c r="D225" s="40" t="s">
        <v>46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541</v>
      </c>
      <c r="C226" s="40" t="s">
        <v>36</v>
      </c>
      <c r="D226" s="40" t="s">
        <v>46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542</v>
      </c>
      <c r="C227" s="40" t="s">
        <v>36</v>
      </c>
      <c r="D227" s="40" t="s">
        <v>46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543</v>
      </c>
      <c r="C228" s="40" t="s">
        <v>36</v>
      </c>
      <c r="D228" s="40" t="s">
        <v>46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544</v>
      </c>
      <c r="C229" s="40" t="s">
        <v>36</v>
      </c>
      <c r="D229" s="40" t="s">
        <v>46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545</v>
      </c>
      <c r="C230" s="40" t="s">
        <v>36</v>
      </c>
      <c r="D230" s="40" t="s">
        <v>46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546</v>
      </c>
      <c r="C231" s="40" t="s">
        <v>36</v>
      </c>
      <c r="D231" s="40" t="s">
        <v>46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547</v>
      </c>
      <c r="C232" s="40" t="s">
        <v>36</v>
      </c>
      <c r="D232" s="40" t="s">
        <v>46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548</v>
      </c>
      <c r="C233" s="40" t="s">
        <v>36</v>
      </c>
      <c r="D233" s="40" t="s">
        <v>46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549</v>
      </c>
      <c r="C234" s="40" t="s">
        <v>36</v>
      </c>
      <c r="D234" s="40" t="s">
        <v>46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550</v>
      </c>
      <c r="C235" s="40" t="s">
        <v>36</v>
      </c>
      <c r="D235" s="40" t="s">
        <v>46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551</v>
      </c>
      <c r="C236" s="40" t="s">
        <v>36</v>
      </c>
      <c r="D236" s="40" t="s">
        <v>46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552</v>
      </c>
      <c r="C237" s="40" t="s">
        <v>36</v>
      </c>
      <c r="D237" s="40" t="s">
        <v>46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553</v>
      </c>
      <c r="C238" s="40" t="s">
        <v>36</v>
      </c>
      <c r="D238" s="40" t="s">
        <v>46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554</v>
      </c>
      <c r="C239" s="40" t="s">
        <v>36</v>
      </c>
      <c r="D239" s="40" t="s">
        <v>46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555</v>
      </c>
      <c r="C240" s="40" t="s">
        <v>36</v>
      </c>
      <c r="D240" s="40" t="s">
        <v>46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556</v>
      </c>
      <c r="C241" s="40" t="s">
        <v>36</v>
      </c>
      <c r="D241" s="40" t="s">
        <v>46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557</v>
      </c>
      <c r="C242" s="40" t="s">
        <v>36</v>
      </c>
      <c r="D242" s="40" t="s">
        <v>46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558</v>
      </c>
      <c r="C243" s="40" t="s">
        <v>36</v>
      </c>
      <c r="D243" s="40" t="s">
        <v>46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559</v>
      </c>
      <c r="C244" s="40" t="s">
        <v>36</v>
      </c>
      <c r="D244" s="40" t="s">
        <v>46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3285.6921990000001</v>
      </c>
      <c r="L244" s="40">
        <v>2015</v>
      </c>
      <c r="M244" s="40">
        <v>2100</v>
      </c>
    </row>
    <row r="245" spans="2:13" x14ac:dyDescent="0.2">
      <c r="B245" s="40" t="s">
        <v>560</v>
      </c>
      <c r="C245" s="40" t="s">
        <v>36</v>
      </c>
      <c r="D245" s="40" t="s">
        <v>46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3285.6921990000001</v>
      </c>
      <c r="L245" s="40">
        <v>2015</v>
      </c>
      <c r="M245" s="40">
        <v>2100</v>
      </c>
    </row>
    <row r="246" spans="2:13" x14ac:dyDescent="0.2">
      <c r="B246" s="40" t="s">
        <v>561</v>
      </c>
      <c r="C246" s="40" t="s">
        <v>36</v>
      </c>
      <c r="D246" s="40" t="s">
        <v>46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3285.6921990000001</v>
      </c>
      <c r="L246" s="40">
        <v>2015</v>
      </c>
      <c r="M246" s="40">
        <v>2100</v>
      </c>
    </row>
    <row r="247" spans="2:13" x14ac:dyDescent="0.2">
      <c r="B247" s="40" t="s">
        <v>562</v>
      </c>
      <c r="C247" s="40" t="s">
        <v>36</v>
      </c>
      <c r="D247" s="40" t="s">
        <v>46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3285.6921990000001</v>
      </c>
      <c r="L247" s="40">
        <v>2015</v>
      </c>
      <c r="M247" s="40">
        <v>2100</v>
      </c>
    </row>
    <row r="248" spans="2:13" x14ac:dyDescent="0.2">
      <c r="B248" s="40" t="s">
        <v>563</v>
      </c>
      <c r="C248" s="40" t="s">
        <v>36</v>
      </c>
      <c r="D248" s="40" t="s">
        <v>46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3285.6921990000001</v>
      </c>
      <c r="L248" s="40">
        <v>2015</v>
      </c>
      <c r="M248" s="40">
        <v>2100</v>
      </c>
    </row>
    <row r="249" spans="2:13" x14ac:dyDescent="0.2">
      <c r="B249" s="40" t="s">
        <v>564</v>
      </c>
      <c r="C249" s="40" t="s">
        <v>36</v>
      </c>
      <c r="D249" s="40" t="s">
        <v>46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3285.6921990000001</v>
      </c>
      <c r="L249" s="40">
        <v>2015</v>
      </c>
      <c r="M249" s="40">
        <v>2100</v>
      </c>
    </row>
    <row r="250" spans="2:13" x14ac:dyDescent="0.2">
      <c r="B250" s="40" t="s">
        <v>565</v>
      </c>
      <c r="C250" s="40" t="s">
        <v>38</v>
      </c>
      <c r="D250" s="40" t="s">
        <v>46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566</v>
      </c>
      <c r="C251" s="40" t="s">
        <v>38</v>
      </c>
      <c r="D251" s="40" t="s">
        <v>46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567</v>
      </c>
      <c r="C252" s="40" t="s">
        <v>38</v>
      </c>
      <c r="D252" s="40" t="s">
        <v>46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568</v>
      </c>
      <c r="C253" s="40" t="s">
        <v>38</v>
      </c>
      <c r="D253" s="40" t="s">
        <v>46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569</v>
      </c>
      <c r="C254" s="40" t="s">
        <v>38</v>
      </c>
      <c r="D254" s="40" t="s">
        <v>46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570</v>
      </c>
      <c r="C255" s="40" t="s">
        <v>38</v>
      </c>
      <c r="D255" s="40" t="s">
        <v>46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571</v>
      </c>
      <c r="C256" s="40" t="s">
        <v>38</v>
      </c>
      <c r="D256" s="40" t="s">
        <v>46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572</v>
      </c>
      <c r="C257" s="40" t="s">
        <v>38</v>
      </c>
      <c r="D257" s="40" t="s">
        <v>46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573</v>
      </c>
      <c r="C258" s="40" t="s">
        <v>38</v>
      </c>
      <c r="D258" s="40" t="s">
        <v>46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574</v>
      </c>
      <c r="C259" s="40" t="s">
        <v>38</v>
      </c>
      <c r="D259" s="40" t="s">
        <v>46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575</v>
      </c>
      <c r="C260" s="40" t="s">
        <v>39</v>
      </c>
      <c r="D260" s="40" t="s">
        <v>46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577</v>
      </c>
      <c r="C261" s="40" t="s">
        <v>38</v>
      </c>
      <c r="D261" s="40" t="s">
        <v>46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2555.5383769999999</v>
      </c>
      <c r="L261" s="40">
        <v>2015</v>
      </c>
      <c r="M261" s="40">
        <v>2100</v>
      </c>
    </row>
    <row r="262" spans="2:13" x14ac:dyDescent="0.2">
      <c r="B262" s="40" t="s">
        <v>578</v>
      </c>
      <c r="C262" s="40" t="s">
        <v>38</v>
      </c>
      <c r="D262" s="40" t="s">
        <v>46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579</v>
      </c>
      <c r="C263" s="40" t="s">
        <v>38</v>
      </c>
      <c r="D263" s="40" t="s">
        <v>46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580</v>
      </c>
      <c r="C264" s="40" t="s">
        <v>38</v>
      </c>
      <c r="D264" s="40" t="s">
        <v>46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">
      <c r="B265" s="40" t="s">
        <v>581</v>
      </c>
      <c r="C265" s="40" t="s">
        <v>38</v>
      </c>
      <c r="D265" s="40" t="s">
        <v>46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582</v>
      </c>
      <c r="C266" s="40" t="s">
        <v>36</v>
      </c>
      <c r="D266" s="40" t="s">
        <v>46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3285.6921990000001</v>
      </c>
      <c r="L266" s="40">
        <v>2015</v>
      </c>
      <c r="M266" s="40">
        <v>2100</v>
      </c>
    </row>
    <row r="267" spans="2:13" x14ac:dyDescent="0.2">
      <c r="B267" s="40" t="s">
        <v>583</v>
      </c>
      <c r="C267" s="40" t="s">
        <v>38</v>
      </c>
      <c r="D267" s="40" t="s">
        <v>46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">
      <c r="B268" s="40" t="s">
        <v>584</v>
      </c>
      <c r="C268" s="40" t="s">
        <v>39</v>
      </c>
      <c r="D268" s="40" t="s">
        <v>46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585</v>
      </c>
      <c r="C269" s="40" t="s">
        <v>39</v>
      </c>
      <c r="D269" s="40" t="s">
        <v>46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586</v>
      </c>
      <c r="C270" s="40" t="s">
        <v>39</v>
      </c>
      <c r="D270" s="40" t="s">
        <v>46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587</v>
      </c>
      <c r="C271" s="40" t="s">
        <v>39</v>
      </c>
      <c r="D271" s="40" t="s">
        <v>46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588</v>
      </c>
      <c r="C272" s="40" t="s">
        <v>39</v>
      </c>
      <c r="D272" s="40" t="s">
        <v>46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589</v>
      </c>
      <c r="C273" s="40" t="s">
        <v>39</v>
      </c>
      <c r="D273" s="40" t="s">
        <v>46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590</v>
      </c>
      <c r="C274" s="40" t="s">
        <v>39</v>
      </c>
      <c r="D274" s="40" t="s">
        <v>46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591</v>
      </c>
      <c r="C275" s="40" t="s">
        <v>39</v>
      </c>
      <c r="D275" s="40" t="s">
        <v>46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592</v>
      </c>
      <c r="C276" s="40" t="s">
        <v>38</v>
      </c>
      <c r="D276" s="40" t="s">
        <v>46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593</v>
      </c>
      <c r="C277" s="40" t="s">
        <v>39</v>
      </c>
      <c r="D277" s="40" t="s">
        <v>46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594</v>
      </c>
      <c r="C278" s="40" t="s">
        <v>38</v>
      </c>
      <c r="D278" s="40" t="s">
        <v>46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595</v>
      </c>
      <c r="C279" s="40" t="s">
        <v>39</v>
      </c>
      <c r="D279" s="40" t="s">
        <v>46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596</v>
      </c>
      <c r="C280" s="40" t="s">
        <v>39</v>
      </c>
      <c r="D280" s="40" t="s">
        <v>46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597</v>
      </c>
      <c r="C281" s="40" t="s">
        <v>39</v>
      </c>
      <c r="D281" s="40" t="s">
        <v>46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598</v>
      </c>
      <c r="C282" s="40" t="s">
        <v>39</v>
      </c>
      <c r="D282" s="40" t="s">
        <v>46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599</v>
      </c>
      <c r="C283" s="40" t="s">
        <v>39</v>
      </c>
      <c r="D283" s="40" t="s">
        <v>46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2555.5383769999999</v>
      </c>
      <c r="L283" s="40">
        <v>2015</v>
      </c>
      <c r="M283" s="40">
        <v>2100</v>
      </c>
    </row>
    <row r="284" spans="2:13" x14ac:dyDescent="0.2">
      <c r="B284" s="40" t="s">
        <v>600</v>
      </c>
      <c r="C284" s="40" t="s">
        <v>39</v>
      </c>
      <c r="D284" s="40" t="s">
        <v>46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2555.5383769999999</v>
      </c>
      <c r="L284" s="40">
        <v>2015</v>
      </c>
      <c r="M284" s="40">
        <v>2100</v>
      </c>
    </row>
    <row r="285" spans="2:13" x14ac:dyDescent="0.2">
      <c r="B285" s="40" t="s">
        <v>601</v>
      </c>
      <c r="C285" s="40" t="s">
        <v>39</v>
      </c>
      <c r="D285" s="40" t="s">
        <v>46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2555.5383769999999</v>
      </c>
      <c r="L285" s="40">
        <v>2015</v>
      </c>
      <c r="M285" s="40">
        <v>2100</v>
      </c>
    </row>
    <row r="286" spans="2:13" x14ac:dyDescent="0.2">
      <c r="B286" s="40" t="s">
        <v>602</v>
      </c>
      <c r="C286" s="40" t="s">
        <v>38</v>
      </c>
      <c r="D286" s="40" t="s">
        <v>46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2555.5383769999999</v>
      </c>
      <c r="L286" s="40">
        <v>2015</v>
      </c>
      <c r="M286" s="40">
        <v>2100</v>
      </c>
    </row>
    <row r="287" spans="2:13" x14ac:dyDescent="0.2">
      <c r="B287" s="40" t="s">
        <v>603</v>
      </c>
      <c r="C287" s="40" t="s">
        <v>39</v>
      </c>
      <c r="D287" s="40" t="s">
        <v>46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2555.5383769999999</v>
      </c>
      <c r="L287" s="40">
        <v>2015</v>
      </c>
      <c r="M287" s="40">
        <v>2100</v>
      </c>
    </row>
    <row r="288" spans="2:13" x14ac:dyDescent="0.2">
      <c r="B288" s="40" t="s">
        <v>604</v>
      </c>
      <c r="C288" s="40" t="s">
        <v>36</v>
      </c>
      <c r="D288" s="40" t="s">
        <v>46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605</v>
      </c>
      <c r="C289" s="40" t="s">
        <v>36</v>
      </c>
      <c r="D289" s="40" t="s">
        <v>46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606</v>
      </c>
      <c r="C290" s="40" t="s">
        <v>36</v>
      </c>
      <c r="D290" s="40" t="s">
        <v>46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607</v>
      </c>
      <c r="C291" s="40" t="s">
        <v>36</v>
      </c>
      <c r="D291" s="40" t="s">
        <v>46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3285.6921990000001</v>
      </c>
      <c r="L291" s="40">
        <v>2015</v>
      </c>
      <c r="M291" s="40">
        <v>2100</v>
      </c>
    </row>
    <row r="292" spans="2:13" x14ac:dyDescent="0.2">
      <c r="B292" s="40" t="s">
        <v>608</v>
      </c>
      <c r="C292" s="40" t="s">
        <v>36</v>
      </c>
      <c r="D292" s="40" t="s">
        <v>46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609</v>
      </c>
      <c r="C293" s="40" t="s">
        <v>36</v>
      </c>
      <c r="D293" s="40" t="s">
        <v>46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3285.6921990000001</v>
      </c>
      <c r="L293" s="40">
        <v>2015</v>
      </c>
      <c r="M293" s="40">
        <v>2100</v>
      </c>
    </row>
    <row r="294" spans="2:13" x14ac:dyDescent="0.2">
      <c r="B294" s="40" t="s">
        <v>610</v>
      </c>
      <c r="C294" s="40" t="s">
        <v>36</v>
      </c>
      <c r="D294" s="40" t="s">
        <v>46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611</v>
      </c>
      <c r="C295" s="40" t="s">
        <v>36</v>
      </c>
      <c r="D295" s="40" t="s">
        <v>46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613</v>
      </c>
      <c r="C296" s="40" t="s">
        <v>36</v>
      </c>
      <c r="D296" s="40" t="s">
        <v>46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614</v>
      </c>
      <c r="C297" s="40" t="s">
        <v>38</v>
      </c>
      <c r="D297" s="40" t="s">
        <v>46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2555.5383769999999</v>
      </c>
      <c r="L297" s="40">
        <v>2015</v>
      </c>
      <c r="M297" s="40">
        <v>2100</v>
      </c>
    </row>
    <row r="298" spans="2:13" x14ac:dyDescent="0.2">
      <c r="B298" s="40" t="s">
        <v>615</v>
      </c>
      <c r="C298" s="40" t="s">
        <v>36</v>
      </c>
      <c r="D298" s="40" t="s">
        <v>46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616</v>
      </c>
      <c r="C299" s="40" t="s">
        <v>36</v>
      </c>
      <c r="D299" s="40" t="s">
        <v>46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617</v>
      </c>
      <c r="C300" s="40" t="s">
        <v>36</v>
      </c>
      <c r="D300" s="40" t="s">
        <v>46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618</v>
      </c>
      <c r="C301" s="40" t="s">
        <v>36</v>
      </c>
      <c r="D301" s="40" t="s">
        <v>46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619</v>
      </c>
      <c r="C302" s="40" t="s">
        <v>36</v>
      </c>
      <c r="D302" s="40" t="s">
        <v>46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3285.6921990000001</v>
      </c>
      <c r="L302" s="40">
        <v>2015</v>
      </c>
      <c r="M302" s="40">
        <v>2100</v>
      </c>
    </row>
    <row r="303" spans="2:13" x14ac:dyDescent="0.2">
      <c r="B303" s="40" t="s">
        <v>620</v>
      </c>
      <c r="C303" s="40" t="s">
        <v>36</v>
      </c>
      <c r="D303" s="40" t="s">
        <v>46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3285.6921990000001</v>
      </c>
      <c r="L303" s="40">
        <v>2015</v>
      </c>
      <c r="M303" s="40">
        <v>2100</v>
      </c>
    </row>
    <row r="304" spans="2:13" x14ac:dyDescent="0.2">
      <c r="B304" s="40" t="s">
        <v>621</v>
      </c>
      <c r="C304" s="40" t="s">
        <v>36</v>
      </c>
      <c r="D304" s="40" t="s">
        <v>46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3285.6921990000001</v>
      </c>
      <c r="L304" s="40">
        <v>2015</v>
      </c>
      <c r="M304" s="40">
        <v>2100</v>
      </c>
    </row>
    <row r="305" spans="2:13" x14ac:dyDescent="0.2">
      <c r="B305" s="40" t="s">
        <v>622</v>
      </c>
      <c r="C305" s="40" t="s">
        <v>36</v>
      </c>
      <c r="D305" s="40" t="s">
        <v>46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3285.6921990000001</v>
      </c>
      <c r="L305" s="40">
        <v>2015</v>
      </c>
      <c r="M305" s="40">
        <v>2100</v>
      </c>
    </row>
    <row r="306" spans="2:13" x14ac:dyDescent="0.2">
      <c r="B306" s="40" t="s">
        <v>623</v>
      </c>
      <c r="C306" s="40" t="s">
        <v>38</v>
      </c>
      <c r="D306" s="40" t="s">
        <v>46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624</v>
      </c>
      <c r="C307" s="40" t="s">
        <v>38</v>
      </c>
      <c r="D307" s="40" t="s">
        <v>46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625</v>
      </c>
      <c r="C308" s="40" t="s">
        <v>38</v>
      </c>
      <c r="D308" s="40" t="s">
        <v>46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627</v>
      </c>
      <c r="C309" s="40" t="s">
        <v>38</v>
      </c>
      <c r="D309" s="40" t="s">
        <v>46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628</v>
      </c>
      <c r="C310" s="40" t="s">
        <v>38</v>
      </c>
      <c r="D310" s="40" t="s">
        <v>46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2555.5383769999999</v>
      </c>
      <c r="L310" s="40">
        <v>2015</v>
      </c>
      <c r="M310" s="40">
        <v>2100</v>
      </c>
    </row>
    <row r="311" spans="2:13" x14ac:dyDescent="0.2">
      <c r="B311" s="40" t="s">
        <v>629</v>
      </c>
      <c r="C311" s="40" t="s">
        <v>38</v>
      </c>
      <c r="D311" s="40" t="s">
        <v>46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630</v>
      </c>
      <c r="C312" s="40" t="s">
        <v>38</v>
      </c>
      <c r="D312" s="40" t="s">
        <v>46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631</v>
      </c>
      <c r="C313" s="40" t="s">
        <v>36</v>
      </c>
      <c r="D313" s="40" t="s">
        <v>46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3285.6921990000001</v>
      </c>
      <c r="L313" s="40">
        <v>2015</v>
      </c>
      <c r="M313" s="40">
        <v>2100</v>
      </c>
    </row>
    <row r="314" spans="2:13" x14ac:dyDescent="0.2">
      <c r="B314" s="40" t="s">
        <v>632</v>
      </c>
      <c r="C314" s="40" t="s">
        <v>38</v>
      </c>
      <c r="D314" s="40" t="s">
        <v>46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634</v>
      </c>
      <c r="C315" s="40" t="s">
        <v>38</v>
      </c>
      <c r="D315" s="40" t="s">
        <v>46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635</v>
      </c>
      <c r="C316" s="40" t="s">
        <v>38</v>
      </c>
      <c r="D316" s="40" t="s">
        <v>46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636</v>
      </c>
      <c r="C317" s="40" t="s">
        <v>38</v>
      </c>
      <c r="D317" s="40" t="s">
        <v>46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637</v>
      </c>
      <c r="C318" s="40" t="s">
        <v>38</v>
      </c>
      <c r="D318" s="40" t="s">
        <v>46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639</v>
      </c>
      <c r="C319" s="40" t="s">
        <v>38</v>
      </c>
      <c r="D319" s="40" t="s">
        <v>46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641</v>
      </c>
      <c r="C320" s="40" t="s">
        <v>36</v>
      </c>
      <c r="D320" s="40" t="s">
        <v>46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">
      <c r="B321" s="40" t="s">
        <v>642</v>
      </c>
      <c r="C321" s="40" t="s">
        <v>38</v>
      </c>
      <c r="D321" s="40" t="s">
        <v>46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250</v>
      </c>
      <c r="C4" t="s">
        <v>13</v>
      </c>
    </row>
    <row r="5" spans="2:42" x14ac:dyDescent="0.25">
      <c r="B5" t="s">
        <v>1</v>
      </c>
      <c r="C5" t="s">
        <v>36</v>
      </c>
    </row>
    <row r="6" spans="2:42" x14ac:dyDescent="0.25">
      <c r="B6" t="s">
        <v>1</v>
      </c>
      <c r="C6" t="s">
        <v>37</v>
      </c>
    </row>
    <row r="7" spans="2:42" x14ac:dyDescent="0.25">
      <c r="B7" t="s">
        <v>1</v>
      </c>
      <c r="C7" t="s">
        <v>38</v>
      </c>
    </row>
    <row r="8" spans="2:42" x14ac:dyDescent="0.25">
      <c r="B8" t="s">
        <v>1</v>
      </c>
      <c r="C8" t="s">
        <v>39</v>
      </c>
    </row>
    <row r="9" spans="2:42" x14ac:dyDescent="0.25">
      <c r="B9" t="s">
        <v>1</v>
      </c>
      <c r="C9" t="s">
        <v>40</v>
      </c>
    </row>
    <row r="10" spans="2:42" x14ac:dyDescent="0.25">
      <c r="B10" t="s">
        <v>1</v>
      </c>
      <c r="C10" t="s">
        <v>41</v>
      </c>
    </row>
    <row r="11" spans="2:42" x14ac:dyDescent="0.25">
      <c r="B11" t="s">
        <v>1</v>
      </c>
      <c r="C11" t="s">
        <v>42</v>
      </c>
    </row>
    <row r="12" spans="2:42" x14ac:dyDescent="0.25">
      <c r="B12" t="s">
        <v>1</v>
      </c>
      <c r="C12" t="s">
        <v>43</v>
      </c>
    </row>
    <row r="13" spans="2:42" x14ac:dyDescent="0.25">
      <c r="B13" t="s">
        <v>1</v>
      </c>
      <c r="C13" t="s">
        <v>44</v>
      </c>
    </row>
    <row r="14" spans="2:42" x14ac:dyDescent="0.25">
      <c r="B14" t="s">
        <v>1</v>
      </c>
      <c r="C14" t="s">
        <v>45</v>
      </c>
    </row>
    <row r="15" spans="2:42" x14ac:dyDescent="0.25">
      <c r="B15" t="s">
        <v>1</v>
      </c>
      <c r="C15" t="s">
        <v>46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36</v>
      </c>
    </row>
    <row r="18" spans="2:42" x14ac:dyDescent="0.25">
      <c r="B18" t="s">
        <v>2</v>
      </c>
      <c r="C18" t="s">
        <v>37</v>
      </c>
    </row>
    <row r="19" spans="2:42" x14ac:dyDescent="0.25">
      <c r="B19" t="s">
        <v>2</v>
      </c>
      <c r="C19" t="s">
        <v>38</v>
      </c>
    </row>
    <row r="20" spans="2:42" x14ac:dyDescent="0.25">
      <c r="B20" t="s">
        <v>2</v>
      </c>
      <c r="C20" t="s">
        <v>39</v>
      </c>
    </row>
    <row r="21" spans="2:42" x14ac:dyDescent="0.25">
      <c r="B21" t="s">
        <v>2</v>
      </c>
      <c r="C21" t="s">
        <v>40</v>
      </c>
    </row>
    <row r="22" spans="2:42" x14ac:dyDescent="0.25">
      <c r="B22" t="s">
        <v>2</v>
      </c>
      <c r="C22" t="s">
        <v>41</v>
      </c>
    </row>
    <row r="23" spans="2:42" x14ac:dyDescent="0.25">
      <c r="B23" t="s">
        <v>2</v>
      </c>
      <c r="C23" t="s">
        <v>42</v>
      </c>
    </row>
    <row r="24" spans="2:42" x14ac:dyDescent="0.25">
      <c r="B24" t="s">
        <v>2</v>
      </c>
      <c r="C24" t="s">
        <v>43</v>
      </c>
    </row>
    <row r="25" spans="2:42" x14ac:dyDescent="0.25">
      <c r="B25" t="s">
        <v>2</v>
      </c>
      <c r="C25" t="s">
        <v>44</v>
      </c>
    </row>
    <row r="26" spans="2:42" x14ac:dyDescent="0.25">
      <c r="B26" t="s">
        <v>2</v>
      </c>
      <c r="C26" t="s">
        <v>45</v>
      </c>
    </row>
    <row r="27" spans="2:42" x14ac:dyDescent="0.25">
      <c r="B27" t="s">
        <v>2</v>
      </c>
      <c r="C27" t="s">
        <v>46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36</v>
      </c>
      <c r="D29">
        <v>7586.3933269999998</v>
      </c>
      <c r="E29">
        <v>8227.8730489999998</v>
      </c>
      <c r="F29">
        <v>6831.5506509999996</v>
      </c>
      <c r="G29">
        <v>8134.8668399999997</v>
      </c>
      <c r="H29">
        <v>3514.6020090000002</v>
      </c>
      <c r="I29">
        <v>3728.237349</v>
      </c>
      <c r="J29">
        <v>3297.1552459999998</v>
      </c>
      <c r="K29">
        <v>3332.7385370000002</v>
      </c>
      <c r="L29">
        <v>3426.2872889999999</v>
      </c>
      <c r="M29">
        <v>3586.938337</v>
      </c>
      <c r="N29">
        <v>3728.237349</v>
      </c>
      <c r="O29">
        <v>3612.4763929999999</v>
      </c>
      <c r="P29">
        <v>3289.5170320000002</v>
      </c>
      <c r="Q29">
        <v>1082.878858</v>
      </c>
      <c r="R29">
        <v>847.40515129999994</v>
      </c>
      <c r="S29">
        <v>847.40515129999994</v>
      </c>
      <c r="T29">
        <v>847.40515129999994</v>
      </c>
      <c r="U29">
        <v>847.40515129999994</v>
      </c>
      <c r="V29">
        <v>847.40515129999994</v>
      </c>
      <c r="W29">
        <v>998.95892019999997</v>
      </c>
      <c r="X29">
        <v>925.54655960000002</v>
      </c>
      <c r="Y29">
        <v>925.54655960000002</v>
      </c>
      <c r="Z29">
        <v>746.80660750000004</v>
      </c>
      <c r="AA29">
        <v>818.55641109999999</v>
      </c>
      <c r="AB29">
        <v>1412.7310620000001</v>
      </c>
      <c r="AC29">
        <v>2213.0600140000001</v>
      </c>
      <c r="AD29">
        <v>2897.3863849999998</v>
      </c>
      <c r="AE29">
        <v>3124.1996359999998</v>
      </c>
      <c r="AF29">
        <v>3124.1996359999998</v>
      </c>
      <c r="AG29">
        <v>3124.1996359999998</v>
      </c>
      <c r="AH29">
        <v>3124.1996359999998</v>
      </c>
      <c r="AI29">
        <v>3124.1996359999998</v>
      </c>
      <c r="AJ29">
        <v>2985.6223770000001</v>
      </c>
      <c r="AK29">
        <v>3031.787965</v>
      </c>
      <c r="AL29">
        <v>2638.402313</v>
      </c>
      <c r="AM29">
        <v>1702.923509</v>
      </c>
      <c r="AN29">
        <v>1466.8169130000001</v>
      </c>
      <c r="AO29">
        <v>801.93658029999995</v>
      </c>
      <c r="AP29">
        <v>489.0405763</v>
      </c>
    </row>
    <row r="30" spans="2:42" x14ac:dyDescent="0.25">
      <c r="B30" t="s">
        <v>3</v>
      </c>
      <c r="C30" t="s">
        <v>37</v>
      </c>
      <c r="D30">
        <v>181.9585865</v>
      </c>
      <c r="E30">
        <v>272.93787980000002</v>
      </c>
      <c r="F30">
        <v>181.9585865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400.90407290000002</v>
      </c>
      <c r="Q30">
        <v>707.48881089999998</v>
      </c>
      <c r="R30">
        <v>781.22535270000003</v>
      </c>
      <c r="S30">
        <v>430.2044391</v>
      </c>
      <c r="T30">
        <v>329.72752789999998</v>
      </c>
      <c r="U30">
        <v>217.85552469999999</v>
      </c>
      <c r="Z30">
        <v>5.1108768329999998</v>
      </c>
      <c r="AI30">
        <v>120.7385369</v>
      </c>
      <c r="AL30">
        <v>157.5119914</v>
      </c>
      <c r="AM30">
        <v>431.15575419999999</v>
      </c>
      <c r="AN30">
        <v>752.83278010000004</v>
      </c>
      <c r="AO30">
        <v>1040.615763</v>
      </c>
      <c r="AP30">
        <v>1329.5058819999999</v>
      </c>
    </row>
    <row r="31" spans="2:42" x14ac:dyDescent="0.25">
      <c r="B31" t="s">
        <v>3</v>
      </c>
      <c r="C31" t="s">
        <v>38</v>
      </c>
      <c r="D31">
        <v>2634.0301650000001</v>
      </c>
      <c r="E31">
        <v>2634.0301650000001</v>
      </c>
      <c r="F31">
        <v>2442.3814459999999</v>
      </c>
      <c r="G31">
        <v>2634.0301650000001</v>
      </c>
      <c r="H31">
        <v>1472.14724</v>
      </c>
      <c r="I31">
        <v>1534.864</v>
      </c>
      <c r="J31">
        <v>1448.017331</v>
      </c>
      <c r="K31">
        <v>1497.625509</v>
      </c>
      <c r="L31">
        <v>2574.934428</v>
      </c>
      <c r="M31">
        <v>2574.934428</v>
      </c>
      <c r="N31">
        <v>2053.0290220000002</v>
      </c>
      <c r="O31">
        <v>1986.3896500000001</v>
      </c>
      <c r="P31">
        <v>1605.1119859999999</v>
      </c>
      <c r="Q31">
        <v>1102.7871889999999</v>
      </c>
      <c r="R31">
        <v>1102.7871889999999</v>
      </c>
      <c r="S31">
        <v>1102.7871889999999</v>
      </c>
      <c r="T31">
        <v>1102.7871889999999</v>
      </c>
      <c r="U31">
        <v>1209.8442250000001</v>
      </c>
      <c r="V31">
        <v>1102.7871889999999</v>
      </c>
      <c r="W31">
        <v>1210.017554</v>
      </c>
      <c r="X31">
        <v>1267.22504</v>
      </c>
      <c r="Y31">
        <v>1318.2489720000001</v>
      </c>
      <c r="Z31">
        <v>1318.2489720000001</v>
      </c>
      <c r="AA31">
        <v>1318.2489720000001</v>
      </c>
      <c r="AB31">
        <v>1318.2489720000001</v>
      </c>
      <c r="AC31">
        <v>1318.2489720000001</v>
      </c>
      <c r="AD31">
        <v>1318.2489720000001</v>
      </c>
      <c r="AE31">
        <v>1313.422558</v>
      </c>
      <c r="AF31">
        <v>1313.422558</v>
      </c>
      <c r="AG31">
        <v>911.63188149999996</v>
      </c>
      <c r="AH31">
        <v>911.63188149999996</v>
      </c>
      <c r="AI31">
        <v>650.78032280000002</v>
      </c>
      <c r="AJ31">
        <v>746.50952050000001</v>
      </c>
      <c r="AK31">
        <v>263.83876320000002</v>
      </c>
      <c r="AL31">
        <v>110.2323421</v>
      </c>
      <c r="AM31">
        <v>445.49001329999999</v>
      </c>
    </row>
    <row r="32" spans="2:42" x14ac:dyDescent="0.25">
      <c r="B32" t="s">
        <v>3</v>
      </c>
      <c r="C32" t="s">
        <v>39</v>
      </c>
      <c r="D32">
        <v>771.49455339999997</v>
      </c>
      <c r="E32">
        <v>771.49455339999997</v>
      </c>
      <c r="F32">
        <v>771.49455339999997</v>
      </c>
      <c r="G32">
        <v>771.49455339999997</v>
      </c>
      <c r="H32">
        <v>1425.4307960000001</v>
      </c>
      <c r="I32">
        <v>1425.4307960000001</v>
      </c>
      <c r="J32">
        <v>1175.8731499999999</v>
      </c>
      <c r="K32">
        <v>1287.9984469999999</v>
      </c>
      <c r="L32">
        <v>1305.5184469999999</v>
      </c>
      <c r="M32">
        <v>1442.9507960000001</v>
      </c>
      <c r="N32">
        <v>1442.9507960000001</v>
      </c>
      <c r="O32">
        <v>1442.9507960000001</v>
      </c>
      <c r="P32">
        <v>1667.254248</v>
      </c>
      <c r="Q32">
        <v>1667.254248</v>
      </c>
      <c r="R32">
        <v>1667.254248</v>
      </c>
      <c r="S32">
        <v>1667.254248</v>
      </c>
      <c r="T32">
        <v>1489.611682</v>
      </c>
      <c r="U32">
        <v>1590.7063310000001</v>
      </c>
      <c r="V32">
        <v>1489.611682</v>
      </c>
      <c r="W32">
        <v>747.29669820000004</v>
      </c>
      <c r="X32">
        <v>747.29669820000004</v>
      </c>
      <c r="Y32">
        <v>747.29669820000004</v>
      </c>
      <c r="Z32">
        <v>241.82345290000001</v>
      </c>
      <c r="AA32">
        <v>241.82345290000001</v>
      </c>
      <c r="AB32">
        <v>241.82345290000001</v>
      </c>
      <c r="AC32">
        <v>241.82345290000001</v>
      </c>
      <c r="AD32">
        <v>241.82345290000001</v>
      </c>
      <c r="AE32">
        <v>241.82345290000001</v>
      </c>
      <c r="AF32">
        <v>241.82345290000001</v>
      </c>
      <c r="AG32">
        <v>224.3034529</v>
      </c>
      <c r="AH32">
        <v>224.3034529</v>
      </c>
      <c r="AI32">
        <v>224.3034529</v>
      </c>
      <c r="AJ32">
        <v>224.3034529</v>
      </c>
    </row>
    <row r="33" spans="2:42" x14ac:dyDescent="0.25">
      <c r="B33" t="s">
        <v>3</v>
      </c>
      <c r="C33" t="s">
        <v>40</v>
      </c>
    </row>
    <row r="34" spans="2:42" x14ac:dyDescent="0.25">
      <c r="B34" t="s">
        <v>3</v>
      </c>
      <c r="C34" t="s">
        <v>41</v>
      </c>
    </row>
    <row r="35" spans="2:42" x14ac:dyDescent="0.25">
      <c r="B35" t="s">
        <v>3</v>
      </c>
      <c r="C35" t="s">
        <v>42</v>
      </c>
      <c r="D35">
        <v>632.34658449999995</v>
      </c>
      <c r="E35">
        <v>606.31762419999995</v>
      </c>
      <c r="F35">
        <v>632.36195220000002</v>
      </c>
      <c r="G35">
        <v>658.37554479999994</v>
      </c>
      <c r="H35">
        <v>1177.1282639999999</v>
      </c>
      <c r="I35">
        <v>1164.1137839999999</v>
      </c>
      <c r="J35">
        <v>1089.013561</v>
      </c>
      <c r="K35">
        <v>1164.1137839999999</v>
      </c>
      <c r="L35">
        <v>1177.1282639999999</v>
      </c>
      <c r="M35">
        <v>1164.1137839999999</v>
      </c>
      <c r="N35">
        <v>1194.9164049999999</v>
      </c>
      <c r="O35">
        <v>1164.1137839999999</v>
      </c>
      <c r="P35">
        <v>1177.1282639999999</v>
      </c>
      <c r="Q35">
        <v>1220.220511</v>
      </c>
      <c r="R35">
        <v>1177.1331210000001</v>
      </c>
      <c r="S35">
        <v>1190.137888</v>
      </c>
      <c r="T35">
        <v>1190.142744</v>
      </c>
      <c r="U35">
        <v>1246.344535</v>
      </c>
      <c r="V35">
        <v>1190.142744</v>
      </c>
      <c r="W35">
        <v>547.72878800000001</v>
      </c>
      <c r="X35">
        <v>548.51774079999996</v>
      </c>
      <c r="Y35">
        <v>576.51489279999998</v>
      </c>
      <c r="Z35">
        <v>664.87497250000001</v>
      </c>
      <c r="AA35">
        <v>632.89638290000005</v>
      </c>
      <c r="AB35">
        <v>632.89638290000005</v>
      </c>
      <c r="AC35">
        <v>47.781386740000002</v>
      </c>
      <c r="AD35">
        <v>47.60082938</v>
      </c>
      <c r="AE35">
        <v>47.419456840000002</v>
      </c>
      <c r="AF35">
        <v>47.237684909999999</v>
      </c>
      <c r="AG35">
        <v>47.055945059999999</v>
      </c>
      <c r="AH35">
        <v>46.874682389999997</v>
      </c>
      <c r="AI35">
        <v>46.694353159999999</v>
      </c>
      <c r="AJ35">
        <v>46.515422239999999</v>
      </c>
      <c r="AK35">
        <v>46.33836033</v>
      </c>
      <c r="AL35">
        <v>46.16364102</v>
      </c>
      <c r="AM35">
        <v>45.991737659999998</v>
      </c>
      <c r="AN35">
        <v>45.823120189999997</v>
      </c>
      <c r="AO35">
        <v>106.5497464</v>
      </c>
      <c r="AP35">
        <v>208.89491269999999</v>
      </c>
    </row>
    <row r="36" spans="2:42" x14ac:dyDescent="0.25">
      <c r="B36" t="s">
        <v>3</v>
      </c>
      <c r="C36" t="s">
        <v>43</v>
      </c>
    </row>
    <row r="37" spans="2:42" x14ac:dyDescent="0.25">
      <c r="B37" t="s">
        <v>3</v>
      </c>
      <c r="C37" t="s">
        <v>44</v>
      </c>
    </row>
    <row r="38" spans="2:42" x14ac:dyDescent="0.25">
      <c r="B38" t="s">
        <v>3</v>
      </c>
      <c r="C38" t="s">
        <v>45</v>
      </c>
    </row>
    <row r="39" spans="2:42" x14ac:dyDescent="0.25">
      <c r="B39" t="s">
        <v>3</v>
      </c>
      <c r="C39" t="s">
        <v>46</v>
      </c>
    </row>
    <row r="40" spans="2:42" x14ac:dyDescent="0.25">
      <c r="B40" t="s">
        <v>3</v>
      </c>
      <c r="C40" t="s">
        <v>15</v>
      </c>
      <c r="D40">
        <v>11806.22322</v>
      </c>
      <c r="E40">
        <v>12512.653270000001</v>
      </c>
      <c r="F40">
        <v>10859.74719</v>
      </c>
      <c r="G40">
        <v>12471.70498</v>
      </c>
      <c r="H40">
        <v>7771.2668949999997</v>
      </c>
      <c r="I40">
        <v>8034.604515</v>
      </c>
      <c r="J40">
        <v>7192.0178740000001</v>
      </c>
      <c r="K40">
        <v>7464.4348639999998</v>
      </c>
      <c r="L40">
        <v>8665.8270159999993</v>
      </c>
      <c r="M40">
        <v>8950.8959309999991</v>
      </c>
      <c r="N40">
        <v>8820.0376429999997</v>
      </c>
      <c r="O40">
        <v>8205.9306219999999</v>
      </c>
      <c r="P40">
        <v>7739.0115299999998</v>
      </c>
      <c r="Q40">
        <v>5780.6296169999996</v>
      </c>
      <c r="R40">
        <v>5575.8050620000004</v>
      </c>
      <c r="S40">
        <v>5237.7889150000001</v>
      </c>
      <c r="T40">
        <v>4959.6742940000004</v>
      </c>
      <c r="U40">
        <v>5112.1557659999999</v>
      </c>
      <c r="V40">
        <v>4629.946766</v>
      </c>
      <c r="W40">
        <v>3504.0019600000001</v>
      </c>
      <c r="X40">
        <v>3488.5860379999999</v>
      </c>
      <c r="Y40">
        <v>3567.6071229999998</v>
      </c>
      <c r="Z40">
        <v>2976.8648819999999</v>
      </c>
      <c r="AA40">
        <v>3011.5252190000001</v>
      </c>
      <c r="AB40">
        <v>3605.6998699999999</v>
      </c>
      <c r="AC40">
        <v>3820.913826</v>
      </c>
      <c r="AD40">
        <v>4505.0596400000004</v>
      </c>
      <c r="AE40">
        <v>4726.8651040000004</v>
      </c>
      <c r="AF40">
        <v>4726.6833319999996</v>
      </c>
      <c r="AG40">
        <v>4307.1909159999996</v>
      </c>
      <c r="AH40">
        <v>4307.0096530000001</v>
      </c>
      <c r="AI40">
        <v>4166.7163019999998</v>
      </c>
      <c r="AJ40">
        <v>4002.950773</v>
      </c>
      <c r="AK40">
        <v>3341.9650879999999</v>
      </c>
      <c r="AL40">
        <v>2952.3102869999998</v>
      </c>
      <c r="AM40">
        <v>2625.5610139999999</v>
      </c>
      <c r="AN40">
        <v>2265.4728129999999</v>
      </c>
      <c r="AO40">
        <v>1949.1020900000001</v>
      </c>
      <c r="AP40">
        <v>2027.4413709999999</v>
      </c>
    </row>
    <row r="41" spans="2:42" x14ac:dyDescent="0.25">
      <c r="B41" t="s">
        <v>4</v>
      </c>
      <c r="C41" t="s">
        <v>36</v>
      </c>
    </row>
    <row r="42" spans="2:42" x14ac:dyDescent="0.25">
      <c r="B42" t="s">
        <v>4</v>
      </c>
      <c r="C42" t="s">
        <v>37</v>
      </c>
      <c r="D42">
        <v>7711.9872009999999</v>
      </c>
      <c r="E42">
        <v>7712.0153499999997</v>
      </c>
      <c r="F42">
        <v>7639.8096779999996</v>
      </c>
      <c r="G42">
        <v>7712.0153499999997</v>
      </c>
      <c r="H42">
        <v>6206.6975030000003</v>
      </c>
      <c r="I42">
        <v>6514.7459550000003</v>
      </c>
      <c r="J42">
        <v>6139.7978810000004</v>
      </c>
      <c r="K42">
        <v>7839.8937910000004</v>
      </c>
      <c r="L42">
        <v>7839.9219400000002</v>
      </c>
      <c r="M42">
        <v>7839.9219400000002</v>
      </c>
      <c r="N42">
        <v>8149.2142160000003</v>
      </c>
      <c r="O42">
        <v>8147.9703920000002</v>
      </c>
      <c r="P42">
        <v>8015.8063940000002</v>
      </c>
      <c r="Q42">
        <v>8147.9703920000002</v>
      </c>
      <c r="R42">
        <v>8147.9703920000002</v>
      </c>
      <c r="S42">
        <v>8147.9703920000002</v>
      </c>
      <c r="T42">
        <v>8449.2395489999999</v>
      </c>
      <c r="U42">
        <v>2449.2438269999998</v>
      </c>
      <c r="V42">
        <v>2147.9746700000001</v>
      </c>
      <c r="W42">
        <v>1934.493594</v>
      </c>
      <c r="X42">
        <v>1934.493594</v>
      </c>
      <c r="Y42">
        <v>1934.493594</v>
      </c>
      <c r="Z42">
        <v>1934.493594</v>
      </c>
      <c r="AA42">
        <v>1934.493594</v>
      </c>
      <c r="AB42">
        <v>1934.493594</v>
      </c>
      <c r="AC42">
        <v>1934.493594</v>
      </c>
      <c r="AD42">
        <v>1934.493594</v>
      </c>
      <c r="AE42">
        <v>1934.493594</v>
      </c>
      <c r="AF42">
        <v>1934.493594</v>
      </c>
      <c r="AG42">
        <v>1934.493594</v>
      </c>
      <c r="AH42">
        <v>1934.493594</v>
      </c>
      <c r="AI42">
        <v>1934.493594</v>
      </c>
      <c r="AJ42">
        <v>1934.493594</v>
      </c>
    </row>
    <row r="43" spans="2:42" x14ac:dyDescent="0.25">
      <c r="B43" t="s">
        <v>4</v>
      </c>
      <c r="C43" t="s">
        <v>38</v>
      </c>
      <c r="D43">
        <v>2062.1494429999998</v>
      </c>
      <c r="E43">
        <v>2270.5057959999999</v>
      </c>
      <c r="F43">
        <v>1702.8793470000001</v>
      </c>
      <c r="G43">
        <v>2199.136489</v>
      </c>
      <c r="H43">
        <v>567.62644890000001</v>
      </c>
      <c r="I43">
        <v>567.62644890000001</v>
      </c>
      <c r="K43">
        <v>50.387130759999998</v>
      </c>
      <c r="L43">
        <v>548.12014509999995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567.62644890000001</v>
      </c>
      <c r="S43">
        <v>567.62644890000001</v>
      </c>
      <c r="T43">
        <v>567.62644890000001</v>
      </c>
      <c r="U43">
        <v>567.62644890000001</v>
      </c>
      <c r="V43">
        <v>567.62644890000001</v>
      </c>
    </row>
    <row r="44" spans="2:42" x14ac:dyDescent="0.25">
      <c r="B44" t="s">
        <v>4</v>
      </c>
      <c r="C44" t="s">
        <v>39</v>
      </c>
      <c r="H44">
        <v>191.15715349999999</v>
      </c>
      <c r="I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191.15715349999999</v>
      </c>
      <c r="T44">
        <v>191.15715349999999</v>
      </c>
      <c r="U44">
        <v>191.15715349999999</v>
      </c>
      <c r="V44">
        <v>191.15715349999999</v>
      </c>
    </row>
    <row r="45" spans="2:42" x14ac:dyDescent="0.25">
      <c r="B45" t="s">
        <v>4</v>
      </c>
      <c r="C45" t="s">
        <v>40</v>
      </c>
    </row>
    <row r="46" spans="2:42" x14ac:dyDescent="0.25">
      <c r="B46" t="s">
        <v>4</v>
      </c>
      <c r="C46" t="s">
        <v>41</v>
      </c>
    </row>
    <row r="47" spans="2:42" x14ac:dyDescent="0.25">
      <c r="B47" t="s">
        <v>4</v>
      </c>
      <c r="C47" t="s">
        <v>42</v>
      </c>
    </row>
    <row r="48" spans="2:42" x14ac:dyDescent="0.25">
      <c r="B48" t="s">
        <v>4</v>
      </c>
      <c r="C48" t="s">
        <v>43</v>
      </c>
    </row>
    <row r="49" spans="2:42" x14ac:dyDescent="0.25">
      <c r="B49" t="s">
        <v>4</v>
      </c>
      <c r="C49" t="s">
        <v>44</v>
      </c>
    </row>
    <row r="50" spans="2:42" x14ac:dyDescent="0.25">
      <c r="B50" t="s">
        <v>4</v>
      </c>
      <c r="C50" t="s">
        <v>45</v>
      </c>
    </row>
    <row r="51" spans="2:42" x14ac:dyDescent="0.25">
      <c r="B51" t="s">
        <v>4</v>
      </c>
      <c r="C51" t="s">
        <v>46</v>
      </c>
    </row>
    <row r="52" spans="2:42" x14ac:dyDescent="0.25">
      <c r="B52" t="s">
        <v>4</v>
      </c>
      <c r="C52" t="s">
        <v>15</v>
      </c>
      <c r="D52">
        <v>9774.1366440000002</v>
      </c>
      <c r="E52">
        <v>9982.5211459999991</v>
      </c>
      <c r="F52">
        <v>9342.6890239999993</v>
      </c>
      <c r="G52">
        <v>9911.1518390000001</v>
      </c>
      <c r="H52">
        <v>6965.4811060000002</v>
      </c>
      <c r="I52">
        <v>7273.5295569999998</v>
      </c>
      <c r="J52">
        <v>6139.7978810000004</v>
      </c>
      <c r="K52">
        <v>7890.2809219999999</v>
      </c>
      <c r="L52">
        <v>8579.1992389999996</v>
      </c>
      <c r="M52">
        <v>8598.7055419999997</v>
      </c>
      <c r="N52">
        <v>8907.9978179999998</v>
      </c>
      <c r="O52">
        <v>8906.7539940000006</v>
      </c>
      <c r="P52">
        <v>8774.5899960000006</v>
      </c>
      <c r="Q52">
        <v>8906.7539940000006</v>
      </c>
      <c r="R52">
        <v>8906.7539940000006</v>
      </c>
      <c r="S52">
        <v>8906.7539940000006</v>
      </c>
      <c r="T52">
        <v>9208.0231519999998</v>
      </c>
      <c r="U52">
        <v>3208.0274300000001</v>
      </c>
      <c r="V52">
        <v>2906.758272</v>
      </c>
      <c r="W52">
        <v>1934.493594</v>
      </c>
      <c r="X52">
        <v>1934.493594</v>
      </c>
      <c r="Y52">
        <v>1934.493594</v>
      </c>
      <c r="Z52">
        <v>1934.493594</v>
      </c>
      <c r="AA52">
        <v>1934.493594</v>
      </c>
      <c r="AB52">
        <v>1934.493594</v>
      </c>
      <c r="AC52">
        <v>1934.493594</v>
      </c>
      <c r="AD52">
        <v>1934.493594</v>
      </c>
      <c r="AE52">
        <v>1934.493594</v>
      </c>
      <c r="AF52">
        <v>1934.493594</v>
      </c>
      <c r="AG52">
        <v>1934.493594</v>
      </c>
      <c r="AH52">
        <v>1934.493594</v>
      </c>
      <c r="AI52">
        <v>1934.493594</v>
      </c>
      <c r="AJ52">
        <v>1934.493594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36</v>
      </c>
    </row>
    <row r="54" spans="2:42" x14ac:dyDescent="0.25">
      <c r="B54" t="s">
        <v>5</v>
      </c>
      <c r="C54" t="s">
        <v>37</v>
      </c>
    </row>
    <row r="55" spans="2:42" x14ac:dyDescent="0.25">
      <c r="B55" t="s">
        <v>5</v>
      </c>
      <c r="C55" t="s">
        <v>38</v>
      </c>
    </row>
    <row r="56" spans="2:42" x14ac:dyDescent="0.25">
      <c r="B56" t="s">
        <v>5</v>
      </c>
      <c r="C56" t="s">
        <v>39</v>
      </c>
    </row>
    <row r="57" spans="2:42" x14ac:dyDescent="0.25">
      <c r="B57" t="s">
        <v>5</v>
      </c>
      <c r="C57" t="s">
        <v>40</v>
      </c>
    </row>
    <row r="58" spans="2:42" x14ac:dyDescent="0.25">
      <c r="B58" t="s">
        <v>5</v>
      </c>
      <c r="C58" t="s">
        <v>41</v>
      </c>
    </row>
    <row r="59" spans="2:42" x14ac:dyDescent="0.25">
      <c r="B59" t="s">
        <v>5</v>
      </c>
      <c r="C59" t="s">
        <v>42</v>
      </c>
    </row>
    <row r="60" spans="2:42" x14ac:dyDescent="0.25">
      <c r="B60" t="s">
        <v>5</v>
      </c>
      <c r="C60" t="s">
        <v>43</v>
      </c>
    </row>
    <row r="61" spans="2:42" x14ac:dyDescent="0.25">
      <c r="B61" t="s">
        <v>5</v>
      </c>
      <c r="C61" t="s">
        <v>44</v>
      </c>
    </row>
    <row r="62" spans="2:42" x14ac:dyDescent="0.25">
      <c r="B62" t="s">
        <v>5</v>
      </c>
      <c r="C62" t="s">
        <v>45</v>
      </c>
    </row>
    <row r="63" spans="2:42" x14ac:dyDescent="0.25">
      <c r="B63" t="s">
        <v>5</v>
      </c>
      <c r="C63" t="s">
        <v>46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57</v>
      </c>
      <c r="C65" t="s">
        <v>36</v>
      </c>
      <c r="D65">
        <v>39.3321459</v>
      </c>
      <c r="E65">
        <v>187.5604568</v>
      </c>
      <c r="G65">
        <v>211.59799580000001</v>
      </c>
    </row>
    <row r="66" spans="2:42" x14ac:dyDescent="0.25">
      <c r="B66" t="s">
        <v>57</v>
      </c>
      <c r="C66" t="s">
        <v>37</v>
      </c>
    </row>
    <row r="67" spans="2:42" x14ac:dyDescent="0.25">
      <c r="B67" t="s">
        <v>57</v>
      </c>
      <c r="C67" t="s">
        <v>38</v>
      </c>
      <c r="D67">
        <v>1186.8346240000001</v>
      </c>
      <c r="E67">
        <v>1955.78556</v>
      </c>
      <c r="F67">
        <v>941.36390559999995</v>
      </c>
      <c r="G67">
        <v>2162.9707840000001</v>
      </c>
    </row>
    <row r="68" spans="2:42" x14ac:dyDescent="0.25">
      <c r="B68" t="s">
        <v>57</v>
      </c>
      <c r="C68" t="s">
        <v>39</v>
      </c>
    </row>
    <row r="69" spans="2:42" x14ac:dyDescent="0.25">
      <c r="B69" t="s">
        <v>57</v>
      </c>
      <c r="C69" t="s">
        <v>40</v>
      </c>
    </row>
    <row r="70" spans="2:42" x14ac:dyDescent="0.25">
      <c r="B70" t="s">
        <v>57</v>
      </c>
      <c r="C70" t="s">
        <v>41</v>
      </c>
    </row>
    <row r="71" spans="2:42" x14ac:dyDescent="0.25">
      <c r="B71" t="s">
        <v>57</v>
      </c>
      <c r="C71" t="s">
        <v>42</v>
      </c>
    </row>
    <row r="72" spans="2:42" x14ac:dyDescent="0.25">
      <c r="B72" t="s">
        <v>57</v>
      </c>
      <c r="C72" t="s">
        <v>43</v>
      </c>
    </row>
    <row r="73" spans="2:42" x14ac:dyDescent="0.25">
      <c r="B73" t="s">
        <v>57</v>
      </c>
      <c r="C73" t="s">
        <v>44</v>
      </c>
    </row>
    <row r="74" spans="2:42" x14ac:dyDescent="0.25">
      <c r="B74" t="s">
        <v>57</v>
      </c>
      <c r="C74" t="s">
        <v>45</v>
      </c>
    </row>
    <row r="75" spans="2:42" x14ac:dyDescent="0.25">
      <c r="B75" t="s">
        <v>57</v>
      </c>
      <c r="C75" t="s">
        <v>46</v>
      </c>
    </row>
    <row r="76" spans="2:42" x14ac:dyDescent="0.25">
      <c r="B76" t="s">
        <v>57</v>
      </c>
      <c r="C76" t="s">
        <v>15</v>
      </c>
      <c r="D76">
        <v>1226.16677</v>
      </c>
      <c r="E76">
        <v>2143.346016</v>
      </c>
      <c r="F76">
        <v>941.36390559999995</v>
      </c>
      <c r="G76">
        <v>2374.5687790000002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36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71661.206000000006</v>
      </c>
      <c r="P77">
        <v>79650.926789999998</v>
      </c>
      <c r="Q77">
        <v>79650.926789999998</v>
      </c>
      <c r="R77">
        <v>84665.750469999999</v>
      </c>
      <c r="S77">
        <v>119959.39599999999</v>
      </c>
      <c r="T77">
        <v>119959.39599999999</v>
      </c>
      <c r="U77">
        <v>119959.39599999999</v>
      </c>
      <c r="V77">
        <v>119959.39599999999</v>
      </c>
      <c r="W77">
        <v>125149.3319</v>
      </c>
      <c r="X77">
        <v>125149.3319</v>
      </c>
      <c r="Y77">
        <v>125149.3319</v>
      </c>
      <c r="Z77">
        <v>125149.3319</v>
      </c>
      <c r="AA77">
        <v>119362.78290000001</v>
      </c>
      <c r="AB77">
        <v>121530.54610000001</v>
      </c>
      <c r="AC77">
        <v>118502.1042</v>
      </c>
      <c r="AD77">
        <v>114093.4491</v>
      </c>
      <c r="AE77">
        <v>112732.1467</v>
      </c>
      <c r="AF77">
        <v>112732.1467</v>
      </c>
      <c r="AG77">
        <v>112732.1467</v>
      </c>
      <c r="AH77">
        <v>112732.1467</v>
      </c>
      <c r="AI77">
        <v>112732.1467</v>
      </c>
      <c r="AJ77">
        <v>112732.1467</v>
      </c>
      <c r="AK77">
        <v>112732.1467</v>
      </c>
      <c r="AL77">
        <v>111227.9814</v>
      </c>
      <c r="AM77">
        <v>111227.9814</v>
      </c>
      <c r="AN77">
        <v>111227.9814</v>
      </c>
      <c r="AO77">
        <v>111227.9814</v>
      </c>
      <c r="AP77">
        <v>111227.9814</v>
      </c>
    </row>
    <row r="78" spans="2:42" x14ac:dyDescent="0.25">
      <c r="B78" t="s">
        <v>6</v>
      </c>
      <c r="C78" t="s">
        <v>37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7208.4213099999997</v>
      </c>
      <c r="S78">
        <v>10695.53347</v>
      </c>
      <c r="T78">
        <v>10695.53347</v>
      </c>
      <c r="U78">
        <v>10695.53347</v>
      </c>
      <c r="V78">
        <v>10695.53347</v>
      </c>
      <c r="W78">
        <v>8730.9988420000009</v>
      </c>
      <c r="X78">
        <v>8730.9988420000009</v>
      </c>
      <c r="Y78">
        <v>8730.9988420000009</v>
      </c>
      <c r="Z78">
        <v>11041.074860000001</v>
      </c>
      <c r="AA78">
        <v>11041.074860000001</v>
      </c>
      <c r="AB78">
        <v>8580.2823399999997</v>
      </c>
      <c r="AC78">
        <v>8580.2823399999997</v>
      </c>
      <c r="AD78">
        <v>8580.2823399999997</v>
      </c>
      <c r="AE78">
        <v>6480.5131620000002</v>
      </c>
      <c r="AF78">
        <v>6550.3471730000001</v>
      </c>
      <c r="AG78">
        <v>4282.6583719999999</v>
      </c>
      <c r="AH78">
        <v>4334.14534</v>
      </c>
      <c r="AI78">
        <v>6270.2063250000001</v>
      </c>
      <c r="AJ78">
        <v>6270.2063250000001</v>
      </c>
      <c r="AK78">
        <v>6270.2063250000001</v>
      </c>
      <c r="AL78">
        <v>6270.2063250000001</v>
      </c>
      <c r="AM78">
        <v>6270.2063250000001</v>
      </c>
      <c r="AN78">
        <v>6270.2063250000001</v>
      </c>
      <c r="AO78">
        <v>6270.2063250000001</v>
      </c>
      <c r="AP78">
        <v>6270.2063250000001</v>
      </c>
    </row>
    <row r="79" spans="2:42" x14ac:dyDescent="0.25">
      <c r="B79" t="s">
        <v>6</v>
      </c>
      <c r="C79" t="s">
        <v>38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10927.4614</v>
      </c>
      <c r="K79">
        <v>11780.44887</v>
      </c>
      <c r="L79">
        <v>10927.4614</v>
      </c>
      <c r="M79">
        <v>11780.44887</v>
      </c>
      <c r="N79">
        <v>11780.44887</v>
      </c>
      <c r="O79">
        <v>10927.4614</v>
      </c>
      <c r="P79">
        <v>5280.3418179999999</v>
      </c>
      <c r="Q79">
        <v>5280.3418179999999</v>
      </c>
      <c r="R79">
        <v>5361.373912</v>
      </c>
      <c r="S79">
        <v>5280.3418179999999</v>
      </c>
      <c r="T79">
        <v>4658.4176729999999</v>
      </c>
      <c r="U79">
        <v>5983.2980580000003</v>
      </c>
      <c r="V79">
        <v>5902.2659640000002</v>
      </c>
      <c r="W79">
        <v>3536.086859</v>
      </c>
      <c r="X79">
        <v>2211.2064740000001</v>
      </c>
      <c r="Y79">
        <v>2130.1743809999998</v>
      </c>
      <c r="Z79">
        <v>2130.1743809999998</v>
      </c>
      <c r="AA79">
        <v>2130.1743809999998</v>
      </c>
      <c r="AB79">
        <v>2606.3295210000001</v>
      </c>
      <c r="AC79">
        <v>2606.3295210000001</v>
      </c>
      <c r="AD79">
        <v>2606.3295210000001</v>
      </c>
      <c r="AE79">
        <v>1903.373282</v>
      </c>
      <c r="AF79">
        <v>1903.373282</v>
      </c>
      <c r="AG79">
        <v>1903.373282</v>
      </c>
      <c r="AH79">
        <v>1903.373282</v>
      </c>
      <c r="AI79">
        <v>2606.3295210000001</v>
      </c>
      <c r="AJ79">
        <v>2606.3295210000001</v>
      </c>
      <c r="AK79">
        <v>1903.373282</v>
      </c>
    </row>
    <row r="80" spans="2:42" x14ac:dyDescent="0.25">
      <c r="B80" t="s">
        <v>6</v>
      </c>
      <c r="C80" t="s">
        <v>39</v>
      </c>
      <c r="D80">
        <v>634.37601589999997</v>
      </c>
      <c r="E80">
        <v>1168.0256609999999</v>
      </c>
      <c r="F80">
        <v>6502.5390450000004</v>
      </c>
      <c r="G80">
        <v>6502.5913879999998</v>
      </c>
      <c r="H80">
        <v>6502.748415</v>
      </c>
      <c r="I80">
        <v>6502.6960719999997</v>
      </c>
      <c r="J80">
        <v>6502.6960719999997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5901.0060970000004</v>
      </c>
      <c r="Q80">
        <v>5901.0060970000004</v>
      </c>
      <c r="R80">
        <v>5901.0060970000004</v>
      </c>
      <c r="S80">
        <v>6054.1362600000002</v>
      </c>
      <c r="T80">
        <v>32557.259559999999</v>
      </c>
      <c r="U80">
        <v>54271.221519999999</v>
      </c>
      <c r="V80">
        <v>53198.829030000001</v>
      </c>
      <c r="W80">
        <v>48370.163079999998</v>
      </c>
      <c r="X80">
        <v>47066.762710000003</v>
      </c>
      <c r="Y80">
        <v>44798.541579999997</v>
      </c>
      <c r="Z80">
        <v>43288.498879999999</v>
      </c>
      <c r="AA80">
        <v>46544.388140000003</v>
      </c>
      <c r="AB80">
        <v>45234.803590000003</v>
      </c>
      <c r="AC80">
        <v>48370.163079999998</v>
      </c>
      <c r="AD80">
        <v>48370.163079999998</v>
      </c>
      <c r="AE80">
        <v>46823.059500000003</v>
      </c>
      <c r="AF80">
        <v>42002.306839999997</v>
      </c>
      <c r="AG80">
        <v>40072.354270000003</v>
      </c>
      <c r="AH80">
        <v>35875.032460000002</v>
      </c>
      <c r="AI80">
        <v>31645.097399999999</v>
      </c>
      <c r="AJ80">
        <v>30549.576679999998</v>
      </c>
      <c r="AK80">
        <v>30549.576679999998</v>
      </c>
      <c r="AL80">
        <v>30549.576679999998</v>
      </c>
      <c r="AM80">
        <v>30549.576679999998</v>
      </c>
      <c r="AN80">
        <v>30549.576679999998</v>
      </c>
      <c r="AO80">
        <v>30549.576679999998</v>
      </c>
      <c r="AP80">
        <v>30549.576679999998</v>
      </c>
    </row>
    <row r="81" spans="2:42" x14ac:dyDescent="0.25">
      <c r="B81" t="s">
        <v>6</v>
      </c>
      <c r="C81" t="s">
        <v>40</v>
      </c>
    </row>
    <row r="82" spans="2:42" x14ac:dyDescent="0.25">
      <c r="B82" t="s">
        <v>6</v>
      </c>
      <c r="C82" t="s">
        <v>41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42</v>
      </c>
    </row>
    <row r="84" spans="2:42" x14ac:dyDescent="0.25">
      <c r="B84" t="s">
        <v>6</v>
      </c>
      <c r="C84" t="s">
        <v>43</v>
      </c>
    </row>
    <row r="85" spans="2:42" x14ac:dyDescent="0.25">
      <c r="B85" t="s">
        <v>6</v>
      </c>
      <c r="C85" t="s">
        <v>44</v>
      </c>
    </row>
    <row r="86" spans="2:42" x14ac:dyDescent="0.25">
      <c r="B86" t="s">
        <v>6</v>
      </c>
      <c r="C86" t="s">
        <v>45</v>
      </c>
    </row>
    <row r="87" spans="2:42" x14ac:dyDescent="0.25">
      <c r="B87" t="s">
        <v>6</v>
      </c>
      <c r="C87" t="s">
        <v>46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82361.011729999998</v>
      </c>
      <c r="G88">
        <v>84514.417849999998</v>
      </c>
      <c r="H88">
        <v>89925.335349999994</v>
      </c>
      <c r="I88">
        <v>90788.061069999996</v>
      </c>
      <c r="J88">
        <v>93790.727329999994</v>
      </c>
      <c r="K88">
        <v>97610.442469999995</v>
      </c>
      <c r="L88">
        <v>97667.472989999995</v>
      </c>
      <c r="M88">
        <v>98619.54277</v>
      </c>
      <c r="N88">
        <v>98619.54277</v>
      </c>
      <c r="O88">
        <v>97766.555309999996</v>
      </c>
      <c r="P88">
        <v>95417.696750000003</v>
      </c>
      <c r="Q88">
        <v>95417.696750000003</v>
      </c>
      <c r="R88">
        <v>103296.6467</v>
      </c>
      <c r="S88">
        <v>142149.5025</v>
      </c>
      <c r="T88">
        <v>168030.7016</v>
      </c>
      <c r="U88">
        <v>191069.54399999999</v>
      </c>
      <c r="V88">
        <v>189916.1194</v>
      </c>
      <c r="W88">
        <v>185946.67559999999</v>
      </c>
      <c r="X88">
        <v>183318.39480000001</v>
      </c>
      <c r="Y88">
        <v>180969.1416</v>
      </c>
      <c r="Z88">
        <v>181769.17490000001</v>
      </c>
      <c r="AA88">
        <v>179238.51519999999</v>
      </c>
      <c r="AB88">
        <v>177951.96160000001</v>
      </c>
      <c r="AC88">
        <v>178058.87909999999</v>
      </c>
      <c r="AD88">
        <v>173650.22399999999</v>
      </c>
      <c r="AE88">
        <v>167939.0926</v>
      </c>
      <c r="AF88">
        <v>163188.174</v>
      </c>
      <c r="AG88">
        <v>158990.53260000001</v>
      </c>
      <c r="AH88">
        <v>154844.69779999999</v>
      </c>
      <c r="AI88">
        <v>153253.77989999999</v>
      </c>
      <c r="AJ88">
        <v>152158.2592</v>
      </c>
      <c r="AK88">
        <v>151455.30300000001</v>
      </c>
      <c r="AL88">
        <v>148047.76439999999</v>
      </c>
      <c r="AM88">
        <v>148047.76439999999</v>
      </c>
      <c r="AN88">
        <v>148047.76439999999</v>
      </c>
      <c r="AO88">
        <v>148047.76439999999</v>
      </c>
      <c r="AP88">
        <v>148047.76439999999</v>
      </c>
    </row>
    <row r="89" spans="2:42" x14ac:dyDescent="0.25">
      <c r="B89" t="s">
        <v>7</v>
      </c>
      <c r="C89" t="s">
        <v>36</v>
      </c>
    </row>
    <row r="90" spans="2:42" x14ac:dyDescent="0.25">
      <c r="B90" t="s">
        <v>7</v>
      </c>
      <c r="C90" t="s">
        <v>37</v>
      </c>
    </row>
    <row r="91" spans="2:42" x14ac:dyDescent="0.25">
      <c r="B91" t="s">
        <v>7</v>
      </c>
      <c r="C91" t="s">
        <v>38</v>
      </c>
    </row>
    <row r="92" spans="2:42" x14ac:dyDescent="0.25">
      <c r="B92" t="s">
        <v>7</v>
      </c>
      <c r="C92" t="s">
        <v>39</v>
      </c>
    </row>
    <row r="93" spans="2:42" x14ac:dyDescent="0.25">
      <c r="B93" t="s">
        <v>7</v>
      </c>
      <c r="C93" t="s">
        <v>40</v>
      </c>
    </row>
    <row r="94" spans="2:42" x14ac:dyDescent="0.25">
      <c r="B94" t="s">
        <v>7</v>
      </c>
      <c r="C94" t="s">
        <v>41</v>
      </c>
    </row>
    <row r="95" spans="2:42" x14ac:dyDescent="0.25">
      <c r="B95" t="s">
        <v>7</v>
      </c>
      <c r="C95" t="s">
        <v>42</v>
      </c>
    </row>
    <row r="96" spans="2:42" x14ac:dyDescent="0.25">
      <c r="B96" t="s">
        <v>7</v>
      </c>
      <c r="C96" t="s">
        <v>43</v>
      </c>
    </row>
    <row r="97" spans="2:42" x14ac:dyDescent="0.25">
      <c r="B97" t="s">
        <v>7</v>
      </c>
      <c r="C97" t="s">
        <v>44</v>
      </c>
    </row>
    <row r="98" spans="2:42" x14ac:dyDescent="0.25">
      <c r="B98" t="s">
        <v>7</v>
      </c>
      <c r="C98" t="s">
        <v>45</v>
      </c>
    </row>
    <row r="99" spans="2:42" x14ac:dyDescent="0.25">
      <c r="B99" t="s">
        <v>7</v>
      </c>
      <c r="C99" t="s">
        <v>46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36</v>
      </c>
    </row>
    <row r="102" spans="2:42" x14ac:dyDescent="0.25">
      <c r="B102" t="s">
        <v>8</v>
      </c>
      <c r="C102" t="s">
        <v>37</v>
      </c>
    </row>
    <row r="103" spans="2:42" x14ac:dyDescent="0.25">
      <c r="B103" t="s">
        <v>8</v>
      </c>
      <c r="C103" t="s">
        <v>38</v>
      </c>
    </row>
    <row r="104" spans="2:42" x14ac:dyDescent="0.25">
      <c r="B104" t="s">
        <v>8</v>
      </c>
      <c r="C104" t="s">
        <v>39</v>
      </c>
    </row>
    <row r="105" spans="2:42" x14ac:dyDescent="0.25">
      <c r="B105" t="s">
        <v>8</v>
      </c>
      <c r="C105" t="s">
        <v>40</v>
      </c>
    </row>
    <row r="106" spans="2:42" x14ac:dyDescent="0.25">
      <c r="B106" t="s">
        <v>8</v>
      </c>
      <c r="C106" t="s">
        <v>41</v>
      </c>
    </row>
    <row r="107" spans="2:42" x14ac:dyDescent="0.25">
      <c r="B107" t="s">
        <v>8</v>
      </c>
      <c r="C107" t="s">
        <v>42</v>
      </c>
    </row>
    <row r="108" spans="2:42" x14ac:dyDescent="0.25">
      <c r="B108" t="s">
        <v>8</v>
      </c>
      <c r="C108" t="s">
        <v>43</v>
      </c>
    </row>
    <row r="109" spans="2:42" x14ac:dyDescent="0.25">
      <c r="B109" t="s">
        <v>8</v>
      </c>
      <c r="C109" t="s">
        <v>44</v>
      </c>
    </row>
    <row r="110" spans="2:42" x14ac:dyDescent="0.25">
      <c r="B110" t="s">
        <v>8</v>
      </c>
      <c r="C110" t="s">
        <v>45</v>
      </c>
    </row>
    <row r="111" spans="2:42" x14ac:dyDescent="0.25">
      <c r="B111" t="s">
        <v>8</v>
      </c>
      <c r="C111" t="s">
        <v>46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245</v>
      </c>
      <c r="C113" t="s">
        <v>36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245</v>
      </c>
      <c r="C114" t="s">
        <v>37</v>
      </c>
    </row>
    <row r="115" spans="2:42" x14ac:dyDescent="0.25">
      <c r="B115" t="s">
        <v>245</v>
      </c>
      <c r="C115" t="s">
        <v>38</v>
      </c>
    </row>
    <row r="116" spans="2:42" x14ac:dyDescent="0.25">
      <c r="B116" t="s">
        <v>245</v>
      </c>
      <c r="C116" t="s">
        <v>39</v>
      </c>
    </row>
    <row r="117" spans="2:42" x14ac:dyDescent="0.25">
      <c r="B117" t="s">
        <v>245</v>
      </c>
      <c r="C117" t="s">
        <v>40</v>
      </c>
    </row>
    <row r="118" spans="2:42" x14ac:dyDescent="0.25">
      <c r="B118" t="s">
        <v>245</v>
      </c>
      <c r="C118" t="s">
        <v>41</v>
      </c>
    </row>
    <row r="119" spans="2:42" x14ac:dyDescent="0.25">
      <c r="B119" t="s">
        <v>245</v>
      </c>
      <c r="C119" t="s">
        <v>42</v>
      </c>
    </row>
    <row r="120" spans="2:42" x14ac:dyDescent="0.25">
      <c r="B120" t="s">
        <v>245</v>
      </c>
      <c r="C120" t="s">
        <v>43</v>
      </c>
    </row>
    <row r="121" spans="2:42" x14ac:dyDescent="0.25">
      <c r="B121" t="s">
        <v>245</v>
      </c>
      <c r="C121" t="s">
        <v>44</v>
      </c>
    </row>
    <row r="122" spans="2:42" x14ac:dyDescent="0.25">
      <c r="B122" t="s">
        <v>245</v>
      </c>
      <c r="C122" t="s">
        <v>45</v>
      </c>
    </row>
    <row r="123" spans="2:42" x14ac:dyDescent="0.25">
      <c r="B123" t="s">
        <v>245</v>
      </c>
      <c r="C123" t="s">
        <v>46</v>
      </c>
    </row>
    <row r="124" spans="2:42" x14ac:dyDescent="0.25">
      <c r="B124" t="s">
        <v>245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648</v>
      </c>
      <c r="C125" t="s">
        <v>36</v>
      </c>
    </row>
    <row r="126" spans="2:42" x14ac:dyDescent="0.25">
      <c r="B126" t="s">
        <v>648</v>
      </c>
      <c r="C126" t="s">
        <v>37</v>
      </c>
    </row>
    <row r="127" spans="2:42" x14ac:dyDescent="0.25">
      <c r="B127" t="s">
        <v>648</v>
      </c>
      <c r="C127" t="s">
        <v>38</v>
      </c>
    </row>
    <row r="128" spans="2:42" x14ac:dyDescent="0.25">
      <c r="B128" t="s">
        <v>648</v>
      </c>
      <c r="C128" t="s">
        <v>39</v>
      </c>
    </row>
    <row r="129" spans="2:42" x14ac:dyDescent="0.25">
      <c r="B129" t="s">
        <v>648</v>
      </c>
      <c r="C129" t="s">
        <v>40</v>
      </c>
    </row>
    <row r="130" spans="2:42" x14ac:dyDescent="0.25">
      <c r="B130" t="s">
        <v>648</v>
      </c>
      <c r="C130" t="s">
        <v>41</v>
      </c>
    </row>
    <row r="131" spans="2:42" x14ac:dyDescent="0.25">
      <c r="B131" t="s">
        <v>648</v>
      </c>
      <c r="C131" t="s">
        <v>42</v>
      </c>
    </row>
    <row r="132" spans="2:42" x14ac:dyDescent="0.25">
      <c r="B132" t="s">
        <v>648</v>
      </c>
      <c r="C132" t="s">
        <v>43</v>
      </c>
    </row>
    <row r="133" spans="2:42" x14ac:dyDescent="0.25">
      <c r="B133" t="s">
        <v>648</v>
      </c>
      <c r="C133" t="s">
        <v>44</v>
      </c>
    </row>
    <row r="134" spans="2:42" x14ac:dyDescent="0.25">
      <c r="B134" t="s">
        <v>648</v>
      </c>
      <c r="C134" t="s">
        <v>45</v>
      </c>
    </row>
    <row r="135" spans="2:42" x14ac:dyDescent="0.25">
      <c r="B135" t="s">
        <v>648</v>
      </c>
      <c r="C135" t="s">
        <v>46</v>
      </c>
    </row>
    <row r="136" spans="2:42" x14ac:dyDescent="0.25">
      <c r="B136" t="s">
        <v>648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250</v>
      </c>
      <c r="C4" t="s">
        <v>13</v>
      </c>
    </row>
    <row r="5" spans="2:42" x14ac:dyDescent="0.25">
      <c r="B5" t="s">
        <v>1</v>
      </c>
      <c r="C5" t="s">
        <v>36</v>
      </c>
    </row>
    <row r="6" spans="2:42" x14ac:dyDescent="0.25">
      <c r="B6" t="s">
        <v>1</v>
      </c>
      <c r="C6" t="s">
        <v>37</v>
      </c>
    </row>
    <row r="7" spans="2:42" x14ac:dyDescent="0.25">
      <c r="B7" t="s">
        <v>1</v>
      </c>
      <c r="C7" t="s">
        <v>38</v>
      </c>
    </row>
    <row r="8" spans="2:42" x14ac:dyDescent="0.25">
      <c r="B8" t="s">
        <v>1</v>
      </c>
      <c r="C8" t="s">
        <v>39</v>
      </c>
    </row>
    <row r="9" spans="2:42" x14ac:dyDescent="0.25">
      <c r="B9" t="s">
        <v>1</v>
      </c>
      <c r="C9" t="s">
        <v>40</v>
      </c>
    </row>
    <row r="10" spans="2:42" x14ac:dyDescent="0.25">
      <c r="B10" t="s">
        <v>1</v>
      </c>
      <c r="C10" t="s">
        <v>41</v>
      </c>
    </row>
    <row r="11" spans="2:42" x14ac:dyDescent="0.25">
      <c r="B11" t="s">
        <v>1</v>
      </c>
      <c r="C11" t="s">
        <v>42</v>
      </c>
    </row>
    <row r="12" spans="2:42" x14ac:dyDescent="0.25">
      <c r="B12" t="s">
        <v>1</v>
      </c>
      <c r="C12" t="s">
        <v>43</v>
      </c>
    </row>
    <row r="13" spans="2:42" x14ac:dyDescent="0.25">
      <c r="B13" t="s">
        <v>1</v>
      </c>
      <c r="C13" t="s">
        <v>44</v>
      </c>
    </row>
    <row r="14" spans="2:42" x14ac:dyDescent="0.25">
      <c r="B14" t="s">
        <v>1</v>
      </c>
      <c r="C14" t="s">
        <v>45</v>
      </c>
    </row>
    <row r="15" spans="2:42" x14ac:dyDescent="0.25">
      <c r="B15" t="s">
        <v>1</v>
      </c>
      <c r="C15" t="s">
        <v>46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36</v>
      </c>
    </row>
    <row r="18" spans="2:42" x14ac:dyDescent="0.25">
      <c r="B18" t="s">
        <v>2</v>
      </c>
      <c r="C18" t="s">
        <v>37</v>
      </c>
    </row>
    <row r="19" spans="2:42" x14ac:dyDescent="0.25">
      <c r="B19" t="s">
        <v>2</v>
      </c>
      <c r="C19" t="s">
        <v>38</v>
      </c>
    </row>
    <row r="20" spans="2:42" x14ac:dyDescent="0.25">
      <c r="B20" t="s">
        <v>2</v>
      </c>
      <c r="C20" t="s">
        <v>39</v>
      </c>
    </row>
    <row r="21" spans="2:42" x14ac:dyDescent="0.25">
      <c r="B21" t="s">
        <v>2</v>
      </c>
      <c r="C21" t="s">
        <v>40</v>
      </c>
    </row>
    <row r="22" spans="2:42" x14ac:dyDescent="0.25">
      <c r="B22" t="s">
        <v>2</v>
      </c>
      <c r="C22" t="s">
        <v>41</v>
      </c>
    </row>
    <row r="23" spans="2:42" x14ac:dyDescent="0.25">
      <c r="B23" t="s">
        <v>2</v>
      </c>
      <c r="C23" t="s">
        <v>42</v>
      </c>
    </row>
    <row r="24" spans="2:42" x14ac:dyDescent="0.25">
      <c r="B24" t="s">
        <v>2</v>
      </c>
      <c r="C24" t="s">
        <v>43</v>
      </c>
    </row>
    <row r="25" spans="2:42" x14ac:dyDescent="0.25">
      <c r="B25" t="s">
        <v>2</v>
      </c>
      <c r="C25" t="s">
        <v>44</v>
      </c>
    </row>
    <row r="26" spans="2:42" x14ac:dyDescent="0.25">
      <c r="B26" t="s">
        <v>2</v>
      </c>
      <c r="C26" t="s">
        <v>45</v>
      </c>
    </row>
    <row r="27" spans="2:42" x14ac:dyDescent="0.25">
      <c r="B27" t="s">
        <v>2</v>
      </c>
      <c r="C27" t="s">
        <v>46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36</v>
      </c>
      <c r="D29">
        <v>10081.69471</v>
      </c>
      <c r="E29">
        <v>10081.69471</v>
      </c>
      <c r="F29">
        <v>9901.8988279999994</v>
      </c>
      <c r="G29">
        <v>10081.69471</v>
      </c>
      <c r="H29">
        <v>9337.0635899999997</v>
      </c>
      <c r="I29">
        <v>9504.9855299999999</v>
      </c>
      <c r="J29">
        <v>6739.9540500000003</v>
      </c>
      <c r="K29">
        <v>7551.5891819999997</v>
      </c>
      <c r="L29">
        <v>7551.5891819999997</v>
      </c>
      <c r="M29">
        <v>7551.5891819999997</v>
      </c>
      <c r="N29">
        <v>7551.5891819999997</v>
      </c>
      <c r="O29">
        <v>7589.1435869999996</v>
      </c>
      <c r="P29">
        <v>6952.5775450000001</v>
      </c>
      <c r="Q29">
        <v>5925.6688690000001</v>
      </c>
      <c r="R29">
        <v>5378.2211749999997</v>
      </c>
      <c r="S29">
        <v>5047.4466780000002</v>
      </c>
      <c r="T29">
        <v>4918.3725850000001</v>
      </c>
      <c r="U29">
        <v>4918.3725850000001</v>
      </c>
      <c r="V29">
        <v>4918.3725850000001</v>
      </c>
      <c r="W29">
        <v>6049.5310069999996</v>
      </c>
      <c r="X29">
        <v>6177.9145920000001</v>
      </c>
      <c r="Y29">
        <v>6115.0859030000001</v>
      </c>
      <c r="Z29">
        <v>5992.1697700000004</v>
      </c>
      <c r="AA29">
        <v>6165.610122</v>
      </c>
      <c r="AB29">
        <v>6408.8521300000002</v>
      </c>
      <c r="AC29">
        <v>8159.7332409999999</v>
      </c>
      <c r="AD29">
        <v>8445.4510730000002</v>
      </c>
      <c r="AE29">
        <v>9502.0147219999999</v>
      </c>
      <c r="AF29">
        <v>8935.531626</v>
      </c>
      <c r="AG29">
        <v>8204.2236919999996</v>
      </c>
      <c r="AH29">
        <v>7609.9204540000001</v>
      </c>
      <c r="AI29">
        <v>7010.8242559999999</v>
      </c>
      <c r="AJ29">
        <v>6883.3512549999996</v>
      </c>
      <c r="AK29">
        <v>6883.3512549999996</v>
      </c>
      <c r="AL29">
        <v>6883.3512549999996</v>
      </c>
      <c r="AM29">
        <v>6883.3512549999996</v>
      </c>
      <c r="AN29">
        <v>6883.3512549999996</v>
      </c>
      <c r="AO29">
        <v>6540.6082969999998</v>
      </c>
      <c r="AP29">
        <v>5942.2875240000003</v>
      </c>
    </row>
    <row r="30" spans="2:42" x14ac:dyDescent="0.25">
      <c r="B30" t="s">
        <v>3</v>
      </c>
      <c r="C30" t="s">
        <v>37</v>
      </c>
      <c r="D30">
        <v>363.91717299999999</v>
      </c>
      <c r="E30">
        <v>363.91717299999999</v>
      </c>
      <c r="F30">
        <v>318.42752639999998</v>
      </c>
      <c r="G30">
        <v>363.91717299999999</v>
      </c>
      <c r="H30">
        <v>318.42752639999998</v>
      </c>
      <c r="I30">
        <v>318.42752639999998</v>
      </c>
      <c r="J30">
        <v>1735.825126</v>
      </c>
      <c r="K30">
        <v>3549.5112039999999</v>
      </c>
      <c r="L30">
        <v>4367.2315289999997</v>
      </c>
      <c r="M30">
        <v>5866.773768</v>
      </c>
      <c r="N30">
        <v>8684.9791409999998</v>
      </c>
      <c r="O30">
        <v>6527.2635220000002</v>
      </c>
      <c r="P30">
        <v>7674.7164249999996</v>
      </c>
      <c r="Q30">
        <v>9491.3498020000006</v>
      </c>
      <c r="R30">
        <v>9539.8124059999991</v>
      </c>
      <c r="S30">
        <v>8589.2059829999998</v>
      </c>
      <c r="T30">
        <v>7717.7346580000003</v>
      </c>
      <c r="U30">
        <v>7710.6507380000003</v>
      </c>
      <c r="V30">
        <v>6636.3499819999997</v>
      </c>
      <c r="W30">
        <v>6499.917504</v>
      </c>
      <c r="X30">
        <v>5889.012909</v>
      </c>
      <c r="Y30">
        <v>6236.7176909999998</v>
      </c>
      <c r="Z30">
        <v>6455.9924680000004</v>
      </c>
      <c r="AA30">
        <v>6085.7638850000003</v>
      </c>
      <c r="AB30">
        <v>6484.6606590000001</v>
      </c>
      <c r="AC30">
        <v>5852.8706650000004</v>
      </c>
      <c r="AD30">
        <v>6098.5827529999997</v>
      </c>
      <c r="AE30">
        <v>4806.4761710000002</v>
      </c>
      <c r="AF30">
        <v>4686.3008319999999</v>
      </c>
      <c r="AG30">
        <v>4735.3189460000003</v>
      </c>
      <c r="AH30">
        <v>5027.8627200000001</v>
      </c>
      <c r="AI30">
        <v>4943.7392829999999</v>
      </c>
      <c r="AJ30">
        <v>4331.4593619999996</v>
      </c>
      <c r="AK30">
        <v>4331.4593619999996</v>
      </c>
      <c r="AL30">
        <v>3902.2014909999998</v>
      </c>
      <c r="AM30">
        <v>4241.2535209999996</v>
      </c>
      <c r="AN30">
        <v>4449.8915710000001</v>
      </c>
      <c r="AO30">
        <v>4404.4774729999999</v>
      </c>
      <c r="AP30">
        <v>4829.3235919999997</v>
      </c>
    </row>
    <row r="31" spans="2:42" x14ac:dyDescent="0.25">
      <c r="B31" t="s">
        <v>3</v>
      </c>
      <c r="C31" t="s">
        <v>38</v>
      </c>
      <c r="D31">
        <v>2976.8119489999999</v>
      </c>
      <c r="E31">
        <v>2976.8119489999999</v>
      </c>
      <c r="F31">
        <v>2976.8119489999999</v>
      </c>
      <c r="G31">
        <v>2976.8119489999999</v>
      </c>
      <c r="H31">
        <v>2800.9957100000001</v>
      </c>
      <c r="I31">
        <v>2936.5037550000002</v>
      </c>
      <c r="J31">
        <v>2398.6529829999999</v>
      </c>
      <c r="K31">
        <v>2465.292355</v>
      </c>
      <c r="L31">
        <v>4188.9866259999999</v>
      </c>
      <c r="M31">
        <v>4122.3472540000002</v>
      </c>
      <c r="N31">
        <v>3383.0718259999999</v>
      </c>
      <c r="O31">
        <v>3714.7811590000001</v>
      </c>
      <c r="P31">
        <v>3087.4842629999998</v>
      </c>
      <c r="Q31">
        <v>2799.0969020000002</v>
      </c>
      <c r="R31">
        <v>2817.837023</v>
      </c>
      <c r="S31">
        <v>2331.4173209999999</v>
      </c>
      <c r="T31">
        <v>2662.6044579999998</v>
      </c>
      <c r="U31">
        <v>2866.910308</v>
      </c>
      <c r="V31">
        <v>2670.3489030000001</v>
      </c>
      <c r="W31">
        <v>2621.2756180000001</v>
      </c>
      <c r="X31">
        <v>2245.4856150000001</v>
      </c>
      <c r="Y31">
        <v>2245.4856150000001</v>
      </c>
      <c r="Z31">
        <v>2245.4856150000001</v>
      </c>
      <c r="AA31">
        <v>2245.4856150000001</v>
      </c>
      <c r="AB31">
        <v>2245.4856150000001</v>
      </c>
      <c r="AC31">
        <v>2245.4856150000001</v>
      </c>
      <c r="AD31">
        <v>2416.969767</v>
      </c>
      <c r="AE31">
        <v>2240.7938199999999</v>
      </c>
      <c r="AF31">
        <v>2240.7938199999999</v>
      </c>
      <c r="AG31">
        <v>2069.0313729999998</v>
      </c>
      <c r="AH31">
        <v>2069.0313729999998</v>
      </c>
      <c r="AI31">
        <v>2069.0313729999998</v>
      </c>
      <c r="AJ31">
        <v>2069.0313729999998</v>
      </c>
      <c r="AK31">
        <v>2069.0313729999998</v>
      </c>
      <c r="AL31">
        <v>2069.0313729999998</v>
      </c>
      <c r="AM31">
        <v>2069.0313729999998</v>
      </c>
      <c r="AN31">
        <v>1860.6752759999999</v>
      </c>
      <c r="AO31">
        <v>1613.215432</v>
      </c>
      <c r="AP31">
        <v>1623.5413599999999</v>
      </c>
    </row>
    <row r="32" spans="2:42" x14ac:dyDescent="0.25">
      <c r="B32" t="s">
        <v>3</v>
      </c>
      <c r="C32" t="s">
        <v>39</v>
      </c>
      <c r="D32">
        <v>822.97535749999997</v>
      </c>
      <c r="E32">
        <v>1122.9601970000001</v>
      </c>
      <c r="F32">
        <v>1109.0467779999999</v>
      </c>
      <c r="G32">
        <v>1157.2418299999999</v>
      </c>
      <c r="H32">
        <v>2351.7462989999999</v>
      </c>
      <c r="I32">
        <v>2351.7462989999999</v>
      </c>
      <c r="J32">
        <v>2125.4926679999999</v>
      </c>
      <c r="K32">
        <v>2262.9250160000001</v>
      </c>
      <c r="L32">
        <v>2287.5780559999998</v>
      </c>
      <c r="M32">
        <v>2287.5780559999998</v>
      </c>
      <c r="N32">
        <v>2287.5780559999998</v>
      </c>
      <c r="O32">
        <v>2287.5780559999998</v>
      </c>
      <c r="P32">
        <v>2624.0332360000002</v>
      </c>
      <c r="Q32">
        <v>2519.9802110000001</v>
      </c>
      <c r="R32">
        <v>2519.9802110000001</v>
      </c>
      <c r="S32">
        <v>2519.9802110000001</v>
      </c>
      <c r="T32">
        <v>2363.5703990000002</v>
      </c>
      <c r="U32">
        <v>2415.1487569999999</v>
      </c>
      <c r="V32">
        <v>2363.5703990000002</v>
      </c>
      <c r="W32">
        <v>1985.714164</v>
      </c>
      <c r="X32">
        <v>2051.3575599999999</v>
      </c>
      <c r="Y32">
        <v>1985.714164</v>
      </c>
      <c r="Z32">
        <v>1751.1522950000001</v>
      </c>
      <c r="AA32">
        <v>1647.630578</v>
      </c>
      <c r="AB32">
        <v>1559.753854</v>
      </c>
      <c r="AC32">
        <v>1289.804607</v>
      </c>
      <c r="AD32">
        <v>1355.448003</v>
      </c>
      <c r="AE32">
        <v>1289.804607</v>
      </c>
      <c r="AF32">
        <v>1355.448003</v>
      </c>
      <c r="AG32">
        <v>1334.3614829999999</v>
      </c>
      <c r="AH32">
        <v>1268.718087</v>
      </c>
      <c r="AI32">
        <v>1268.718087</v>
      </c>
      <c r="AJ32">
        <v>1268.718087</v>
      </c>
      <c r="AK32">
        <v>950.90613729999995</v>
      </c>
      <c r="AL32">
        <v>988.3387712</v>
      </c>
      <c r="AM32">
        <v>526.99108360000002</v>
      </c>
      <c r="AN32">
        <v>526.99108360000002</v>
      </c>
      <c r="AO32">
        <v>526.99108360000002</v>
      </c>
      <c r="AP32">
        <v>526.99108360000002</v>
      </c>
    </row>
    <row r="33" spans="2:42" x14ac:dyDescent="0.25">
      <c r="B33" t="s">
        <v>3</v>
      </c>
      <c r="C33" t="s">
        <v>40</v>
      </c>
    </row>
    <row r="34" spans="2:42" x14ac:dyDescent="0.25">
      <c r="B34" t="s">
        <v>3</v>
      </c>
      <c r="C34" t="s">
        <v>41</v>
      </c>
    </row>
    <row r="35" spans="2:42" x14ac:dyDescent="0.25">
      <c r="B35" t="s">
        <v>3</v>
      </c>
      <c r="C35" t="s">
        <v>42</v>
      </c>
      <c r="D35">
        <v>645.36592129999997</v>
      </c>
      <c r="E35">
        <v>632.34658449999995</v>
      </c>
      <c r="F35">
        <v>658.37554479999994</v>
      </c>
      <c r="G35">
        <v>658.37554479999994</v>
      </c>
      <c r="H35">
        <v>1493.5302939999999</v>
      </c>
      <c r="I35">
        <v>1493.5302939999999</v>
      </c>
      <c r="J35">
        <v>1493.5302939999999</v>
      </c>
      <c r="K35">
        <v>1493.5302939999999</v>
      </c>
      <c r="L35">
        <v>1493.5302939999999</v>
      </c>
      <c r="M35">
        <v>1493.5302939999999</v>
      </c>
      <c r="N35">
        <v>1616.740777</v>
      </c>
      <c r="O35">
        <v>1616.740777</v>
      </c>
      <c r="P35">
        <v>1708.944252</v>
      </c>
      <c r="Q35">
        <v>3057.1259970000001</v>
      </c>
      <c r="R35">
        <v>3196.5929820000001</v>
      </c>
      <c r="S35">
        <v>3209.030925</v>
      </c>
      <c r="T35">
        <v>3261.436048</v>
      </c>
      <c r="U35">
        <v>2508.7818590000002</v>
      </c>
      <c r="V35">
        <v>3052.2198170000001</v>
      </c>
      <c r="W35">
        <v>2257.0799980000002</v>
      </c>
      <c r="X35">
        <v>2822.001479</v>
      </c>
      <c r="Y35">
        <v>2392.9062949999998</v>
      </c>
      <c r="Z35">
        <v>2042.6567170000001</v>
      </c>
      <c r="AA35">
        <v>2086.232872</v>
      </c>
      <c r="AB35">
        <v>2434.5617820000002</v>
      </c>
      <c r="AC35">
        <v>2240.9440300000001</v>
      </c>
      <c r="AD35">
        <v>2165.3254999999999</v>
      </c>
      <c r="AE35">
        <v>2388.1259089999999</v>
      </c>
      <c r="AF35">
        <v>2332.8168329999999</v>
      </c>
      <c r="AG35">
        <v>2331.8598849999998</v>
      </c>
      <c r="AH35">
        <v>1793.6047639999999</v>
      </c>
      <c r="AI35">
        <v>1584.8146389999999</v>
      </c>
      <c r="AJ35">
        <v>1929.0003160000001</v>
      </c>
      <c r="AK35">
        <v>1583.1428519999999</v>
      </c>
      <c r="AL35">
        <v>1582.322349</v>
      </c>
      <c r="AM35">
        <v>1581.515069</v>
      </c>
      <c r="AN35">
        <v>1290.311854</v>
      </c>
      <c r="AO35">
        <v>1380.299788</v>
      </c>
      <c r="AP35">
        <v>1467.5764730000001</v>
      </c>
    </row>
    <row r="36" spans="2:42" x14ac:dyDescent="0.25">
      <c r="B36" t="s">
        <v>3</v>
      </c>
      <c r="C36" t="s">
        <v>43</v>
      </c>
    </row>
    <row r="37" spans="2:42" x14ac:dyDescent="0.25">
      <c r="B37" t="s">
        <v>3</v>
      </c>
      <c r="C37" t="s">
        <v>44</v>
      </c>
    </row>
    <row r="38" spans="2:42" x14ac:dyDescent="0.25">
      <c r="B38" t="s">
        <v>3</v>
      </c>
      <c r="C38" t="s">
        <v>45</v>
      </c>
    </row>
    <row r="39" spans="2:42" x14ac:dyDescent="0.25">
      <c r="B39" t="s">
        <v>3</v>
      </c>
      <c r="C39" t="s">
        <v>46</v>
      </c>
    </row>
    <row r="40" spans="2:42" x14ac:dyDescent="0.25">
      <c r="B40" t="s">
        <v>3</v>
      </c>
      <c r="C40" t="s">
        <v>15</v>
      </c>
      <c r="D40">
        <v>14890.76511</v>
      </c>
      <c r="E40">
        <v>15177.730610000001</v>
      </c>
      <c r="F40">
        <v>14964.56063</v>
      </c>
      <c r="G40">
        <v>15238.041209999999</v>
      </c>
      <c r="H40">
        <v>16301.763419999999</v>
      </c>
      <c r="I40">
        <v>16605.19341</v>
      </c>
      <c r="J40">
        <v>14493.455120000001</v>
      </c>
      <c r="K40">
        <v>17322.848050000001</v>
      </c>
      <c r="L40">
        <v>19888.915690000002</v>
      </c>
      <c r="M40">
        <v>21321.81856</v>
      </c>
      <c r="N40">
        <v>23523.958979999999</v>
      </c>
      <c r="O40">
        <v>21735.507099999999</v>
      </c>
      <c r="P40">
        <v>22047.755720000001</v>
      </c>
      <c r="Q40">
        <v>23793.22178</v>
      </c>
      <c r="R40">
        <v>23452.443800000001</v>
      </c>
      <c r="S40">
        <v>21697.081119999999</v>
      </c>
      <c r="T40">
        <v>20923.718150000001</v>
      </c>
      <c r="U40">
        <v>20419.864249999999</v>
      </c>
      <c r="V40">
        <v>19640.861690000002</v>
      </c>
      <c r="W40">
        <v>19413.51829</v>
      </c>
      <c r="X40">
        <v>19185.77216</v>
      </c>
      <c r="Y40">
        <v>18975.909670000001</v>
      </c>
      <c r="Z40">
        <v>18487.456859999998</v>
      </c>
      <c r="AA40">
        <v>18230.72307</v>
      </c>
      <c r="AB40">
        <v>19133.314040000001</v>
      </c>
      <c r="AC40">
        <v>19788.838159999999</v>
      </c>
      <c r="AD40">
        <v>20481.777099999999</v>
      </c>
      <c r="AE40">
        <v>20227.215230000002</v>
      </c>
      <c r="AF40">
        <v>19550.89112</v>
      </c>
      <c r="AG40">
        <v>18674.79538</v>
      </c>
      <c r="AH40">
        <v>17769.1374</v>
      </c>
      <c r="AI40">
        <v>16877.127639999999</v>
      </c>
      <c r="AJ40">
        <v>16481.560389999999</v>
      </c>
      <c r="AK40">
        <v>15817.89098</v>
      </c>
      <c r="AL40">
        <v>15425.24524</v>
      </c>
      <c r="AM40">
        <v>15302.1423</v>
      </c>
      <c r="AN40">
        <v>15011.22104</v>
      </c>
      <c r="AO40">
        <v>14465.592070000001</v>
      </c>
      <c r="AP40">
        <v>14389.72003</v>
      </c>
    </row>
    <row r="41" spans="2:42" x14ac:dyDescent="0.25">
      <c r="B41" t="s">
        <v>4</v>
      </c>
      <c r="C41" t="s">
        <v>36</v>
      </c>
    </row>
    <row r="42" spans="2:42" x14ac:dyDescent="0.25">
      <c r="B42" t="s">
        <v>4</v>
      </c>
      <c r="C42" t="s">
        <v>37</v>
      </c>
      <c r="D42">
        <v>8146.888344</v>
      </c>
      <c r="E42">
        <v>8146.888344</v>
      </c>
      <c r="F42">
        <v>8146.888344</v>
      </c>
      <c r="G42">
        <v>8146.888344</v>
      </c>
      <c r="H42">
        <v>8141.5822930000004</v>
      </c>
      <c r="I42">
        <v>8141.5822930000004</v>
      </c>
      <c r="J42">
        <v>7585.1626589999996</v>
      </c>
      <c r="K42">
        <v>10430.27117</v>
      </c>
      <c r="L42">
        <v>10430.27117</v>
      </c>
      <c r="M42">
        <v>10430.27117</v>
      </c>
      <c r="N42">
        <v>10430.27117</v>
      </c>
      <c r="O42">
        <v>10430.27117</v>
      </c>
      <c r="P42">
        <v>10430.27117</v>
      </c>
      <c r="Q42">
        <v>10303.44663</v>
      </c>
      <c r="R42">
        <v>10303.44663</v>
      </c>
      <c r="S42">
        <v>10303.44663</v>
      </c>
      <c r="T42">
        <v>10303.44663</v>
      </c>
      <c r="U42">
        <v>3051.782142</v>
      </c>
      <c r="V42">
        <v>3051.782142</v>
      </c>
      <c r="W42">
        <v>2537.0319089999998</v>
      </c>
      <c r="X42">
        <v>2537.0319089999998</v>
      </c>
      <c r="Y42">
        <v>2537.0319089999998</v>
      </c>
      <c r="Z42">
        <v>2537.0319089999998</v>
      </c>
      <c r="AA42">
        <v>2537.0319089999998</v>
      </c>
      <c r="AB42">
        <v>2537.0319089999998</v>
      </c>
      <c r="AC42">
        <v>2537.0319089999998</v>
      </c>
      <c r="AD42">
        <v>2537.0319089999998</v>
      </c>
      <c r="AE42">
        <v>2537.0319089999998</v>
      </c>
      <c r="AF42">
        <v>2537.0319089999998</v>
      </c>
      <c r="AG42">
        <v>2537.0319089999998</v>
      </c>
      <c r="AH42">
        <v>2537.0319089999998</v>
      </c>
      <c r="AI42">
        <v>2537.0319089999998</v>
      </c>
      <c r="AJ42">
        <v>2235.7627520000001</v>
      </c>
    </row>
    <row r="43" spans="2:42" x14ac:dyDescent="0.25">
      <c r="B43" t="s">
        <v>4</v>
      </c>
      <c r="C43" t="s">
        <v>38</v>
      </c>
      <c r="D43">
        <v>2270.5057959999999</v>
      </c>
      <c r="E43">
        <v>2270.5057959999999</v>
      </c>
      <c r="F43">
        <v>2270.5057959999999</v>
      </c>
      <c r="G43">
        <v>2270.5057959999999</v>
      </c>
      <c r="H43">
        <v>2270.5057959999999</v>
      </c>
      <c r="I43">
        <v>2270.5057959999999</v>
      </c>
      <c r="J43">
        <v>2062.1494429999998</v>
      </c>
      <c r="K43">
        <v>2270.5057959999999</v>
      </c>
      <c r="L43">
        <v>2270.5057959999999</v>
      </c>
      <c r="M43">
        <v>1790.6385760000001</v>
      </c>
      <c r="N43">
        <v>1702.8793470000001</v>
      </c>
      <c r="O43">
        <v>2270.5057959999999</v>
      </c>
      <c r="P43">
        <v>1702.8793470000001</v>
      </c>
      <c r="Q43">
        <v>1702.8793470000001</v>
      </c>
      <c r="R43">
        <v>1702.8793470000001</v>
      </c>
      <c r="S43">
        <v>1702.8793470000001</v>
      </c>
      <c r="T43">
        <v>1932.295875</v>
      </c>
      <c r="U43">
        <v>2270.5057959999999</v>
      </c>
      <c r="V43">
        <v>1734.8884740000001</v>
      </c>
    </row>
    <row r="44" spans="2:42" x14ac:dyDescent="0.25">
      <c r="B44" t="s">
        <v>4</v>
      </c>
      <c r="C44" t="s">
        <v>39</v>
      </c>
      <c r="D44">
        <v>191.15715349999999</v>
      </c>
      <c r="E44">
        <v>382.31430690000002</v>
      </c>
      <c r="F44">
        <v>382.31430690000002</v>
      </c>
      <c r="G44">
        <v>382.31430690000002</v>
      </c>
      <c r="H44">
        <v>764.62861380000004</v>
      </c>
      <c r="I44">
        <v>764.62861380000004</v>
      </c>
      <c r="J44">
        <v>764.62861380000004</v>
      </c>
      <c r="K44">
        <v>764.62861380000004</v>
      </c>
      <c r="L44">
        <v>764.62861380000004</v>
      </c>
      <c r="M44">
        <v>764.62861380000004</v>
      </c>
      <c r="N44">
        <v>764.62861380000004</v>
      </c>
      <c r="O44">
        <v>764.62861380000004</v>
      </c>
      <c r="P44">
        <v>764.62861380000004</v>
      </c>
      <c r="Q44">
        <v>764.62861380000004</v>
      </c>
      <c r="R44">
        <v>764.62861380000004</v>
      </c>
      <c r="S44">
        <v>764.62861380000004</v>
      </c>
      <c r="T44">
        <v>764.62861380000004</v>
      </c>
      <c r="U44">
        <v>764.62861380000004</v>
      </c>
      <c r="V44">
        <v>764.62861380000004</v>
      </c>
    </row>
    <row r="45" spans="2:42" x14ac:dyDescent="0.25">
      <c r="B45" t="s">
        <v>4</v>
      </c>
      <c r="C45" t="s">
        <v>40</v>
      </c>
    </row>
    <row r="46" spans="2:42" x14ac:dyDescent="0.25">
      <c r="B46" t="s">
        <v>4</v>
      </c>
      <c r="C46" t="s">
        <v>41</v>
      </c>
    </row>
    <row r="47" spans="2:42" x14ac:dyDescent="0.25">
      <c r="B47" t="s">
        <v>4</v>
      </c>
      <c r="C47" t="s">
        <v>42</v>
      </c>
    </row>
    <row r="48" spans="2:42" x14ac:dyDescent="0.25">
      <c r="B48" t="s">
        <v>4</v>
      </c>
      <c r="C48" t="s">
        <v>43</v>
      </c>
    </row>
    <row r="49" spans="2:42" x14ac:dyDescent="0.25">
      <c r="B49" t="s">
        <v>4</v>
      </c>
      <c r="C49" t="s">
        <v>44</v>
      </c>
    </row>
    <row r="50" spans="2:42" x14ac:dyDescent="0.25">
      <c r="B50" t="s">
        <v>4</v>
      </c>
      <c r="C50" t="s">
        <v>45</v>
      </c>
    </row>
    <row r="51" spans="2:42" x14ac:dyDescent="0.25">
      <c r="B51" t="s">
        <v>4</v>
      </c>
      <c r="C51" t="s">
        <v>46</v>
      </c>
    </row>
    <row r="52" spans="2:42" x14ac:dyDescent="0.25">
      <c r="B52" t="s">
        <v>4</v>
      </c>
      <c r="C52" t="s">
        <v>15</v>
      </c>
      <c r="D52">
        <v>10608.551289999999</v>
      </c>
      <c r="E52">
        <v>10799.70845</v>
      </c>
      <c r="F52">
        <v>10799.70845</v>
      </c>
      <c r="G52">
        <v>10799.70845</v>
      </c>
      <c r="H52">
        <v>11176.716700000001</v>
      </c>
      <c r="I52">
        <v>11176.716700000001</v>
      </c>
      <c r="J52">
        <v>10411.940720000001</v>
      </c>
      <c r="K52">
        <v>13465.405580000001</v>
      </c>
      <c r="L52">
        <v>13465.405580000001</v>
      </c>
      <c r="M52">
        <v>12985.53836</v>
      </c>
      <c r="N52">
        <v>12897.779130000001</v>
      </c>
      <c r="O52">
        <v>13465.405580000001</v>
      </c>
      <c r="P52">
        <v>12897.779130000001</v>
      </c>
      <c r="Q52">
        <v>12770.954589999999</v>
      </c>
      <c r="R52">
        <v>12770.954589999999</v>
      </c>
      <c r="S52">
        <v>12770.954589999999</v>
      </c>
      <c r="T52">
        <v>13000.37112</v>
      </c>
      <c r="U52">
        <v>6086.9165510000003</v>
      </c>
      <c r="V52">
        <v>5551.2992299999996</v>
      </c>
      <c r="W52">
        <v>2537.0319089999998</v>
      </c>
      <c r="X52">
        <v>2537.0319089999998</v>
      </c>
      <c r="Y52">
        <v>2537.0319089999998</v>
      </c>
      <c r="Z52">
        <v>2537.0319089999998</v>
      </c>
      <c r="AA52">
        <v>2537.0319089999998</v>
      </c>
      <c r="AB52">
        <v>2537.0319089999998</v>
      </c>
      <c r="AC52">
        <v>2537.0319089999998</v>
      </c>
      <c r="AD52">
        <v>2537.0319089999998</v>
      </c>
      <c r="AE52">
        <v>2537.0319089999998</v>
      </c>
      <c r="AF52">
        <v>2537.0319089999998</v>
      </c>
      <c r="AG52">
        <v>2537.0319089999998</v>
      </c>
      <c r="AH52">
        <v>2537.0319089999998</v>
      </c>
      <c r="AI52">
        <v>2537.0319089999998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36</v>
      </c>
    </row>
    <row r="54" spans="2:42" x14ac:dyDescent="0.25">
      <c r="B54" t="s">
        <v>5</v>
      </c>
      <c r="C54" t="s">
        <v>37</v>
      </c>
    </row>
    <row r="55" spans="2:42" x14ac:dyDescent="0.25">
      <c r="B55" t="s">
        <v>5</v>
      </c>
      <c r="C55" t="s">
        <v>38</v>
      </c>
    </row>
    <row r="56" spans="2:42" x14ac:dyDescent="0.25">
      <c r="B56" t="s">
        <v>5</v>
      </c>
      <c r="C56" t="s">
        <v>39</v>
      </c>
    </row>
    <row r="57" spans="2:42" x14ac:dyDescent="0.25">
      <c r="B57" t="s">
        <v>5</v>
      </c>
      <c r="C57" t="s">
        <v>40</v>
      </c>
    </row>
    <row r="58" spans="2:42" x14ac:dyDescent="0.25">
      <c r="B58" t="s">
        <v>5</v>
      </c>
      <c r="C58" t="s">
        <v>41</v>
      </c>
    </row>
    <row r="59" spans="2:42" x14ac:dyDescent="0.25">
      <c r="B59" t="s">
        <v>5</v>
      </c>
      <c r="C59" t="s">
        <v>42</v>
      </c>
    </row>
    <row r="60" spans="2:42" x14ac:dyDescent="0.25">
      <c r="B60" t="s">
        <v>5</v>
      </c>
      <c r="C60" t="s">
        <v>43</v>
      </c>
    </row>
    <row r="61" spans="2:42" x14ac:dyDescent="0.25">
      <c r="B61" t="s">
        <v>5</v>
      </c>
      <c r="C61" t="s">
        <v>44</v>
      </c>
    </row>
    <row r="62" spans="2:42" x14ac:dyDescent="0.25">
      <c r="B62" t="s">
        <v>5</v>
      </c>
      <c r="C62" t="s">
        <v>45</v>
      </c>
    </row>
    <row r="63" spans="2:42" x14ac:dyDescent="0.25">
      <c r="B63" t="s">
        <v>5</v>
      </c>
      <c r="C63" t="s">
        <v>46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57</v>
      </c>
      <c r="C65" t="s">
        <v>36</v>
      </c>
      <c r="D65">
        <v>525.76644390000001</v>
      </c>
      <c r="E65">
        <v>575.98162070000001</v>
      </c>
      <c r="F65">
        <v>431.98621550000001</v>
      </c>
      <c r="G65">
        <v>548.33271100000002</v>
      </c>
      <c r="H65">
        <v>381.77103879999999</v>
      </c>
      <c r="I65">
        <v>431.98621550000001</v>
      </c>
      <c r="J65">
        <v>143.99540519999999</v>
      </c>
      <c r="K65">
        <v>183.32755109999999</v>
      </c>
      <c r="L65">
        <v>287.99081030000002</v>
      </c>
      <c r="M65">
        <v>287.99081030000002</v>
      </c>
      <c r="N65">
        <v>287.99081030000002</v>
      </c>
      <c r="O65">
        <v>169.4729523</v>
      </c>
      <c r="P65">
        <v>90.80866048</v>
      </c>
      <c r="Q65">
        <v>90.80866048</v>
      </c>
      <c r="R65">
        <v>40.593483730000003</v>
      </c>
    </row>
    <row r="66" spans="2:42" x14ac:dyDescent="0.25">
      <c r="B66" t="s">
        <v>57</v>
      </c>
      <c r="C66" t="s">
        <v>37</v>
      </c>
    </row>
    <row r="67" spans="2:42" x14ac:dyDescent="0.25">
      <c r="B67" t="s">
        <v>57</v>
      </c>
      <c r="C67" t="s">
        <v>38</v>
      </c>
      <c r="D67">
        <v>3803.9436329999999</v>
      </c>
      <c r="E67">
        <v>4032.3605560000001</v>
      </c>
      <c r="F67">
        <v>3494.95237</v>
      </c>
      <c r="G67">
        <v>3972.0864510000001</v>
      </c>
      <c r="H67">
        <v>2856.6871169999999</v>
      </c>
      <c r="I67">
        <v>3032.6741280000001</v>
      </c>
      <c r="J67">
        <v>1478.7720919999999</v>
      </c>
      <c r="K67">
        <v>1547.7542350000001</v>
      </c>
      <c r="L67">
        <v>2016.180278</v>
      </c>
      <c r="M67">
        <v>1985.705357</v>
      </c>
      <c r="N67">
        <v>1701.0079539999999</v>
      </c>
      <c r="O67">
        <v>1470.065243</v>
      </c>
      <c r="P67">
        <v>880.17057999999997</v>
      </c>
      <c r="Q67">
        <v>248.54665660000001</v>
      </c>
      <c r="R67">
        <v>236.97661189999999</v>
      </c>
      <c r="S67">
        <v>80.126219149999997</v>
      </c>
    </row>
    <row r="68" spans="2:42" x14ac:dyDescent="0.25">
      <c r="B68" t="s">
        <v>57</v>
      </c>
      <c r="C68" t="s">
        <v>39</v>
      </c>
      <c r="E68">
        <v>132.99071939999999</v>
      </c>
      <c r="F68">
        <v>132.99071939999999</v>
      </c>
      <c r="G68">
        <v>191.70097870000001</v>
      </c>
      <c r="H68">
        <v>333.1138085</v>
      </c>
      <c r="I68">
        <v>398.9721581</v>
      </c>
      <c r="J68">
        <v>200.12308909999999</v>
      </c>
      <c r="K68">
        <v>200.12308909999999</v>
      </c>
      <c r="L68">
        <v>265.98143870000001</v>
      </c>
      <c r="M68">
        <v>265.98143870000001</v>
      </c>
      <c r="N68">
        <v>265.98143870000001</v>
      </c>
      <c r="O68">
        <v>200.12308909999999</v>
      </c>
      <c r="P68">
        <v>132.99071939999999</v>
      </c>
    </row>
    <row r="69" spans="2:42" x14ac:dyDescent="0.25">
      <c r="B69" t="s">
        <v>57</v>
      </c>
      <c r="C69" t="s">
        <v>40</v>
      </c>
    </row>
    <row r="70" spans="2:42" x14ac:dyDescent="0.25">
      <c r="B70" t="s">
        <v>57</v>
      </c>
      <c r="C70" t="s">
        <v>41</v>
      </c>
      <c r="H70">
        <v>141.9417162</v>
      </c>
      <c r="I70">
        <v>212.83086499999999</v>
      </c>
      <c r="J70">
        <v>141.9417162</v>
      </c>
      <c r="K70">
        <v>141.9417162</v>
      </c>
      <c r="L70">
        <v>283.8834324</v>
      </c>
      <c r="M70">
        <v>283.8834324</v>
      </c>
      <c r="N70">
        <v>283.8834324</v>
      </c>
      <c r="O70">
        <v>141.9417162</v>
      </c>
      <c r="P70">
        <v>141.9417162</v>
      </c>
      <c r="Q70">
        <v>141.9417162</v>
      </c>
      <c r="R70">
        <v>141.9417162</v>
      </c>
    </row>
    <row r="71" spans="2:42" x14ac:dyDescent="0.25">
      <c r="B71" t="s">
        <v>57</v>
      </c>
      <c r="C71" t="s">
        <v>42</v>
      </c>
      <c r="E71">
        <v>45.426561579999998</v>
      </c>
      <c r="F71">
        <v>45.426561579999998</v>
      </c>
      <c r="G71">
        <v>45.426561579999998</v>
      </c>
      <c r="H71">
        <v>90.853123159999996</v>
      </c>
      <c r="I71">
        <v>114.49376940000001</v>
      </c>
      <c r="J71">
        <v>45.426561579999998</v>
      </c>
      <c r="K71">
        <v>45.426561579999998</v>
      </c>
      <c r="L71">
        <v>90.853123159999996</v>
      </c>
      <c r="M71">
        <v>45.426561579999998</v>
      </c>
      <c r="N71">
        <v>90.853123159999996</v>
      </c>
      <c r="O71">
        <v>45.426561579999998</v>
      </c>
      <c r="P71">
        <v>45.426561579999998</v>
      </c>
      <c r="Q71">
        <v>45.426561579999998</v>
      </c>
      <c r="R71">
        <v>45.426561579999998</v>
      </c>
    </row>
    <row r="72" spans="2:42" x14ac:dyDescent="0.25">
      <c r="B72" t="s">
        <v>57</v>
      </c>
      <c r="C72" t="s">
        <v>43</v>
      </c>
    </row>
    <row r="73" spans="2:42" x14ac:dyDescent="0.25">
      <c r="B73" t="s">
        <v>57</v>
      </c>
      <c r="C73" t="s">
        <v>44</v>
      </c>
    </row>
    <row r="74" spans="2:42" x14ac:dyDescent="0.25">
      <c r="B74" t="s">
        <v>57</v>
      </c>
      <c r="C74" t="s">
        <v>45</v>
      </c>
    </row>
    <row r="75" spans="2:42" x14ac:dyDescent="0.25">
      <c r="B75" t="s">
        <v>57</v>
      </c>
      <c r="C75" t="s">
        <v>46</v>
      </c>
    </row>
    <row r="76" spans="2:42" x14ac:dyDescent="0.25">
      <c r="B76" t="s">
        <v>57</v>
      </c>
      <c r="C76" t="s">
        <v>15</v>
      </c>
      <c r="D76">
        <v>4329.7100769999997</v>
      </c>
      <c r="E76">
        <v>4786.7594580000004</v>
      </c>
      <c r="F76">
        <v>4105.3558659999999</v>
      </c>
      <c r="G76">
        <v>4757.5467019999996</v>
      </c>
      <c r="H76">
        <v>3804.3668039999998</v>
      </c>
      <c r="I76">
        <v>4190.957136</v>
      </c>
      <c r="J76">
        <v>2010.2588639999999</v>
      </c>
      <c r="K76">
        <v>2118.5731529999998</v>
      </c>
      <c r="L76">
        <v>2944.889083</v>
      </c>
      <c r="M76">
        <v>2868.9875999999999</v>
      </c>
      <c r="N76">
        <v>2629.7167589999999</v>
      </c>
      <c r="O76">
        <v>2027.0295619999999</v>
      </c>
      <c r="P76">
        <v>1291.338238</v>
      </c>
      <c r="Q76">
        <v>526.7235948</v>
      </c>
      <c r="R76">
        <v>464.93837339999999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36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71661.206000000006</v>
      </c>
      <c r="P77">
        <v>79650.926789999998</v>
      </c>
      <c r="Q77">
        <v>79650.926789999998</v>
      </c>
      <c r="R77">
        <v>90208.450330000007</v>
      </c>
      <c r="S77">
        <v>164510.86199999999</v>
      </c>
      <c r="T77">
        <v>164510.86199999999</v>
      </c>
      <c r="U77">
        <v>164510.86199999999</v>
      </c>
      <c r="V77">
        <v>164510.86199999999</v>
      </c>
      <c r="W77">
        <v>169700.79790000001</v>
      </c>
      <c r="X77">
        <v>169700.79790000001</v>
      </c>
      <c r="Y77">
        <v>169700.79790000001</v>
      </c>
      <c r="Z77">
        <v>169700.79790000001</v>
      </c>
      <c r="AA77">
        <v>168344.7916</v>
      </c>
      <c r="AB77">
        <v>172134.10130000001</v>
      </c>
      <c r="AC77">
        <v>172134.10130000001</v>
      </c>
      <c r="AD77">
        <v>166815.05360000001</v>
      </c>
      <c r="AE77">
        <v>157283.6127</v>
      </c>
      <c r="AF77">
        <v>157283.6127</v>
      </c>
      <c r="AG77">
        <v>155302.85990000001</v>
      </c>
      <c r="AH77">
        <v>157283.6127</v>
      </c>
      <c r="AI77">
        <v>147650.8719</v>
      </c>
      <c r="AJ77">
        <v>145311.60209999999</v>
      </c>
      <c r="AK77">
        <v>157283.6127</v>
      </c>
      <c r="AL77">
        <v>140928.95869999999</v>
      </c>
      <c r="AM77">
        <v>140928.95869999999</v>
      </c>
      <c r="AN77">
        <v>140928.95869999999</v>
      </c>
      <c r="AO77">
        <v>140928.95869999999</v>
      </c>
      <c r="AP77">
        <v>132413.14430000001</v>
      </c>
    </row>
    <row r="78" spans="2:42" x14ac:dyDescent="0.25">
      <c r="B78" t="s">
        <v>6</v>
      </c>
      <c r="C78" t="s">
        <v>37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10284.472750000001</v>
      </c>
      <c r="S78">
        <v>17625.76152</v>
      </c>
      <c r="T78">
        <v>17625.76152</v>
      </c>
      <c r="U78">
        <v>17625.76152</v>
      </c>
      <c r="V78">
        <v>17625.76152</v>
      </c>
      <c r="W78">
        <v>15661.22689</v>
      </c>
      <c r="X78">
        <v>15661.22689</v>
      </c>
      <c r="Y78">
        <v>15661.22689</v>
      </c>
      <c r="Z78">
        <v>15661.22689</v>
      </c>
      <c r="AA78">
        <v>15661.22689</v>
      </c>
      <c r="AB78">
        <v>10890.35835</v>
      </c>
      <c r="AC78">
        <v>13200.434370000001</v>
      </c>
      <c r="AD78">
        <v>13200.434370000001</v>
      </c>
      <c r="AE78">
        <v>10890.35835</v>
      </c>
      <c r="AF78">
        <v>10890.35835</v>
      </c>
      <c r="AG78">
        <v>10890.35835</v>
      </c>
      <c r="AH78">
        <v>10890.35835</v>
      </c>
      <c r="AI78">
        <v>10890.35835</v>
      </c>
      <c r="AJ78">
        <v>10890.35835</v>
      </c>
      <c r="AK78">
        <v>10890.35835</v>
      </c>
      <c r="AL78">
        <v>10890.35835</v>
      </c>
      <c r="AM78">
        <v>10890.35835</v>
      </c>
      <c r="AN78">
        <v>10890.35835</v>
      </c>
      <c r="AO78">
        <v>10890.35835</v>
      </c>
      <c r="AP78">
        <v>10890.35835</v>
      </c>
    </row>
    <row r="79" spans="2:42" x14ac:dyDescent="0.25">
      <c r="B79" t="s">
        <v>6</v>
      </c>
      <c r="C79" t="s">
        <v>38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11780.44887</v>
      </c>
      <c r="K79">
        <v>11780.44887</v>
      </c>
      <c r="L79">
        <v>11780.44887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2833.1306199999999</v>
      </c>
      <c r="AB79">
        <v>2606.3295210000001</v>
      </c>
      <c r="AC79">
        <v>2606.3295210000001</v>
      </c>
      <c r="AD79">
        <v>2606.3295210000001</v>
      </c>
      <c r="AE79">
        <v>2606.3295210000001</v>
      </c>
      <c r="AF79">
        <v>2606.3295210000001</v>
      </c>
      <c r="AG79">
        <v>2606.3295210000001</v>
      </c>
      <c r="AH79">
        <v>2606.3295210000001</v>
      </c>
      <c r="AI79">
        <v>2606.3295210000001</v>
      </c>
      <c r="AJ79">
        <v>2606.3295210000001</v>
      </c>
      <c r="AK79">
        <v>2606.3295210000001</v>
      </c>
    </row>
    <row r="80" spans="2:42" x14ac:dyDescent="0.25">
      <c r="B80" t="s">
        <v>6</v>
      </c>
      <c r="C80" t="s">
        <v>39</v>
      </c>
      <c r="D80">
        <v>634.37601589999997</v>
      </c>
      <c r="E80">
        <v>1168.0256609999999</v>
      </c>
      <c r="F80">
        <v>6502.748415</v>
      </c>
      <c r="G80">
        <v>6502.748415</v>
      </c>
      <c r="H80">
        <v>6502.748415</v>
      </c>
      <c r="I80">
        <v>6502.748415</v>
      </c>
      <c r="J80">
        <v>6502.748415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6223.5479249999999</v>
      </c>
      <c r="T80">
        <v>62019.486790000003</v>
      </c>
      <c r="U80">
        <v>107732.9807</v>
      </c>
      <c r="V80">
        <v>107732.9807</v>
      </c>
      <c r="W80">
        <v>101831.92230000001</v>
      </c>
      <c r="X80">
        <v>101831.92230000001</v>
      </c>
      <c r="Y80">
        <v>101831.92230000001</v>
      </c>
      <c r="Z80">
        <v>101559.10739999999</v>
      </c>
      <c r="AA80">
        <v>101831.92230000001</v>
      </c>
      <c r="AB80">
        <v>98971.651070000007</v>
      </c>
      <c r="AC80">
        <v>93985.894820000001</v>
      </c>
      <c r="AD80">
        <v>89763.124750000003</v>
      </c>
      <c r="AE80">
        <v>95165.918420000002</v>
      </c>
      <c r="AF80">
        <v>85905.759489999997</v>
      </c>
      <c r="AG80">
        <v>84011.335879999999</v>
      </c>
      <c r="AH80">
        <v>78360.629360000006</v>
      </c>
      <c r="AI80">
        <v>84011.335879999999</v>
      </c>
      <c r="AJ80">
        <v>84011.335879999999</v>
      </c>
      <c r="AK80">
        <v>67929.441680000004</v>
      </c>
      <c r="AL80">
        <v>78172.618560000003</v>
      </c>
      <c r="AM80">
        <v>71486.370139999999</v>
      </c>
      <c r="AN80">
        <v>66190.749479999999</v>
      </c>
      <c r="AO80">
        <v>65061.77504</v>
      </c>
      <c r="AP80">
        <v>66190.749479999999</v>
      </c>
    </row>
    <row r="81" spans="2:42" x14ac:dyDescent="0.25">
      <c r="B81" t="s">
        <v>6</v>
      </c>
      <c r="C81" t="s">
        <v>40</v>
      </c>
    </row>
    <row r="82" spans="2:42" x14ac:dyDescent="0.25">
      <c r="B82" t="s">
        <v>6</v>
      </c>
      <c r="C82" t="s">
        <v>41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42</v>
      </c>
    </row>
    <row r="84" spans="2:42" x14ac:dyDescent="0.25">
      <c r="B84" t="s">
        <v>6</v>
      </c>
      <c r="C84" t="s">
        <v>43</v>
      </c>
    </row>
    <row r="85" spans="2:42" x14ac:dyDescent="0.25">
      <c r="B85" t="s">
        <v>6</v>
      </c>
      <c r="C85" t="s">
        <v>44</v>
      </c>
    </row>
    <row r="86" spans="2:42" x14ac:dyDescent="0.25">
      <c r="B86" t="s">
        <v>6</v>
      </c>
      <c r="C86" t="s">
        <v>45</v>
      </c>
    </row>
    <row r="87" spans="2:42" x14ac:dyDescent="0.25">
      <c r="B87" t="s">
        <v>6</v>
      </c>
      <c r="C87" t="s">
        <v>46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82361.221099999995</v>
      </c>
      <c r="G88">
        <v>84514.57488</v>
      </c>
      <c r="H88">
        <v>89925.335349999994</v>
      </c>
      <c r="I88">
        <v>90788.113410000005</v>
      </c>
      <c r="J88">
        <v>94643.767139999996</v>
      </c>
      <c r="K88">
        <v>97610.442469999995</v>
      </c>
      <c r="L88">
        <v>98520.460449999999</v>
      </c>
      <c r="M88">
        <v>98619.54277</v>
      </c>
      <c r="N88">
        <v>98619.54277</v>
      </c>
      <c r="O88">
        <v>98619.54277</v>
      </c>
      <c r="P88">
        <v>96120.705329999997</v>
      </c>
      <c r="Q88">
        <v>96120.705329999997</v>
      </c>
      <c r="R88">
        <v>112537.37450000001</v>
      </c>
      <c r="S88">
        <v>194503.5644</v>
      </c>
      <c r="T88">
        <v>250299.50330000001</v>
      </c>
      <c r="U88">
        <v>296012.99719999998</v>
      </c>
      <c r="V88">
        <v>296012.99719999998</v>
      </c>
      <c r="W88">
        <v>290890.12880000001</v>
      </c>
      <c r="X88">
        <v>290890.12880000001</v>
      </c>
      <c r="Y88">
        <v>290890.12880000001</v>
      </c>
      <c r="Z88">
        <v>290617.31400000001</v>
      </c>
      <c r="AA88">
        <v>288831.16629999998</v>
      </c>
      <c r="AB88">
        <v>284602.44030000002</v>
      </c>
      <c r="AC88">
        <v>281926.76010000001</v>
      </c>
      <c r="AD88">
        <v>272384.94219999999</v>
      </c>
      <c r="AE88">
        <v>265946.21899999998</v>
      </c>
      <c r="AF88">
        <v>256686.06</v>
      </c>
      <c r="AG88">
        <v>252810.88370000001</v>
      </c>
      <c r="AH88">
        <v>249140.92989999999</v>
      </c>
      <c r="AI88">
        <v>245158.89559999999</v>
      </c>
      <c r="AJ88">
        <v>242819.62580000001</v>
      </c>
      <c r="AK88">
        <v>238709.74220000001</v>
      </c>
      <c r="AL88">
        <v>229991.9356</v>
      </c>
      <c r="AM88">
        <v>223305.68719999999</v>
      </c>
      <c r="AN88">
        <v>218010.06649999999</v>
      </c>
      <c r="AO88">
        <v>216881.09210000001</v>
      </c>
      <c r="AP88">
        <v>209494.25210000001</v>
      </c>
    </row>
    <row r="89" spans="2:42" x14ac:dyDescent="0.25">
      <c r="B89" t="s">
        <v>7</v>
      </c>
      <c r="C89" t="s">
        <v>36</v>
      </c>
    </row>
    <row r="90" spans="2:42" x14ac:dyDescent="0.25">
      <c r="B90" t="s">
        <v>7</v>
      </c>
      <c r="C90" t="s">
        <v>37</v>
      </c>
    </row>
    <row r="91" spans="2:42" x14ac:dyDescent="0.25">
      <c r="B91" t="s">
        <v>7</v>
      </c>
      <c r="C91" t="s">
        <v>38</v>
      </c>
    </row>
    <row r="92" spans="2:42" x14ac:dyDescent="0.25">
      <c r="B92" t="s">
        <v>7</v>
      </c>
      <c r="C92" t="s">
        <v>39</v>
      </c>
    </row>
    <row r="93" spans="2:42" x14ac:dyDescent="0.25">
      <c r="B93" t="s">
        <v>7</v>
      </c>
      <c r="C93" t="s">
        <v>40</v>
      </c>
    </row>
    <row r="94" spans="2:42" x14ac:dyDescent="0.25">
      <c r="B94" t="s">
        <v>7</v>
      </c>
      <c r="C94" t="s">
        <v>41</v>
      </c>
    </row>
    <row r="95" spans="2:42" x14ac:dyDescent="0.25">
      <c r="B95" t="s">
        <v>7</v>
      </c>
      <c r="C95" t="s">
        <v>42</v>
      </c>
    </row>
    <row r="96" spans="2:42" x14ac:dyDescent="0.25">
      <c r="B96" t="s">
        <v>7</v>
      </c>
      <c r="C96" t="s">
        <v>43</v>
      </c>
    </row>
    <row r="97" spans="2:42" x14ac:dyDescent="0.25">
      <c r="B97" t="s">
        <v>7</v>
      </c>
      <c r="C97" t="s">
        <v>44</v>
      </c>
    </row>
    <row r="98" spans="2:42" x14ac:dyDescent="0.25">
      <c r="B98" t="s">
        <v>7</v>
      </c>
      <c r="C98" t="s">
        <v>45</v>
      </c>
    </row>
    <row r="99" spans="2:42" x14ac:dyDescent="0.25">
      <c r="B99" t="s">
        <v>7</v>
      </c>
      <c r="C99" t="s">
        <v>46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36</v>
      </c>
    </row>
    <row r="102" spans="2:42" x14ac:dyDescent="0.25">
      <c r="B102" t="s">
        <v>8</v>
      </c>
      <c r="C102" t="s">
        <v>37</v>
      </c>
    </row>
    <row r="103" spans="2:42" x14ac:dyDescent="0.25">
      <c r="B103" t="s">
        <v>8</v>
      </c>
      <c r="C103" t="s">
        <v>38</v>
      </c>
    </row>
    <row r="104" spans="2:42" x14ac:dyDescent="0.25">
      <c r="B104" t="s">
        <v>8</v>
      </c>
      <c r="C104" t="s">
        <v>39</v>
      </c>
    </row>
    <row r="105" spans="2:42" x14ac:dyDescent="0.25">
      <c r="B105" t="s">
        <v>8</v>
      </c>
      <c r="C105" t="s">
        <v>40</v>
      </c>
    </row>
    <row r="106" spans="2:42" x14ac:dyDescent="0.25">
      <c r="B106" t="s">
        <v>8</v>
      </c>
      <c r="C106" t="s">
        <v>41</v>
      </c>
    </row>
    <row r="107" spans="2:42" x14ac:dyDescent="0.25">
      <c r="B107" t="s">
        <v>8</v>
      </c>
      <c r="C107" t="s">
        <v>42</v>
      </c>
    </row>
    <row r="108" spans="2:42" x14ac:dyDescent="0.25">
      <c r="B108" t="s">
        <v>8</v>
      </c>
      <c r="C108" t="s">
        <v>43</v>
      </c>
    </row>
    <row r="109" spans="2:42" x14ac:dyDescent="0.25">
      <c r="B109" t="s">
        <v>8</v>
      </c>
      <c r="C109" t="s">
        <v>44</v>
      </c>
    </row>
    <row r="110" spans="2:42" x14ac:dyDescent="0.25">
      <c r="B110" t="s">
        <v>8</v>
      </c>
      <c r="C110" t="s">
        <v>45</v>
      </c>
    </row>
    <row r="111" spans="2:42" x14ac:dyDescent="0.25">
      <c r="B111" t="s">
        <v>8</v>
      </c>
      <c r="C111" t="s">
        <v>46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245</v>
      </c>
      <c r="C113" t="s">
        <v>36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245</v>
      </c>
      <c r="C114" t="s">
        <v>37</v>
      </c>
    </row>
    <row r="115" spans="2:42" x14ac:dyDescent="0.25">
      <c r="B115" t="s">
        <v>245</v>
      </c>
      <c r="C115" t="s">
        <v>38</v>
      </c>
    </row>
    <row r="116" spans="2:42" x14ac:dyDescent="0.25">
      <c r="B116" t="s">
        <v>245</v>
      </c>
      <c r="C116" t="s">
        <v>39</v>
      </c>
    </row>
    <row r="117" spans="2:42" x14ac:dyDescent="0.25">
      <c r="B117" t="s">
        <v>245</v>
      </c>
      <c r="C117" t="s">
        <v>40</v>
      </c>
    </row>
    <row r="118" spans="2:42" x14ac:dyDescent="0.25">
      <c r="B118" t="s">
        <v>245</v>
      </c>
      <c r="C118" t="s">
        <v>41</v>
      </c>
    </row>
    <row r="119" spans="2:42" x14ac:dyDescent="0.25">
      <c r="B119" t="s">
        <v>245</v>
      </c>
      <c r="C119" t="s">
        <v>42</v>
      </c>
    </row>
    <row r="120" spans="2:42" x14ac:dyDescent="0.25">
      <c r="B120" t="s">
        <v>245</v>
      </c>
      <c r="C120" t="s">
        <v>43</v>
      </c>
    </row>
    <row r="121" spans="2:42" x14ac:dyDescent="0.25">
      <c r="B121" t="s">
        <v>245</v>
      </c>
      <c r="C121" t="s">
        <v>44</v>
      </c>
    </row>
    <row r="122" spans="2:42" x14ac:dyDescent="0.25">
      <c r="B122" t="s">
        <v>245</v>
      </c>
      <c r="C122" t="s">
        <v>45</v>
      </c>
    </row>
    <row r="123" spans="2:42" x14ac:dyDescent="0.25">
      <c r="B123" t="s">
        <v>245</v>
      </c>
      <c r="C123" t="s">
        <v>46</v>
      </c>
    </row>
    <row r="124" spans="2:42" x14ac:dyDescent="0.25">
      <c r="B124" t="s">
        <v>245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648</v>
      </c>
      <c r="C125" t="s">
        <v>36</v>
      </c>
    </row>
    <row r="126" spans="2:42" x14ac:dyDescent="0.25">
      <c r="B126" t="s">
        <v>648</v>
      </c>
      <c r="C126" t="s">
        <v>37</v>
      </c>
    </row>
    <row r="127" spans="2:42" x14ac:dyDescent="0.25">
      <c r="B127" t="s">
        <v>648</v>
      </c>
      <c r="C127" t="s">
        <v>38</v>
      </c>
    </row>
    <row r="128" spans="2:42" x14ac:dyDescent="0.25">
      <c r="B128" t="s">
        <v>648</v>
      </c>
      <c r="C128" t="s">
        <v>39</v>
      </c>
    </row>
    <row r="129" spans="2:42" x14ac:dyDescent="0.25">
      <c r="B129" t="s">
        <v>648</v>
      </c>
      <c r="C129" t="s">
        <v>40</v>
      </c>
    </row>
    <row r="130" spans="2:42" x14ac:dyDescent="0.25">
      <c r="B130" t="s">
        <v>648</v>
      </c>
      <c r="C130" t="s">
        <v>41</v>
      </c>
    </row>
    <row r="131" spans="2:42" x14ac:dyDescent="0.25">
      <c r="B131" t="s">
        <v>648</v>
      </c>
      <c r="C131" t="s">
        <v>42</v>
      </c>
    </row>
    <row r="132" spans="2:42" x14ac:dyDescent="0.25">
      <c r="B132" t="s">
        <v>648</v>
      </c>
      <c r="C132" t="s">
        <v>43</v>
      </c>
    </row>
    <row r="133" spans="2:42" x14ac:dyDescent="0.25">
      <c r="B133" t="s">
        <v>648</v>
      </c>
      <c r="C133" t="s">
        <v>44</v>
      </c>
    </row>
    <row r="134" spans="2:42" x14ac:dyDescent="0.25">
      <c r="B134" t="s">
        <v>648</v>
      </c>
      <c r="C134" t="s">
        <v>45</v>
      </c>
    </row>
    <row r="135" spans="2:42" x14ac:dyDescent="0.25">
      <c r="B135" t="s">
        <v>648</v>
      </c>
      <c r="C135" t="s">
        <v>46</v>
      </c>
    </row>
    <row r="136" spans="2:42" x14ac:dyDescent="0.25">
      <c r="B136" t="s">
        <v>648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S56"/>
  <sheetViews>
    <sheetView workbookViewId="0">
      <selection activeCell="C12" sqref="C12"/>
    </sheetView>
  </sheetViews>
  <sheetFormatPr defaultRowHeight="15" x14ac:dyDescent="0.25"/>
  <sheetData>
    <row r="7" spans="1:8" x14ac:dyDescent="0.25">
      <c r="A7" s="233" t="s">
        <v>650</v>
      </c>
      <c r="B7">
        <v>746311.44361138868</v>
      </c>
      <c r="E7" t="s">
        <v>649</v>
      </c>
      <c r="H7">
        <v>815.875</v>
      </c>
    </row>
    <row r="13" spans="1:8" x14ac:dyDescent="0.25">
      <c r="B13" t="s">
        <v>11</v>
      </c>
    </row>
    <row r="14" spans="1:8" x14ac:dyDescent="0.25">
      <c r="B14" t="s">
        <v>75</v>
      </c>
    </row>
    <row r="15" spans="1:8" x14ac:dyDescent="0.25">
      <c r="B15" t="s">
        <v>13</v>
      </c>
    </row>
    <row r="32" spans="2:19" x14ac:dyDescent="0.25">
      <c r="B32" t="s">
        <v>11</v>
      </c>
      <c r="C32">
        <v>2012</v>
      </c>
      <c r="D32">
        <v>2012</v>
      </c>
      <c r="E32">
        <v>2012</v>
      </c>
      <c r="F32">
        <v>2013</v>
      </c>
      <c r="G32">
        <v>2013</v>
      </c>
      <c r="H32">
        <v>2013</v>
      </c>
      <c r="I32">
        <v>2013</v>
      </c>
      <c r="J32">
        <v>2014</v>
      </c>
      <c r="K32">
        <v>2014</v>
      </c>
      <c r="L32">
        <v>2014</v>
      </c>
      <c r="M32">
        <v>2015</v>
      </c>
      <c r="N32">
        <v>2015</v>
      </c>
      <c r="O32">
        <v>2015</v>
      </c>
      <c r="P32">
        <v>2016</v>
      </c>
      <c r="Q32">
        <v>2016</v>
      </c>
      <c r="R32">
        <v>2017</v>
      </c>
      <c r="S32">
        <v>2017</v>
      </c>
    </row>
    <row r="33" spans="2:19" x14ac:dyDescent="0.25">
      <c r="B33" t="s">
        <v>75</v>
      </c>
      <c r="C33" t="s">
        <v>76</v>
      </c>
      <c r="D33" t="s">
        <v>77</v>
      </c>
      <c r="E33" t="s">
        <v>79</v>
      </c>
      <c r="F33" t="s">
        <v>76</v>
      </c>
      <c r="G33" t="s">
        <v>77</v>
      </c>
      <c r="H33" t="s">
        <v>78</v>
      </c>
      <c r="I33" t="s">
        <v>79</v>
      </c>
      <c r="J33" t="s">
        <v>76</v>
      </c>
      <c r="K33" t="s">
        <v>77</v>
      </c>
      <c r="L33" t="s">
        <v>79</v>
      </c>
      <c r="M33" t="s">
        <v>76</v>
      </c>
      <c r="N33" t="s">
        <v>77</v>
      </c>
      <c r="O33" t="s">
        <v>79</v>
      </c>
      <c r="P33" t="s">
        <v>76</v>
      </c>
      <c r="Q33" t="s">
        <v>79</v>
      </c>
      <c r="R33" t="s">
        <v>76</v>
      </c>
      <c r="S33" t="s">
        <v>79</v>
      </c>
    </row>
    <row r="34" spans="2:19" x14ac:dyDescent="0.25">
      <c r="B34" t="s">
        <v>13</v>
      </c>
    </row>
    <row r="35" spans="2:19" x14ac:dyDescent="0.25">
      <c r="B35" t="s">
        <v>36</v>
      </c>
      <c r="C35">
        <v>8077.5337719999998</v>
      </c>
      <c r="D35">
        <v>6358.2235309999996</v>
      </c>
      <c r="E35">
        <v>5427.4364589999996</v>
      </c>
      <c r="F35">
        <v>9375.3803989999997</v>
      </c>
      <c r="G35">
        <v>7031.4217490000001</v>
      </c>
      <c r="H35">
        <v>154.9578889</v>
      </c>
      <c r="I35">
        <v>6393.6022030000004</v>
      </c>
      <c r="J35">
        <v>8382.6101749999998</v>
      </c>
      <c r="K35">
        <v>4115.0328460000001</v>
      </c>
      <c r="L35">
        <v>4484.4461499999998</v>
      </c>
      <c r="M35">
        <v>8981.2465059999995</v>
      </c>
      <c r="N35">
        <v>7083.2482520000003</v>
      </c>
      <c r="O35">
        <v>5834.1389689999996</v>
      </c>
      <c r="P35">
        <v>2476.7189410000001</v>
      </c>
      <c r="Q35">
        <v>1957.1377110000001</v>
      </c>
      <c r="R35">
        <v>2896.2115530000001</v>
      </c>
      <c r="S35">
        <v>1748.7913860000001</v>
      </c>
    </row>
    <row r="36" spans="2:19" x14ac:dyDescent="0.25">
      <c r="B36" t="s">
        <v>37</v>
      </c>
      <c r="C36">
        <v>3580.6393440000002</v>
      </c>
      <c r="D36">
        <v>470.33246589999999</v>
      </c>
      <c r="F36">
        <v>3433.2756049999998</v>
      </c>
      <c r="G36">
        <v>808.35032950000004</v>
      </c>
      <c r="J36">
        <v>3100.6405300000001</v>
      </c>
      <c r="K36">
        <v>1776.758699</v>
      </c>
      <c r="M36">
        <v>4212.9299549999996</v>
      </c>
      <c r="N36">
        <v>765.77302850000001</v>
      </c>
      <c r="O36">
        <v>663.98627180000005</v>
      </c>
      <c r="P36">
        <v>4155.8623660000003</v>
      </c>
      <c r="R36">
        <v>4706.8136359999999</v>
      </c>
      <c r="S36">
        <v>1011.023084</v>
      </c>
    </row>
    <row r="37" spans="2:19" x14ac:dyDescent="0.25">
      <c r="B37" t="s">
        <v>38</v>
      </c>
      <c r="C37">
        <v>1096.120224</v>
      </c>
      <c r="E37">
        <v>46.715735250000002</v>
      </c>
      <c r="F37">
        <v>1301.7532020000001</v>
      </c>
      <c r="I37">
        <v>116.26797430000001</v>
      </c>
      <c r="J37">
        <v>883.94091200000003</v>
      </c>
      <c r="M37">
        <v>1394.397776</v>
      </c>
      <c r="O37">
        <v>16.89214028</v>
      </c>
      <c r="P37">
        <v>438.45844899999997</v>
      </c>
      <c r="R37">
        <v>369.28194689999998</v>
      </c>
    </row>
    <row r="38" spans="2:19" x14ac:dyDescent="0.25">
      <c r="B38" t="s">
        <v>39</v>
      </c>
      <c r="I38">
        <v>54.213557170000001</v>
      </c>
    </row>
    <row r="39" spans="2:19" x14ac:dyDescent="0.25">
      <c r="B39" t="s">
        <v>42</v>
      </c>
      <c r="L39">
        <v>25.293767089999999</v>
      </c>
      <c r="O39">
        <v>252.92031030000001</v>
      </c>
    </row>
    <row r="51" spans="2:10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</row>
    <row r="52" spans="2:10" x14ac:dyDescent="0.25">
      <c r="B52" t="s">
        <v>75</v>
      </c>
      <c r="C52" t="s">
        <v>76</v>
      </c>
      <c r="D52" t="s">
        <v>78</v>
      </c>
      <c r="E52" t="s">
        <v>79</v>
      </c>
      <c r="F52" t="s">
        <v>76</v>
      </c>
      <c r="G52" t="s">
        <v>78</v>
      </c>
      <c r="H52" t="s">
        <v>79</v>
      </c>
      <c r="I52" t="s">
        <v>78</v>
      </c>
      <c r="J52" t="s">
        <v>79</v>
      </c>
    </row>
    <row r="53" spans="2:10" x14ac:dyDescent="0.25">
      <c r="B53" t="s">
        <v>13</v>
      </c>
    </row>
    <row r="54" spans="2:10" x14ac:dyDescent="0.25">
      <c r="B54" t="s">
        <v>39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</row>
    <row r="55" spans="2:10" x14ac:dyDescent="0.25">
      <c r="B55" t="s">
        <v>42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</row>
    <row r="56" spans="2:10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656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657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658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709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658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710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658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659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658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657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660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709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660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710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660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659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660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711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712</v>
      </c>
      <c r="B2" s="291" t="s">
        <v>713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714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715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716</v>
      </c>
      <c r="B8" s="296" t="s">
        <v>713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714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717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718</v>
      </c>
      <c r="B14" s="301" t="s">
        <v>713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714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717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719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690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657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667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668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659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669</v>
      </c>
    </row>
    <row r="32" spans="1:38" x14ac:dyDescent="0.2">
      <c r="A32" s="105" t="s">
        <v>657</v>
      </c>
      <c r="B32" s="259">
        <f>NPV(0.08,B26:AK26)*(1+0.08)</f>
        <v>89726.389736892335</v>
      </c>
    </row>
    <row r="33" spans="1:2" x14ac:dyDescent="0.2">
      <c r="A33" s="105" t="s">
        <v>667</v>
      </c>
      <c r="B33" s="259">
        <f>NPV(0.08,B27:AK27)*(1+0.08)</f>
        <v>20911.435362725173</v>
      </c>
    </row>
    <row r="34" spans="1:2" x14ac:dyDescent="0.2">
      <c r="A34" s="105" t="s">
        <v>668</v>
      </c>
      <c r="B34" s="259">
        <f>NPV(0.08,B28:AK28)*(1+0.08)</f>
        <v>9261.7298850372899</v>
      </c>
    </row>
    <row r="35" spans="1:2" x14ac:dyDescent="0.2">
      <c r="A35" s="105" t="s">
        <v>659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657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666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36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37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38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39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40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41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42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667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666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36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37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38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39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40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41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42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668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666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36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37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38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39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40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41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42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659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666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36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37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38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39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40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41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42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687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657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667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668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659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688</v>
      </c>
      <c r="B59" s="269" t="s">
        <v>671</v>
      </c>
    </row>
    <row r="60" spans="1:37" x14ac:dyDescent="0.2">
      <c r="A60" s="105" t="s">
        <v>657</v>
      </c>
      <c r="B60" s="275">
        <f>VLOOKUP($A60,Sup_GD_PotInst!$A$31:$B$36,B$2,FALSE)</f>
        <v>89726.389736892335</v>
      </c>
    </row>
    <row r="61" spans="1:37" x14ac:dyDescent="0.2">
      <c r="A61" s="105" t="s">
        <v>667</v>
      </c>
      <c r="B61" s="275">
        <f>VLOOKUP($A61,Sup_GD_PotInst!$A$31:$B$36,B$2,FALSE)</f>
        <v>20911.435362725173</v>
      </c>
    </row>
    <row r="62" spans="1:37" x14ac:dyDescent="0.2">
      <c r="A62" s="105" t="s">
        <v>668</v>
      </c>
      <c r="B62" s="275">
        <f>VLOOKUP($A62,Sup_GD_PotInst!$A$31:$B$36,B$2,FALSE)</f>
        <v>9261.7298850372899</v>
      </c>
    </row>
    <row r="63" spans="1:37" x14ac:dyDescent="0.2">
      <c r="A63" s="105" t="s">
        <v>659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670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657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667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668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659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689</v>
      </c>
      <c r="B74" s="13" t="s">
        <v>671</v>
      </c>
    </row>
    <row r="75" spans="1:37" x14ac:dyDescent="0.2">
      <c r="A75" s="105" t="s">
        <v>657</v>
      </c>
      <c r="B75" s="275">
        <f>B60/(1+Planel_BD_constantes!$B$3)^3</f>
        <v>71227.701043486391</v>
      </c>
      <c r="E75" s="259"/>
    </row>
    <row r="76" spans="1:37" x14ac:dyDescent="0.2">
      <c r="A76" s="105" t="s">
        <v>667</v>
      </c>
      <c r="B76" s="275">
        <f>B61/(1+Planel_BD_constantes!$B$3)^3</f>
        <v>16600.171596940549</v>
      </c>
      <c r="E76" s="259"/>
    </row>
    <row r="77" spans="1:37" x14ac:dyDescent="0.2">
      <c r="A77" s="105" t="s">
        <v>668</v>
      </c>
      <c r="B77" s="275">
        <f>B62/(1+Planel_BD_constantes!$B$3)^3</f>
        <v>7352.2597903626292</v>
      </c>
      <c r="E77" s="259"/>
    </row>
    <row r="78" spans="1:37" x14ac:dyDescent="0.2">
      <c r="A78" s="105" t="s">
        <v>659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E65C16F-62B5-4F3C-9883-5AB2D72F98B2}"/>
</file>

<file path=customXml/itemProps2.xml><?xml version="1.0" encoding="utf-8"?>
<ds:datastoreItem xmlns:ds="http://schemas.openxmlformats.org/officeDocument/2006/customXml" ds:itemID="{EFB00A83-E23E-4AA7-9A6D-067B8EE2DF57}"/>
</file>

<file path=customXml/itemProps3.xml><?xml version="1.0" encoding="utf-8"?>
<ds:datastoreItem xmlns:ds="http://schemas.openxmlformats.org/officeDocument/2006/customXml" ds:itemID="{6883B13E-AB75-4990-A141-6174B2B2E19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B. Oliveira</cp:lastModifiedBy>
  <dcterms:created xsi:type="dcterms:W3CDTF">2018-07-06T12:40:20Z</dcterms:created>
  <dcterms:modified xsi:type="dcterms:W3CDTF">2020-03-17T02:19:43Z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